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activeX/activeX1.xml" ContentType="application/vnd.ms-office.activeX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-15" yWindow="3885" windowWidth="15285" windowHeight="1110" tabRatio="769" firstSheet="2" activeTab="14"/>
  </bookViews>
  <sheets>
    <sheet name="Overlap Study" sheetId="13" state="hidden" r:id="rId1"/>
    <sheet name="All Teams" sheetId="12" state="hidden" r:id="rId2"/>
    <sheet name="2010" sheetId="16" r:id="rId3"/>
    <sheet name="2009" sheetId="15" r:id="rId4"/>
    <sheet name="2008" sheetId="9" r:id="rId5"/>
    <sheet name="2007" sheetId="10" r:id="rId6"/>
    <sheet name="2006" sheetId="1" r:id="rId7"/>
    <sheet name="2005" sheetId="2" r:id="rId8"/>
    <sheet name="2004" sheetId="4" r:id="rId9"/>
    <sheet name="2003" sheetId="5" r:id="rId10"/>
    <sheet name="2002" sheetId="6" r:id="rId11"/>
    <sheet name="2001" sheetId="7" r:id="rId12"/>
    <sheet name="2000" sheetId="3" r:id="rId13"/>
    <sheet name="Finish_table" sheetId="17" state="hidden" r:id="rId14"/>
    <sheet name="10_year_Graph" sheetId="19" r:id="rId15"/>
    <sheet name="10Year_History_Results" sheetId="11" r:id="rId16"/>
    <sheet name="Notes" sheetId="18" r:id="rId17"/>
  </sheets>
  <calcPr calcId="125725"/>
</workbook>
</file>

<file path=xl/calcChain.xml><?xml version="1.0" encoding="utf-8"?>
<calcChain xmlns="http://schemas.openxmlformats.org/spreadsheetml/2006/main">
  <c r="B34" i="18"/>
  <c r="C34"/>
  <c r="D34" s="1"/>
  <c r="E34" s="1"/>
  <c r="F34" s="1"/>
  <c r="G34" s="1"/>
  <c r="H34" s="1"/>
  <c r="I34" s="1"/>
  <c r="J34" s="1"/>
  <c r="K34" s="1"/>
  <c r="BQ7" i="11"/>
  <c r="BQ8"/>
  <c r="BQ9"/>
  <c r="BQ10"/>
  <c r="BQ11"/>
  <c r="BQ12"/>
  <c r="BQ13"/>
  <c r="BQ14"/>
  <c r="BQ15"/>
  <c r="BQ16"/>
  <c r="BQ17"/>
  <c r="BQ18"/>
  <c r="BQ19"/>
  <c r="BQ20"/>
  <c r="BQ21"/>
  <c r="BQ22"/>
  <c r="BQ23"/>
  <c r="BQ24"/>
  <c r="BQ25"/>
  <c r="BQ26"/>
  <c r="BQ27"/>
  <c r="BQ28"/>
  <c r="BQ29"/>
  <c r="BQ30"/>
  <c r="BQ31"/>
  <c r="BQ32"/>
  <c r="BQ33"/>
  <c r="BQ34"/>
  <c r="BQ35"/>
  <c r="BQ36"/>
  <c r="BQ37"/>
  <c r="BQ38"/>
  <c r="BQ39"/>
  <c r="BQ40"/>
  <c r="BQ41"/>
  <c r="BQ42"/>
  <c r="BQ43"/>
  <c r="BQ44"/>
  <c r="BQ45"/>
  <c r="BQ46"/>
  <c r="BQ47"/>
  <c r="BQ48"/>
  <c r="BQ49"/>
  <c r="BQ50"/>
  <c r="BQ51"/>
  <c r="BQ52"/>
  <c r="BQ53"/>
  <c r="BQ54"/>
  <c r="BQ55"/>
  <c r="BQ56"/>
  <c r="BQ57"/>
  <c r="BQ58"/>
  <c r="BQ59"/>
  <c r="BQ60"/>
  <c r="BQ61"/>
  <c r="BQ62"/>
  <c r="BQ63"/>
  <c r="BQ64"/>
  <c r="BQ65"/>
  <c r="BQ66"/>
  <c r="BQ67"/>
  <c r="BQ68"/>
  <c r="BQ69"/>
  <c r="BQ70"/>
  <c r="BQ71"/>
  <c r="BQ72"/>
  <c r="BQ73"/>
  <c r="BQ74"/>
  <c r="BQ75"/>
  <c r="BQ76"/>
  <c r="BQ77"/>
  <c r="BQ78"/>
  <c r="BQ79"/>
  <c r="BQ80"/>
  <c r="BQ81"/>
  <c r="BQ82"/>
  <c r="BQ83"/>
  <c r="BQ84"/>
  <c r="BQ85"/>
  <c r="BQ86"/>
  <c r="BQ87"/>
  <c r="BQ88"/>
  <c r="BQ89"/>
  <c r="BQ90"/>
  <c r="BQ91"/>
  <c r="BQ92"/>
  <c r="BQ93"/>
  <c r="BQ94"/>
  <c r="BQ95"/>
  <c r="BQ96"/>
  <c r="BQ97"/>
  <c r="BQ98"/>
  <c r="BQ99"/>
  <c r="BQ100"/>
  <c r="BQ101"/>
  <c r="BQ102"/>
  <c r="BQ103"/>
  <c r="BQ104"/>
  <c r="BQ105"/>
  <c r="BQ106"/>
  <c r="BQ107"/>
  <c r="BQ108"/>
  <c r="BQ109"/>
  <c r="BQ110"/>
  <c r="BQ111"/>
  <c r="BQ112"/>
  <c r="BQ113"/>
  <c r="BQ114"/>
  <c r="BQ115"/>
  <c r="BQ116"/>
  <c r="BQ117"/>
  <c r="BQ118"/>
  <c r="BQ119"/>
  <c r="BQ120"/>
  <c r="BQ121"/>
  <c r="BQ122"/>
  <c r="BQ123"/>
  <c r="BQ124"/>
  <c r="BQ125"/>
  <c r="BQ126"/>
  <c r="BQ127"/>
  <c r="BQ128"/>
  <c r="BQ129"/>
  <c r="BQ130"/>
  <c r="BQ131"/>
  <c r="BQ132"/>
  <c r="BQ133"/>
  <c r="BQ134"/>
  <c r="BQ135"/>
  <c r="BQ136"/>
  <c r="BQ137"/>
  <c r="BQ138"/>
  <c r="BQ139"/>
  <c r="BQ140"/>
  <c r="BQ141"/>
  <c r="BQ142"/>
  <c r="BQ143"/>
  <c r="BQ144"/>
  <c r="BQ145"/>
  <c r="BQ146"/>
  <c r="BQ147"/>
  <c r="BQ148"/>
  <c r="BQ149"/>
  <c r="BQ150"/>
  <c r="BQ151"/>
  <c r="BQ152"/>
  <c r="BQ153"/>
  <c r="BQ154"/>
  <c r="BQ155"/>
  <c r="BQ156"/>
  <c r="BQ157"/>
  <c r="BQ158"/>
  <c r="BQ159"/>
  <c r="BQ160"/>
  <c r="BQ161"/>
  <c r="BQ162"/>
  <c r="BQ163"/>
  <c r="BQ164"/>
  <c r="BQ165"/>
  <c r="BQ166"/>
  <c r="BQ167"/>
  <c r="BQ168"/>
  <c r="BQ169"/>
  <c r="BQ170"/>
  <c r="BQ171"/>
  <c r="BQ172"/>
  <c r="BQ173"/>
  <c r="BQ174"/>
  <c r="BQ175"/>
  <c r="BQ176"/>
  <c r="BQ177"/>
  <c r="BQ178"/>
  <c r="BQ179"/>
  <c r="BQ180"/>
  <c r="BQ181"/>
  <c r="BQ182"/>
  <c r="BQ183"/>
  <c r="BQ184"/>
  <c r="BQ185"/>
  <c r="BQ186"/>
  <c r="BQ187"/>
  <c r="BQ188"/>
  <c r="BQ189"/>
  <c r="BQ190"/>
  <c r="BQ191"/>
  <c r="BQ192"/>
  <c r="BQ193"/>
  <c r="BQ194"/>
  <c r="BQ195"/>
  <c r="BQ196"/>
  <c r="BQ197"/>
  <c r="BQ198"/>
  <c r="BQ199"/>
  <c r="BQ200"/>
  <c r="BQ201"/>
  <c r="BQ202"/>
  <c r="BQ203"/>
  <c r="BQ204"/>
  <c r="BQ205"/>
  <c r="BQ206"/>
  <c r="BQ207"/>
  <c r="BQ208"/>
  <c r="BQ209"/>
  <c r="BQ210"/>
  <c r="BQ211"/>
  <c r="BQ212"/>
  <c r="BQ213"/>
  <c r="BQ214"/>
  <c r="BQ215"/>
  <c r="BQ216"/>
  <c r="BQ217"/>
  <c r="BQ218"/>
  <c r="BQ219"/>
  <c r="BQ220"/>
  <c r="BQ221"/>
  <c r="BQ222"/>
  <c r="BQ223"/>
  <c r="BQ224"/>
  <c r="BQ225"/>
  <c r="BQ226"/>
  <c r="BQ227"/>
  <c r="BQ228"/>
  <c r="BQ229"/>
  <c r="BQ230"/>
  <c r="BQ231"/>
  <c r="BQ232"/>
  <c r="BQ233"/>
  <c r="BQ234"/>
  <c r="BQ235"/>
  <c r="BQ236"/>
  <c r="BQ237"/>
  <c r="BQ238"/>
  <c r="BQ239"/>
  <c r="BQ240"/>
  <c r="BQ241"/>
  <c r="BQ242"/>
  <c r="BQ243"/>
  <c r="BQ244"/>
  <c r="BQ245"/>
  <c r="BQ246"/>
  <c r="BQ247"/>
  <c r="BQ248"/>
  <c r="BQ249"/>
  <c r="BQ250"/>
  <c r="BQ251"/>
  <c r="BQ252"/>
  <c r="BQ253"/>
  <c r="BQ254"/>
  <c r="BQ255"/>
  <c r="BQ256"/>
  <c r="BQ257"/>
  <c r="BQ258"/>
  <c r="BQ259"/>
  <c r="BQ260"/>
  <c r="BQ261"/>
  <c r="BQ262"/>
  <c r="BQ263"/>
  <c r="BQ264"/>
  <c r="BQ265"/>
  <c r="BQ266"/>
  <c r="BQ267"/>
  <c r="BQ268"/>
  <c r="BQ269"/>
  <c r="BQ270"/>
  <c r="BQ271"/>
  <c r="BQ272"/>
  <c r="BQ273"/>
  <c r="BQ274"/>
  <c r="BQ275"/>
  <c r="BQ276"/>
  <c r="BQ277"/>
  <c r="BQ278"/>
  <c r="BQ279"/>
  <c r="BQ280"/>
  <c r="BQ281"/>
  <c r="BQ282"/>
  <c r="BQ283"/>
  <c r="BQ284"/>
  <c r="BQ285"/>
  <c r="BQ286"/>
  <c r="BQ287"/>
  <c r="BQ288"/>
  <c r="BQ289"/>
  <c r="BQ290"/>
  <c r="BQ291"/>
  <c r="BQ292"/>
  <c r="BQ293"/>
  <c r="BQ294"/>
  <c r="BQ295"/>
  <c r="BQ296"/>
  <c r="BQ297"/>
  <c r="BQ298"/>
  <c r="BQ299"/>
  <c r="BQ300"/>
  <c r="BQ301"/>
  <c r="BQ302"/>
  <c r="BQ303"/>
  <c r="BQ304"/>
  <c r="BQ305"/>
  <c r="BQ306"/>
  <c r="BQ307"/>
  <c r="BQ308"/>
  <c r="BQ309"/>
  <c r="BQ310"/>
  <c r="BQ311"/>
  <c r="BQ312"/>
  <c r="BQ313"/>
  <c r="BQ314"/>
  <c r="BQ315"/>
  <c r="BQ316"/>
  <c r="BQ317"/>
  <c r="BQ318"/>
  <c r="BQ319"/>
  <c r="BQ320"/>
  <c r="BQ321"/>
  <c r="BQ322"/>
  <c r="BQ323"/>
  <c r="BQ324"/>
  <c r="BQ325"/>
  <c r="BQ326"/>
  <c r="BQ327"/>
  <c r="BQ328"/>
  <c r="BQ329"/>
  <c r="BQ330"/>
  <c r="BQ331"/>
  <c r="BQ332"/>
  <c r="BQ333"/>
  <c r="BQ334"/>
  <c r="BQ335"/>
  <c r="BQ336"/>
  <c r="BQ337"/>
  <c r="BQ338"/>
  <c r="BQ339"/>
  <c r="BQ340"/>
  <c r="BQ341"/>
  <c r="BQ342"/>
  <c r="BQ343"/>
  <c r="BQ344"/>
  <c r="BQ345"/>
  <c r="BQ346"/>
  <c r="BQ347"/>
  <c r="BQ348"/>
  <c r="BQ349"/>
  <c r="BQ350"/>
  <c r="BQ351"/>
  <c r="BQ352"/>
  <c r="BQ353"/>
  <c r="BQ354"/>
  <c r="BQ355"/>
  <c r="BQ356"/>
  <c r="BQ357"/>
  <c r="BQ358"/>
  <c r="BQ359"/>
  <c r="BQ360"/>
  <c r="BQ361"/>
  <c r="BQ362"/>
  <c r="BQ363"/>
  <c r="BQ364"/>
  <c r="BQ365"/>
  <c r="BQ366"/>
  <c r="BQ367"/>
  <c r="BQ368"/>
  <c r="BQ369"/>
  <c r="BQ370"/>
  <c r="BQ371"/>
  <c r="BQ372"/>
  <c r="BQ373"/>
  <c r="BQ374"/>
  <c r="BQ375"/>
  <c r="BQ376"/>
  <c r="BQ377"/>
  <c r="BQ378"/>
  <c r="BQ379"/>
  <c r="BQ380"/>
  <c r="BQ381"/>
  <c r="BQ382"/>
  <c r="BQ383"/>
  <c r="BQ384"/>
  <c r="BQ385"/>
  <c r="BQ386"/>
  <c r="BQ387"/>
  <c r="BQ388"/>
  <c r="BQ389"/>
  <c r="BQ390"/>
  <c r="BQ391"/>
  <c r="BQ392"/>
  <c r="BQ393"/>
  <c r="BQ394"/>
  <c r="BQ395"/>
  <c r="BQ396"/>
  <c r="BQ397"/>
  <c r="BQ398"/>
  <c r="BQ399"/>
  <c r="BQ400"/>
  <c r="BQ401"/>
  <c r="BQ402"/>
  <c r="BQ403"/>
  <c r="BQ404"/>
  <c r="BQ405"/>
  <c r="BQ6"/>
  <c r="BC5"/>
  <c r="BC405"/>
  <c r="BM405"/>
  <c r="AY405" s="1"/>
  <c r="BC404"/>
  <c r="BC403"/>
  <c r="BM403"/>
  <c r="AY403" s="1"/>
  <c r="BC402"/>
  <c r="BC401"/>
  <c r="BM401"/>
  <c r="AY401" s="1"/>
  <c r="BC400"/>
  <c r="BC399"/>
  <c r="BM399"/>
  <c r="AY399" s="1"/>
  <c r="BC398"/>
  <c r="BC397"/>
  <c r="BM397"/>
  <c r="AY397" s="1"/>
  <c r="BC396"/>
  <c r="BC395"/>
  <c r="BM395"/>
  <c r="AY395" s="1"/>
  <c r="BC394"/>
  <c r="BC393"/>
  <c r="BM393"/>
  <c r="AY393" s="1"/>
  <c r="BC392"/>
  <c r="BC391"/>
  <c r="BM391"/>
  <c r="AY391" s="1"/>
  <c r="BC390"/>
  <c r="BC389"/>
  <c r="BM389"/>
  <c r="AY389" s="1"/>
  <c r="BC388"/>
  <c r="BC387"/>
  <c r="BM387"/>
  <c r="AY387" s="1"/>
  <c r="BC386"/>
  <c r="BC385"/>
  <c r="BM385"/>
  <c r="AY385" s="1"/>
  <c r="BC384"/>
  <c r="BC383"/>
  <c r="BM383"/>
  <c r="AY383" s="1"/>
  <c r="BC382"/>
  <c r="BC381"/>
  <c r="BM381"/>
  <c r="AY381" s="1"/>
  <c r="BC380"/>
  <c r="BC379"/>
  <c r="BM379"/>
  <c r="AY379" s="1"/>
  <c r="BC378"/>
  <c r="BC377"/>
  <c r="BM377"/>
  <c r="AY377" s="1"/>
  <c r="BC376"/>
  <c r="BC375"/>
  <c r="BM375"/>
  <c r="AY375" s="1"/>
  <c r="BC374"/>
  <c r="BC373"/>
  <c r="BM373"/>
  <c r="AY373" s="1"/>
  <c r="BC372"/>
  <c r="BC371"/>
  <c r="BM371"/>
  <c r="AY371" s="1"/>
  <c r="BC370"/>
  <c r="BC369"/>
  <c r="BM369"/>
  <c r="AY369" s="1"/>
  <c r="BC368"/>
  <c r="BC367"/>
  <c r="BM367"/>
  <c r="AY367" s="1"/>
  <c r="BC366"/>
  <c r="BC365"/>
  <c r="BM365"/>
  <c r="AY365" s="1"/>
  <c r="BC364"/>
  <c r="BC363"/>
  <c r="BM363"/>
  <c r="AY363" s="1"/>
  <c r="BC362"/>
  <c r="BC361"/>
  <c r="BM361"/>
  <c r="AY361" s="1"/>
  <c r="BC360"/>
  <c r="BC359"/>
  <c r="BM359"/>
  <c r="AY359" s="1"/>
  <c r="BC358"/>
  <c r="BC357"/>
  <c r="BM357"/>
  <c r="AY357" s="1"/>
  <c r="BC356"/>
  <c r="BC355"/>
  <c r="BM355"/>
  <c r="AY355" s="1"/>
  <c r="BC354"/>
  <c r="BC353"/>
  <c r="BM353"/>
  <c r="AY353" s="1"/>
  <c r="BC352"/>
  <c r="BC351"/>
  <c r="BM351"/>
  <c r="AY351" s="1"/>
  <c r="BC350"/>
  <c r="BC349"/>
  <c r="BM349"/>
  <c r="AY349" s="1"/>
  <c r="BC348"/>
  <c r="BC347"/>
  <c r="BM347"/>
  <c r="AY347" s="1"/>
  <c r="BC346"/>
  <c r="BC345"/>
  <c r="BM345"/>
  <c r="AY345" s="1"/>
  <c r="BC344"/>
  <c r="BC343"/>
  <c r="BM343"/>
  <c r="AY343" s="1"/>
  <c r="BC342"/>
  <c r="BC341"/>
  <c r="BM341"/>
  <c r="AY341" s="1"/>
  <c r="BC340"/>
  <c r="BC339"/>
  <c r="BM339"/>
  <c r="AY339" s="1"/>
  <c r="BC338"/>
  <c r="BC337"/>
  <c r="BM337"/>
  <c r="AY337" s="1"/>
  <c r="BC336"/>
  <c r="BC335"/>
  <c r="BM335"/>
  <c r="AY335" s="1"/>
  <c r="BC334"/>
  <c r="BC333"/>
  <c r="BM333"/>
  <c r="AY333" s="1"/>
  <c r="BC332"/>
  <c r="BC331"/>
  <c r="BM331"/>
  <c r="AY331" s="1"/>
  <c r="BC330"/>
  <c r="BC329"/>
  <c r="BM329"/>
  <c r="AY329" s="1"/>
  <c r="BC328"/>
  <c r="BC327"/>
  <c r="BM327"/>
  <c r="AY327" s="1"/>
  <c r="BC326"/>
  <c r="BC325"/>
  <c r="BM325"/>
  <c r="AY325" s="1"/>
  <c r="BC324"/>
  <c r="BC323"/>
  <c r="BM323"/>
  <c r="AY323" s="1"/>
  <c r="BC322"/>
  <c r="BC321"/>
  <c r="BM321"/>
  <c r="AY321" s="1"/>
  <c r="BC320"/>
  <c r="BC319"/>
  <c r="BM319"/>
  <c r="AY319" s="1"/>
  <c r="BC318"/>
  <c r="BC317"/>
  <c r="BM317"/>
  <c r="AY317" s="1"/>
  <c r="BC316"/>
  <c r="BC315"/>
  <c r="BM315"/>
  <c r="AY315" s="1"/>
  <c r="BC314"/>
  <c r="BC313"/>
  <c r="BM313"/>
  <c r="AY313" s="1"/>
  <c r="BC312"/>
  <c r="BC311"/>
  <c r="BM311"/>
  <c r="AY311" s="1"/>
  <c r="BC310"/>
  <c r="BC309"/>
  <c r="BM309"/>
  <c r="AY309" s="1"/>
  <c r="BC308"/>
  <c r="BC307"/>
  <c r="BM307"/>
  <c r="AY307" s="1"/>
  <c r="BC306"/>
  <c r="BC305"/>
  <c r="BM305"/>
  <c r="AY305" s="1"/>
  <c r="BC304"/>
  <c r="BC303"/>
  <c r="BM303"/>
  <c r="AY303" s="1"/>
  <c r="BC302"/>
  <c r="BC301"/>
  <c r="BM301"/>
  <c r="AY301" s="1"/>
  <c r="BC300"/>
  <c r="BC299"/>
  <c r="BM299"/>
  <c r="AY299" s="1"/>
  <c r="BC298"/>
  <c r="BC297"/>
  <c r="BM297"/>
  <c r="AY297" s="1"/>
  <c r="BC296"/>
  <c r="BC295"/>
  <c r="BM295"/>
  <c r="AY295" s="1"/>
  <c r="BC294"/>
  <c r="BC293"/>
  <c r="BM293"/>
  <c r="AY293" s="1"/>
  <c r="BC292"/>
  <c r="BC291"/>
  <c r="BM291"/>
  <c r="AY291" s="1"/>
  <c r="BC290"/>
  <c r="BC289"/>
  <c r="BM289"/>
  <c r="AY289" s="1"/>
  <c r="BC288"/>
  <c r="BC287"/>
  <c r="BM287"/>
  <c r="AY287" s="1"/>
  <c r="BC286"/>
  <c r="BC285"/>
  <c r="BM285"/>
  <c r="AY285" s="1"/>
  <c r="BC284"/>
  <c r="BC283"/>
  <c r="BM283"/>
  <c r="AY283" s="1"/>
  <c r="BC282"/>
  <c r="BC281"/>
  <c r="BM281"/>
  <c r="AY281" s="1"/>
  <c r="BC280"/>
  <c r="BC279"/>
  <c r="BM279"/>
  <c r="AY279" s="1"/>
  <c r="BC278"/>
  <c r="BC277"/>
  <c r="BM277"/>
  <c r="AY277" s="1"/>
  <c r="BC276"/>
  <c r="BC275"/>
  <c r="BM275"/>
  <c r="AY275" s="1"/>
  <c r="BC274"/>
  <c r="BC273"/>
  <c r="BM273"/>
  <c r="AY273" s="1"/>
  <c r="BC272"/>
  <c r="BC271"/>
  <c r="BM271"/>
  <c r="AY271" s="1"/>
  <c r="BC270"/>
  <c r="BC269"/>
  <c r="BM269"/>
  <c r="AY269" s="1"/>
  <c r="BC268"/>
  <c r="BC267"/>
  <c r="BM267"/>
  <c r="AY267" s="1"/>
  <c r="BC266"/>
  <c r="BC265"/>
  <c r="BM265"/>
  <c r="AY265" s="1"/>
  <c r="BC264"/>
  <c r="BC263"/>
  <c r="BM263"/>
  <c r="AY263" s="1"/>
  <c r="BC262"/>
  <c r="BC261"/>
  <c r="BM261"/>
  <c r="AY261" s="1"/>
  <c r="BC260"/>
  <c r="BC259"/>
  <c r="BM259"/>
  <c r="AY259" s="1"/>
  <c r="BC258"/>
  <c r="BC257"/>
  <c r="BM257"/>
  <c r="AY257" s="1"/>
  <c r="BC256"/>
  <c r="BC255"/>
  <c r="BM255"/>
  <c r="AY255" s="1"/>
  <c r="BC254"/>
  <c r="BC253"/>
  <c r="BM253"/>
  <c r="AY253" s="1"/>
  <c r="BC252"/>
  <c r="BC251"/>
  <c r="BM251"/>
  <c r="AY251" s="1"/>
  <c r="BC250"/>
  <c r="BC249"/>
  <c r="BM249"/>
  <c r="AY249" s="1"/>
  <c r="BC248"/>
  <c r="BC247"/>
  <c r="BM247"/>
  <c r="AY247" s="1"/>
  <c r="BC246"/>
  <c r="BC245"/>
  <c r="BM245"/>
  <c r="AY245" s="1"/>
  <c r="BC244"/>
  <c r="BC243"/>
  <c r="BM243"/>
  <c r="AY243" s="1"/>
  <c r="BC242"/>
  <c r="BC241"/>
  <c r="BM241"/>
  <c r="AY241" s="1"/>
  <c r="BC240"/>
  <c r="BC239"/>
  <c r="BM239"/>
  <c r="AY239" s="1"/>
  <c r="BC238"/>
  <c r="BC237"/>
  <c r="BM237"/>
  <c r="AY237" s="1"/>
  <c r="BC236"/>
  <c r="BC235"/>
  <c r="BM235"/>
  <c r="AY235" s="1"/>
  <c r="BC234"/>
  <c r="BC233"/>
  <c r="BM233"/>
  <c r="AY233" s="1"/>
  <c r="BC232"/>
  <c r="BC231"/>
  <c r="BM231"/>
  <c r="AY231" s="1"/>
  <c r="BC230"/>
  <c r="BC229"/>
  <c r="BM229"/>
  <c r="AY229" s="1"/>
  <c r="BC228"/>
  <c r="BC227"/>
  <c r="BM227"/>
  <c r="AY227" s="1"/>
  <c r="BC226"/>
  <c r="BC225"/>
  <c r="BM225"/>
  <c r="AY225" s="1"/>
  <c r="BC224"/>
  <c r="BC223"/>
  <c r="BM223"/>
  <c r="AY223" s="1"/>
  <c r="BC222"/>
  <c r="BC221"/>
  <c r="BM221"/>
  <c r="AY221" s="1"/>
  <c r="BC220"/>
  <c r="BC219"/>
  <c r="BM219"/>
  <c r="AY219" s="1"/>
  <c r="BC218"/>
  <c r="BC217"/>
  <c r="BM217"/>
  <c r="AY217" s="1"/>
  <c r="BC216"/>
  <c r="BC215"/>
  <c r="BM215"/>
  <c r="AY215" s="1"/>
  <c r="BC214"/>
  <c r="BC213"/>
  <c r="BM213"/>
  <c r="AY213" s="1"/>
  <c r="BC212"/>
  <c r="BC211"/>
  <c r="BM211"/>
  <c r="AY211" s="1"/>
  <c r="BC210"/>
  <c r="BC209"/>
  <c r="BM209"/>
  <c r="AY209" s="1"/>
  <c r="BC208"/>
  <c r="BC207"/>
  <c r="BM207"/>
  <c r="AY207" s="1"/>
  <c r="BC206"/>
  <c r="BC205"/>
  <c r="BM205"/>
  <c r="AY205" s="1"/>
  <c r="BC204"/>
  <c r="BC203"/>
  <c r="BM203"/>
  <c r="AY203" s="1"/>
  <c r="BC202"/>
  <c r="BC201"/>
  <c r="BM201"/>
  <c r="AY201" s="1"/>
  <c r="BC200"/>
  <c r="BC199"/>
  <c r="BM199"/>
  <c r="AY199" s="1"/>
  <c r="BC198"/>
  <c r="BC197"/>
  <c r="BM197"/>
  <c r="AY197" s="1"/>
  <c r="BC196"/>
  <c r="BC195"/>
  <c r="BM195"/>
  <c r="AY195" s="1"/>
  <c r="BC194"/>
  <c r="BC193"/>
  <c r="BM193"/>
  <c r="AY193" s="1"/>
  <c r="BC192"/>
  <c r="BC191"/>
  <c r="BM191"/>
  <c r="AY191" s="1"/>
  <c r="BC190"/>
  <c r="BC189"/>
  <c r="BM189"/>
  <c r="AY189" s="1"/>
  <c r="BC188"/>
  <c r="BC187"/>
  <c r="BM187"/>
  <c r="AY187" s="1"/>
  <c r="BC186"/>
  <c r="BC185"/>
  <c r="BM185"/>
  <c r="AY185" s="1"/>
  <c r="BC184"/>
  <c r="BC183"/>
  <c r="BM183"/>
  <c r="AY183" s="1"/>
  <c r="BC182"/>
  <c r="BC181"/>
  <c r="BM181"/>
  <c r="AY181" s="1"/>
  <c r="BC180"/>
  <c r="BC179"/>
  <c r="BM179"/>
  <c r="AY179" s="1"/>
  <c r="BC178"/>
  <c r="BC177"/>
  <c r="BM177"/>
  <c r="AY177" s="1"/>
  <c r="BC176"/>
  <c r="BC175"/>
  <c r="BM175"/>
  <c r="AY175" s="1"/>
  <c r="BC174"/>
  <c r="BC173"/>
  <c r="BM173"/>
  <c r="AY173" s="1"/>
  <c r="BC172"/>
  <c r="BC171"/>
  <c r="BM171"/>
  <c r="AY171" s="1"/>
  <c r="BC170"/>
  <c r="BC169"/>
  <c r="BM169"/>
  <c r="AY169" s="1"/>
  <c r="BC168"/>
  <c r="BC167"/>
  <c r="BM167"/>
  <c r="AY167" s="1"/>
  <c r="BC166"/>
  <c r="BC165"/>
  <c r="BM165"/>
  <c r="AY165" s="1"/>
  <c r="BC164"/>
  <c r="BC163"/>
  <c r="BM163"/>
  <c r="AY163" s="1"/>
  <c r="BC162"/>
  <c r="BC161"/>
  <c r="BM161"/>
  <c r="AY161" s="1"/>
  <c r="BC160"/>
  <c r="BC159"/>
  <c r="BM159"/>
  <c r="AY159" s="1"/>
  <c r="BC158"/>
  <c r="BC157"/>
  <c r="BM157"/>
  <c r="AY157" s="1"/>
  <c r="BC156"/>
  <c r="BC155"/>
  <c r="BM155"/>
  <c r="AY155" s="1"/>
  <c r="BC154"/>
  <c r="BC153"/>
  <c r="BM153"/>
  <c r="AY153" s="1"/>
  <c r="BC152"/>
  <c r="BC151"/>
  <c r="BM151"/>
  <c r="AY151" s="1"/>
  <c r="BC150"/>
  <c r="BC149"/>
  <c r="BM149"/>
  <c r="AY149" s="1"/>
  <c r="BC148"/>
  <c r="BC147"/>
  <c r="BM147"/>
  <c r="AY147" s="1"/>
  <c r="BC146"/>
  <c r="BC145"/>
  <c r="BM145"/>
  <c r="AY145" s="1"/>
  <c r="BC144"/>
  <c r="BC143"/>
  <c r="BM143"/>
  <c r="AY143" s="1"/>
  <c r="BC142"/>
  <c r="BC141"/>
  <c r="BM141"/>
  <c r="AY141" s="1"/>
  <c r="BC140"/>
  <c r="BC139"/>
  <c r="BM139"/>
  <c r="AY139" s="1"/>
  <c r="BC138"/>
  <c r="BC137"/>
  <c r="BM137"/>
  <c r="AY137" s="1"/>
  <c r="BC136"/>
  <c r="BC135"/>
  <c r="BM135"/>
  <c r="AY135" s="1"/>
  <c r="BC134"/>
  <c r="BC133"/>
  <c r="BM133"/>
  <c r="AY133" s="1"/>
  <c r="BC132"/>
  <c r="BC131"/>
  <c r="BM131"/>
  <c r="AY131" s="1"/>
  <c r="BC130"/>
  <c r="BC129"/>
  <c r="BM129"/>
  <c r="AY129" s="1"/>
  <c r="BC128"/>
  <c r="BC127"/>
  <c r="BM127"/>
  <c r="AY127" s="1"/>
  <c r="BC126"/>
  <c r="BC125"/>
  <c r="BM125"/>
  <c r="AY125" s="1"/>
  <c r="BC124"/>
  <c r="BC123"/>
  <c r="BM123"/>
  <c r="AY123" s="1"/>
  <c r="BC122"/>
  <c r="BC121"/>
  <c r="BM121"/>
  <c r="AY121" s="1"/>
  <c r="BC120"/>
  <c r="BC119"/>
  <c r="BM119"/>
  <c r="AY119" s="1"/>
  <c r="BC118"/>
  <c r="BC117"/>
  <c r="BM117"/>
  <c r="AY117" s="1"/>
  <c r="BC116"/>
  <c r="BC115"/>
  <c r="BM115"/>
  <c r="AY115" s="1"/>
  <c r="BC114"/>
  <c r="BC113"/>
  <c r="BM113"/>
  <c r="AY113" s="1"/>
  <c r="BC112"/>
  <c r="BC111"/>
  <c r="BM111"/>
  <c r="AY111" s="1"/>
  <c r="BC110"/>
  <c r="BC109"/>
  <c r="BM109"/>
  <c r="AY109" s="1"/>
  <c r="BC108"/>
  <c r="BC107"/>
  <c r="BM107"/>
  <c r="AY107" s="1"/>
  <c r="BC106"/>
  <c r="BC105"/>
  <c r="BM105"/>
  <c r="AY105" s="1"/>
  <c r="BC104"/>
  <c r="BC103"/>
  <c r="BM103"/>
  <c r="AY103" s="1"/>
  <c r="BC102"/>
  <c r="BC101"/>
  <c r="BM101"/>
  <c r="AY101" s="1"/>
  <c r="BC100"/>
  <c r="BC99"/>
  <c r="BM99"/>
  <c r="AY99" s="1"/>
  <c r="BC98"/>
  <c r="BC97"/>
  <c r="BM97"/>
  <c r="AY97" s="1"/>
  <c r="BC96"/>
  <c r="BC95"/>
  <c r="BM95"/>
  <c r="AY95" s="1"/>
  <c r="BC94"/>
  <c r="BC93"/>
  <c r="BM93"/>
  <c r="AY93" s="1"/>
  <c r="BC92"/>
  <c r="BC91"/>
  <c r="BM91"/>
  <c r="AY91" s="1"/>
  <c r="BC90"/>
  <c r="BC89"/>
  <c r="BM89"/>
  <c r="AY89" s="1"/>
  <c r="BC88"/>
  <c r="BC87"/>
  <c r="BM87"/>
  <c r="AY87" s="1"/>
  <c r="BC86"/>
  <c r="BC85"/>
  <c r="BM85"/>
  <c r="AY85" s="1"/>
  <c r="BC84"/>
  <c r="BC83"/>
  <c r="BM83"/>
  <c r="AY83" s="1"/>
  <c r="BC82"/>
  <c r="BC81"/>
  <c r="BM81"/>
  <c r="AY81" s="1"/>
  <c r="BC80"/>
  <c r="BC79"/>
  <c r="BM79"/>
  <c r="AY79" s="1"/>
  <c r="BC78"/>
  <c r="BC77"/>
  <c r="BM77"/>
  <c r="AY77" s="1"/>
  <c r="BC76"/>
  <c r="BC75"/>
  <c r="BM75"/>
  <c r="AY75" s="1"/>
  <c r="BC74"/>
  <c r="BC73"/>
  <c r="BM73"/>
  <c r="AY73" s="1"/>
  <c r="BC72"/>
  <c r="BC71"/>
  <c r="BM71"/>
  <c r="AY71" s="1"/>
  <c r="BC70"/>
  <c r="BC69"/>
  <c r="BM69"/>
  <c r="AY69" s="1"/>
  <c r="BC68"/>
  <c r="BC67"/>
  <c r="BM67"/>
  <c r="AY67" s="1"/>
  <c r="BC66"/>
  <c r="BC65"/>
  <c r="BM65"/>
  <c r="AY65" s="1"/>
  <c r="BC64"/>
  <c r="BC63"/>
  <c r="BK63"/>
  <c r="AW63" s="1"/>
  <c r="BC62"/>
  <c r="BC61"/>
  <c r="BK61"/>
  <c r="AW61" s="1"/>
  <c r="BC60"/>
  <c r="BC59"/>
  <c r="BK59"/>
  <c r="AW59" s="1"/>
  <c r="BC58"/>
  <c r="BC57"/>
  <c r="BK57"/>
  <c r="AW57" s="1"/>
  <c r="BC56"/>
  <c r="BC55"/>
  <c r="BK55"/>
  <c r="AW55" s="1"/>
  <c r="BC54"/>
  <c r="BC53"/>
  <c r="BK53"/>
  <c r="AW53" s="1"/>
  <c r="BC52"/>
  <c r="BC51"/>
  <c r="BK51"/>
  <c r="AW51" s="1"/>
  <c r="BC50"/>
  <c r="BC49"/>
  <c r="BK49"/>
  <c r="AW49" s="1"/>
  <c r="BC48"/>
  <c r="BC47"/>
  <c r="BK47"/>
  <c r="AW47" s="1"/>
  <c r="BC46"/>
  <c r="BC45"/>
  <c r="BK45"/>
  <c r="AW45" s="1"/>
  <c r="BC44"/>
  <c r="BC43"/>
  <c r="BK43"/>
  <c r="AW43" s="1"/>
  <c r="BC42"/>
  <c r="BC41"/>
  <c r="BK41"/>
  <c r="AW41" s="1"/>
  <c r="BC40"/>
  <c r="BC39"/>
  <c r="BK39"/>
  <c r="AW39" s="1"/>
  <c r="BC38"/>
  <c r="BC37"/>
  <c r="BK37"/>
  <c r="AW37" s="1"/>
  <c r="BC36"/>
  <c r="BC35"/>
  <c r="BK35"/>
  <c r="AW35" s="1"/>
  <c r="BC34"/>
  <c r="BC33"/>
  <c r="BK33"/>
  <c r="AW33" s="1"/>
  <c r="BC32"/>
  <c r="BC31"/>
  <c r="BK31"/>
  <c r="AW31" s="1"/>
  <c r="BC30"/>
  <c r="BC29"/>
  <c r="BK29"/>
  <c r="AW29" s="1"/>
  <c r="BC28"/>
  <c r="BC27"/>
  <c r="BK27"/>
  <c r="AW27" s="1"/>
  <c r="BC26"/>
  <c r="BC25"/>
  <c r="BK25"/>
  <c r="AW25" s="1"/>
  <c r="BC24"/>
  <c r="BC23"/>
  <c r="BK23"/>
  <c r="AW23" s="1"/>
  <c r="BC22"/>
  <c r="BC21"/>
  <c r="BK21"/>
  <c r="AW21" s="1"/>
  <c r="BC20"/>
  <c r="BC19"/>
  <c r="BK19"/>
  <c r="AW19" s="1"/>
  <c r="BC18"/>
  <c r="BC17"/>
  <c r="BK17"/>
  <c r="AW17" s="1"/>
  <c r="BC16"/>
  <c r="BC15"/>
  <c r="BK15"/>
  <c r="AW15" s="1"/>
  <c r="BC14"/>
  <c r="BC13"/>
  <c r="BK13"/>
  <c r="AW13" s="1"/>
  <c r="BC12"/>
  <c r="BC11"/>
  <c r="BK11"/>
  <c r="AW11" s="1"/>
  <c r="BC10"/>
  <c r="BC9"/>
  <c r="BK9"/>
  <c r="AW9" s="1"/>
  <c r="BC8"/>
  <c r="BC7"/>
  <c r="BK7"/>
  <c r="AW7" s="1"/>
  <c r="BC6"/>
  <c r="BG6"/>
  <c r="AS6"/>
  <c r="AO7"/>
  <c r="AO8"/>
  <c r="AO9"/>
  <c r="AO10"/>
  <c r="AO11"/>
  <c r="AO12"/>
  <c r="AO13"/>
  <c r="AO14"/>
  <c r="AO15"/>
  <c r="AO16"/>
  <c r="AO17"/>
  <c r="AO18"/>
  <c r="AO19"/>
  <c r="AO20"/>
  <c r="AO21"/>
  <c r="AO22"/>
  <c r="AO23"/>
  <c r="AO24"/>
  <c r="AO25"/>
  <c r="AO26"/>
  <c r="AO27"/>
  <c r="AO28"/>
  <c r="AO29"/>
  <c r="AO30"/>
  <c r="AO31"/>
  <c r="AO32"/>
  <c r="AO33"/>
  <c r="AO34"/>
  <c r="AO35"/>
  <c r="AO36"/>
  <c r="AO37"/>
  <c r="AO38"/>
  <c r="AO39"/>
  <c r="AO40"/>
  <c r="AO41"/>
  <c r="AO42"/>
  <c r="AO43"/>
  <c r="AO44"/>
  <c r="AO45"/>
  <c r="AO46"/>
  <c r="AO47"/>
  <c r="AO48"/>
  <c r="AO49"/>
  <c r="AO50"/>
  <c r="AO51"/>
  <c r="AO52"/>
  <c r="AO53"/>
  <c r="AO54"/>
  <c r="AO55"/>
  <c r="AO56"/>
  <c r="AO57"/>
  <c r="AO58"/>
  <c r="AO59"/>
  <c r="AO60"/>
  <c r="AO61"/>
  <c r="AO62"/>
  <c r="AO63"/>
  <c r="AO64"/>
  <c r="AO65"/>
  <c r="AO66"/>
  <c r="AO67"/>
  <c r="AO68"/>
  <c r="AO69"/>
  <c r="AO70"/>
  <c r="AO71"/>
  <c r="AO72"/>
  <c r="AO73"/>
  <c r="AO74"/>
  <c r="AO75"/>
  <c r="AO76"/>
  <c r="AO77"/>
  <c r="AO78"/>
  <c r="AO79"/>
  <c r="AO80"/>
  <c r="AO81"/>
  <c r="AO82"/>
  <c r="AO83"/>
  <c r="AO84"/>
  <c r="AO85"/>
  <c r="AO86"/>
  <c r="AO87"/>
  <c r="AO88"/>
  <c r="AO89"/>
  <c r="AO90"/>
  <c r="AO91"/>
  <c r="AO92"/>
  <c r="AO93"/>
  <c r="AO94"/>
  <c r="AO95"/>
  <c r="AO96"/>
  <c r="AO97"/>
  <c r="AO98"/>
  <c r="AO99"/>
  <c r="AO100"/>
  <c r="AO101"/>
  <c r="AO102"/>
  <c r="AO103"/>
  <c r="AO104"/>
  <c r="AO105"/>
  <c r="AO106"/>
  <c r="AO107"/>
  <c r="AO108"/>
  <c r="AO109"/>
  <c r="AO110"/>
  <c r="AO111"/>
  <c r="AO112"/>
  <c r="AO113"/>
  <c r="AO114"/>
  <c r="AO115"/>
  <c r="AO116"/>
  <c r="AO117"/>
  <c r="AO118"/>
  <c r="AO119"/>
  <c r="AO120"/>
  <c r="AO121"/>
  <c r="AO122"/>
  <c r="AO123"/>
  <c r="AO124"/>
  <c r="AO125"/>
  <c r="AO126"/>
  <c r="AO127"/>
  <c r="AO128"/>
  <c r="AO129"/>
  <c r="AO130"/>
  <c r="AO131"/>
  <c r="AO132"/>
  <c r="AO133"/>
  <c r="AO134"/>
  <c r="AO135"/>
  <c r="AO136"/>
  <c r="AO137"/>
  <c r="AO138"/>
  <c r="AO139"/>
  <c r="AO140"/>
  <c r="AO141"/>
  <c r="AO142"/>
  <c r="AO143"/>
  <c r="AO144"/>
  <c r="AO145"/>
  <c r="AO146"/>
  <c r="AO147"/>
  <c r="AO148"/>
  <c r="AO149"/>
  <c r="AO150"/>
  <c r="AO151"/>
  <c r="AO152"/>
  <c r="AO153"/>
  <c r="AO154"/>
  <c r="AO155"/>
  <c r="AO156"/>
  <c r="AO157"/>
  <c r="AO158"/>
  <c r="AO159"/>
  <c r="AO160"/>
  <c r="AO161"/>
  <c r="AO162"/>
  <c r="AO163"/>
  <c r="AO164"/>
  <c r="AO165"/>
  <c r="AO166"/>
  <c r="AO167"/>
  <c r="AO168"/>
  <c r="AO169"/>
  <c r="AO170"/>
  <c r="AO171"/>
  <c r="AO172"/>
  <c r="AO173"/>
  <c r="AO174"/>
  <c r="AO175"/>
  <c r="AO176"/>
  <c r="AO177"/>
  <c r="AO178"/>
  <c r="AO179"/>
  <c r="AO180"/>
  <c r="AO181"/>
  <c r="AO182"/>
  <c r="AO183"/>
  <c r="AO184"/>
  <c r="AO185"/>
  <c r="AO186"/>
  <c r="AO187"/>
  <c r="AO188"/>
  <c r="AO189"/>
  <c r="AO190"/>
  <c r="AO191"/>
  <c r="AO192"/>
  <c r="AO193"/>
  <c r="AO194"/>
  <c r="AO195"/>
  <c r="AO196"/>
  <c r="AO197"/>
  <c r="AO198"/>
  <c r="AO199"/>
  <c r="AO200"/>
  <c r="AO201"/>
  <c r="AO202"/>
  <c r="AO203"/>
  <c r="AO204"/>
  <c r="AO205"/>
  <c r="AO206"/>
  <c r="AO207"/>
  <c r="AO208"/>
  <c r="AO209"/>
  <c r="AO210"/>
  <c r="AO211"/>
  <c r="AO212"/>
  <c r="AO213"/>
  <c r="AO214"/>
  <c r="AO215"/>
  <c r="AO216"/>
  <c r="AO217"/>
  <c r="AO218"/>
  <c r="AO219"/>
  <c r="AO220"/>
  <c r="AO221"/>
  <c r="AO222"/>
  <c r="AO223"/>
  <c r="AO224"/>
  <c r="AO225"/>
  <c r="AO226"/>
  <c r="AO227"/>
  <c r="AO228"/>
  <c r="AO229"/>
  <c r="AO230"/>
  <c r="AO231"/>
  <c r="AO232"/>
  <c r="AO233"/>
  <c r="AO234"/>
  <c r="AO235"/>
  <c r="AO236"/>
  <c r="AO237"/>
  <c r="AO238"/>
  <c r="AO239"/>
  <c r="AO240"/>
  <c r="AO241"/>
  <c r="AO242"/>
  <c r="AO243"/>
  <c r="AO244"/>
  <c r="AO245"/>
  <c r="AO246"/>
  <c r="AO247"/>
  <c r="AO248"/>
  <c r="AO249"/>
  <c r="AO250"/>
  <c r="AO251"/>
  <c r="AO252"/>
  <c r="AO253"/>
  <c r="AO254"/>
  <c r="AO255"/>
  <c r="AO256"/>
  <c r="AO257"/>
  <c r="AO258"/>
  <c r="AO259"/>
  <c r="AO260"/>
  <c r="AO261"/>
  <c r="AO262"/>
  <c r="AO263"/>
  <c r="AO264"/>
  <c r="AO265"/>
  <c r="AO266"/>
  <c r="AO267"/>
  <c r="AO268"/>
  <c r="AO269"/>
  <c r="AO270"/>
  <c r="AO271"/>
  <c r="AO272"/>
  <c r="AO273"/>
  <c r="AO274"/>
  <c r="AO275"/>
  <c r="AO276"/>
  <c r="AO277"/>
  <c r="AO278"/>
  <c r="AO279"/>
  <c r="AO280"/>
  <c r="AO281"/>
  <c r="AO282"/>
  <c r="AO283"/>
  <c r="AO284"/>
  <c r="AO285"/>
  <c r="AO286"/>
  <c r="AO287"/>
  <c r="AO288"/>
  <c r="AO289"/>
  <c r="AO290"/>
  <c r="AO291"/>
  <c r="AO292"/>
  <c r="AO293"/>
  <c r="AO294"/>
  <c r="AO295"/>
  <c r="AO296"/>
  <c r="AO297"/>
  <c r="AO298"/>
  <c r="AO299"/>
  <c r="AO300"/>
  <c r="AO301"/>
  <c r="AO302"/>
  <c r="AO303"/>
  <c r="AO304"/>
  <c r="AO305"/>
  <c r="AO306"/>
  <c r="AO307"/>
  <c r="AO308"/>
  <c r="AO309"/>
  <c r="AO310"/>
  <c r="AO311"/>
  <c r="AO312"/>
  <c r="AO313"/>
  <c r="AO314"/>
  <c r="AO315"/>
  <c r="AO316"/>
  <c r="AO317"/>
  <c r="AO318"/>
  <c r="AO319"/>
  <c r="AO320"/>
  <c r="AO321"/>
  <c r="AO322"/>
  <c r="AO323"/>
  <c r="AO324"/>
  <c r="AO325"/>
  <c r="AO326"/>
  <c r="AO327"/>
  <c r="AO328"/>
  <c r="AO329"/>
  <c r="AO330"/>
  <c r="AO331"/>
  <c r="AO332"/>
  <c r="AO333"/>
  <c r="AO334"/>
  <c r="AO335"/>
  <c r="AO336"/>
  <c r="AO337"/>
  <c r="AO338"/>
  <c r="AO339"/>
  <c r="AO340"/>
  <c r="AO341"/>
  <c r="AO342"/>
  <c r="AO343"/>
  <c r="AO344"/>
  <c r="AO345"/>
  <c r="AO346"/>
  <c r="AO347"/>
  <c r="AO348"/>
  <c r="AO349"/>
  <c r="AO350"/>
  <c r="AO351"/>
  <c r="AO352"/>
  <c r="AO353"/>
  <c r="AO354"/>
  <c r="AO355"/>
  <c r="AO356"/>
  <c r="AO357"/>
  <c r="AO358"/>
  <c r="AO359"/>
  <c r="AO360"/>
  <c r="AO361"/>
  <c r="AO362"/>
  <c r="AO363"/>
  <c r="AO364"/>
  <c r="AO365"/>
  <c r="AO366"/>
  <c r="AO367"/>
  <c r="AO368"/>
  <c r="AO369"/>
  <c r="AO370"/>
  <c r="AO371"/>
  <c r="AO372"/>
  <c r="AO373"/>
  <c r="AO374"/>
  <c r="AO375"/>
  <c r="AO376"/>
  <c r="AO377"/>
  <c r="AO378"/>
  <c r="AO379"/>
  <c r="AO380"/>
  <c r="AO381"/>
  <c r="AO382"/>
  <c r="AO383"/>
  <c r="AO384"/>
  <c r="AO385"/>
  <c r="AO386"/>
  <c r="AO387"/>
  <c r="AO388"/>
  <c r="AO389"/>
  <c r="AO390"/>
  <c r="AO391"/>
  <c r="AO392"/>
  <c r="AO393"/>
  <c r="AO394"/>
  <c r="AO395"/>
  <c r="AO396"/>
  <c r="AO397"/>
  <c r="AO398"/>
  <c r="AO399"/>
  <c r="AO400"/>
  <c r="AO401"/>
  <c r="AO402"/>
  <c r="AO403"/>
  <c r="AO404"/>
  <c r="AO405"/>
  <c r="AO6"/>
  <c r="AC22" i="7"/>
  <c r="AC30"/>
  <c r="AC21"/>
  <c r="AC29"/>
  <c r="AC20"/>
  <c r="AC28"/>
  <c r="AC19"/>
  <c r="AC27"/>
  <c r="AC18"/>
  <c r="AC26"/>
  <c r="AC17"/>
  <c r="AC25"/>
  <c r="AC16"/>
  <c r="AC24"/>
  <c r="AC15"/>
  <c r="AC23"/>
  <c r="U22"/>
  <c r="U30"/>
  <c r="U21"/>
  <c r="U29"/>
  <c r="U20"/>
  <c r="U28"/>
  <c r="U19"/>
  <c r="U27"/>
  <c r="U18"/>
  <c r="U26"/>
  <c r="U17"/>
  <c r="U25"/>
  <c r="U16"/>
  <c r="U24"/>
  <c r="U15"/>
  <c r="U23"/>
  <c r="M22"/>
  <c r="M30"/>
  <c r="M21"/>
  <c r="M29"/>
  <c r="M20"/>
  <c r="M28"/>
  <c r="M19"/>
  <c r="M27"/>
  <c r="M18"/>
  <c r="M26"/>
  <c r="M17"/>
  <c r="M25"/>
  <c r="M16"/>
  <c r="M24"/>
  <c r="M15"/>
  <c r="M23"/>
  <c r="Y38"/>
  <c r="Y37"/>
  <c r="Y36"/>
  <c r="Y35"/>
  <c r="Y34"/>
  <c r="Y33"/>
  <c r="Y32"/>
  <c r="Y31"/>
  <c r="Y30"/>
  <c r="Y29"/>
  <c r="Y28"/>
  <c r="Y27"/>
  <c r="Y26"/>
  <c r="Y25"/>
  <c r="Y24"/>
  <c r="Y23"/>
  <c r="AB22"/>
  <c r="Y22"/>
  <c r="AB21"/>
  <c r="Y21"/>
  <c r="AB20"/>
  <c r="Y20"/>
  <c r="AB19"/>
  <c r="Y19"/>
  <c r="AB18"/>
  <c r="Y18"/>
  <c r="AB17"/>
  <c r="Y17"/>
  <c r="AB16"/>
  <c r="Y16"/>
  <c r="AB15"/>
  <c r="Y15"/>
  <c r="Q38"/>
  <c r="Q37"/>
  <c r="Q36"/>
  <c r="Q35"/>
  <c r="Q34"/>
  <c r="Q33"/>
  <c r="Q32"/>
  <c r="Q31"/>
  <c r="Q30"/>
  <c r="Q29"/>
  <c r="Q28"/>
  <c r="Q27"/>
  <c r="Q26"/>
  <c r="Q25"/>
  <c r="Q24"/>
  <c r="Q23"/>
  <c r="T22"/>
  <c r="Q22"/>
  <c r="T21"/>
  <c r="Q21"/>
  <c r="T20"/>
  <c r="Q20"/>
  <c r="T19"/>
  <c r="Q19"/>
  <c r="T18"/>
  <c r="Q18"/>
  <c r="T17"/>
  <c r="Q17"/>
  <c r="T16"/>
  <c r="Q16"/>
  <c r="T15"/>
  <c r="Q15"/>
  <c r="I38"/>
  <c r="I37"/>
  <c r="I36"/>
  <c r="I35"/>
  <c r="I34"/>
  <c r="I33"/>
  <c r="I32"/>
  <c r="I31"/>
  <c r="I30"/>
  <c r="I29"/>
  <c r="I28"/>
  <c r="I27"/>
  <c r="I26"/>
  <c r="I25"/>
  <c r="I24"/>
  <c r="I23"/>
  <c r="L22"/>
  <c r="I22"/>
  <c r="L21"/>
  <c r="I21"/>
  <c r="L20"/>
  <c r="I20"/>
  <c r="L19"/>
  <c r="I19"/>
  <c r="L18"/>
  <c r="I18"/>
  <c r="L17"/>
  <c r="I17"/>
  <c r="L16"/>
  <c r="I16"/>
  <c r="L15"/>
  <c r="I15"/>
  <c r="A34"/>
  <c r="A33"/>
  <c r="A32"/>
  <c r="A31"/>
  <c r="A30"/>
  <c r="A29"/>
  <c r="A28"/>
  <c r="A27"/>
  <c r="A26"/>
  <c r="A25"/>
  <c r="A24"/>
  <c r="A23"/>
  <c r="A22"/>
  <c r="A21"/>
  <c r="A20"/>
  <c r="A19"/>
  <c r="E22"/>
  <c r="E21"/>
  <c r="E20"/>
  <c r="E19"/>
  <c r="E18"/>
  <c r="E17"/>
  <c r="E16"/>
  <c r="E15"/>
  <c r="A38"/>
  <c r="A37"/>
  <c r="A36"/>
  <c r="A35"/>
  <c r="E30"/>
  <c r="E29"/>
  <c r="E28"/>
  <c r="E27"/>
  <c r="E26"/>
  <c r="A18"/>
  <c r="E25"/>
  <c r="A17"/>
  <c r="E24"/>
  <c r="A16"/>
  <c r="E23"/>
  <c r="A15"/>
  <c r="S38" i="6"/>
  <c r="M38"/>
  <c r="G38"/>
  <c r="A38"/>
  <c r="S37"/>
  <c r="M37"/>
  <c r="G37"/>
  <c r="A37"/>
  <c r="S36"/>
  <c r="M36"/>
  <c r="G36"/>
  <c r="A36"/>
  <c r="S35"/>
  <c r="M35"/>
  <c r="G35"/>
  <c r="A35"/>
  <c r="S34"/>
  <c r="M34"/>
  <c r="G34"/>
  <c r="A34"/>
  <c r="S33"/>
  <c r="M33"/>
  <c r="G33"/>
  <c r="A33"/>
  <c r="S32"/>
  <c r="M32"/>
  <c r="G32"/>
  <c r="A32"/>
  <c r="S31"/>
  <c r="M31"/>
  <c r="G31"/>
  <c r="A31"/>
  <c r="S30"/>
  <c r="M30"/>
  <c r="G30"/>
  <c r="A30"/>
  <c r="S29"/>
  <c r="M29"/>
  <c r="G29"/>
  <c r="A29"/>
  <c r="S28"/>
  <c r="M28"/>
  <c r="G28"/>
  <c r="A28"/>
  <c r="S27"/>
  <c r="M27"/>
  <c r="G27"/>
  <c r="A27"/>
  <c r="S26"/>
  <c r="M26"/>
  <c r="G26"/>
  <c r="A26"/>
  <c r="S25"/>
  <c r="M25"/>
  <c r="G25"/>
  <c r="A25"/>
  <c r="S24"/>
  <c r="M24"/>
  <c r="G24"/>
  <c r="A24"/>
  <c r="S23"/>
  <c r="M23"/>
  <c r="G23"/>
  <c r="A23"/>
  <c r="W22"/>
  <c r="V22"/>
  <c r="S22"/>
  <c r="Q22"/>
  <c r="Q30"/>
  <c r="P22"/>
  <c r="M22"/>
  <c r="K22"/>
  <c r="J22"/>
  <c r="G22"/>
  <c r="E22"/>
  <c r="E30"/>
  <c r="D22"/>
  <c r="A22"/>
  <c r="W21"/>
  <c r="V21"/>
  <c r="S21"/>
  <c r="Q21"/>
  <c r="Q29"/>
  <c r="P21"/>
  <c r="M21"/>
  <c r="K21"/>
  <c r="J21"/>
  <c r="G21"/>
  <c r="E21"/>
  <c r="E29"/>
  <c r="D21"/>
  <c r="A21"/>
  <c r="W20"/>
  <c r="V20"/>
  <c r="S20"/>
  <c r="Q20"/>
  <c r="Q28"/>
  <c r="P20"/>
  <c r="M20"/>
  <c r="K20"/>
  <c r="J20"/>
  <c r="G20"/>
  <c r="E20"/>
  <c r="E28"/>
  <c r="D20"/>
  <c r="A20"/>
  <c r="W19"/>
  <c r="V19"/>
  <c r="S19"/>
  <c r="Q19"/>
  <c r="Q27"/>
  <c r="P19"/>
  <c r="M19"/>
  <c r="K19"/>
  <c r="J19"/>
  <c r="G19"/>
  <c r="E19"/>
  <c r="E27"/>
  <c r="D19"/>
  <c r="A19"/>
  <c r="W18"/>
  <c r="V18"/>
  <c r="S18"/>
  <c r="Q18"/>
  <c r="Q26"/>
  <c r="P18"/>
  <c r="M18"/>
  <c r="K18"/>
  <c r="J18"/>
  <c r="G18"/>
  <c r="E18"/>
  <c r="E26"/>
  <c r="D18"/>
  <c r="A18"/>
  <c r="W17"/>
  <c r="V17"/>
  <c r="S17"/>
  <c r="Q17"/>
  <c r="Q25"/>
  <c r="P17"/>
  <c r="M17"/>
  <c r="K17"/>
  <c r="J17"/>
  <c r="G17"/>
  <c r="E17"/>
  <c r="E25"/>
  <c r="D17"/>
  <c r="A17"/>
  <c r="W16"/>
  <c r="V16"/>
  <c r="S16"/>
  <c r="Q16"/>
  <c r="Q24"/>
  <c r="P16"/>
  <c r="M16"/>
  <c r="K16"/>
  <c r="J16"/>
  <c r="G16"/>
  <c r="E16"/>
  <c r="E24"/>
  <c r="D16"/>
  <c r="A16"/>
  <c r="W15"/>
  <c r="V15"/>
  <c r="S15"/>
  <c r="Q15"/>
  <c r="Q23"/>
  <c r="P15"/>
  <c r="M15"/>
  <c r="K15"/>
  <c r="J15"/>
  <c r="G15"/>
  <c r="E15"/>
  <c r="E23"/>
  <c r="D15"/>
  <c r="A15"/>
  <c r="U39" i="5"/>
  <c r="O39"/>
  <c r="I39"/>
  <c r="C39"/>
  <c r="S38"/>
  <c r="M38"/>
  <c r="G38"/>
  <c r="A38"/>
  <c r="S37"/>
  <c r="M37"/>
  <c r="G37"/>
  <c r="A37"/>
  <c r="S36"/>
  <c r="M36"/>
  <c r="G36"/>
  <c r="A36"/>
  <c r="S35"/>
  <c r="M35"/>
  <c r="G35"/>
  <c r="A35"/>
  <c r="S34"/>
  <c r="M34"/>
  <c r="G34"/>
  <c r="A34"/>
  <c r="S33"/>
  <c r="M33"/>
  <c r="G33"/>
  <c r="A33"/>
  <c r="S32"/>
  <c r="M32"/>
  <c r="G32"/>
  <c r="A32"/>
  <c r="S31"/>
  <c r="M31"/>
  <c r="G31"/>
  <c r="A31"/>
  <c r="S30"/>
  <c r="M30"/>
  <c r="G30"/>
  <c r="A30"/>
  <c r="S29"/>
  <c r="M29"/>
  <c r="G29"/>
  <c r="A29"/>
  <c r="S28"/>
  <c r="M28"/>
  <c r="G28"/>
  <c r="A28"/>
  <c r="S27"/>
  <c r="M27"/>
  <c r="G27"/>
  <c r="A27"/>
  <c r="S26"/>
  <c r="M26"/>
  <c r="G26"/>
  <c r="A26"/>
  <c r="S25"/>
  <c r="M25"/>
  <c r="G25"/>
  <c r="A25"/>
  <c r="S24"/>
  <c r="M24"/>
  <c r="G24"/>
  <c r="A24"/>
  <c r="S23"/>
  <c r="M23"/>
  <c r="G23"/>
  <c r="A23"/>
  <c r="W22"/>
  <c r="V22"/>
  <c r="S22"/>
  <c r="Q22"/>
  <c r="Q30"/>
  <c r="P22"/>
  <c r="M22"/>
  <c r="K22"/>
  <c r="J22"/>
  <c r="G22"/>
  <c r="E22"/>
  <c r="E30"/>
  <c r="D22"/>
  <c r="A22"/>
  <c r="W21"/>
  <c r="V21"/>
  <c r="S21"/>
  <c r="Q21"/>
  <c r="Q29"/>
  <c r="P21"/>
  <c r="M21"/>
  <c r="K21"/>
  <c r="J21"/>
  <c r="G21"/>
  <c r="E21"/>
  <c r="E29"/>
  <c r="D21"/>
  <c r="A21"/>
  <c r="W20"/>
  <c r="V20"/>
  <c r="S20"/>
  <c r="Q20"/>
  <c r="Q28"/>
  <c r="P20"/>
  <c r="M20"/>
  <c r="K20"/>
  <c r="J20"/>
  <c r="G20"/>
  <c r="E20"/>
  <c r="E28"/>
  <c r="D20"/>
  <c r="A20"/>
  <c r="W19"/>
  <c r="V19"/>
  <c r="S19"/>
  <c r="Q19"/>
  <c r="Q27"/>
  <c r="P19"/>
  <c r="M19"/>
  <c r="K19"/>
  <c r="J19"/>
  <c r="G19"/>
  <c r="E19"/>
  <c r="E27"/>
  <c r="D19"/>
  <c r="A19"/>
  <c r="W18"/>
  <c r="V18"/>
  <c r="S18"/>
  <c r="Q18"/>
  <c r="Q26"/>
  <c r="P18"/>
  <c r="M18"/>
  <c r="K18"/>
  <c r="J18"/>
  <c r="G18"/>
  <c r="E18"/>
  <c r="E26"/>
  <c r="D18"/>
  <c r="A18"/>
  <c r="W17"/>
  <c r="V17"/>
  <c r="S17"/>
  <c r="Q17"/>
  <c r="Q25"/>
  <c r="P17"/>
  <c r="M17"/>
  <c r="K17"/>
  <c r="J17"/>
  <c r="G17"/>
  <c r="E17"/>
  <c r="E25"/>
  <c r="D17"/>
  <c r="A17"/>
  <c r="W16"/>
  <c r="V16"/>
  <c r="S16"/>
  <c r="Q16"/>
  <c r="Q24"/>
  <c r="P16"/>
  <c r="M16"/>
  <c r="K16"/>
  <c r="J16"/>
  <c r="G16"/>
  <c r="E16"/>
  <c r="E24"/>
  <c r="D16"/>
  <c r="A16"/>
  <c r="W15"/>
  <c r="V15"/>
  <c r="S15"/>
  <c r="Q15"/>
  <c r="Q23"/>
  <c r="P15"/>
  <c r="M15"/>
  <c r="K15"/>
  <c r="J15"/>
  <c r="G15"/>
  <c r="E15"/>
  <c r="E23"/>
  <c r="D15"/>
  <c r="A15"/>
  <c r="U39" i="4"/>
  <c r="O39"/>
  <c r="I39"/>
  <c r="C39"/>
  <c r="S38"/>
  <c r="M38"/>
  <c r="G38"/>
  <c r="A38"/>
  <c r="S37"/>
  <c r="M37"/>
  <c r="G37"/>
  <c r="A37"/>
  <c r="S36"/>
  <c r="M36"/>
  <c r="G36"/>
  <c r="A36"/>
  <c r="S35"/>
  <c r="M35"/>
  <c r="G35"/>
  <c r="A35"/>
  <c r="S34"/>
  <c r="M34"/>
  <c r="G34"/>
  <c r="A34"/>
  <c r="S33"/>
  <c r="M33"/>
  <c r="G33"/>
  <c r="A33"/>
  <c r="S32"/>
  <c r="M32"/>
  <c r="G32"/>
  <c r="A32"/>
  <c r="S31"/>
  <c r="M31"/>
  <c r="G31"/>
  <c r="A31"/>
  <c r="S30"/>
  <c r="M30"/>
  <c r="G30"/>
  <c r="A30"/>
  <c r="S29"/>
  <c r="M29"/>
  <c r="G29"/>
  <c r="A29"/>
  <c r="S28"/>
  <c r="M28"/>
  <c r="G28"/>
  <c r="A28"/>
  <c r="S27"/>
  <c r="M27"/>
  <c r="G27"/>
  <c r="A27"/>
  <c r="S26"/>
  <c r="M26"/>
  <c r="G26"/>
  <c r="A26"/>
  <c r="S25"/>
  <c r="M25"/>
  <c r="G25"/>
  <c r="A25"/>
  <c r="S24"/>
  <c r="M24"/>
  <c r="G24"/>
  <c r="A24"/>
  <c r="S23"/>
  <c r="M23"/>
  <c r="G23"/>
  <c r="A23"/>
  <c r="W22"/>
  <c r="W30"/>
  <c r="V22"/>
  <c r="S22"/>
  <c r="Q22"/>
  <c r="Q30"/>
  <c r="M22"/>
  <c r="K22"/>
  <c r="K30"/>
  <c r="J22"/>
  <c r="G22"/>
  <c r="E22"/>
  <c r="E30"/>
  <c r="A22"/>
  <c r="W21"/>
  <c r="W29"/>
  <c r="V21"/>
  <c r="S21"/>
  <c r="Q21"/>
  <c r="Q29"/>
  <c r="M21"/>
  <c r="K21"/>
  <c r="K29"/>
  <c r="J21"/>
  <c r="G21"/>
  <c r="E21"/>
  <c r="E29"/>
  <c r="A21"/>
  <c r="W20"/>
  <c r="W28"/>
  <c r="V20"/>
  <c r="S20"/>
  <c r="Q20"/>
  <c r="Q28"/>
  <c r="M20"/>
  <c r="K20"/>
  <c r="K28"/>
  <c r="J20"/>
  <c r="G20"/>
  <c r="E20"/>
  <c r="E28"/>
  <c r="A20"/>
  <c r="W19"/>
  <c r="W27"/>
  <c r="V19"/>
  <c r="S19"/>
  <c r="Q19"/>
  <c r="Q27"/>
  <c r="M19"/>
  <c r="K19"/>
  <c r="K27"/>
  <c r="J19"/>
  <c r="G19"/>
  <c r="E19"/>
  <c r="E27"/>
  <c r="A19"/>
  <c r="W18"/>
  <c r="W26"/>
  <c r="V18"/>
  <c r="S18"/>
  <c r="Q18"/>
  <c r="Q26"/>
  <c r="M18"/>
  <c r="K18"/>
  <c r="K26"/>
  <c r="J18"/>
  <c r="G18"/>
  <c r="E18"/>
  <c r="E26"/>
  <c r="A18"/>
  <c r="W17"/>
  <c r="W25"/>
  <c r="V17"/>
  <c r="S17"/>
  <c r="Q17"/>
  <c r="Q25"/>
  <c r="M17"/>
  <c r="K17"/>
  <c r="K25"/>
  <c r="J17"/>
  <c r="G17"/>
  <c r="E17"/>
  <c r="E25"/>
  <c r="A17"/>
  <c r="W16"/>
  <c r="W24"/>
  <c r="V16"/>
  <c r="S16"/>
  <c r="Q16"/>
  <c r="Q24"/>
  <c r="M16"/>
  <c r="K16"/>
  <c r="K24"/>
  <c r="J16"/>
  <c r="G16"/>
  <c r="E16"/>
  <c r="E24"/>
  <c r="A16"/>
  <c r="W15"/>
  <c r="W23"/>
  <c r="V15"/>
  <c r="S15"/>
  <c r="Q15"/>
  <c r="Q23"/>
  <c r="M15"/>
  <c r="K15"/>
  <c r="K23"/>
  <c r="J15"/>
  <c r="G15"/>
  <c r="E15"/>
  <c r="E23"/>
  <c r="A15"/>
  <c r="W38" i="2"/>
  <c r="V38"/>
  <c r="S38"/>
  <c r="W37"/>
  <c r="V37"/>
  <c r="S37"/>
  <c r="W36"/>
  <c r="V36"/>
  <c r="S36"/>
  <c r="W35"/>
  <c r="V35"/>
  <c r="S35"/>
  <c r="W34"/>
  <c r="V34"/>
  <c r="S34"/>
  <c r="W33"/>
  <c r="V33"/>
  <c r="S33"/>
  <c r="W32"/>
  <c r="V32"/>
  <c r="S32"/>
  <c r="W31"/>
  <c r="V31"/>
  <c r="S31"/>
  <c r="Q38"/>
  <c r="P38"/>
  <c r="M38"/>
  <c r="Q37"/>
  <c r="P37"/>
  <c r="M37"/>
  <c r="Q36"/>
  <c r="P36"/>
  <c r="M36"/>
  <c r="Q35"/>
  <c r="P35"/>
  <c r="M35"/>
  <c r="Q34"/>
  <c r="P34"/>
  <c r="M34"/>
  <c r="Q33"/>
  <c r="P33"/>
  <c r="M33"/>
  <c r="Q32"/>
  <c r="P32"/>
  <c r="M32"/>
  <c r="Q31"/>
  <c r="P31"/>
  <c r="M31"/>
  <c r="K38"/>
  <c r="J38"/>
  <c r="G38"/>
  <c r="K37"/>
  <c r="J37"/>
  <c r="G37"/>
  <c r="K36"/>
  <c r="J36"/>
  <c r="G36"/>
  <c r="K35"/>
  <c r="J35"/>
  <c r="G35"/>
  <c r="K34"/>
  <c r="J34"/>
  <c r="G34"/>
  <c r="K33"/>
  <c r="J33"/>
  <c r="G33"/>
  <c r="K32"/>
  <c r="J32"/>
  <c r="G32"/>
  <c r="K31"/>
  <c r="J31"/>
  <c r="G31"/>
  <c r="E38"/>
  <c r="E37"/>
  <c r="E36"/>
  <c r="E35"/>
  <c r="E34"/>
  <c r="E33"/>
  <c r="E32"/>
  <c r="E31"/>
  <c r="A38"/>
  <c r="A37"/>
  <c r="A36"/>
  <c r="A35"/>
  <c r="A34"/>
  <c r="A33"/>
  <c r="A32"/>
  <c r="A31"/>
  <c r="U39"/>
  <c r="O39"/>
  <c r="I39"/>
  <c r="C39"/>
  <c r="S30"/>
  <c r="M30"/>
  <c r="G30"/>
  <c r="A30"/>
  <c r="S29"/>
  <c r="M29"/>
  <c r="G29"/>
  <c r="A29"/>
  <c r="S28"/>
  <c r="M28"/>
  <c r="G28"/>
  <c r="A28"/>
  <c r="S27"/>
  <c r="M27"/>
  <c r="G27"/>
  <c r="A27"/>
  <c r="S26"/>
  <c r="M26"/>
  <c r="G26"/>
  <c r="A26"/>
  <c r="S25"/>
  <c r="M25"/>
  <c r="G25"/>
  <c r="A25"/>
  <c r="S24"/>
  <c r="M24"/>
  <c r="G24"/>
  <c r="A24"/>
  <c r="S23"/>
  <c r="M23"/>
  <c r="G23"/>
  <c r="A23"/>
  <c r="W22"/>
  <c r="V22"/>
  <c r="S22"/>
  <c r="Q22"/>
  <c r="P22"/>
  <c r="M22"/>
  <c r="K22"/>
  <c r="J22"/>
  <c r="G22"/>
  <c r="E22"/>
  <c r="D31"/>
  <c r="D22"/>
  <c r="A22"/>
  <c r="W21"/>
  <c r="V21"/>
  <c r="S21"/>
  <c r="Q21"/>
  <c r="P21"/>
  <c r="M21"/>
  <c r="K21"/>
  <c r="J21"/>
  <c r="G21"/>
  <c r="E21"/>
  <c r="D32"/>
  <c r="D21"/>
  <c r="A21"/>
  <c r="W20"/>
  <c r="V20"/>
  <c r="S20"/>
  <c r="Q20"/>
  <c r="P20"/>
  <c r="M20"/>
  <c r="K20"/>
  <c r="J20"/>
  <c r="G20"/>
  <c r="E20"/>
  <c r="D33"/>
  <c r="D20"/>
  <c r="A20"/>
  <c r="W19"/>
  <c r="V19"/>
  <c r="S19"/>
  <c r="Q19"/>
  <c r="P19"/>
  <c r="M19"/>
  <c r="K19"/>
  <c r="J19"/>
  <c r="G19"/>
  <c r="E19"/>
  <c r="D34"/>
  <c r="D19"/>
  <c r="A19"/>
  <c r="W18"/>
  <c r="V18"/>
  <c r="S18"/>
  <c r="Q18"/>
  <c r="Q26"/>
  <c r="P18"/>
  <c r="M18"/>
  <c r="K18"/>
  <c r="J18"/>
  <c r="G18"/>
  <c r="E18"/>
  <c r="E26"/>
  <c r="D18"/>
  <c r="A18"/>
  <c r="W17"/>
  <c r="V17"/>
  <c r="S17"/>
  <c r="Q17"/>
  <c r="Q25"/>
  <c r="P17"/>
  <c r="M17"/>
  <c r="K17"/>
  <c r="J17"/>
  <c r="G17"/>
  <c r="E17"/>
  <c r="E25"/>
  <c r="D17"/>
  <c r="A17"/>
  <c r="W16"/>
  <c r="V16"/>
  <c r="S16"/>
  <c r="Q16"/>
  <c r="Q24"/>
  <c r="P16"/>
  <c r="M16"/>
  <c r="K16"/>
  <c r="J16"/>
  <c r="G16"/>
  <c r="E16"/>
  <c r="E24"/>
  <c r="D16"/>
  <c r="A16"/>
  <c r="W15"/>
  <c r="V15"/>
  <c r="S15"/>
  <c r="Q15"/>
  <c r="Q23"/>
  <c r="P15"/>
  <c r="M15"/>
  <c r="K15"/>
  <c r="J15"/>
  <c r="G15"/>
  <c r="E15"/>
  <c r="E23"/>
  <c r="D15"/>
  <c r="A15"/>
  <c r="U39" i="1"/>
  <c r="O39"/>
  <c r="I39"/>
  <c r="C39"/>
  <c r="S38"/>
  <c r="M38"/>
  <c r="G38"/>
  <c r="A38"/>
  <c r="S37"/>
  <c r="M37"/>
  <c r="G37"/>
  <c r="A37"/>
  <c r="S36"/>
  <c r="M36"/>
  <c r="G36"/>
  <c r="A36"/>
  <c r="S35"/>
  <c r="M35"/>
  <c r="G35"/>
  <c r="A35"/>
  <c r="S34"/>
  <c r="M34"/>
  <c r="G34"/>
  <c r="A34"/>
  <c r="S33"/>
  <c r="M33"/>
  <c r="G33"/>
  <c r="A33"/>
  <c r="S32"/>
  <c r="M32"/>
  <c r="G32"/>
  <c r="A32"/>
  <c r="S31"/>
  <c r="M31"/>
  <c r="G31"/>
  <c r="A31"/>
  <c r="S30"/>
  <c r="M30"/>
  <c r="G30"/>
  <c r="A30"/>
  <c r="S29"/>
  <c r="M29"/>
  <c r="G29"/>
  <c r="A29"/>
  <c r="S28"/>
  <c r="M28"/>
  <c r="G28"/>
  <c r="A28"/>
  <c r="S27"/>
  <c r="M27"/>
  <c r="G27"/>
  <c r="A27"/>
  <c r="S26"/>
  <c r="M26"/>
  <c r="G26"/>
  <c r="A26"/>
  <c r="S25"/>
  <c r="M25"/>
  <c r="G25"/>
  <c r="A25"/>
  <c r="S24"/>
  <c r="M24"/>
  <c r="G24"/>
  <c r="A24"/>
  <c r="S23"/>
  <c r="M23"/>
  <c r="G23"/>
  <c r="A23"/>
  <c r="W22"/>
  <c r="W31"/>
  <c r="V31"/>
  <c r="V22"/>
  <c r="S22"/>
  <c r="Q22"/>
  <c r="Q31"/>
  <c r="P31"/>
  <c r="M22"/>
  <c r="K22"/>
  <c r="K31"/>
  <c r="J31"/>
  <c r="J22"/>
  <c r="G22"/>
  <c r="E22"/>
  <c r="E31"/>
  <c r="D31"/>
  <c r="A22"/>
  <c r="W21"/>
  <c r="W32"/>
  <c r="V32"/>
  <c r="V21"/>
  <c r="S21"/>
  <c r="Q21"/>
  <c r="Q32"/>
  <c r="P32"/>
  <c r="M21"/>
  <c r="K21"/>
  <c r="K32"/>
  <c r="J32"/>
  <c r="J21"/>
  <c r="G21"/>
  <c r="E21"/>
  <c r="E32"/>
  <c r="D32"/>
  <c r="A21"/>
  <c r="W20"/>
  <c r="W33"/>
  <c r="V33"/>
  <c r="V20"/>
  <c r="S20"/>
  <c r="Q20"/>
  <c r="Q33"/>
  <c r="P33"/>
  <c r="M20"/>
  <c r="K20"/>
  <c r="K33"/>
  <c r="J33"/>
  <c r="J20"/>
  <c r="G20"/>
  <c r="E20"/>
  <c r="E33"/>
  <c r="D33"/>
  <c r="A20"/>
  <c r="W19"/>
  <c r="W34"/>
  <c r="V34"/>
  <c r="V19"/>
  <c r="S19"/>
  <c r="Q19"/>
  <c r="Q34"/>
  <c r="P34"/>
  <c r="M19"/>
  <c r="K19"/>
  <c r="K34"/>
  <c r="J34"/>
  <c r="J19"/>
  <c r="G19"/>
  <c r="E19"/>
  <c r="E34"/>
  <c r="D34"/>
  <c r="A19"/>
  <c r="W18"/>
  <c r="W26"/>
  <c r="V18"/>
  <c r="S18"/>
  <c r="Q18"/>
  <c r="Q26"/>
  <c r="M18"/>
  <c r="K18"/>
  <c r="K26"/>
  <c r="J18"/>
  <c r="G18"/>
  <c r="E18"/>
  <c r="E26"/>
  <c r="A18"/>
  <c r="W17"/>
  <c r="W25"/>
  <c r="V17"/>
  <c r="S17"/>
  <c r="Q17"/>
  <c r="Q25"/>
  <c r="M17"/>
  <c r="K17"/>
  <c r="K25"/>
  <c r="J17"/>
  <c r="G17"/>
  <c r="E17"/>
  <c r="E25"/>
  <c r="A17"/>
  <c r="W16"/>
  <c r="W24"/>
  <c r="V16"/>
  <c r="S16"/>
  <c r="Q16"/>
  <c r="Q24"/>
  <c r="M16"/>
  <c r="K16"/>
  <c r="K24"/>
  <c r="J16"/>
  <c r="G16"/>
  <c r="E16"/>
  <c r="E24"/>
  <c r="A16"/>
  <c r="W15"/>
  <c r="W23"/>
  <c r="V15"/>
  <c r="S15"/>
  <c r="Q15"/>
  <c r="Q23"/>
  <c r="M15"/>
  <c r="K15"/>
  <c r="K23"/>
  <c r="J15"/>
  <c r="G15"/>
  <c r="E15"/>
  <c r="E23"/>
  <c r="A15"/>
  <c r="W22" i="10"/>
  <c r="W31"/>
  <c r="V31"/>
  <c r="V22"/>
  <c r="W21"/>
  <c r="W32"/>
  <c r="V32"/>
  <c r="V21"/>
  <c r="W20"/>
  <c r="W33"/>
  <c r="V33"/>
  <c r="V20"/>
  <c r="W19"/>
  <c r="W34"/>
  <c r="V34"/>
  <c r="V19"/>
  <c r="W18"/>
  <c r="W26"/>
  <c r="V18"/>
  <c r="W17"/>
  <c r="W25"/>
  <c r="V17"/>
  <c r="W16"/>
  <c r="W24"/>
  <c r="V16"/>
  <c r="W15"/>
  <c r="W23"/>
  <c r="V15"/>
  <c r="Q22"/>
  <c r="P22"/>
  <c r="Q21"/>
  <c r="P21"/>
  <c r="Q20"/>
  <c r="P20"/>
  <c r="Q19"/>
  <c r="P19"/>
  <c r="Q18"/>
  <c r="P18"/>
  <c r="Q17"/>
  <c r="P17"/>
  <c r="Q16"/>
  <c r="P16"/>
  <c r="Q15"/>
  <c r="P15"/>
  <c r="K22"/>
  <c r="K31"/>
  <c r="J31"/>
  <c r="J22"/>
  <c r="K21"/>
  <c r="K32"/>
  <c r="J32"/>
  <c r="J21"/>
  <c r="K20"/>
  <c r="K33"/>
  <c r="J33"/>
  <c r="J20"/>
  <c r="K19"/>
  <c r="K34"/>
  <c r="J34"/>
  <c r="J19"/>
  <c r="K18"/>
  <c r="K26"/>
  <c r="J18"/>
  <c r="K17"/>
  <c r="K25"/>
  <c r="J17"/>
  <c r="K16"/>
  <c r="K24"/>
  <c r="J16"/>
  <c r="K15"/>
  <c r="K23"/>
  <c r="J15"/>
  <c r="E22"/>
  <c r="D22"/>
  <c r="E21"/>
  <c r="D21"/>
  <c r="E20"/>
  <c r="D20"/>
  <c r="E19"/>
  <c r="D19"/>
  <c r="E18"/>
  <c r="D18"/>
  <c r="E17"/>
  <c r="D17"/>
  <c r="E16"/>
  <c r="D16"/>
  <c r="E15"/>
  <c r="D15"/>
  <c r="W22" i="16"/>
  <c r="W31"/>
  <c r="V31"/>
  <c r="V22"/>
  <c r="W21"/>
  <c r="W32"/>
  <c r="V32"/>
  <c r="V21"/>
  <c r="W20"/>
  <c r="W33"/>
  <c r="V33"/>
  <c r="W19"/>
  <c r="W34"/>
  <c r="V34"/>
  <c r="V19"/>
  <c r="W18"/>
  <c r="W26"/>
  <c r="W17"/>
  <c r="W25"/>
  <c r="W16"/>
  <c r="W24"/>
  <c r="V16"/>
  <c r="W15"/>
  <c r="W23"/>
  <c r="V15"/>
  <c r="Q22"/>
  <c r="Q31"/>
  <c r="P31"/>
  <c r="Q21"/>
  <c r="Q32"/>
  <c r="P32"/>
  <c r="Q20"/>
  <c r="Q33"/>
  <c r="P33"/>
  <c r="P20"/>
  <c r="Q19"/>
  <c r="Q34"/>
  <c r="P34"/>
  <c r="Q18"/>
  <c r="Q26"/>
  <c r="P18"/>
  <c r="Q17"/>
  <c r="Q25"/>
  <c r="P17"/>
  <c r="Q16"/>
  <c r="Q24"/>
  <c r="Q15"/>
  <c r="Q23"/>
  <c r="K22"/>
  <c r="K31"/>
  <c r="J31"/>
  <c r="K21"/>
  <c r="K32"/>
  <c r="J32"/>
  <c r="J21"/>
  <c r="K20"/>
  <c r="K33"/>
  <c r="J33"/>
  <c r="J20"/>
  <c r="K19"/>
  <c r="K34"/>
  <c r="J34"/>
  <c r="J19"/>
  <c r="K18"/>
  <c r="K26"/>
  <c r="J18"/>
  <c r="K17"/>
  <c r="K25"/>
  <c r="K16"/>
  <c r="K24"/>
  <c r="K15"/>
  <c r="K23"/>
  <c r="E22"/>
  <c r="E31"/>
  <c r="D31"/>
  <c r="E21"/>
  <c r="E32"/>
  <c r="D32"/>
  <c r="E20"/>
  <c r="E33"/>
  <c r="D33"/>
  <c r="E19"/>
  <c r="E34"/>
  <c r="D34"/>
  <c r="E18"/>
  <c r="E26"/>
  <c r="E17"/>
  <c r="E25"/>
  <c r="E16"/>
  <c r="E24"/>
  <c r="D16"/>
  <c r="E15"/>
  <c r="E23"/>
  <c r="W22" i="15"/>
  <c r="W31"/>
  <c r="V31"/>
  <c r="V22"/>
  <c r="W21"/>
  <c r="W32"/>
  <c r="V32"/>
  <c r="V21"/>
  <c r="W20"/>
  <c r="W33"/>
  <c r="V33"/>
  <c r="V20"/>
  <c r="W19"/>
  <c r="W34"/>
  <c r="V34"/>
  <c r="V19"/>
  <c r="W18"/>
  <c r="W26"/>
  <c r="V18"/>
  <c r="W17"/>
  <c r="W25"/>
  <c r="V17"/>
  <c r="W16"/>
  <c r="W24"/>
  <c r="V16"/>
  <c r="W15"/>
  <c r="W23"/>
  <c r="V15"/>
  <c r="Q22"/>
  <c r="Q31"/>
  <c r="P31"/>
  <c r="P22"/>
  <c r="Q21"/>
  <c r="Q32"/>
  <c r="P32"/>
  <c r="P21"/>
  <c r="Q20"/>
  <c r="Q33"/>
  <c r="P33"/>
  <c r="P20"/>
  <c r="Q19"/>
  <c r="Q34"/>
  <c r="P34"/>
  <c r="P19"/>
  <c r="Q18"/>
  <c r="Q26"/>
  <c r="P18"/>
  <c r="Q17"/>
  <c r="Q25"/>
  <c r="P17"/>
  <c r="Q16"/>
  <c r="Q24"/>
  <c r="P16"/>
  <c r="Q15"/>
  <c r="Q23"/>
  <c r="P15"/>
  <c r="K22"/>
  <c r="K31"/>
  <c r="J31"/>
  <c r="J22"/>
  <c r="K21"/>
  <c r="K32"/>
  <c r="J32"/>
  <c r="J21"/>
  <c r="K20"/>
  <c r="K33"/>
  <c r="J33"/>
  <c r="J20"/>
  <c r="K19"/>
  <c r="K34"/>
  <c r="J34"/>
  <c r="J19"/>
  <c r="K18"/>
  <c r="K26"/>
  <c r="J18"/>
  <c r="K17"/>
  <c r="K25"/>
  <c r="J17"/>
  <c r="K16"/>
  <c r="K24"/>
  <c r="J16"/>
  <c r="K15"/>
  <c r="K23"/>
  <c r="J15"/>
  <c r="E22"/>
  <c r="E31"/>
  <c r="D31"/>
  <c r="D22"/>
  <c r="E21"/>
  <c r="E32"/>
  <c r="D32"/>
  <c r="D21"/>
  <c r="E20"/>
  <c r="E33"/>
  <c r="D33"/>
  <c r="D20"/>
  <c r="E19"/>
  <c r="E34"/>
  <c r="D34"/>
  <c r="D19"/>
  <c r="E18"/>
  <c r="E26"/>
  <c r="D18"/>
  <c r="E17"/>
  <c r="E25"/>
  <c r="D17"/>
  <c r="E16"/>
  <c r="E24"/>
  <c r="D16"/>
  <c r="E15"/>
  <c r="E23"/>
  <c r="D15"/>
  <c r="W22" i="9"/>
  <c r="W31"/>
  <c r="V31"/>
  <c r="V22"/>
  <c r="W21"/>
  <c r="W32"/>
  <c r="V32"/>
  <c r="V21"/>
  <c r="W20"/>
  <c r="W33"/>
  <c r="V33"/>
  <c r="V20"/>
  <c r="W19"/>
  <c r="W34"/>
  <c r="V34"/>
  <c r="V19"/>
  <c r="W18"/>
  <c r="W26"/>
  <c r="V18"/>
  <c r="W17"/>
  <c r="W25"/>
  <c r="V17"/>
  <c r="W16"/>
  <c r="W24"/>
  <c r="V16"/>
  <c r="W15"/>
  <c r="W23"/>
  <c r="V15"/>
  <c r="Q22"/>
  <c r="Q31"/>
  <c r="P31"/>
  <c r="P22"/>
  <c r="Q21"/>
  <c r="Q32"/>
  <c r="P32"/>
  <c r="P21"/>
  <c r="Q20"/>
  <c r="Q33"/>
  <c r="P33"/>
  <c r="P20"/>
  <c r="Q19"/>
  <c r="Q34"/>
  <c r="P34"/>
  <c r="P19"/>
  <c r="Q18"/>
  <c r="Q26"/>
  <c r="P18"/>
  <c r="Q17"/>
  <c r="Q25"/>
  <c r="P17"/>
  <c r="Q16"/>
  <c r="Q24"/>
  <c r="P16"/>
  <c r="Q15"/>
  <c r="Q23"/>
  <c r="P15"/>
  <c r="K22"/>
  <c r="K31"/>
  <c r="J31"/>
  <c r="J22"/>
  <c r="K21"/>
  <c r="K32"/>
  <c r="J32"/>
  <c r="J21"/>
  <c r="K20"/>
  <c r="K33"/>
  <c r="J33"/>
  <c r="J20"/>
  <c r="K19"/>
  <c r="K34"/>
  <c r="J34"/>
  <c r="J19"/>
  <c r="K18"/>
  <c r="K26"/>
  <c r="J18"/>
  <c r="K17"/>
  <c r="K25"/>
  <c r="J17"/>
  <c r="K16"/>
  <c r="K24"/>
  <c r="J16"/>
  <c r="K15"/>
  <c r="K23"/>
  <c r="J15"/>
  <c r="E22"/>
  <c r="E21"/>
  <c r="E20"/>
  <c r="E19"/>
  <c r="E18"/>
  <c r="E17"/>
  <c r="E16"/>
  <c r="E15"/>
  <c r="D22"/>
  <c r="D21"/>
  <c r="D20"/>
  <c r="D19"/>
  <c r="D18"/>
  <c r="D17"/>
  <c r="D16"/>
  <c r="D15"/>
  <c r="U39" i="10"/>
  <c r="O39"/>
  <c r="I39"/>
  <c r="C39"/>
  <c r="S38"/>
  <c r="M38"/>
  <c r="G38"/>
  <c r="A38"/>
  <c r="S37"/>
  <c r="M37"/>
  <c r="G37"/>
  <c r="A37"/>
  <c r="S36"/>
  <c r="M36"/>
  <c r="G36"/>
  <c r="A36"/>
  <c r="S35"/>
  <c r="M35"/>
  <c r="G35"/>
  <c r="A35"/>
  <c r="S34"/>
  <c r="M34"/>
  <c r="G34"/>
  <c r="A34"/>
  <c r="S33"/>
  <c r="M33"/>
  <c r="G33"/>
  <c r="A33"/>
  <c r="S32"/>
  <c r="M32"/>
  <c r="G32"/>
  <c r="A32"/>
  <c r="S31"/>
  <c r="M31"/>
  <c r="G31"/>
  <c r="A31"/>
  <c r="S30"/>
  <c r="M30"/>
  <c r="G30"/>
  <c r="A30"/>
  <c r="S29"/>
  <c r="M29"/>
  <c r="G29"/>
  <c r="A29"/>
  <c r="S28"/>
  <c r="M28"/>
  <c r="G28"/>
  <c r="A28"/>
  <c r="S27"/>
  <c r="M27"/>
  <c r="G27"/>
  <c r="A27"/>
  <c r="S26"/>
  <c r="M26"/>
  <c r="G26"/>
  <c r="A26"/>
  <c r="S25"/>
  <c r="M25"/>
  <c r="G25"/>
  <c r="A25"/>
  <c r="S24"/>
  <c r="M24"/>
  <c r="G24"/>
  <c r="A24"/>
  <c r="S23"/>
  <c r="M23"/>
  <c r="G23"/>
  <c r="A23"/>
  <c r="S22"/>
  <c r="M22"/>
  <c r="G22"/>
  <c r="A22"/>
  <c r="S21"/>
  <c r="M21"/>
  <c r="G21"/>
  <c r="A21"/>
  <c r="S20"/>
  <c r="M20"/>
  <c r="G20"/>
  <c r="A20"/>
  <c r="S19"/>
  <c r="M19"/>
  <c r="G19"/>
  <c r="A19"/>
  <c r="S18"/>
  <c r="M18"/>
  <c r="G18"/>
  <c r="A18"/>
  <c r="S17"/>
  <c r="M17"/>
  <c r="G17"/>
  <c r="A17"/>
  <c r="S16"/>
  <c r="M16"/>
  <c r="G16"/>
  <c r="A16"/>
  <c r="S15"/>
  <c r="M15"/>
  <c r="G15"/>
  <c r="A15"/>
  <c r="A38" i="16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S38"/>
  <c r="S37"/>
  <c r="S36"/>
  <c r="S35"/>
  <c r="S34"/>
  <c r="S33"/>
  <c r="S32"/>
  <c r="S31"/>
  <c r="S30"/>
  <c r="S29"/>
  <c r="S28"/>
  <c r="S27"/>
  <c r="S26"/>
  <c r="S25"/>
  <c r="S24"/>
  <c r="S23"/>
  <c r="S22"/>
  <c r="S21"/>
  <c r="S20"/>
  <c r="S19"/>
  <c r="S18"/>
  <c r="S17"/>
  <c r="S16"/>
  <c r="S15"/>
  <c r="M38"/>
  <c r="M37"/>
  <c r="M36"/>
  <c r="M35"/>
  <c r="M34"/>
  <c r="M33"/>
  <c r="M32"/>
  <c r="M31"/>
  <c r="M30"/>
  <c r="M29"/>
  <c r="M28"/>
  <c r="M27"/>
  <c r="M26"/>
  <c r="M25"/>
  <c r="M24"/>
  <c r="M23"/>
  <c r="M22"/>
  <c r="M21"/>
  <c r="M20"/>
  <c r="M19"/>
  <c r="M18"/>
  <c r="M17"/>
  <c r="M16"/>
  <c r="M15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A38" i="15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S38"/>
  <c r="S37"/>
  <c r="S36"/>
  <c r="S35"/>
  <c r="S34"/>
  <c r="S33"/>
  <c r="S32"/>
  <c r="S31"/>
  <c r="S30"/>
  <c r="S29"/>
  <c r="S28"/>
  <c r="S27"/>
  <c r="S26"/>
  <c r="S25"/>
  <c r="S24"/>
  <c r="S23"/>
  <c r="S22"/>
  <c r="S21"/>
  <c r="S20"/>
  <c r="S19"/>
  <c r="S18"/>
  <c r="S17"/>
  <c r="S16"/>
  <c r="S15"/>
  <c r="M38"/>
  <c r="M37"/>
  <c r="M36"/>
  <c r="M35"/>
  <c r="M34"/>
  <c r="M33"/>
  <c r="M32"/>
  <c r="M31"/>
  <c r="M30"/>
  <c r="M29"/>
  <c r="M28"/>
  <c r="M27"/>
  <c r="M26"/>
  <c r="M25"/>
  <c r="M24"/>
  <c r="M23"/>
  <c r="M22"/>
  <c r="M21"/>
  <c r="M20"/>
  <c r="M19"/>
  <c r="M18"/>
  <c r="M17"/>
  <c r="M16"/>
  <c r="M15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S38" i="9"/>
  <c r="S37"/>
  <c r="S36"/>
  <c r="S35"/>
  <c r="S34"/>
  <c r="S33"/>
  <c r="S32"/>
  <c r="S31"/>
  <c r="S30"/>
  <c r="S29"/>
  <c r="S28"/>
  <c r="S27"/>
  <c r="S26"/>
  <c r="S25"/>
  <c r="S24"/>
  <c r="S23"/>
  <c r="S22"/>
  <c r="S21"/>
  <c r="S20"/>
  <c r="S19"/>
  <c r="S18"/>
  <c r="S17"/>
  <c r="S16"/>
  <c r="S15"/>
  <c r="M38"/>
  <c r="M37"/>
  <c r="M36"/>
  <c r="M35"/>
  <c r="M34"/>
  <c r="M33"/>
  <c r="M32"/>
  <c r="M31"/>
  <c r="M30"/>
  <c r="M29"/>
  <c r="M28"/>
  <c r="M27"/>
  <c r="M26"/>
  <c r="M25"/>
  <c r="M24"/>
  <c r="M23"/>
  <c r="M22"/>
  <c r="M21"/>
  <c r="M20"/>
  <c r="M19"/>
  <c r="M18"/>
  <c r="M17"/>
  <c r="M16"/>
  <c r="M15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U39"/>
  <c r="O39"/>
  <c r="I39"/>
  <c r="C39"/>
  <c r="E34"/>
  <c r="D34"/>
  <c r="E33"/>
  <c r="D33"/>
  <c r="E32"/>
  <c r="D32"/>
  <c r="E31"/>
  <c r="D31"/>
  <c r="E30"/>
  <c r="D30"/>
  <c r="E29"/>
  <c r="D29"/>
  <c r="E28"/>
  <c r="D28"/>
  <c r="E27"/>
  <c r="D27"/>
  <c r="E26"/>
  <c r="D26"/>
  <c r="E25"/>
  <c r="D25"/>
  <c r="E24"/>
  <c r="D24"/>
  <c r="E23"/>
  <c r="D23"/>
  <c r="U39" i="15"/>
  <c r="O39"/>
  <c r="I39"/>
  <c r="C39"/>
  <c r="U39" i="16"/>
  <c r="O39"/>
  <c r="I39"/>
  <c r="C39"/>
  <c r="E38" i="1"/>
  <c r="D38"/>
  <c r="D23"/>
  <c r="V23"/>
  <c r="W38"/>
  <c r="V38"/>
  <c r="E37"/>
  <c r="D37"/>
  <c r="D24"/>
  <c r="V24"/>
  <c r="W37"/>
  <c r="V37"/>
  <c r="E36"/>
  <c r="D36"/>
  <c r="D25"/>
  <c r="V25"/>
  <c r="W36"/>
  <c r="V36"/>
  <c r="E35"/>
  <c r="D35"/>
  <c r="D26"/>
  <c r="V26"/>
  <c r="W35"/>
  <c r="V35"/>
  <c r="J23"/>
  <c r="J39"/>
  <c r="K38"/>
  <c r="J38"/>
  <c r="Q38"/>
  <c r="P38"/>
  <c r="P23"/>
  <c r="J24"/>
  <c r="K37"/>
  <c r="J37"/>
  <c r="Q37"/>
  <c r="P37"/>
  <c r="P24"/>
  <c r="J25"/>
  <c r="K36"/>
  <c r="J36"/>
  <c r="Q36"/>
  <c r="P36"/>
  <c r="P25"/>
  <c r="J26"/>
  <c r="K35"/>
  <c r="J35"/>
  <c r="Q35"/>
  <c r="P35"/>
  <c r="P26"/>
  <c r="D15"/>
  <c r="P15"/>
  <c r="D16"/>
  <c r="P16"/>
  <c r="D17"/>
  <c r="P17"/>
  <c r="D18"/>
  <c r="P18"/>
  <c r="D19"/>
  <c r="P19"/>
  <c r="D20"/>
  <c r="P20"/>
  <c r="D21"/>
  <c r="P21"/>
  <c r="D22"/>
  <c r="P22"/>
  <c r="K27"/>
  <c r="J27"/>
  <c r="W27"/>
  <c r="V27"/>
  <c r="V39"/>
  <c r="K28"/>
  <c r="J28"/>
  <c r="W28"/>
  <c r="V28"/>
  <c r="K29"/>
  <c r="J29"/>
  <c r="W29"/>
  <c r="V29"/>
  <c r="K30"/>
  <c r="J30"/>
  <c r="W30"/>
  <c r="V30"/>
  <c r="E27"/>
  <c r="D27"/>
  <c r="Q27"/>
  <c r="P27"/>
  <c r="E28"/>
  <c r="D28"/>
  <c r="Q28"/>
  <c r="P28"/>
  <c r="E29"/>
  <c r="D29"/>
  <c r="Q29"/>
  <c r="P29"/>
  <c r="E30"/>
  <c r="D30"/>
  <c r="Q30"/>
  <c r="P30"/>
  <c r="V18" i="16"/>
  <c r="V17"/>
  <c r="P22"/>
  <c r="P21"/>
  <c r="J22"/>
  <c r="D22"/>
  <c r="D21"/>
  <c r="D20"/>
  <c r="D19"/>
  <c r="V23" i="10"/>
  <c r="W38"/>
  <c r="V38"/>
  <c r="V24"/>
  <c r="W37"/>
  <c r="V37"/>
  <c r="V25"/>
  <c r="W36"/>
  <c r="V36"/>
  <c r="V26"/>
  <c r="W35"/>
  <c r="V35"/>
  <c r="W27"/>
  <c r="V27"/>
  <c r="W28"/>
  <c r="V28"/>
  <c r="V39"/>
  <c r="W29"/>
  <c r="V29"/>
  <c r="W30"/>
  <c r="V30"/>
  <c r="Q23"/>
  <c r="Q24"/>
  <c r="Q25"/>
  <c r="Q26"/>
  <c r="Q27"/>
  <c r="P27"/>
  <c r="Q28"/>
  <c r="P28"/>
  <c r="Q29"/>
  <c r="P29"/>
  <c r="Q30"/>
  <c r="P30"/>
  <c r="Q31"/>
  <c r="P31"/>
  <c r="Q32"/>
  <c r="P32"/>
  <c r="Q33"/>
  <c r="P33"/>
  <c r="Q34"/>
  <c r="P34"/>
  <c r="J23"/>
  <c r="K38"/>
  <c r="J38"/>
  <c r="J24"/>
  <c r="K37"/>
  <c r="J37"/>
  <c r="J25"/>
  <c r="K36"/>
  <c r="J36"/>
  <c r="J26"/>
  <c r="K35"/>
  <c r="J35"/>
  <c r="K27"/>
  <c r="J27"/>
  <c r="K28"/>
  <c r="J28"/>
  <c r="J39"/>
  <c r="K29"/>
  <c r="J29"/>
  <c r="K30"/>
  <c r="J30"/>
  <c r="E23"/>
  <c r="E24"/>
  <c r="E25"/>
  <c r="E26"/>
  <c r="E27"/>
  <c r="D27"/>
  <c r="E28"/>
  <c r="D28"/>
  <c r="E29"/>
  <c r="D29"/>
  <c r="E30"/>
  <c r="D30"/>
  <c r="E31"/>
  <c r="D31"/>
  <c r="E32"/>
  <c r="D32"/>
  <c r="E33"/>
  <c r="D33"/>
  <c r="E34"/>
  <c r="D34"/>
  <c r="D18" i="16"/>
  <c r="D17"/>
  <c r="J16"/>
  <c r="P15"/>
  <c r="J17"/>
  <c r="J15"/>
  <c r="D15"/>
  <c r="P16"/>
  <c r="P19"/>
  <c r="V20"/>
  <c r="V23"/>
  <c r="W38"/>
  <c r="V38"/>
  <c r="V24"/>
  <c r="W37"/>
  <c r="V37"/>
  <c r="V25"/>
  <c r="W36"/>
  <c r="V36"/>
  <c r="V26"/>
  <c r="W35"/>
  <c r="V35"/>
  <c r="W27"/>
  <c r="V27"/>
  <c r="W28"/>
  <c r="V28"/>
  <c r="W29"/>
  <c r="V29"/>
  <c r="W30"/>
  <c r="V30"/>
  <c r="P23"/>
  <c r="Q38"/>
  <c r="P38"/>
  <c r="P24"/>
  <c r="Q37"/>
  <c r="P37"/>
  <c r="P25"/>
  <c r="Q36"/>
  <c r="P36"/>
  <c r="P26"/>
  <c r="Q35"/>
  <c r="P35"/>
  <c r="Q27"/>
  <c r="P27"/>
  <c r="Q28"/>
  <c r="P28"/>
  <c r="Q29"/>
  <c r="P29"/>
  <c r="Q30"/>
  <c r="P30"/>
  <c r="J23"/>
  <c r="K38"/>
  <c r="J38"/>
  <c r="J24"/>
  <c r="K37"/>
  <c r="J37"/>
  <c r="J25"/>
  <c r="K36"/>
  <c r="J36"/>
  <c r="J26"/>
  <c r="K35"/>
  <c r="J35"/>
  <c r="K27"/>
  <c r="J27"/>
  <c r="K28"/>
  <c r="J28"/>
  <c r="K29"/>
  <c r="J29"/>
  <c r="K30"/>
  <c r="J30"/>
  <c r="D23"/>
  <c r="E38"/>
  <c r="D38"/>
  <c r="D24"/>
  <c r="E37"/>
  <c r="D37"/>
  <c r="D25"/>
  <c r="E36"/>
  <c r="D36"/>
  <c r="D26"/>
  <c r="E35"/>
  <c r="D35"/>
  <c r="E27"/>
  <c r="D27"/>
  <c r="E28"/>
  <c r="D28"/>
  <c r="E29"/>
  <c r="D29"/>
  <c r="E30"/>
  <c r="D30"/>
  <c r="V23" i="15"/>
  <c r="W38"/>
  <c r="V38"/>
  <c r="V24"/>
  <c r="W37"/>
  <c r="V37"/>
  <c r="V25"/>
  <c r="W36"/>
  <c r="V36"/>
  <c r="V26"/>
  <c r="W35"/>
  <c r="V35"/>
  <c r="W27"/>
  <c r="V27"/>
  <c r="W28"/>
  <c r="V28"/>
  <c r="W29"/>
  <c r="V29"/>
  <c r="W30"/>
  <c r="V30"/>
  <c r="P23"/>
  <c r="Q38"/>
  <c r="P38"/>
  <c r="P24"/>
  <c r="Q37"/>
  <c r="P37"/>
  <c r="P25"/>
  <c r="Q36"/>
  <c r="P36"/>
  <c r="P26"/>
  <c r="Q35"/>
  <c r="P35"/>
  <c r="Q27"/>
  <c r="P27"/>
  <c r="Q28"/>
  <c r="P28"/>
  <c r="P39"/>
  <c r="Q29"/>
  <c r="P29"/>
  <c r="Q30"/>
  <c r="P30"/>
  <c r="J23"/>
  <c r="K38"/>
  <c r="J38"/>
  <c r="J24"/>
  <c r="K37"/>
  <c r="J37"/>
  <c r="J25"/>
  <c r="K36"/>
  <c r="J36"/>
  <c r="J26"/>
  <c r="K35"/>
  <c r="J35"/>
  <c r="K27"/>
  <c r="J27"/>
  <c r="K28"/>
  <c r="J28"/>
  <c r="K29"/>
  <c r="J29"/>
  <c r="K30"/>
  <c r="J30"/>
  <c r="D23"/>
  <c r="E38"/>
  <c r="D38"/>
  <c r="D24"/>
  <c r="E37"/>
  <c r="D37"/>
  <c r="D25"/>
  <c r="E36"/>
  <c r="D36"/>
  <c r="D26"/>
  <c r="E35"/>
  <c r="D35"/>
  <c r="E27"/>
  <c r="D27"/>
  <c r="E28"/>
  <c r="D28"/>
  <c r="E29"/>
  <c r="D29"/>
  <c r="E30"/>
  <c r="D30"/>
  <c r="V23" i="9"/>
  <c r="W38"/>
  <c r="V38"/>
  <c r="V24"/>
  <c r="W37"/>
  <c r="V37"/>
  <c r="V25"/>
  <c r="W36"/>
  <c r="V36"/>
  <c r="V26"/>
  <c r="W35"/>
  <c r="V35"/>
  <c r="W27"/>
  <c r="V27"/>
  <c r="W28"/>
  <c r="V28"/>
  <c r="V39"/>
  <c r="W29"/>
  <c r="V29"/>
  <c r="W30"/>
  <c r="V30"/>
  <c r="P23"/>
  <c r="Q38"/>
  <c r="P38"/>
  <c r="P24"/>
  <c r="Q37"/>
  <c r="P37"/>
  <c r="P25"/>
  <c r="Q36"/>
  <c r="P36"/>
  <c r="P26"/>
  <c r="Q35"/>
  <c r="P35"/>
  <c r="Q27"/>
  <c r="P27"/>
  <c r="Q28"/>
  <c r="P28"/>
  <c r="Q29"/>
  <c r="P29"/>
  <c r="Q30"/>
  <c r="P30"/>
  <c r="J23"/>
  <c r="J39"/>
  <c r="K38"/>
  <c r="J38"/>
  <c r="J24"/>
  <c r="K37"/>
  <c r="J37"/>
  <c r="J25"/>
  <c r="K36"/>
  <c r="J36"/>
  <c r="J26"/>
  <c r="K35"/>
  <c r="J35"/>
  <c r="K27"/>
  <c r="J27"/>
  <c r="K28"/>
  <c r="J28"/>
  <c r="K29"/>
  <c r="J29"/>
  <c r="K30"/>
  <c r="J30"/>
  <c r="E35"/>
  <c r="D35"/>
  <c r="P39"/>
  <c r="E36"/>
  <c r="D36"/>
  <c r="E37"/>
  <c r="D37"/>
  <c r="E38"/>
  <c r="D38"/>
  <c r="D39" i="15"/>
  <c r="D39" i="1"/>
  <c r="P39"/>
  <c r="V39" i="16"/>
  <c r="P26" i="10"/>
  <c r="Q35"/>
  <c r="P35"/>
  <c r="P24"/>
  <c r="Q37"/>
  <c r="P37"/>
  <c r="P25"/>
  <c r="Q36"/>
  <c r="P36"/>
  <c r="P23"/>
  <c r="Q38"/>
  <c r="P38"/>
  <c r="D26"/>
  <c r="E35"/>
  <c r="D35"/>
  <c r="D24"/>
  <c r="E37"/>
  <c r="D37"/>
  <c r="D25"/>
  <c r="E36"/>
  <c r="D36"/>
  <c r="D23"/>
  <c r="E38"/>
  <c r="D38"/>
  <c r="P39" i="16"/>
  <c r="V39" i="15"/>
  <c r="J39"/>
  <c r="D39" i="9"/>
  <c r="J39" i="16"/>
  <c r="D39"/>
  <c r="P39" i="10"/>
  <c r="D39"/>
  <c r="Z405" i="11"/>
  <c r="Z404"/>
  <c r="Z403"/>
  <c r="Z402"/>
  <c r="Z401"/>
  <c r="Z400"/>
  <c r="Z399"/>
  <c r="Z398"/>
  <c r="Z397"/>
  <c r="Z396"/>
  <c r="Z395"/>
  <c r="Z394"/>
  <c r="Z393"/>
  <c r="Z392"/>
  <c r="Z391"/>
  <c r="Z390"/>
  <c r="Z389"/>
  <c r="Z388"/>
  <c r="Z387"/>
  <c r="Z386"/>
  <c r="Z385"/>
  <c r="Z384"/>
  <c r="Z383"/>
  <c r="Z382"/>
  <c r="Z381"/>
  <c r="Z380"/>
  <c r="Z379"/>
  <c r="Z378"/>
  <c r="Z377"/>
  <c r="Z376"/>
  <c r="Z375"/>
  <c r="Z374"/>
  <c r="Z373"/>
  <c r="Z372"/>
  <c r="Z371"/>
  <c r="Z370"/>
  <c r="Z369"/>
  <c r="Z368"/>
  <c r="Z367"/>
  <c r="Z366"/>
  <c r="Z365"/>
  <c r="Z364"/>
  <c r="Z363"/>
  <c r="Z362"/>
  <c r="Z361"/>
  <c r="Z360"/>
  <c r="Z359"/>
  <c r="Z358"/>
  <c r="Z357"/>
  <c r="Z356"/>
  <c r="Z355"/>
  <c r="Z354"/>
  <c r="Z353"/>
  <c r="Z352"/>
  <c r="Z351"/>
  <c r="Z350"/>
  <c r="Z349"/>
  <c r="Z348"/>
  <c r="Z347"/>
  <c r="Z346"/>
  <c r="Z345"/>
  <c r="Z344"/>
  <c r="Z343"/>
  <c r="Z342"/>
  <c r="Z341"/>
  <c r="Z340"/>
  <c r="Z339"/>
  <c r="Z338"/>
  <c r="Z337"/>
  <c r="Z336"/>
  <c r="Z335"/>
  <c r="Z334"/>
  <c r="Z333"/>
  <c r="Z332"/>
  <c r="Z331"/>
  <c r="Z330"/>
  <c r="Z329"/>
  <c r="Z328"/>
  <c r="Z327"/>
  <c r="Z326"/>
  <c r="Z325"/>
  <c r="Z324"/>
  <c r="Z323"/>
  <c r="Z322"/>
  <c r="Z321"/>
  <c r="Z320"/>
  <c r="Z319"/>
  <c r="Z318"/>
  <c r="Z317"/>
  <c r="Z316"/>
  <c r="Z315"/>
  <c r="Z314"/>
  <c r="Z313"/>
  <c r="Z312"/>
  <c r="Z311"/>
  <c r="Z310"/>
  <c r="Z309"/>
  <c r="Z308"/>
  <c r="Z307"/>
  <c r="Z306"/>
  <c r="Z305"/>
  <c r="Z304"/>
  <c r="Z303"/>
  <c r="Z302"/>
  <c r="Z301"/>
  <c r="Z300"/>
  <c r="Z299"/>
  <c r="Z298"/>
  <c r="Z297"/>
  <c r="Z296"/>
  <c r="Z295"/>
  <c r="Z294"/>
  <c r="Z293"/>
  <c r="Z292"/>
  <c r="Z291"/>
  <c r="Z290"/>
  <c r="Z289"/>
  <c r="Z288"/>
  <c r="Z287"/>
  <c r="Z286"/>
  <c r="Z285"/>
  <c r="Z284"/>
  <c r="Z283"/>
  <c r="Z282"/>
  <c r="Z281"/>
  <c r="Z280"/>
  <c r="Z279"/>
  <c r="Z278"/>
  <c r="Z277"/>
  <c r="Z276"/>
  <c r="Z275"/>
  <c r="Z274"/>
  <c r="Z273"/>
  <c r="Z272"/>
  <c r="Z271"/>
  <c r="Z270"/>
  <c r="Z269"/>
  <c r="Z268"/>
  <c r="Z267"/>
  <c r="Z266"/>
  <c r="Z265"/>
  <c r="Z264"/>
  <c r="Z263"/>
  <c r="Z262"/>
  <c r="Z261"/>
  <c r="Z260"/>
  <c r="Z259"/>
  <c r="Z258"/>
  <c r="Z257"/>
  <c r="Z256"/>
  <c r="Z255"/>
  <c r="Z254"/>
  <c r="Z253"/>
  <c r="Z252"/>
  <c r="Z251"/>
  <c r="Z250"/>
  <c r="Z249"/>
  <c r="Z248"/>
  <c r="Z247"/>
  <c r="Z246"/>
  <c r="Z245"/>
  <c r="Z244"/>
  <c r="Z243"/>
  <c r="Z242"/>
  <c r="Z241"/>
  <c r="Z240"/>
  <c r="Z239"/>
  <c r="Z238"/>
  <c r="Z237"/>
  <c r="Z236"/>
  <c r="Z235"/>
  <c r="Z234"/>
  <c r="Z233"/>
  <c r="Z232"/>
  <c r="Z231"/>
  <c r="Z230"/>
  <c r="Z229"/>
  <c r="Z228"/>
  <c r="Z227"/>
  <c r="Z226"/>
  <c r="Z225"/>
  <c r="Z224"/>
  <c r="Z223"/>
  <c r="Z222"/>
  <c r="Z221"/>
  <c r="Z220"/>
  <c r="Z219"/>
  <c r="Z218"/>
  <c r="Z217"/>
  <c r="Z216"/>
  <c r="Z215"/>
  <c r="Z214"/>
  <c r="Z213"/>
  <c r="Z212"/>
  <c r="Z211"/>
  <c r="Z210"/>
  <c r="Z209"/>
  <c r="Z208"/>
  <c r="Z207"/>
  <c r="Z206"/>
  <c r="Z205"/>
  <c r="Z204"/>
  <c r="Z203"/>
  <c r="Z202"/>
  <c r="Z201"/>
  <c r="Z200"/>
  <c r="Z199"/>
  <c r="Z198"/>
  <c r="Z197"/>
  <c r="Z196"/>
  <c r="Z195"/>
  <c r="Z194"/>
  <c r="Z193"/>
  <c r="Z192"/>
  <c r="Z191"/>
  <c r="Z190"/>
  <c r="Z189"/>
  <c r="Z188"/>
  <c r="Z187"/>
  <c r="Z186"/>
  <c r="Z185"/>
  <c r="Z184"/>
  <c r="Z183"/>
  <c r="Z182"/>
  <c r="Z181"/>
  <c r="Z180"/>
  <c r="Z179"/>
  <c r="Z178"/>
  <c r="Z177"/>
  <c r="Z176"/>
  <c r="Z175"/>
  <c r="Z174"/>
  <c r="Z173"/>
  <c r="Z172"/>
  <c r="Z171"/>
  <c r="Z170"/>
  <c r="Z169"/>
  <c r="Z168"/>
  <c r="Z167"/>
  <c r="Z166"/>
  <c r="Z165"/>
  <c r="Z164"/>
  <c r="Z163"/>
  <c r="Z162"/>
  <c r="Z161"/>
  <c r="Z160"/>
  <c r="Z159"/>
  <c r="Z158"/>
  <c r="Z157"/>
  <c r="Z156"/>
  <c r="Z155"/>
  <c r="Z154"/>
  <c r="Z153"/>
  <c r="Z152"/>
  <c r="Z151"/>
  <c r="Z150"/>
  <c r="Z149"/>
  <c r="Z148"/>
  <c r="Z147"/>
  <c r="Z146"/>
  <c r="Z145"/>
  <c r="Z144"/>
  <c r="Z143"/>
  <c r="Z142"/>
  <c r="Z141"/>
  <c r="Z140"/>
  <c r="Z139"/>
  <c r="Z138"/>
  <c r="Z137"/>
  <c r="Z136"/>
  <c r="Z135"/>
  <c r="Z134"/>
  <c r="Z133"/>
  <c r="Z132"/>
  <c r="Z131"/>
  <c r="Z130"/>
  <c r="Z129"/>
  <c r="Z128"/>
  <c r="Z127"/>
  <c r="Z126"/>
  <c r="Z125"/>
  <c r="Z124"/>
  <c r="Z123"/>
  <c r="Z122"/>
  <c r="Z121"/>
  <c r="Z120"/>
  <c r="Z119"/>
  <c r="Z118"/>
  <c r="Z117"/>
  <c r="Z116"/>
  <c r="Z115"/>
  <c r="Z114"/>
  <c r="Z113"/>
  <c r="Z112"/>
  <c r="Z111"/>
  <c r="Z110"/>
  <c r="Z109"/>
  <c r="Z108"/>
  <c r="Z107"/>
  <c r="Z106"/>
  <c r="Z105"/>
  <c r="Z104"/>
  <c r="Z103"/>
  <c r="Z102"/>
  <c r="Z101"/>
  <c r="Z100"/>
  <c r="Z99"/>
  <c r="Z98"/>
  <c r="Z97"/>
  <c r="Z96"/>
  <c r="Z95"/>
  <c r="Z94"/>
  <c r="Z93"/>
  <c r="Z92"/>
  <c r="Z91"/>
  <c r="Z90"/>
  <c r="Z89"/>
  <c r="Z88"/>
  <c r="Z87"/>
  <c r="Z86"/>
  <c r="Z85"/>
  <c r="Z84"/>
  <c r="Z83"/>
  <c r="Z82"/>
  <c r="Z81"/>
  <c r="Z80"/>
  <c r="Z79"/>
  <c r="Z78"/>
  <c r="Z77"/>
  <c r="Z76"/>
  <c r="Z75"/>
  <c r="Z74"/>
  <c r="Z73"/>
  <c r="Z72"/>
  <c r="Z71"/>
  <c r="Z70"/>
  <c r="Z69"/>
  <c r="Z68"/>
  <c r="Z67"/>
  <c r="Z66"/>
  <c r="Z65"/>
  <c r="Z64"/>
  <c r="Z63"/>
  <c r="Z62"/>
  <c r="Z61"/>
  <c r="Z60"/>
  <c r="Z59"/>
  <c r="Z58"/>
  <c r="Z57"/>
  <c r="Z56"/>
  <c r="Z55"/>
  <c r="Z54"/>
  <c r="Z53"/>
  <c r="Z52"/>
  <c r="Z51"/>
  <c r="Z50"/>
  <c r="Z49"/>
  <c r="Z48"/>
  <c r="Z47"/>
  <c r="Z46"/>
  <c r="Z45"/>
  <c r="Z44"/>
  <c r="Z43"/>
  <c r="Z42"/>
  <c r="Z41"/>
  <c r="Z40"/>
  <c r="Z39"/>
  <c r="Z38"/>
  <c r="Z37"/>
  <c r="Z36"/>
  <c r="Z35"/>
  <c r="Z34"/>
  <c r="Z33"/>
  <c r="Z32"/>
  <c r="Z31"/>
  <c r="Z30"/>
  <c r="Z29"/>
  <c r="Z28"/>
  <c r="Z27"/>
  <c r="Z26"/>
  <c r="Z25"/>
  <c r="Z24"/>
  <c r="Z23"/>
  <c r="Z22"/>
  <c r="Z21"/>
  <c r="Z20"/>
  <c r="Z19"/>
  <c r="Z18"/>
  <c r="Z17"/>
  <c r="Z16"/>
  <c r="Z15"/>
  <c r="Z14"/>
  <c r="Z13"/>
  <c r="Z12"/>
  <c r="Z11"/>
  <c r="Z10"/>
  <c r="Z9"/>
  <c r="Z8"/>
  <c r="Z7"/>
  <c r="Z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V7"/>
  <c r="AL7" s="1"/>
  <c r="V8"/>
  <c r="AL8" s="1"/>
  <c r="V9"/>
  <c r="AL9" s="1"/>
  <c r="V10"/>
  <c r="AL10" s="1"/>
  <c r="V11"/>
  <c r="AL11" s="1"/>
  <c r="V12"/>
  <c r="AL12" s="1"/>
  <c r="V13"/>
  <c r="AL13" s="1"/>
  <c r="V14"/>
  <c r="AL14" s="1"/>
  <c r="V15"/>
  <c r="AL15" s="1"/>
  <c r="V16"/>
  <c r="AL16" s="1"/>
  <c r="V17"/>
  <c r="AL17" s="1"/>
  <c r="V18"/>
  <c r="AL18" s="1"/>
  <c r="V19"/>
  <c r="AL19" s="1"/>
  <c r="V20"/>
  <c r="AL20" s="1"/>
  <c r="V21"/>
  <c r="AL21" s="1"/>
  <c r="V22"/>
  <c r="AL22" s="1"/>
  <c r="V23"/>
  <c r="AL23" s="1"/>
  <c r="V24"/>
  <c r="AL24" s="1"/>
  <c r="V25"/>
  <c r="AL25" s="1"/>
  <c r="V26"/>
  <c r="AL26" s="1"/>
  <c r="V27"/>
  <c r="AL27" s="1"/>
  <c r="V28"/>
  <c r="AL28" s="1"/>
  <c r="V29"/>
  <c r="AL29" s="1"/>
  <c r="V30"/>
  <c r="AL30" s="1"/>
  <c r="V31"/>
  <c r="AL31" s="1"/>
  <c r="V32"/>
  <c r="AL32" s="1"/>
  <c r="V33"/>
  <c r="AL33" s="1"/>
  <c r="V34"/>
  <c r="AL34" s="1"/>
  <c r="V35"/>
  <c r="AL35" s="1"/>
  <c r="V36"/>
  <c r="AL36" s="1"/>
  <c r="V37"/>
  <c r="AL37" s="1"/>
  <c r="V38"/>
  <c r="AL38" s="1"/>
  <c r="V39"/>
  <c r="AL39" s="1"/>
  <c r="V40"/>
  <c r="AL40" s="1"/>
  <c r="V41"/>
  <c r="AL41" s="1"/>
  <c r="V42"/>
  <c r="AL42" s="1"/>
  <c r="V43"/>
  <c r="AL43" s="1"/>
  <c r="V44"/>
  <c r="AL44" s="1"/>
  <c r="V45"/>
  <c r="AL45" s="1"/>
  <c r="V46"/>
  <c r="AL46" s="1"/>
  <c r="V47"/>
  <c r="AL47" s="1"/>
  <c r="V48"/>
  <c r="AL48" s="1"/>
  <c r="V49"/>
  <c r="AL49" s="1"/>
  <c r="V50"/>
  <c r="AL50" s="1"/>
  <c r="V51"/>
  <c r="AL51" s="1"/>
  <c r="V52"/>
  <c r="AL52" s="1"/>
  <c r="V53"/>
  <c r="AL53" s="1"/>
  <c r="V54"/>
  <c r="AL54" s="1"/>
  <c r="V55"/>
  <c r="AL55" s="1"/>
  <c r="V56"/>
  <c r="AL56" s="1"/>
  <c r="V57"/>
  <c r="AL57" s="1"/>
  <c r="V58"/>
  <c r="AL58" s="1"/>
  <c r="V59"/>
  <c r="AL59" s="1"/>
  <c r="V60"/>
  <c r="AL60" s="1"/>
  <c r="V61"/>
  <c r="AL61" s="1"/>
  <c r="V62"/>
  <c r="AL62" s="1"/>
  <c r="V63"/>
  <c r="AL63" s="1"/>
  <c r="V64"/>
  <c r="AL64" s="1"/>
  <c r="V65"/>
  <c r="AL65" s="1"/>
  <c r="V66"/>
  <c r="AL66" s="1"/>
  <c r="V67"/>
  <c r="AL67" s="1"/>
  <c r="V68"/>
  <c r="AL68" s="1"/>
  <c r="V69"/>
  <c r="AL69" s="1"/>
  <c r="V70"/>
  <c r="AL70" s="1"/>
  <c r="V71"/>
  <c r="AL71" s="1"/>
  <c r="V72"/>
  <c r="AL72" s="1"/>
  <c r="V73"/>
  <c r="AL73" s="1"/>
  <c r="V74"/>
  <c r="AL74" s="1"/>
  <c r="V75"/>
  <c r="AL75" s="1"/>
  <c r="V76"/>
  <c r="AL76" s="1"/>
  <c r="V77"/>
  <c r="AL77" s="1"/>
  <c r="V78"/>
  <c r="AL78" s="1"/>
  <c r="V79"/>
  <c r="AL79" s="1"/>
  <c r="V80"/>
  <c r="AL80" s="1"/>
  <c r="V81"/>
  <c r="AL81" s="1"/>
  <c r="V82"/>
  <c r="AL82" s="1"/>
  <c r="V83"/>
  <c r="AL83" s="1"/>
  <c r="V84"/>
  <c r="AL84" s="1"/>
  <c r="V85"/>
  <c r="AL85" s="1"/>
  <c r="V86"/>
  <c r="AL86" s="1"/>
  <c r="V87"/>
  <c r="AL87" s="1"/>
  <c r="V88"/>
  <c r="AL88" s="1"/>
  <c r="V89"/>
  <c r="AL89" s="1"/>
  <c r="V90"/>
  <c r="AL90" s="1"/>
  <c r="V91"/>
  <c r="AL91" s="1"/>
  <c r="V92"/>
  <c r="AL92" s="1"/>
  <c r="V93"/>
  <c r="AL93" s="1"/>
  <c r="V94"/>
  <c r="AL94" s="1"/>
  <c r="V95"/>
  <c r="AL95" s="1"/>
  <c r="V96"/>
  <c r="AL96" s="1"/>
  <c r="V97"/>
  <c r="AL97" s="1"/>
  <c r="V98"/>
  <c r="AL98" s="1"/>
  <c r="V99"/>
  <c r="AL99" s="1"/>
  <c r="V100"/>
  <c r="AL100" s="1"/>
  <c r="V101"/>
  <c r="AL101" s="1"/>
  <c r="V102"/>
  <c r="AL102" s="1"/>
  <c r="V103"/>
  <c r="AL103" s="1"/>
  <c r="V104"/>
  <c r="AL104" s="1"/>
  <c r="V105"/>
  <c r="AL105" s="1"/>
  <c r="V106"/>
  <c r="AL106" s="1"/>
  <c r="V107"/>
  <c r="AL107" s="1"/>
  <c r="V108"/>
  <c r="AL108" s="1"/>
  <c r="V109"/>
  <c r="AL109" s="1"/>
  <c r="V110"/>
  <c r="AL110" s="1"/>
  <c r="V111"/>
  <c r="AL111" s="1"/>
  <c r="V112"/>
  <c r="AL112" s="1"/>
  <c r="V113"/>
  <c r="AL113" s="1"/>
  <c r="V114"/>
  <c r="AL114" s="1"/>
  <c r="V115"/>
  <c r="AL115" s="1"/>
  <c r="V116"/>
  <c r="AL116" s="1"/>
  <c r="V117"/>
  <c r="AL117" s="1"/>
  <c r="V118"/>
  <c r="AL118" s="1"/>
  <c r="V119"/>
  <c r="AL119" s="1"/>
  <c r="V120"/>
  <c r="AL120" s="1"/>
  <c r="V121"/>
  <c r="AL121" s="1"/>
  <c r="V122"/>
  <c r="AL122" s="1"/>
  <c r="V123"/>
  <c r="AL123" s="1"/>
  <c r="V124"/>
  <c r="AL124" s="1"/>
  <c r="V125"/>
  <c r="AL125" s="1"/>
  <c r="V126"/>
  <c r="AL126" s="1"/>
  <c r="V127"/>
  <c r="AL127" s="1"/>
  <c r="V128"/>
  <c r="AL128" s="1"/>
  <c r="V129"/>
  <c r="AL129" s="1"/>
  <c r="V130"/>
  <c r="AL130" s="1"/>
  <c r="V131"/>
  <c r="AL131" s="1"/>
  <c r="V132"/>
  <c r="AL132" s="1"/>
  <c r="V133"/>
  <c r="AL133" s="1"/>
  <c r="V134"/>
  <c r="AL134" s="1"/>
  <c r="V135"/>
  <c r="AL135" s="1"/>
  <c r="V136"/>
  <c r="AL136" s="1"/>
  <c r="V137"/>
  <c r="AL137" s="1"/>
  <c r="V138"/>
  <c r="AL138" s="1"/>
  <c r="V139"/>
  <c r="AL139" s="1"/>
  <c r="V140"/>
  <c r="AL140" s="1"/>
  <c r="V141"/>
  <c r="AL141" s="1"/>
  <c r="V142"/>
  <c r="AL142" s="1"/>
  <c r="V143"/>
  <c r="AL143" s="1"/>
  <c r="V144"/>
  <c r="AL144" s="1"/>
  <c r="V145"/>
  <c r="AL145" s="1"/>
  <c r="V146"/>
  <c r="AL146" s="1"/>
  <c r="V147"/>
  <c r="AL147" s="1"/>
  <c r="V148"/>
  <c r="AL148" s="1"/>
  <c r="V149"/>
  <c r="AL149" s="1"/>
  <c r="V150"/>
  <c r="AL150" s="1"/>
  <c r="V151"/>
  <c r="AL151" s="1"/>
  <c r="V152"/>
  <c r="AL152" s="1"/>
  <c r="V153"/>
  <c r="AL153" s="1"/>
  <c r="V154"/>
  <c r="AL154" s="1"/>
  <c r="V155"/>
  <c r="AL155" s="1"/>
  <c r="V156"/>
  <c r="AL156" s="1"/>
  <c r="V157"/>
  <c r="AL157" s="1"/>
  <c r="V158"/>
  <c r="AL158" s="1"/>
  <c r="V159"/>
  <c r="AL159" s="1"/>
  <c r="V160"/>
  <c r="AL160" s="1"/>
  <c r="V161"/>
  <c r="AL161" s="1"/>
  <c r="V162"/>
  <c r="AL162" s="1"/>
  <c r="V163"/>
  <c r="AL163" s="1"/>
  <c r="V164"/>
  <c r="AL164" s="1"/>
  <c r="V165"/>
  <c r="AL165" s="1"/>
  <c r="V166"/>
  <c r="AL166" s="1"/>
  <c r="V167"/>
  <c r="AL167" s="1"/>
  <c r="V168"/>
  <c r="AL168" s="1"/>
  <c r="V169"/>
  <c r="AL169" s="1"/>
  <c r="V170"/>
  <c r="AL170" s="1"/>
  <c r="V171"/>
  <c r="AL171" s="1"/>
  <c r="V172"/>
  <c r="AL172" s="1"/>
  <c r="V173"/>
  <c r="AL173" s="1"/>
  <c r="V174"/>
  <c r="AL174" s="1"/>
  <c r="V175"/>
  <c r="AL175" s="1"/>
  <c r="V176"/>
  <c r="AL176" s="1"/>
  <c r="V177"/>
  <c r="AL177" s="1"/>
  <c r="V178"/>
  <c r="AL178" s="1"/>
  <c r="V179"/>
  <c r="AL179" s="1"/>
  <c r="V180"/>
  <c r="AL180" s="1"/>
  <c r="V181"/>
  <c r="AL181" s="1"/>
  <c r="V182"/>
  <c r="AL182" s="1"/>
  <c r="V183"/>
  <c r="AL183" s="1"/>
  <c r="V184"/>
  <c r="AL184" s="1"/>
  <c r="V185"/>
  <c r="AL185" s="1"/>
  <c r="V186"/>
  <c r="AL186" s="1"/>
  <c r="V187"/>
  <c r="AL187" s="1"/>
  <c r="V188"/>
  <c r="AL188" s="1"/>
  <c r="V189"/>
  <c r="AL189" s="1"/>
  <c r="V190"/>
  <c r="AL190" s="1"/>
  <c r="V191"/>
  <c r="AL191" s="1"/>
  <c r="V192"/>
  <c r="AL192" s="1"/>
  <c r="V193"/>
  <c r="AL193" s="1"/>
  <c r="V194"/>
  <c r="AL194" s="1"/>
  <c r="V195"/>
  <c r="AL195" s="1"/>
  <c r="V196"/>
  <c r="AL196" s="1"/>
  <c r="V197"/>
  <c r="AL197" s="1"/>
  <c r="V198"/>
  <c r="AL198" s="1"/>
  <c r="V199"/>
  <c r="AL199" s="1"/>
  <c r="V200"/>
  <c r="AL200" s="1"/>
  <c r="V201"/>
  <c r="AL201" s="1"/>
  <c r="V202"/>
  <c r="AL202" s="1"/>
  <c r="V203"/>
  <c r="AL203" s="1"/>
  <c r="V204"/>
  <c r="AL204" s="1"/>
  <c r="V205"/>
  <c r="AL205" s="1"/>
  <c r="V206"/>
  <c r="AL206" s="1"/>
  <c r="V207"/>
  <c r="AL207" s="1"/>
  <c r="V208"/>
  <c r="AL208" s="1"/>
  <c r="V209"/>
  <c r="AL209" s="1"/>
  <c r="V210"/>
  <c r="AL210" s="1"/>
  <c r="V211"/>
  <c r="AL211" s="1"/>
  <c r="V212"/>
  <c r="AL212" s="1"/>
  <c r="V213"/>
  <c r="AL213" s="1"/>
  <c r="V214"/>
  <c r="AL214" s="1"/>
  <c r="V215"/>
  <c r="AL215" s="1"/>
  <c r="V216"/>
  <c r="AL216" s="1"/>
  <c r="V217"/>
  <c r="AL217" s="1"/>
  <c r="V218"/>
  <c r="AL218" s="1"/>
  <c r="V219"/>
  <c r="AL219" s="1"/>
  <c r="V220"/>
  <c r="AL220" s="1"/>
  <c r="V221"/>
  <c r="AL221" s="1"/>
  <c r="V222"/>
  <c r="AL222" s="1"/>
  <c r="V223"/>
  <c r="AL223" s="1"/>
  <c r="V224"/>
  <c r="AL224" s="1"/>
  <c r="V225"/>
  <c r="AL225" s="1"/>
  <c r="V226"/>
  <c r="AL226" s="1"/>
  <c r="V227"/>
  <c r="AL227" s="1"/>
  <c r="V228"/>
  <c r="AL228" s="1"/>
  <c r="V229"/>
  <c r="AL229" s="1"/>
  <c r="V230"/>
  <c r="AL230" s="1"/>
  <c r="V231"/>
  <c r="AL231" s="1"/>
  <c r="V232"/>
  <c r="AL232" s="1"/>
  <c r="V233"/>
  <c r="AL233" s="1"/>
  <c r="V234"/>
  <c r="AL234" s="1"/>
  <c r="V235"/>
  <c r="AL235" s="1"/>
  <c r="V236"/>
  <c r="AL236" s="1"/>
  <c r="V237"/>
  <c r="AL237" s="1"/>
  <c r="V238"/>
  <c r="AL238" s="1"/>
  <c r="V239"/>
  <c r="AL239" s="1"/>
  <c r="V240"/>
  <c r="AL240" s="1"/>
  <c r="V241"/>
  <c r="AL241" s="1"/>
  <c r="V242"/>
  <c r="AL242" s="1"/>
  <c r="V243"/>
  <c r="AL243" s="1"/>
  <c r="V244"/>
  <c r="AL244" s="1"/>
  <c r="V245"/>
  <c r="AL245" s="1"/>
  <c r="V246"/>
  <c r="AL246" s="1"/>
  <c r="V247"/>
  <c r="AL247" s="1"/>
  <c r="V248"/>
  <c r="AL248" s="1"/>
  <c r="V249"/>
  <c r="AL249" s="1"/>
  <c r="V250"/>
  <c r="AL250" s="1"/>
  <c r="V251"/>
  <c r="AL251" s="1"/>
  <c r="V252"/>
  <c r="AL252" s="1"/>
  <c r="V253"/>
  <c r="AL253" s="1"/>
  <c r="V254"/>
  <c r="AL254" s="1"/>
  <c r="V255"/>
  <c r="AL255" s="1"/>
  <c r="V256"/>
  <c r="AL256" s="1"/>
  <c r="V257"/>
  <c r="AL257" s="1"/>
  <c r="V258"/>
  <c r="AL258" s="1"/>
  <c r="V259"/>
  <c r="AL259" s="1"/>
  <c r="V260"/>
  <c r="AL260" s="1"/>
  <c r="V261"/>
  <c r="AL261" s="1"/>
  <c r="V262"/>
  <c r="AL262" s="1"/>
  <c r="V263"/>
  <c r="AL263" s="1"/>
  <c r="V264"/>
  <c r="AL264" s="1"/>
  <c r="V265"/>
  <c r="AL265" s="1"/>
  <c r="V266"/>
  <c r="AL266" s="1"/>
  <c r="V267"/>
  <c r="AL267" s="1"/>
  <c r="V268"/>
  <c r="AL268" s="1"/>
  <c r="V269"/>
  <c r="AL269" s="1"/>
  <c r="V270"/>
  <c r="AL270" s="1"/>
  <c r="V271"/>
  <c r="AL271" s="1"/>
  <c r="V272"/>
  <c r="AL272" s="1"/>
  <c r="V273"/>
  <c r="AL273" s="1"/>
  <c r="V274"/>
  <c r="AL274" s="1"/>
  <c r="V275"/>
  <c r="AL275" s="1"/>
  <c r="V276"/>
  <c r="AL276" s="1"/>
  <c r="V277"/>
  <c r="AL277" s="1"/>
  <c r="V278"/>
  <c r="AL278" s="1"/>
  <c r="V279"/>
  <c r="AL279" s="1"/>
  <c r="V280"/>
  <c r="AL280" s="1"/>
  <c r="V281"/>
  <c r="AL281" s="1"/>
  <c r="V282"/>
  <c r="AL282" s="1"/>
  <c r="V283"/>
  <c r="AL283" s="1"/>
  <c r="V284"/>
  <c r="AL284" s="1"/>
  <c r="V285"/>
  <c r="AL285" s="1"/>
  <c r="V286"/>
  <c r="AL286" s="1"/>
  <c r="V287"/>
  <c r="AL287" s="1"/>
  <c r="V288"/>
  <c r="AL288" s="1"/>
  <c r="V289"/>
  <c r="AL289" s="1"/>
  <c r="V290"/>
  <c r="AL290" s="1"/>
  <c r="V291"/>
  <c r="AL291" s="1"/>
  <c r="V292"/>
  <c r="AL292" s="1"/>
  <c r="V293"/>
  <c r="AL293" s="1"/>
  <c r="V294"/>
  <c r="AL294" s="1"/>
  <c r="V295"/>
  <c r="AL295" s="1"/>
  <c r="V296"/>
  <c r="AL296" s="1"/>
  <c r="V297"/>
  <c r="AL297" s="1"/>
  <c r="V298"/>
  <c r="AL298" s="1"/>
  <c r="V299"/>
  <c r="AL299" s="1"/>
  <c r="V300"/>
  <c r="AL300" s="1"/>
  <c r="V301"/>
  <c r="AL301" s="1"/>
  <c r="V302"/>
  <c r="AL302" s="1"/>
  <c r="V303"/>
  <c r="AL303" s="1"/>
  <c r="V304"/>
  <c r="AL304" s="1"/>
  <c r="V305"/>
  <c r="AL305" s="1"/>
  <c r="V306"/>
  <c r="AL306" s="1"/>
  <c r="V307"/>
  <c r="AL307" s="1"/>
  <c r="V308"/>
  <c r="AL308" s="1"/>
  <c r="V309"/>
  <c r="AL309" s="1"/>
  <c r="V310"/>
  <c r="AL310" s="1"/>
  <c r="V311"/>
  <c r="AL311" s="1"/>
  <c r="V312"/>
  <c r="AL312" s="1"/>
  <c r="V313"/>
  <c r="AL313" s="1"/>
  <c r="V314"/>
  <c r="AL314" s="1"/>
  <c r="V315"/>
  <c r="AL315" s="1"/>
  <c r="V316"/>
  <c r="AL316" s="1"/>
  <c r="V317"/>
  <c r="AL317" s="1"/>
  <c r="V318"/>
  <c r="AL318" s="1"/>
  <c r="V319"/>
  <c r="AL319" s="1"/>
  <c r="V320"/>
  <c r="AL320" s="1"/>
  <c r="V321"/>
  <c r="AL321" s="1"/>
  <c r="V322"/>
  <c r="AL322" s="1"/>
  <c r="V323"/>
  <c r="AL323" s="1"/>
  <c r="V324"/>
  <c r="AL324" s="1"/>
  <c r="V325"/>
  <c r="AL325" s="1"/>
  <c r="V326"/>
  <c r="AL326" s="1"/>
  <c r="V327"/>
  <c r="AL327" s="1"/>
  <c r="V328"/>
  <c r="AL328" s="1"/>
  <c r="V329"/>
  <c r="AL329" s="1"/>
  <c r="V330"/>
  <c r="AL330" s="1"/>
  <c r="V331"/>
  <c r="AL331" s="1"/>
  <c r="V332"/>
  <c r="AL332" s="1"/>
  <c r="V333"/>
  <c r="AL333" s="1"/>
  <c r="V334"/>
  <c r="AL334" s="1"/>
  <c r="V335"/>
  <c r="AL335" s="1"/>
  <c r="V336"/>
  <c r="AL336" s="1"/>
  <c r="V337"/>
  <c r="AL337" s="1"/>
  <c r="V338"/>
  <c r="AL338" s="1"/>
  <c r="V339"/>
  <c r="AL339" s="1"/>
  <c r="V340"/>
  <c r="AL340" s="1"/>
  <c r="V341"/>
  <c r="AL341" s="1"/>
  <c r="V342"/>
  <c r="AL342" s="1"/>
  <c r="V343"/>
  <c r="AL343" s="1"/>
  <c r="V344"/>
  <c r="AL344" s="1"/>
  <c r="V345"/>
  <c r="AL345" s="1"/>
  <c r="V346"/>
  <c r="AL346" s="1"/>
  <c r="V347"/>
  <c r="AL347" s="1"/>
  <c r="V348"/>
  <c r="AL348" s="1"/>
  <c r="V349"/>
  <c r="AL349" s="1"/>
  <c r="V350"/>
  <c r="AL350" s="1"/>
  <c r="V351"/>
  <c r="AL351" s="1"/>
  <c r="V352"/>
  <c r="AL352" s="1"/>
  <c r="V353"/>
  <c r="AL353" s="1"/>
  <c r="V354"/>
  <c r="AL354" s="1"/>
  <c r="V355"/>
  <c r="AL355" s="1"/>
  <c r="V356"/>
  <c r="AL356" s="1"/>
  <c r="V357"/>
  <c r="AL357" s="1"/>
  <c r="V358"/>
  <c r="AL358" s="1"/>
  <c r="V359"/>
  <c r="AL359" s="1"/>
  <c r="V360"/>
  <c r="AL360" s="1"/>
  <c r="V361"/>
  <c r="AL361" s="1"/>
  <c r="V362"/>
  <c r="AL362" s="1"/>
  <c r="V363"/>
  <c r="AL363" s="1"/>
  <c r="V364"/>
  <c r="AL364" s="1"/>
  <c r="V365"/>
  <c r="AL365" s="1"/>
  <c r="V366"/>
  <c r="AL366" s="1"/>
  <c r="V367"/>
  <c r="AL367" s="1"/>
  <c r="V368"/>
  <c r="AL368" s="1"/>
  <c r="V369"/>
  <c r="AL369" s="1"/>
  <c r="V370"/>
  <c r="AL370" s="1"/>
  <c r="V371"/>
  <c r="AL371" s="1"/>
  <c r="V372"/>
  <c r="AL372" s="1"/>
  <c r="V373"/>
  <c r="AL373" s="1"/>
  <c r="V374"/>
  <c r="AL374" s="1"/>
  <c r="V375"/>
  <c r="AL375" s="1"/>
  <c r="V376"/>
  <c r="AL376" s="1"/>
  <c r="V377"/>
  <c r="AL377" s="1"/>
  <c r="V378"/>
  <c r="AL378" s="1"/>
  <c r="V379"/>
  <c r="AL379" s="1"/>
  <c r="V380"/>
  <c r="AL380" s="1"/>
  <c r="V381"/>
  <c r="AL381" s="1"/>
  <c r="V382"/>
  <c r="AL382" s="1"/>
  <c r="V383"/>
  <c r="AL383" s="1"/>
  <c r="V384"/>
  <c r="AL384" s="1"/>
  <c r="V385"/>
  <c r="AL385" s="1"/>
  <c r="V386"/>
  <c r="AL386" s="1"/>
  <c r="V387"/>
  <c r="AL387" s="1"/>
  <c r="V388"/>
  <c r="AL388" s="1"/>
  <c r="V389"/>
  <c r="AL389" s="1"/>
  <c r="V390"/>
  <c r="AL390" s="1"/>
  <c r="V391"/>
  <c r="AL391" s="1"/>
  <c r="V392"/>
  <c r="AL392" s="1"/>
  <c r="V393"/>
  <c r="AL393" s="1"/>
  <c r="V394"/>
  <c r="AL394" s="1"/>
  <c r="V395"/>
  <c r="AL395" s="1"/>
  <c r="V396"/>
  <c r="AL396" s="1"/>
  <c r="V397"/>
  <c r="AL397" s="1"/>
  <c r="V398"/>
  <c r="AL398" s="1"/>
  <c r="V399"/>
  <c r="AL399" s="1"/>
  <c r="V400"/>
  <c r="AL400" s="1"/>
  <c r="V401"/>
  <c r="AL401" s="1"/>
  <c r="V402"/>
  <c r="AL402" s="1"/>
  <c r="V403"/>
  <c r="AL403" s="1"/>
  <c r="V404"/>
  <c r="AL404" s="1"/>
  <c r="V405"/>
  <c r="AL405" s="1"/>
  <c r="V6"/>
  <c r="AL6" s="1"/>
  <c r="U7"/>
  <c r="AK7" s="1"/>
  <c r="U8"/>
  <c r="AK8" s="1"/>
  <c r="U9"/>
  <c r="AK9" s="1"/>
  <c r="U10"/>
  <c r="AK10" s="1"/>
  <c r="U11"/>
  <c r="AK11" s="1"/>
  <c r="U12"/>
  <c r="AK12" s="1"/>
  <c r="U13"/>
  <c r="AK13" s="1"/>
  <c r="U14"/>
  <c r="AK14" s="1"/>
  <c r="U15"/>
  <c r="AK15" s="1"/>
  <c r="U16"/>
  <c r="AK16" s="1"/>
  <c r="U17"/>
  <c r="AK17" s="1"/>
  <c r="U18"/>
  <c r="AK18" s="1"/>
  <c r="U19"/>
  <c r="AK19" s="1"/>
  <c r="U20"/>
  <c r="AK20" s="1"/>
  <c r="U21"/>
  <c r="AK21" s="1"/>
  <c r="U22"/>
  <c r="AK22" s="1"/>
  <c r="U23"/>
  <c r="AK23" s="1"/>
  <c r="U24"/>
  <c r="AK24" s="1"/>
  <c r="U25"/>
  <c r="AK25" s="1"/>
  <c r="U26"/>
  <c r="AK26" s="1"/>
  <c r="U27"/>
  <c r="AK27" s="1"/>
  <c r="U28"/>
  <c r="AK28" s="1"/>
  <c r="U29"/>
  <c r="AK29" s="1"/>
  <c r="U30"/>
  <c r="AK30" s="1"/>
  <c r="U31"/>
  <c r="AK31" s="1"/>
  <c r="U32"/>
  <c r="AK32" s="1"/>
  <c r="U33"/>
  <c r="AK33" s="1"/>
  <c r="U34"/>
  <c r="AK34" s="1"/>
  <c r="U35"/>
  <c r="AK35" s="1"/>
  <c r="U36"/>
  <c r="AK36" s="1"/>
  <c r="U37"/>
  <c r="AK37" s="1"/>
  <c r="U38"/>
  <c r="AK38" s="1"/>
  <c r="U39"/>
  <c r="AK39" s="1"/>
  <c r="U40"/>
  <c r="AK40" s="1"/>
  <c r="U41"/>
  <c r="AK41" s="1"/>
  <c r="U42"/>
  <c r="AK42" s="1"/>
  <c r="U43"/>
  <c r="AK43" s="1"/>
  <c r="U44"/>
  <c r="AK44" s="1"/>
  <c r="U45"/>
  <c r="AK45" s="1"/>
  <c r="U46"/>
  <c r="AK46" s="1"/>
  <c r="U47"/>
  <c r="AK47" s="1"/>
  <c r="U48"/>
  <c r="AK48" s="1"/>
  <c r="U49"/>
  <c r="AK49" s="1"/>
  <c r="U50"/>
  <c r="AK50" s="1"/>
  <c r="U51"/>
  <c r="AK51" s="1"/>
  <c r="U52"/>
  <c r="AK52" s="1"/>
  <c r="U53"/>
  <c r="AK53" s="1"/>
  <c r="U54"/>
  <c r="AK54" s="1"/>
  <c r="U55"/>
  <c r="AK55" s="1"/>
  <c r="U56"/>
  <c r="AK56" s="1"/>
  <c r="U57"/>
  <c r="AK57" s="1"/>
  <c r="U58"/>
  <c r="AK58" s="1"/>
  <c r="U59"/>
  <c r="AK59" s="1"/>
  <c r="U60"/>
  <c r="AK60" s="1"/>
  <c r="U61"/>
  <c r="AK61" s="1"/>
  <c r="U62"/>
  <c r="AK62" s="1"/>
  <c r="U63"/>
  <c r="AK63" s="1"/>
  <c r="U64"/>
  <c r="AK64" s="1"/>
  <c r="U65"/>
  <c r="AK65" s="1"/>
  <c r="U66"/>
  <c r="AK66" s="1"/>
  <c r="U67"/>
  <c r="AK67" s="1"/>
  <c r="U68"/>
  <c r="AK68" s="1"/>
  <c r="U69"/>
  <c r="AK69" s="1"/>
  <c r="U70"/>
  <c r="AK70" s="1"/>
  <c r="U71"/>
  <c r="AK71" s="1"/>
  <c r="U72"/>
  <c r="AK72" s="1"/>
  <c r="U73"/>
  <c r="AK73" s="1"/>
  <c r="U74"/>
  <c r="AK74" s="1"/>
  <c r="U75"/>
  <c r="AK75" s="1"/>
  <c r="U76"/>
  <c r="AK76" s="1"/>
  <c r="U77"/>
  <c r="AK77" s="1"/>
  <c r="U78"/>
  <c r="AK78" s="1"/>
  <c r="U79"/>
  <c r="AK79" s="1"/>
  <c r="U80"/>
  <c r="AK80" s="1"/>
  <c r="U81"/>
  <c r="AK81" s="1"/>
  <c r="U82"/>
  <c r="AK82" s="1"/>
  <c r="U83"/>
  <c r="AK83" s="1"/>
  <c r="U84"/>
  <c r="AK84" s="1"/>
  <c r="U85"/>
  <c r="AK85" s="1"/>
  <c r="U86"/>
  <c r="AK86" s="1"/>
  <c r="U87"/>
  <c r="AK87" s="1"/>
  <c r="U88"/>
  <c r="AK88" s="1"/>
  <c r="U89"/>
  <c r="AK89" s="1"/>
  <c r="U90"/>
  <c r="AK90" s="1"/>
  <c r="U91"/>
  <c r="AK91" s="1"/>
  <c r="U92"/>
  <c r="AK92" s="1"/>
  <c r="U93"/>
  <c r="AK93" s="1"/>
  <c r="U94"/>
  <c r="AK94" s="1"/>
  <c r="U95"/>
  <c r="AK95" s="1"/>
  <c r="U96"/>
  <c r="AK96" s="1"/>
  <c r="U97"/>
  <c r="AK97" s="1"/>
  <c r="U98"/>
  <c r="AK98" s="1"/>
  <c r="U99"/>
  <c r="AK99" s="1"/>
  <c r="U100"/>
  <c r="AK100" s="1"/>
  <c r="U101"/>
  <c r="AK101" s="1"/>
  <c r="U102"/>
  <c r="AK102" s="1"/>
  <c r="U103"/>
  <c r="AK103" s="1"/>
  <c r="U104"/>
  <c r="AK104" s="1"/>
  <c r="U105"/>
  <c r="AK105" s="1"/>
  <c r="U106"/>
  <c r="AK106" s="1"/>
  <c r="U107"/>
  <c r="AK107" s="1"/>
  <c r="U108"/>
  <c r="AK108" s="1"/>
  <c r="U109"/>
  <c r="AK109" s="1"/>
  <c r="U110"/>
  <c r="AK110" s="1"/>
  <c r="U111"/>
  <c r="AK111" s="1"/>
  <c r="U112"/>
  <c r="AK112" s="1"/>
  <c r="U113"/>
  <c r="AK113" s="1"/>
  <c r="U114"/>
  <c r="AK114" s="1"/>
  <c r="U115"/>
  <c r="AK115" s="1"/>
  <c r="U116"/>
  <c r="AK116" s="1"/>
  <c r="U117"/>
  <c r="AK117" s="1"/>
  <c r="U118"/>
  <c r="AK118" s="1"/>
  <c r="U119"/>
  <c r="AK119" s="1"/>
  <c r="U120"/>
  <c r="AK120" s="1"/>
  <c r="U121"/>
  <c r="AK121" s="1"/>
  <c r="U122"/>
  <c r="AK122" s="1"/>
  <c r="U123"/>
  <c r="AK123" s="1"/>
  <c r="U124"/>
  <c r="AK124" s="1"/>
  <c r="U125"/>
  <c r="AK125" s="1"/>
  <c r="U126"/>
  <c r="AK126" s="1"/>
  <c r="U127"/>
  <c r="AK127" s="1"/>
  <c r="U128"/>
  <c r="AK128" s="1"/>
  <c r="U129"/>
  <c r="AK129" s="1"/>
  <c r="U130"/>
  <c r="AK130" s="1"/>
  <c r="U131"/>
  <c r="AK131" s="1"/>
  <c r="U132"/>
  <c r="AK132" s="1"/>
  <c r="U133"/>
  <c r="AK133" s="1"/>
  <c r="U134"/>
  <c r="AK134" s="1"/>
  <c r="U135"/>
  <c r="AK135" s="1"/>
  <c r="U136"/>
  <c r="AK136" s="1"/>
  <c r="U137"/>
  <c r="AK137" s="1"/>
  <c r="U138"/>
  <c r="AK138" s="1"/>
  <c r="U139"/>
  <c r="AK139" s="1"/>
  <c r="U140"/>
  <c r="AK140" s="1"/>
  <c r="U141"/>
  <c r="AK141" s="1"/>
  <c r="U142"/>
  <c r="AK142" s="1"/>
  <c r="U143"/>
  <c r="AK143" s="1"/>
  <c r="U144"/>
  <c r="AK144" s="1"/>
  <c r="U145"/>
  <c r="AK145" s="1"/>
  <c r="U146"/>
  <c r="AK146" s="1"/>
  <c r="U147"/>
  <c r="AK147" s="1"/>
  <c r="U148"/>
  <c r="AK148" s="1"/>
  <c r="U149"/>
  <c r="AK149" s="1"/>
  <c r="U150"/>
  <c r="AK150" s="1"/>
  <c r="U151"/>
  <c r="AK151" s="1"/>
  <c r="U152"/>
  <c r="AK152" s="1"/>
  <c r="U153"/>
  <c r="AK153" s="1"/>
  <c r="U154"/>
  <c r="AK154" s="1"/>
  <c r="U155"/>
  <c r="AK155" s="1"/>
  <c r="U156"/>
  <c r="AK156" s="1"/>
  <c r="U157"/>
  <c r="AK157" s="1"/>
  <c r="U158"/>
  <c r="AK158" s="1"/>
  <c r="U159"/>
  <c r="AK159" s="1"/>
  <c r="U160"/>
  <c r="AK160" s="1"/>
  <c r="U161"/>
  <c r="AK161" s="1"/>
  <c r="U162"/>
  <c r="AK162" s="1"/>
  <c r="U163"/>
  <c r="AK163" s="1"/>
  <c r="U164"/>
  <c r="AK164" s="1"/>
  <c r="U165"/>
  <c r="AK165" s="1"/>
  <c r="U166"/>
  <c r="AK166" s="1"/>
  <c r="U167"/>
  <c r="AK167" s="1"/>
  <c r="U168"/>
  <c r="AK168" s="1"/>
  <c r="U169"/>
  <c r="AK169" s="1"/>
  <c r="U170"/>
  <c r="AK170" s="1"/>
  <c r="U171"/>
  <c r="AK171" s="1"/>
  <c r="U172"/>
  <c r="AK172" s="1"/>
  <c r="U173"/>
  <c r="AK173" s="1"/>
  <c r="U174"/>
  <c r="AK174" s="1"/>
  <c r="U175"/>
  <c r="AK175" s="1"/>
  <c r="U176"/>
  <c r="AK176" s="1"/>
  <c r="U177"/>
  <c r="AK177" s="1"/>
  <c r="U178"/>
  <c r="AK178" s="1"/>
  <c r="U179"/>
  <c r="AK179" s="1"/>
  <c r="U180"/>
  <c r="AK180" s="1"/>
  <c r="U181"/>
  <c r="AK181" s="1"/>
  <c r="U182"/>
  <c r="AK182" s="1"/>
  <c r="U183"/>
  <c r="AK183" s="1"/>
  <c r="U184"/>
  <c r="AK184" s="1"/>
  <c r="U185"/>
  <c r="AK185" s="1"/>
  <c r="U186"/>
  <c r="AK186" s="1"/>
  <c r="U187"/>
  <c r="AK187" s="1"/>
  <c r="U188"/>
  <c r="AK188" s="1"/>
  <c r="U189"/>
  <c r="AK189" s="1"/>
  <c r="U190"/>
  <c r="AK190" s="1"/>
  <c r="U191"/>
  <c r="AK191" s="1"/>
  <c r="U192"/>
  <c r="AK192" s="1"/>
  <c r="U193"/>
  <c r="AK193" s="1"/>
  <c r="U194"/>
  <c r="AK194" s="1"/>
  <c r="U195"/>
  <c r="AK195" s="1"/>
  <c r="U196"/>
  <c r="AK196" s="1"/>
  <c r="U197"/>
  <c r="AK197" s="1"/>
  <c r="U198"/>
  <c r="AK198" s="1"/>
  <c r="U199"/>
  <c r="AK199" s="1"/>
  <c r="U200"/>
  <c r="AK200" s="1"/>
  <c r="U201"/>
  <c r="AK201" s="1"/>
  <c r="U202"/>
  <c r="AK202" s="1"/>
  <c r="U203"/>
  <c r="AK203" s="1"/>
  <c r="U204"/>
  <c r="AK204" s="1"/>
  <c r="U205"/>
  <c r="AK205" s="1"/>
  <c r="U206"/>
  <c r="AK206" s="1"/>
  <c r="U207"/>
  <c r="AK207" s="1"/>
  <c r="U208"/>
  <c r="AK208" s="1"/>
  <c r="U209"/>
  <c r="AK209" s="1"/>
  <c r="U210"/>
  <c r="AK210" s="1"/>
  <c r="U211"/>
  <c r="AK211" s="1"/>
  <c r="U212"/>
  <c r="AK212" s="1"/>
  <c r="U213"/>
  <c r="AK213" s="1"/>
  <c r="U214"/>
  <c r="AK214" s="1"/>
  <c r="U215"/>
  <c r="AK215" s="1"/>
  <c r="U216"/>
  <c r="AK216" s="1"/>
  <c r="U217"/>
  <c r="AK217" s="1"/>
  <c r="U218"/>
  <c r="AK218" s="1"/>
  <c r="U219"/>
  <c r="AK219" s="1"/>
  <c r="U220"/>
  <c r="AK220" s="1"/>
  <c r="U221"/>
  <c r="AK221" s="1"/>
  <c r="U222"/>
  <c r="AK222" s="1"/>
  <c r="U223"/>
  <c r="AK223" s="1"/>
  <c r="U224"/>
  <c r="AK224" s="1"/>
  <c r="U225"/>
  <c r="AK225" s="1"/>
  <c r="U226"/>
  <c r="AK226" s="1"/>
  <c r="U227"/>
  <c r="AK227" s="1"/>
  <c r="U228"/>
  <c r="AK228" s="1"/>
  <c r="U229"/>
  <c r="AK229" s="1"/>
  <c r="U230"/>
  <c r="AK230" s="1"/>
  <c r="U231"/>
  <c r="AK231" s="1"/>
  <c r="U232"/>
  <c r="AK232" s="1"/>
  <c r="U233"/>
  <c r="AK233" s="1"/>
  <c r="U234"/>
  <c r="AK234" s="1"/>
  <c r="U235"/>
  <c r="AK235" s="1"/>
  <c r="U236"/>
  <c r="AK236" s="1"/>
  <c r="U237"/>
  <c r="AK237" s="1"/>
  <c r="U238"/>
  <c r="AK238" s="1"/>
  <c r="U239"/>
  <c r="AK239" s="1"/>
  <c r="U240"/>
  <c r="AK240" s="1"/>
  <c r="U241"/>
  <c r="AK241" s="1"/>
  <c r="U242"/>
  <c r="AK242" s="1"/>
  <c r="U243"/>
  <c r="AK243" s="1"/>
  <c r="U244"/>
  <c r="AK244" s="1"/>
  <c r="U245"/>
  <c r="AK245" s="1"/>
  <c r="U246"/>
  <c r="AK246" s="1"/>
  <c r="U247"/>
  <c r="AK247" s="1"/>
  <c r="U248"/>
  <c r="AK248" s="1"/>
  <c r="U249"/>
  <c r="AK249" s="1"/>
  <c r="U250"/>
  <c r="AK250" s="1"/>
  <c r="U251"/>
  <c r="AK251" s="1"/>
  <c r="U252"/>
  <c r="AK252" s="1"/>
  <c r="U253"/>
  <c r="AK253" s="1"/>
  <c r="U254"/>
  <c r="AK254" s="1"/>
  <c r="U255"/>
  <c r="AK255" s="1"/>
  <c r="U256"/>
  <c r="AK256" s="1"/>
  <c r="U257"/>
  <c r="AK257" s="1"/>
  <c r="U258"/>
  <c r="AK258" s="1"/>
  <c r="U259"/>
  <c r="AK259" s="1"/>
  <c r="U260"/>
  <c r="AK260" s="1"/>
  <c r="U261"/>
  <c r="AK261" s="1"/>
  <c r="U262"/>
  <c r="AK262" s="1"/>
  <c r="U263"/>
  <c r="AK263" s="1"/>
  <c r="U264"/>
  <c r="AK264" s="1"/>
  <c r="U265"/>
  <c r="AK265" s="1"/>
  <c r="U266"/>
  <c r="AK266" s="1"/>
  <c r="U267"/>
  <c r="AK267" s="1"/>
  <c r="U268"/>
  <c r="AK268" s="1"/>
  <c r="U269"/>
  <c r="AK269" s="1"/>
  <c r="U270"/>
  <c r="AK270" s="1"/>
  <c r="U271"/>
  <c r="AK271" s="1"/>
  <c r="U272"/>
  <c r="AK272" s="1"/>
  <c r="U273"/>
  <c r="AK273" s="1"/>
  <c r="U274"/>
  <c r="AK274" s="1"/>
  <c r="U275"/>
  <c r="AK275" s="1"/>
  <c r="U276"/>
  <c r="AK276" s="1"/>
  <c r="U277"/>
  <c r="AK277" s="1"/>
  <c r="U278"/>
  <c r="AK278" s="1"/>
  <c r="U279"/>
  <c r="AK279" s="1"/>
  <c r="U280"/>
  <c r="AK280" s="1"/>
  <c r="U281"/>
  <c r="AK281" s="1"/>
  <c r="U282"/>
  <c r="AK282" s="1"/>
  <c r="U283"/>
  <c r="AK283" s="1"/>
  <c r="U284"/>
  <c r="AK284" s="1"/>
  <c r="U285"/>
  <c r="AK285" s="1"/>
  <c r="U286"/>
  <c r="AK286" s="1"/>
  <c r="U287"/>
  <c r="AK287" s="1"/>
  <c r="U288"/>
  <c r="AK288" s="1"/>
  <c r="U289"/>
  <c r="AK289" s="1"/>
  <c r="U290"/>
  <c r="AK290" s="1"/>
  <c r="U291"/>
  <c r="AK291" s="1"/>
  <c r="U292"/>
  <c r="AK292" s="1"/>
  <c r="U293"/>
  <c r="AK293" s="1"/>
  <c r="U294"/>
  <c r="AK294" s="1"/>
  <c r="U295"/>
  <c r="AK295" s="1"/>
  <c r="U296"/>
  <c r="AK296" s="1"/>
  <c r="U297"/>
  <c r="AK297" s="1"/>
  <c r="U298"/>
  <c r="AK298" s="1"/>
  <c r="U299"/>
  <c r="AK299" s="1"/>
  <c r="U300"/>
  <c r="AK300" s="1"/>
  <c r="U301"/>
  <c r="AK301" s="1"/>
  <c r="U302"/>
  <c r="AK302" s="1"/>
  <c r="U303"/>
  <c r="AK303" s="1"/>
  <c r="U304"/>
  <c r="AK304" s="1"/>
  <c r="U305"/>
  <c r="AK305" s="1"/>
  <c r="U306"/>
  <c r="AK306" s="1"/>
  <c r="U307"/>
  <c r="AK307" s="1"/>
  <c r="U308"/>
  <c r="AK308" s="1"/>
  <c r="U309"/>
  <c r="AK309" s="1"/>
  <c r="U310"/>
  <c r="AK310" s="1"/>
  <c r="U311"/>
  <c r="AK311" s="1"/>
  <c r="U312"/>
  <c r="AK312" s="1"/>
  <c r="U313"/>
  <c r="AK313" s="1"/>
  <c r="U314"/>
  <c r="AK314" s="1"/>
  <c r="U315"/>
  <c r="AK315" s="1"/>
  <c r="U316"/>
  <c r="AK316" s="1"/>
  <c r="U317"/>
  <c r="AK317" s="1"/>
  <c r="U318"/>
  <c r="AK318" s="1"/>
  <c r="U319"/>
  <c r="AK319" s="1"/>
  <c r="U320"/>
  <c r="AK320" s="1"/>
  <c r="U321"/>
  <c r="AK321" s="1"/>
  <c r="U322"/>
  <c r="AK322" s="1"/>
  <c r="U323"/>
  <c r="AK323" s="1"/>
  <c r="U324"/>
  <c r="AK324" s="1"/>
  <c r="U325"/>
  <c r="AK325" s="1"/>
  <c r="U326"/>
  <c r="AK326" s="1"/>
  <c r="U327"/>
  <c r="AK327" s="1"/>
  <c r="U328"/>
  <c r="AK328" s="1"/>
  <c r="U329"/>
  <c r="AK329" s="1"/>
  <c r="U330"/>
  <c r="AK330" s="1"/>
  <c r="U331"/>
  <c r="AK331" s="1"/>
  <c r="U332"/>
  <c r="AK332" s="1"/>
  <c r="U333"/>
  <c r="AK333" s="1"/>
  <c r="U334"/>
  <c r="AK334" s="1"/>
  <c r="U335"/>
  <c r="AK335" s="1"/>
  <c r="U336"/>
  <c r="AK336" s="1"/>
  <c r="U337"/>
  <c r="AK337" s="1"/>
  <c r="U338"/>
  <c r="AK338" s="1"/>
  <c r="U339"/>
  <c r="AK339" s="1"/>
  <c r="U340"/>
  <c r="AK340" s="1"/>
  <c r="U341"/>
  <c r="AK341" s="1"/>
  <c r="U342"/>
  <c r="AK342" s="1"/>
  <c r="U343"/>
  <c r="AK343" s="1"/>
  <c r="U344"/>
  <c r="AK344" s="1"/>
  <c r="U345"/>
  <c r="AK345" s="1"/>
  <c r="U346"/>
  <c r="AK346" s="1"/>
  <c r="U347"/>
  <c r="AK347" s="1"/>
  <c r="U348"/>
  <c r="AK348" s="1"/>
  <c r="U349"/>
  <c r="AK349" s="1"/>
  <c r="U350"/>
  <c r="AK350" s="1"/>
  <c r="U351"/>
  <c r="AK351" s="1"/>
  <c r="U352"/>
  <c r="AK352" s="1"/>
  <c r="U353"/>
  <c r="AK353" s="1"/>
  <c r="U354"/>
  <c r="AK354" s="1"/>
  <c r="U355"/>
  <c r="AK355" s="1"/>
  <c r="U356"/>
  <c r="AK356" s="1"/>
  <c r="U357"/>
  <c r="AK357" s="1"/>
  <c r="U358"/>
  <c r="AK358" s="1"/>
  <c r="U359"/>
  <c r="AK359" s="1"/>
  <c r="U360"/>
  <c r="AK360" s="1"/>
  <c r="U361"/>
  <c r="AK361" s="1"/>
  <c r="U362"/>
  <c r="AK362" s="1"/>
  <c r="U363"/>
  <c r="AK363" s="1"/>
  <c r="U364"/>
  <c r="AK364" s="1"/>
  <c r="U365"/>
  <c r="AK365" s="1"/>
  <c r="U366"/>
  <c r="AK366" s="1"/>
  <c r="U367"/>
  <c r="AK367" s="1"/>
  <c r="U368"/>
  <c r="AK368" s="1"/>
  <c r="U369"/>
  <c r="AK369" s="1"/>
  <c r="U370"/>
  <c r="AK370" s="1"/>
  <c r="U371"/>
  <c r="AK371" s="1"/>
  <c r="U372"/>
  <c r="AK372" s="1"/>
  <c r="U373"/>
  <c r="AK373" s="1"/>
  <c r="U374"/>
  <c r="AK374" s="1"/>
  <c r="U375"/>
  <c r="AK375" s="1"/>
  <c r="U376"/>
  <c r="AK376" s="1"/>
  <c r="U377"/>
  <c r="AK377" s="1"/>
  <c r="U378"/>
  <c r="AK378" s="1"/>
  <c r="U379"/>
  <c r="AK379" s="1"/>
  <c r="U380"/>
  <c r="AK380" s="1"/>
  <c r="U381"/>
  <c r="AK381" s="1"/>
  <c r="U382"/>
  <c r="AK382" s="1"/>
  <c r="U383"/>
  <c r="AK383" s="1"/>
  <c r="U384"/>
  <c r="AK384" s="1"/>
  <c r="U385"/>
  <c r="AK385" s="1"/>
  <c r="U386"/>
  <c r="AK386" s="1"/>
  <c r="U387"/>
  <c r="AK387" s="1"/>
  <c r="U388"/>
  <c r="AK388" s="1"/>
  <c r="U389"/>
  <c r="AK389" s="1"/>
  <c r="U390"/>
  <c r="AK390" s="1"/>
  <c r="U391"/>
  <c r="AK391" s="1"/>
  <c r="U392"/>
  <c r="AK392" s="1"/>
  <c r="U393"/>
  <c r="AK393" s="1"/>
  <c r="U394"/>
  <c r="AK394" s="1"/>
  <c r="U395"/>
  <c r="AK395" s="1"/>
  <c r="U396"/>
  <c r="AK396" s="1"/>
  <c r="U397"/>
  <c r="AK397" s="1"/>
  <c r="U398"/>
  <c r="AK398" s="1"/>
  <c r="U399"/>
  <c r="AK399" s="1"/>
  <c r="U400"/>
  <c r="AK400" s="1"/>
  <c r="U401"/>
  <c r="AK401" s="1"/>
  <c r="U402"/>
  <c r="AK402" s="1"/>
  <c r="U403"/>
  <c r="AK403" s="1"/>
  <c r="U404"/>
  <c r="AK404" s="1"/>
  <c r="U405"/>
  <c r="AK405" s="1"/>
  <c r="U6"/>
  <c r="AK6" s="1"/>
  <c r="T7"/>
  <c r="AJ7" s="1"/>
  <c r="T8"/>
  <c r="AJ8" s="1"/>
  <c r="T9"/>
  <c r="AJ9" s="1"/>
  <c r="T10"/>
  <c r="AJ10" s="1"/>
  <c r="T11"/>
  <c r="AJ11" s="1"/>
  <c r="T12"/>
  <c r="AJ12" s="1"/>
  <c r="T13"/>
  <c r="AJ13" s="1"/>
  <c r="T14"/>
  <c r="AJ14" s="1"/>
  <c r="T15"/>
  <c r="AJ15" s="1"/>
  <c r="T16"/>
  <c r="AJ16" s="1"/>
  <c r="T17"/>
  <c r="AJ17" s="1"/>
  <c r="T18"/>
  <c r="AJ18" s="1"/>
  <c r="T19"/>
  <c r="AJ19" s="1"/>
  <c r="T20"/>
  <c r="AJ20" s="1"/>
  <c r="T21"/>
  <c r="AJ21" s="1"/>
  <c r="T22"/>
  <c r="AJ22" s="1"/>
  <c r="T23"/>
  <c r="AJ23" s="1"/>
  <c r="T24"/>
  <c r="AJ24" s="1"/>
  <c r="T25"/>
  <c r="AJ25" s="1"/>
  <c r="T26"/>
  <c r="AJ26" s="1"/>
  <c r="T27"/>
  <c r="AJ27" s="1"/>
  <c r="T28"/>
  <c r="AJ28" s="1"/>
  <c r="T29"/>
  <c r="AJ29" s="1"/>
  <c r="T30"/>
  <c r="AJ30" s="1"/>
  <c r="T31"/>
  <c r="AJ31" s="1"/>
  <c r="T32"/>
  <c r="AJ32" s="1"/>
  <c r="T33"/>
  <c r="AJ33" s="1"/>
  <c r="T34"/>
  <c r="AJ34" s="1"/>
  <c r="T35"/>
  <c r="AJ35" s="1"/>
  <c r="T36"/>
  <c r="AJ36" s="1"/>
  <c r="T37"/>
  <c r="AJ37" s="1"/>
  <c r="T38"/>
  <c r="AJ38" s="1"/>
  <c r="T39"/>
  <c r="AJ39" s="1"/>
  <c r="T40"/>
  <c r="AJ40" s="1"/>
  <c r="T41"/>
  <c r="AJ41" s="1"/>
  <c r="T42"/>
  <c r="AJ42" s="1"/>
  <c r="T43"/>
  <c r="AJ43" s="1"/>
  <c r="T44"/>
  <c r="AJ44" s="1"/>
  <c r="T45"/>
  <c r="AJ45" s="1"/>
  <c r="T46"/>
  <c r="AJ46" s="1"/>
  <c r="T47"/>
  <c r="AJ47" s="1"/>
  <c r="T48"/>
  <c r="AJ48" s="1"/>
  <c r="T49"/>
  <c r="AJ49" s="1"/>
  <c r="T50"/>
  <c r="AJ50" s="1"/>
  <c r="T51"/>
  <c r="AJ51" s="1"/>
  <c r="T52"/>
  <c r="AJ52" s="1"/>
  <c r="T53"/>
  <c r="AJ53" s="1"/>
  <c r="T54"/>
  <c r="AJ54" s="1"/>
  <c r="T55"/>
  <c r="AJ55" s="1"/>
  <c r="T56"/>
  <c r="AJ56" s="1"/>
  <c r="T57"/>
  <c r="AJ57" s="1"/>
  <c r="T58"/>
  <c r="AJ58" s="1"/>
  <c r="T59"/>
  <c r="AJ59" s="1"/>
  <c r="T60"/>
  <c r="AJ60" s="1"/>
  <c r="T61"/>
  <c r="AJ61" s="1"/>
  <c r="T62"/>
  <c r="AJ62" s="1"/>
  <c r="T63"/>
  <c r="AJ63" s="1"/>
  <c r="T64"/>
  <c r="AJ64" s="1"/>
  <c r="T65"/>
  <c r="AJ65" s="1"/>
  <c r="T66"/>
  <c r="AJ66" s="1"/>
  <c r="T67"/>
  <c r="AJ67" s="1"/>
  <c r="T68"/>
  <c r="AJ68" s="1"/>
  <c r="T69"/>
  <c r="AJ69" s="1"/>
  <c r="T70"/>
  <c r="AJ70" s="1"/>
  <c r="T71"/>
  <c r="AJ71" s="1"/>
  <c r="T72"/>
  <c r="AJ72" s="1"/>
  <c r="T73"/>
  <c r="AJ73" s="1"/>
  <c r="T74"/>
  <c r="AJ74" s="1"/>
  <c r="T75"/>
  <c r="AJ75" s="1"/>
  <c r="T76"/>
  <c r="AJ76" s="1"/>
  <c r="T77"/>
  <c r="AJ77" s="1"/>
  <c r="T78"/>
  <c r="AJ78" s="1"/>
  <c r="T79"/>
  <c r="AJ79" s="1"/>
  <c r="T80"/>
  <c r="AJ80" s="1"/>
  <c r="T81"/>
  <c r="AJ81" s="1"/>
  <c r="T82"/>
  <c r="AJ82" s="1"/>
  <c r="T83"/>
  <c r="AJ83" s="1"/>
  <c r="T84"/>
  <c r="AJ84" s="1"/>
  <c r="T85"/>
  <c r="AJ85" s="1"/>
  <c r="T86"/>
  <c r="AJ86" s="1"/>
  <c r="T87"/>
  <c r="AJ87" s="1"/>
  <c r="T88"/>
  <c r="AJ88" s="1"/>
  <c r="T89"/>
  <c r="AJ89" s="1"/>
  <c r="T90"/>
  <c r="AJ90" s="1"/>
  <c r="T91"/>
  <c r="AJ91" s="1"/>
  <c r="T92"/>
  <c r="AJ92" s="1"/>
  <c r="T93"/>
  <c r="AJ93" s="1"/>
  <c r="T94"/>
  <c r="AJ94" s="1"/>
  <c r="T95"/>
  <c r="AJ95" s="1"/>
  <c r="T96"/>
  <c r="AJ96" s="1"/>
  <c r="T97"/>
  <c r="AJ97" s="1"/>
  <c r="T98"/>
  <c r="AJ98" s="1"/>
  <c r="T99"/>
  <c r="AJ99" s="1"/>
  <c r="T100"/>
  <c r="AJ100" s="1"/>
  <c r="T101"/>
  <c r="AJ101" s="1"/>
  <c r="T102"/>
  <c r="AJ102" s="1"/>
  <c r="T103"/>
  <c r="AJ103" s="1"/>
  <c r="T104"/>
  <c r="AJ104" s="1"/>
  <c r="T105"/>
  <c r="AJ105" s="1"/>
  <c r="T106"/>
  <c r="AJ106" s="1"/>
  <c r="T107"/>
  <c r="AJ107" s="1"/>
  <c r="T108"/>
  <c r="AJ108" s="1"/>
  <c r="T109"/>
  <c r="AJ109" s="1"/>
  <c r="T110"/>
  <c r="AJ110" s="1"/>
  <c r="T111"/>
  <c r="AJ111" s="1"/>
  <c r="T112"/>
  <c r="AJ112" s="1"/>
  <c r="T113"/>
  <c r="AJ113" s="1"/>
  <c r="T114"/>
  <c r="AJ114" s="1"/>
  <c r="T115"/>
  <c r="AJ115" s="1"/>
  <c r="T116"/>
  <c r="AJ116" s="1"/>
  <c r="T117"/>
  <c r="AJ117" s="1"/>
  <c r="T118"/>
  <c r="AJ118" s="1"/>
  <c r="T119"/>
  <c r="AJ119" s="1"/>
  <c r="T120"/>
  <c r="AJ120" s="1"/>
  <c r="T121"/>
  <c r="AJ121" s="1"/>
  <c r="T122"/>
  <c r="AJ122" s="1"/>
  <c r="T123"/>
  <c r="AJ123" s="1"/>
  <c r="T124"/>
  <c r="AJ124" s="1"/>
  <c r="T125"/>
  <c r="AJ125" s="1"/>
  <c r="T126"/>
  <c r="AJ126" s="1"/>
  <c r="T127"/>
  <c r="AJ127" s="1"/>
  <c r="T128"/>
  <c r="AJ128" s="1"/>
  <c r="T129"/>
  <c r="AJ129" s="1"/>
  <c r="T130"/>
  <c r="AJ130" s="1"/>
  <c r="T131"/>
  <c r="AJ131" s="1"/>
  <c r="T132"/>
  <c r="AJ132" s="1"/>
  <c r="T133"/>
  <c r="AJ133" s="1"/>
  <c r="T134"/>
  <c r="AJ134" s="1"/>
  <c r="T135"/>
  <c r="AJ135" s="1"/>
  <c r="T136"/>
  <c r="AJ136" s="1"/>
  <c r="T137"/>
  <c r="AJ137" s="1"/>
  <c r="T138"/>
  <c r="AJ138" s="1"/>
  <c r="T139"/>
  <c r="AJ139" s="1"/>
  <c r="T140"/>
  <c r="AJ140" s="1"/>
  <c r="T141"/>
  <c r="AJ141" s="1"/>
  <c r="T142"/>
  <c r="AJ142" s="1"/>
  <c r="T143"/>
  <c r="AJ143" s="1"/>
  <c r="T144"/>
  <c r="AJ144" s="1"/>
  <c r="T145"/>
  <c r="AJ145" s="1"/>
  <c r="T146"/>
  <c r="AJ146" s="1"/>
  <c r="T147"/>
  <c r="AJ147" s="1"/>
  <c r="T148"/>
  <c r="AJ148" s="1"/>
  <c r="T149"/>
  <c r="AJ149" s="1"/>
  <c r="T150"/>
  <c r="AJ150" s="1"/>
  <c r="T151"/>
  <c r="AJ151" s="1"/>
  <c r="T152"/>
  <c r="AJ152" s="1"/>
  <c r="T153"/>
  <c r="AJ153" s="1"/>
  <c r="T154"/>
  <c r="AJ154" s="1"/>
  <c r="T155"/>
  <c r="AJ155" s="1"/>
  <c r="T156"/>
  <c r="AJ156" s="1"/>
  <c r="T157"/>
  <c r="AJ157" s="1"/>
  <c r="T158"/>
  <c r="AJ158" s="1"/>
  <c r="T159"/>
  <c r="AJ159" s="1"/>
  <c r="T160"/>
  <c r="AJ160" s="1"/>
  <c r="T161"/>
  <c r="AJ161" s="1"/>
  <c r="T162"/>
  <c r="AJ162" s="1"/>
  <c r="T163"/>
  <c r="AJ163" s="1"/>
  <c r="T164"/>
  <c r="AJ164" s="1"/>
  <c r="T165"/>
  <c r="AJ165" s="1"/>
  <c r="T166"/>
  <c r="AJ166" s="1"/>
  <c r="T167"/>
  <c r="AJ167" s="1"/>
  <c r="T168"/>
  <c r="AJ168" s="1"/>
  <c r="T169"/>
  <c r="AJ169" s="1"/>
  <c r="T170"/>
  <c r="AJ170" s="1"/>
  <c r="T171"/>
  <c r="AJ171" s="1"/>
  <c r="T172"/>
  <c r="AJ172" s="1"/>
  <c r="T173"/>
  <c r="AJ173" s="1"/>
  <c r="T174"/>
  <c r="AJ174" s="1"/>
  <c r="T175"/>
  <c r="AJ175" s="1"/>
  <c r="T176"/>
  <c r="AJ176" s="1"/>
  <c r="T177"/>
  <c r="AJ177" s="1"/>
  <c r="T178"/>
  <c r="AJ178" s="1"/>
  <c r="T179"/>
  <c r="AJ179" s="1"/>
  <c r="T180"/>
  <c r="AJ180" s="1"/>
  <c r="T181"/>
  <c r="AJ181" s="1"/>
  <c r="T182"/>
  <c r="AJ182" s="1"/>
  <c r="T183"/>
  <c r="AJ183" s="1"/>
  <c r="T184"/>
  <c r="AJ184" s="1"/>
  <c r="T185"/>
  <c r="AJ185" s="1"/>
  <c r="T186"/>
  <c r="AJ186" s="1"/>
  <c r="T187"/>
  <c r="AJ187" s="1"/>
  <c r="T188"/>
  <c r="AJ188" s="1"/>
  <c r="T189"/>
  <c r="AJ189" s="1"/>
  <c r="T190"/>
  <c r="AJ190" s="1"/>
  <c r="T191"/>
  <c r="AJ191" s="1"/>
  <c r="T192"/>
  <c r="AJ192" s="1"/>
  <c r="T193"/>
  <c r="AJ193" s="1"/>
  <c r="T194"/>
  <c r="AJ194" s="1"/>
  <c r="T195"/>
  <c r="AJ195" s="1"/>
  <c r="T196"/>
  <c r="AJ196" s="1"/>
  <c r="T197"/>
  <c r="AJ197" s="1"/>
  <c r="T198"/>
  <c r="AJ198" s="1"/>
  <c r="T199"/>
  <c r="AJ199" s="1"/>
  <c r="T200"/>
  <c r="AJ200" s="1"/>
  <c r="T201"/>
  <c r="AJ201" s="1"/>
  <c r="T202"/>
  <c r="AJ202" s="1"/>
  <c r="T203"/>
  <c r="AJ203" s="1"/>
  <c r="T204"/>
  <c r="AJ204" s="1"/>
  <c r="T205"/>
  <c r="AJ205" s="1"/>
  <c r="T206"/>
  <c r="AJ206" s="1"/>
  <c r="T207"/>
  <c r="AJ207" s="1"/>
  <c r="T208"/>
  <c r="AJ208" s="1"/>
  <c r="T209"/>
  <c r="AJ209" s="1"/>
  <c r="T210"/>
  <c r="AJ210" s="1"/>
  <c r="T211"/>
  <c r="AJ211" s="1"/>
  <c r="T212"/>
  <c r="AJ212" s="1"/>
  <c r="T213"/>
  <c r="AJ213" s="1"/>
  <c r="T214"/>
  <c r="AJ214" s="1"/>
  <c r="T215"/>
  <c r="AJ215" s="1"/>
  <c r="T216"/>
  <c r="AJ216" s="1"/>
  <c r="T217"/>
  <c r="AJ217" s="1"/>
  <c r="T218"/>
  <c r="AJ218" s="1"/>
  <c r="T219"/>
  <c r="AJ219" s="1"/>
  <c r="T220"/>
  <c r="AJ220" s="1"/>
  <c r="T221"/>
  <c r="AJ221" s="1"/>
  <c r="T222"/>
  <c r="AJ222" s="1"/>
  <c r="T223"/>
  <c r="AJ223" s="1"/>
  <c r="T224"/>
  <c r="AJ224" s="1"/>
  <c r="T225"/>
  <c r="AJ225" s="1"/>
  <c r="T226"/>
  <c r="AJ226" s="1"/>
  <c r="T227"/>
  <c r="AJ227" s="1"/>
  <c r="T228"/>
  <c r="AJ228" s="1"/>
  <c r="T229"/>
  <c r="AJ229" s="1"/>
  <c r="T230"/>
  <c r="AJ230" s="1"/>
  <c r="T231"/>
  <c r="AJ231" s="1"/>
  <c r="T232"/>
  <c r="AJ232" s="1"/>
  <c r="T233"/>
  <c r="AJ233" s="1"/>
  <c r="T234"/>
  <c r="AJ234" s="1"/>
  <c r="T235"/>
  <c r="AJ235" s="1"/>
  <c r="T236"/>
  <c r="AJ236" s="1"/>
  <c r="T237"/>
  <c r="AJ237" s="1"/>
  <c r="T238"/>
  <c r="AJ238" s="1"/>
  <c r="T239"/>
  <c r="AJ239" s="1"/>
  <c r="T240"/>
  <c r="AJ240" s="1"/>
  <c r="T241"/>
  <c r="AJ241" s="1"/>
  <c r="T242"/>
  <c r="AJ242" s="1"/>
  <c r="T243"/>
  <c r="AJ243" s="1"/>
  <c r="T244"/>
  <c r="AJ244" s="1"/>
  <c r="T245"/>
  <c r="AJ245" s="1"/>
  <c r="T246"/>
  <c r="AJ246" s="1"/>
  <c r="T247"/>
  <c r="AJ247" s="1"/>
  <c r="T248"/>
  <c r="AJ248" s="1"/>
  <c r="T249"/>
  <c r="AJ249" s="1"/>
  <c r="T250"/>
  <c r="AJ250" s="1"/>
  <c r="T251"/>
  <c r="AJ251" s="1"/>
  <c r="T252"/>
  <c r="AJ252" s="1"/>
  <c r="T253"/>
  <c r="AJ253" s="1"/>
  <c r="T254"/>
  <c r="AJ254" s="1"/>
  <c r="T255"/>
  <c r="AJ255" s="1"/>
  <c r="T256"/>
  <c r="AJ256" s="1"/>
  <c r="T257"/>
  <c r="AJ257" s="1"/>
  <c r="T258"/>
  <c r="AJ258" s="1"/>
  <c r="T259"/>
  <c r="AJ259" s="1"/>
  <c r="T260"/>
  <c r="AJ260" s="1"/>
  <c r="T261"/>
  <c r="AJ261" s="1"/>
  <c r="T262"/>
  <c r="AJ262" s="1"/>
  <c r="T263"/>
  <c r="AJ263" s="1"/>
  <c r="T264"/>
  <c r="AJ264" s="1"/>
  <c r="T265"/>
  <c r="AJ265" s="1"/>
  <c r="T266"/>
  <c r="AJ266" s="1"/>
  <c r="T267"/>
  <c r="AJ267" s="1"/>
  <c r="T268"/>
  <c r="AJ268" s="1"/>
  <c r="T269"/>
  <c r="AJ269" s="1"/>
  <c r="T270"/>
  <c r="AJ270" s="1"/>
  <c r="T271"/>
  <c r="AJ271" s="1"/>
  <c r="T272"/>
  <c r="AJ272" s="1"/>
  <c r="T273"/>
  <c r="AJ273" s="1"/>
  <c r="T274"/>
  <c r="AJ274" s="1"/>
  <c r="T275"/>
  <c r="AJ275" s="1"/>
  <c r="T276"/>
  <c r="AJ276" s="1"/>
  <c r="T277"/>
  <c r="AJ277" s="1"/>
  <c r="T278"/>
  <c r="AJ278" s="1"/>
  <c r="T279"/>
  <c r="AJ279" s="1"/>
  <c r="T280"/>
  <c r="AJ280" s="1"/>
  <c r="T281"/>
  <c r="AJ281" s="1"/>
  <c r="T282"/>
  <c r="AJ282" s="1"/>
  <c r="T283"/>
  <c r="AJ283" s="1"/>
  <c r="T284"/>
  <c r="AJ284" s="1"/>
  <c r="T285"/>
  <c r="AJ285" s="1"/>
  <c r="T286"/>
  <c r="AJ286" s="1"/>
  <c r="T287"/>
  <c r="AJ287" s="1"/>
  <c r="T288"/>
  <c r="AJ288" s="1"/>
  <c r="T289"/>
  <c r="AJ289" s="1"/>
  <c r="T290"/>
  <c r="AJ290" s="1"/>
  <c r="T291"/>
  <c r="AJ291" s="1"/>
  <c r="T292"/>
  <c r="AJ292" s="1"/>
  <c r="T293"/>
  <c r="AJ293" s="1"/>
  <c r="T294"/>
  <c r="AJ294" s="1"/>
  <c r="T295"/>
  <c r="AJ295" s="1"/>
  <c r="T296"/>
  <c r="AJ296" s="1"/>
  <c r="T297"/>
  <c r="AJ297" s="1"/>
  <c r="T298"/>
  <c r="AJ298" s="1"/>
  <c r="T299"/>
  <c r="AJ299" s="1"/>
  <c r="T300"/>
  <c r="AJ300" s="1"/>
  <c r="T301"/>
  <c r="AJ301" s="1"/>
  <c r="T302"/>
  <c r="AJ302" s="1"/>
  <c r="T303"/>
  <c r="AJ303" s="1"/>
  <c r="T304"/>
  <c r="AJ304" s="1"/>
  <c r="T305"/>
  <c r="AJ305" s="1"/>
  <c r="T306"/>
  <c r="AJ306" s="1"/>
  <c r="T307"/>
  <c r="AJ307" s="1"/>
  <c r="T308"/>
  <c r="AJ308" s="1"/>
  <c r="T309"/>
  <c r="AJ309" s="1"/>
  <c r="T310"/>
  <c r="AJ310" s="1"/>
  <c r="T311"/>
  <c r="AJ311" s="1"/>
  <c r="T312"/>
  <c r="AJ312" s="1"/>
  <c r="T313"/>
  <c r="AJ313" s="1"/>
  <c r="T314"/>
  <c r="AJ314" s="1"/>
  <c r="T315"/>
  <c r="AJ315" s="1"/>
  <c r="T316"/>
  <c r="AJ316" s="1"/>
  <c r="T317"/>
  <c r="AJ317" s="1"/>
  <c r="T318"/>
  <c r="AJ318" s="1"/>
  <c r="T319"/>
  <c r="AJ319" s="1"/>
  <c r="T320"/>
  <c r="AJ320" s="1"/>
  <c r="T321"/>
  <c r="AJ321" s="1"/>
  <c r="T322"/>
  <c r="AJ322" s="1"/>
  <c r="T323"/>
  <c r="AJ323" s="1"/>
  <c r="T324"/>
  <c r="AJ324" s="1"/>
  <c r="T325"/>
  <c r="AJ325" s="1"/>
  <c r="T326"/>
  <c r="AJ326" s="1"/>
  <c r="T327"/>
  <c r="AJ327" s="1"/>
  <c r="T328"/>
  <c r="AJ328" s="1"/>
  <c r="T329"/>
  <c r="AJ329" s="1"/>
  <c r="T330"/>
  <c r="AJ330" s="1"/>
  <c r="T331"/>
  <c r="AJ331" s="1"/>
  <c r="T332"/>
  <c r="AJ332" s="1"/>
  <c r="T333"/>
  <c r="AJ333" s="1"/>
  <c r="T334"/>
  <c r="AJ334" s="1"/>
  <c r="T335"/>
  <c r="AJ335" s="1"/>
  <c r="T336"/>
  <c r="AJ336" s="1"/>
  <c r="T337"/>
  <c r="AJ337" s="1"/>
  <c r="T338"/>
  <c r="AJ338" s="1"/>
  <c r="T339"/>
  <c r="AJ339" s="1"/>
  <c r="T340"/>
  <c r="AJ340" s="1"/>
  <c r="T341"/>
  <c r="AJ341" s="1"/>
  <c r="T342"/>
  <c r="AJ342" s="1"/>
  <c r="T343"/>
  <c r="AJ343" s="1"/>
  <c r="T344"/>
  <c r="AJ344" s="1"/>
  <c r="T345"/>
  <c r="AJ345" s="1"/>
  <c r="T346"/>
  <c r="AJ346" s="1"/>
  <c r="T347"/>
  <c r="AJ347" s="1"/>
  <c r="T348"/>
  <c r="AJ348" s="1"/>
  <c r="T349"/>
  <c r="AJ349" s="1"/>
  <c r="T350"/>
  <c r="AJ350" s="1"/>
  <c r="T351"/>
  <c r="AJ351" s="1"/>
  <c r="T352"/>
  <c r="AJ352" s="1"/>
  <c r="T353"/>
  <c r="AJ353" s="1"/>
  <c r="T354"/>
  <c r="AJ354" s="1"/>
  <c r="T355"/>
  <c r="AJ355" s="1"/>
  <c r="T356"/>
  <c r="AJ356" s="1"/>
  <c r="T357"/>
  <c r="AJ357" s="1"/>
  <c r="T358"/>
  <c r="AJ358" s="1"/>
  <c r="T359"/>
  <c r="AJ359" s="1"/>
  <c r="T360"/>
  <c r="AJ360" s="1"/>
  <c r="T361"/>
  <c r="AJ361" s="1"/>
  <c r="T362"/>
  <c r="AJ362" s="1"/>
  <c r="T363"/>
  <c r="AJ363" s="1"/>
  <c r="T364"/>
  <c r="AJ364" s="1"/>
  <c r="T365"/>
  <c r="AJ365" s="1"/>
  <c r="T366"/>
  <c r="AJ366" s="1"/>
  <c r="T367"/>
  <c r="AJ367" s="1"/>
  <c r="T368"/>
  <c r="AJ368" s="1"/>
  <c r="T369"/>
  <c r="AJ369" s="1"/>
  <c r="T370"/>
  <c r="AJ370" s="1"/>
  <c r="T371"/>
  <c r="AJ371" s="1"/>
  <c r="T372"/>
  <c r="AJ372" s="1"/>
  <c r="T373"/>
  <c r="AJ373" s="1"/>
  <c r="T374"/>
  <c r="AJ374" s="1"/>
  <c r="T375"/>
  <c r="AJ375" s="1"/>
  <c r="T376"/>
  <c r="AJ376" s="1"/>
  <c r="T377"/>
  <c r="AJ377" s="1"/>
  <c r="T378"/>
  <c r="AJ378" s="1"/>
  <c r="T379"/>
  <c r="AJ379" s="1"/>
  <c r="T380"/>
  <c r="AJ380" s="1"/>
  <c r="T381"/>
  <c r="AJ381" s="1"/>
  <c r="T382"/>
  <c r="AJ382" s="1"/>
  <c r="T383"/>
  <c r="AJ383" s="1"/>
  <c r="T384"/>
  <c r="AJ384" s="1"/>
  <c r="T385"/>
  <c r="AJ385" s="1"/>
  <c r="T386"/>
  <c r="AJ386" s="1"/>
  <c r="T387"/>
  <c r="AJ387" s="1"/>
  <c r="T388"/>
  <c r="AJ388" s="1"/>
  <c r="T389"/>
  <c r="AJ389" s="1"/>
  <c r="T390"/>
  <c r="AJ390" s="1"/>
  <c r="T391"/>
  <c r="AJ391" s="1"/>
  <c r="T392"/>
  <c r="AJ392" s="1"/>
  <c r="T393"/>
  <c r="AJ393" s="1"/>
  <c r="T394"/>
  <c r="AJ394" s="1"/>
  <c r="T395"/>
  <c r="AJ395" s="1"/>
  <c r="T396"/>
  <c r="AJ396" s="1"/>
  <c r="T397"/>
  <c r="AJ397" s="1"/>
  <c r="T398"/>
  <c r="AJ398" s="1"/>
  <c r="T399"/>
  <c r="AJ399" s="1"/>
  <c r="T400"/>
  <c r="AJ400" s="1"/>
  <c r="T401"/>
  <c r="AJ401" s="1"/>
  <c r="T402"/>
  <c r="AJ402" s="1"/>
  <c r="T403"/>
  <c r="AJ403" s="1"/>
  <c r="T404"/>
  <c r="AJ404" s="1"/>
  <c r="T405"/>
  <c r="AJ405" s="1"/>
  <c r="T6"/>
  <c r="AJ6" s="1"/>
  <c r="S7"/>
  <c r="AI7" s="1"/>
  <c r="S8"/>
  <c r="AI8" s="1"/>
  <c r="S9"/>
  <c r="AI9" s="1"/>
  <c r="S10"/>
  <c r="AI10" s="1"/>
  <c r="S11"/>
  <c r="AI11" s="1"/>
  <c r="S12"/>
  <c r="AI12" s="1"/>
  <c r="S13"/>
  <c r="AI13" s="1"/>
  <c r="S14"/>
  <c r="AI14" s="1"/>
  <c r="S15"/>
  <c r="AI15" s="1"/>
  <c r="S16"/>
  <c r="AI16" s="1"/>
  <c r="S17"/>
  <c r="AI17" s="1"/>
  <c r="S18"/>
  <c r="AI18" s="1"/>
  <c r="S19"/>
  <c r="AI19" s="1"/>
  <c r="S20"/>
  <c r="AI20" s="1"/>
  <c r="S21"/>
  <c r="AI21" s="1"/>
  <c r="S22"/>
  <c r="AI22" s="1"/>
  <c r="S23"/>
  <c r="AI23" s="1"/>
  <c r="S24"/>
  <c r="AI24" s="1"/>
  <c r="S25"/>
  <c r="AI25" s="1"/>
  <c r="S26"/>
  <c r="AI26" s="1"/>
  <c r="S27"/>
  <c r="AI27" s="1"/>
  <c r="S28"/>
  <c r="AI28" s="1"/>
  <c r="S29"/>
  <c r="AI29" s="1"/>
  <c r="S30"/>
  <c r="AI30" s="1"/>
  <c r="S31"/>
  <c r="AI31" s="1"/>
  <c r="S32"/>
  <c r="AI32" s="1"/>
  <c r="S33"/>
  <c r="AI33" s="1"/>
  <c r="S34"/>
  <c r="AI34" s="1"/>
  <c r="S35"/>
  <c r="AI35" s="1"/>
  <c r="S36"/>
  <c r="AI36" s="1"/>
  <c r="S37"/>
  <c r="AI37" s="1"/>
  <c r="S38"/>
  <c r="AI38" s="1"/>
  <c r="S39"/>
  <c r="AI39" s="1"/>
  <c r="S40"/>
  <c r="AI40" s="1"/>
  <c r="S41"/>
  <c r="AI41" s="1"/>
  <c r="S42"/>
  <c r="AI42" s="1"/>
  <c r="S43"/>
  <c r="AI43" s="1"/>
  <c r="S44"/>
  <c r="AI44" s="1"/>
  <c r="S45"/>
  <c r="AI45" s="1"/>
  <c r="S46"/>
  <c r="AI46" s="1"/>
  <c r="S47"/>
  <c r="AI47" s="1"/>
  <c r="S48"/>
  <c r="AI48" s="1"/>
  <c r="S49"/>
  <c r="AI49" s="1"/>
  <c r="S50"/>
  <c r="AI50" s="1"/>
  <c r="S51"/>
  <c r="AI51" s="1"/>
  <c r="S52"/>
  <c r="AI52" s="1"/>
  <c r="S53"/>
  <c r="AI53" s="1"/>
  <c r="S54"/>
  <c r="AI54" s="1"/>
  <c r="S55"/>
  <c r="AI55" s="1"/>
  <c r="S56"/>
  <c r="AI56" s="1"/>
  <c r="S57"/>
  <c r="AI57" s="1"/>
  <c r="S58"/>
  <c r="AI58" s="1"/>
  <c r="S59"/>
  <c r="AI59" s="1"/>
  <c r="S60"/>
  <c r="AI60" s="1"/>
  <c r="S61"/>
  <c r="AI61" s="1"/>
  <c r="S62"/>
  <c r="AI62" s="1"/>
  <c r="S63"/>
  <c r="AI63" s="1"/>
  <c r="S64"/>
  <c r="AI64" s="1"/>
  <c r="S65"/>
  <c r="AI65" s="1"/>
  <c r="S66"/>
  <c r="AI66" s="1"/>
  <c r="S67"/>
  <c r="AI67" s="1"/>
  <c r="S68"/>
  <c r="AI68" s="1"/>
  <c r="S69"/>
  <c r="AI69" s="1"/>
  <c r="S70"/>
  <c r="AI70" s="1"/>
  <c r="S71"/>
  <c r="AI71" s="1"/>
  <c r="S72"/>
  <c r="AI72" s="1"/>
  <c r="S73"/>
  <c r="AI73" s="1"/>
  <c r="S74"/>
  <c r="AI74" s="1"/>
  <c r="S75"/>
  <c r="AI75" s="1"/>
  <c r="S76"/>
  <c r="AI76" s="1"/>
  <c r="S77"/>
  <c r="AI77" s="1"/>
  <c r="S78"/>
  <c r="AI78" s="1"/>
  <c r="S79"/>
  <c r="AI79" s="1"/>
  <c r="S80"/>
  <c r="AI80" s="1"/>
  <c r="S81"/>
  <c r="AI81" s="1"/>
  <c r="S82"/>
  <c r="AI82" s="1"/>
  <c r="S83"/>
  <c r="AI83" s="1"/>
  <c r="S84"/>
  <c r="AI84" s="1"/>
  <c r="S85"/>
  <c r="AI85" s="1"/>
  <c r="S86"/>
  <c r="AI86" s="1"/>
  <c r="S87"/>
  <c r="AI87" s="1"/>
  <c r="S88"/>
  <c r="AI88" s="1"/>
  <c r="S89"/>
  <c r="AI89" s="1"/>
  <c r="S90"/>
  <c r="AI90" s="1"/>
  <c r="S91"/>
  <c r="AI91" s="1"/>
  <c r="S92"/>
  <c r="AI92" s="1"/>
  <c r="S93"/>
  <c r="AI93" s="1"/>
  <c r="S94"/>
  <c r="AI94" s="1"/>
  <c r="S95"/>
  <c r="AI95" s="1"/>
  <c r="S96"/>
  <c r="AI96" s="1"/>
  <c r="S97"/>
  <c r="AI97" s="1"/>
  <c r="S98"/>
  <c r="AI98" s="1"/>
  <c r="S99"/>
  <c r="AI99" s="1"/>
  <c r="S100"/>
  <c r="AI100" s="1"/>
  <c r="S101"/>
  <c r="AI101" s="1"/>
  <c r="S102"/>
  <c r="AI102" s="1"/>
  <c r="S103"/>
  <c r="AI103" s="1"/>
  <c r="S104"/>
  <c r="AI104" s="1"/>
  <c r="S105"/>
  <c r="AI105" s="1"/>
  <c r="S106"/>
  <c r="AI106" s="1"/>
  <c r="S107"/>
  <c r="AI107" s="1"/>
  <c r="S108"/>
  <c r="AI108" s="1"/>
  <c r="S109"/>
  <c r="AI109" s="1"/>
  <c r="S110"/>
  <c r="AI110" s="1"/>
  <c r="S111"/>
  <c r="AI111" s="1"/>
  <c r="S112"/>
  <c r="AI112" s="1"/>
  <c r="S113"/>
  <c r="AI113" s="1"/>
  <c r="S114"/>
  <c r="AI114" s="1"/>
  <c r="S115"/>
  <c r="AI115" s="1"/>
  <c r="S116"/>
  <c r="AI116" s="1"/>
  <c r="S117"/>
  <c r="AI117" s="1"/>
  <c r="S118"/>
  <c r="AI118" s="1"/>
  <c r="S119"/>
  <c r="AI119" s="1"/>
  <c r="S120"/>
  <c r="AI120" s="1"/>
  <c r="S121"/>
  <c r="AI121" s="1"/>
  <c r="S122"/>
  <c r="AI122" s="1"/>
  <c r="S123"/>
  <c r="AI123" s="1"/>
  <c r="S124"/>
  <c r="AI124" s="1"/>
  <c r="S125"/>
  <c r="AI125" s="1"/>
  <c r="S126"/>
  <c r="AI126" s="1"/>
  <c r="S127"/>
  <c r="AI127" s="1"/>
  <c r="S128"/>
  <c r="AI128" s="1"/>
  <c r="S129"/>
  <c r="AI129" s="1"/>
  <c r="S130"/>
  <c r="AI130" s="1"/>
  <c r="S131"/>
  <c r="AI131" s="1"/>
  <c r="S132"/>
  <c r="AI132" s="1"/>
  <c r="S133"/>
  <c r="AI133" s="1"/>
  <c r="S134"/>
  <c r="AI134" s="1"/>
  <c r="S135"/>
  <c r="AI135" s="1"/>
  <c r="S136"/>
  <c r="AI136" s="1"/>
  <c r="S137"/>
  <c r="AI137" s="1"/>
  <c r="S138"/>
  <c r="AI138" s="1"/>
  <c r="S139"/>
  <c r="AI139" s="1"/>
  <c r="S140"/>
  <c r="AI140" s="1"/>
  <c r="S141"/>
  <c r="AI141" s="1"/>
  <c r="S142"/>
  <c r="AI142" s="1"/>
  <c r="S143"/>
  <c r="AI143" s="1"/>
  <c r="S144"/>
  <c r="AI144" s="1"/>
  <c r="S145"/>
  <c r="AI145" s="1"/>
  <c r="S146"/>
  <c r="AI146" s="1"/>
  <c r="S147"/>
  <c r="AI147" s="1"/>
  <c r="S148"/>
  <c r="AI148" s="1"/>
  <c r="S149"/>
  <c r="AI149" s="1"/>
  <c r="S150"/>
  <c r="AI150" s="1"/>
  <c r="S151"/>
  <c r="AI151" s="1"/>
  <c r="S152"/>
  <c r="AI152" s="1"/>
  <c r="S153"/>
  <c r="AI153" s="1"/>
  <c r="S154"/>
  <c r="AI154" s="1"/>
  <c r="S155"/>
  <c r="AI155" s="1"/>
  <c r="S156"/>
  <c r="AI156" s="1"/>
  <c r="S157"/>
  <c r="AI157" s="1"/>
  <c r="S158"/>
  <c r="AI158" s="1"/>
  <c r="S159"/>
  <c r="AI159" s="1"/>
  <c r="S160"/>
  <c r="AI160" s="1"/>
  <c r="S161"/>
  <c r="AI161" s="1"/>
  <c r="S162"/>
  <c r="AI162" s="1"/>
  <c r="S163"/>
  <c r="AI163" s="1"/>
  <c r="S164"/>
  <c r="AI164" s="1"/>
  <c r="S165"/>
  <c r="AI165" s="1"/>
  <c r="S166"/>
  <c r="AI166" s="1"/>
  <c r="S167"/>
  <c r="AI167" s="1"/>
  <c r="S168"/>
  <c r="AI168" s="1"/>
  <c r="S169"/>
  <c r="AI169" s="1"/>
  <c r="S170"/>
  <c r="AI170" s="1"/>
  <c r="S171"/>
  <c r="AI171" s="1"/>
  <c r="S172"/>
  <c r="AI172" s="1"/>
  <c r="S173"/>
  <c r="AI173" s="1"/>
  <c r="S174"/>
  <c r="AI174" s="1"/>
  <c r="S175"/>
  <c r="AI175" s="1"/>
  <c r="S176"/>
  <c r="AI176" s="1"/>
  <c r="S177"/>
  <c r="AI177" s="1"/>
  <c r="S178"/>
  <c r="AI178" s="1"/>
  <c r="S179"/>
  <c r="AI179" s="1"/>
  <c r="S180"/>
  <c r="AI180" s="1"/>
  <c r="S181"/>
  <c r="AI181" s="1"/>
  <c r="S182"/>
  <c r="AI182" s="1"/>
  <c r="S183"/>
  <c r="AI183" s="1"/>
  <c r="S184"/>
  <c r="AI184" s="1"/>
  <c r="S185"/>
  <c r="AI185" s="1"/>
  <c r="S186"/>
  <c r="AI186" s="1"/>
  <c r="S187"/>
  <c r="AI187" s="1"/>
  <c r="S188"/>
  <c r="AI188" s="1"/>
  <c r="S189"/>
  <c r="AI189" s="1"/>
  <c r="S190"/>
  <c r="AI190" s="1"/>
  <c r="S191"/>
  <c r="AI191" s="1"/>
  <c r="S192"/>
  <c r="AI192" s="1"/>
  <c r="S193"/>
  <c r="AI193" s="1"/>
  <c r="S194"/>
  <c r="AI194" s="1"/>
  <c r="S195"/>
  <c r="AI195" s="1"/>
  <c r="S196"/>
  <c r="AI196" s="1"/>
  <c r="S197"/>
  <c r="AI197" s="1"/>
  <c r="S198"/>
  <c r="AI198" s="1"/>
  <c r="S199"/>
  <c r="AI199" s="1"/>
  <c r="S200"/>
  <c r="AI200" s="1"/>
  <c r="S201"/>
  <c r="AI201" s="1"/>
  <c r="S202"/>
  <c r="AI202" s="1"/>
  <c r="S203"/>
  <c r="AI203" s="1"/>
  <c r="S204"/>
  <c r="AI204" s="1"/>
  <c r="S205"/>
  <c r="AI205" s="1"/>
  <c r="S206"/>
  <c r="AI206" s="1"/>
  <c r="S207"/>
  <c r="AI207" s="1"/>
  <c r="S208"/>
  <c r="AI208" s="1"/>
  <c r="S209"/>
  <c r="AI209" s="1"/>
  <c r="S210"/>
  <c r="AI210" s="1"/>
  <c r="S211"/>
  <c r="AI211" s="1"/>
  <c r="S212"/>
  <c r="AI212" s="1"/>
  <c r="S213"/>
  <c r="AI213" s="1"/>
  <c r="S214"/>
  <c r="AI214" s="1"/>
  <c r="S215"/>
  <c r="AI215" s="1"/>
  <c r="S216"/>
  <c r="AI216" s="1"/>
  <c r="S217"/>
  <c r="AI217" s="1"/>
  <c r="S218"/>
  <c r="AI218" s="1"/>
  <c r="S219"/>
  <c r="AI219" s="1"/>
  <c r="S220"/>
  <c r="AI220" s="1"/>
  <c r="S221"/>
  <c r="AI221" s="1"/>
  <c r="S222"/>
  <c r="AI222" s="1"/>
  <c r="S223"/>
  <c r="AI223" s="1"/>
  <c r="S224"/>
  <c r="AI224" s="1"/>
  <c r="S225"/>
  <c r="AI225" s="1"/>
  <c r="S226"/>
  <c r="AI226" s="1"/>
  <c r="S227"/>
  <c r="AI227" s="1"/>
  <c r="S228"/>
  <c r="AI228" s="1"/>
  <c r="S229"/>
  <c r="AI229" s="1"/>
  <c r="S230"/>
  <c r="AI230" s="1"/>
  <c r="S231"/>
  <c r="AI231" s="1"/>
  <c r="S232"/>
  <c r="AI232" s="1"/>
  <c r="S233"/>
  <c r="AI233" s="1"/>
  <c r="S234"/>
  <c r="AI234" s="1"/>
  <c r="S235"/>
  <c r="AI235" s="1"/>
  <c r="S236"/>
  <c r="AI236" s="1"/>
  <c r="S237"/>
  <c r="AI237" s="1"/>
  <c r="S238"/>
  <c r="AI238" s="1"/>
  <c r="S239"/>
  <c r="AI239" s="1"/>
  <c r="S240"/>
  <c r="AI240" s="1"/>
  <c r="S241"/>
  <c r="AI241" s="1"/>
  <c r="S242"/>
  <c r="AI242" s="1"/>
  <c r="S243"/>
  <c r="AI243" s="1"/>
  <c r="S244"/>
  <c r="AI244" s="1"/>
  <c r="S245"/>
  <c r="AI245" s="1"/>
  <c r="S246"/>
  <c r="AI246" s="1"/>
  <c r="S247"/>
  <c r="AI247" s="1"/>
  <c r="S248"/>
  <c r="AI248" s="1"/>
  <c r="S249"/>
  <c r="AI249" s="1"/>
  <c r="S250"/>
  <c r="AI250" s="1"/>
  <c r="S251"/>
  <c r="AI251" s="1"/>
  <c r="S252"/>
  <c r="AI252" s="1"/>
  <c r="S253"/>
  <c r="AI253" s="1"/>
  <c r="S254"/>
  <c r="AI254" s="1"/>
  <c r="S255"/>
  <c r="AI255" s="1"/>
  <c r="S256"/>
  <c r="AI256" s="1"/>
  <c r="S257"/>
  <c r="AI257" s="1"/>
  <c r="S258"/>
  <c r="AI258" s="1"/>
  <c r="S259"/>
  <c r="AI259" s="1"/>
  <c r="S260"/>
  <c r="AI260" s="1"/>
  <c r="S261"/>
  <c r="AI261" s="1"/>
  <c r="S262"/>
  <c r="AI262" s="1"/>
  <c r="S263"/>
  <c r="AI263" s="1"/>
  <c r="S264"/>
  <c r="AI264" s="1"/>
  <c r="S265"/>
  <c r="AI265" s="1"/>
  <c r="S266"/>
  <c r="AI266" s="1"/>
  <c r="S267"/>
  <c r="AI267" s="1"/>
  <c r="S268"/>
  <c r="AI268" s="1"/>
  <c r="S269"/>
  <c r="AI269" s="1"/>
  <c r="S270"/>
  <c r="AI270" s="1"/>
  <c r="S271"/>
  <c r="AI271" s="1"/>
  <c r="S272"/>
  <c r="AI272" s="1"/>
  <c r="S273"/>
  <c r="AI273" s="1"/>
  <c r="S274"/>
  <c r="AI274" s="1"/>
  <c r="S275"/>
  <c r="AI275" s="1"/>
  <c r="S276"/>
  <c r="AI276" s="1"/>
  <c r="S277"/>
  <c r="AI277" s="1"/>
  <c r="S278"/>
  <c r="AI278" s="1"/>
  <c r="S279"/>
  <c r="AI279" s="1"/>
  <c r="S280"/>
  <c r="AI280" s="1"/>
  <c r="S281"/>
  <c r="AI281" s="1"/>
  <c r="S282"/>
  <c r="AI282" s="1"/>
  <c r="S283"/>
  <c r="AI283" s="1"/>
  <c r="S284"/>
  <c r="AI284" s="1"/>
  <c r="S285"/>
  <c r="AI285" s="1"/>
  <c r="S286"/>
  <c r="AI286" s="1"/>
  <c r="S287"/>
  <c r="AI287" s="1"/>
  <c r="S288"/>
  <c r="AI288" s="1"/>
  <c r="S289"/>
  <c r="AI289" s="1"/>
  <c r="S290"/>
  <c r="AI290" s="1"/>
  <c r="S291"/>
  <c r="AI291" s="1"/>
  <c r="S292"/>
  <c r="AI292" s="1"/>
  <c r="S293"/>
  <c r="AI293" s="1"/>
  <c r="S294"/>
  <c r="AI294" s="1"/>
  <c r="S295"/>
  <c r="AI295" s="1"/>
  <c r="S296"/>
  <c r="AI296" s="1"/>
  <c r="S297"/>
  <c r="AI297" s="1"/>
  <c r="S298"/>
  <c r="AI298" s="1"/>
  <c r="S299"/>
  <c r="AI299" s="1"/>
  <c r="S300"/>
  <c r="AI300" s="1"/>
  <c r="S301"/>
  <c r="AI301" s="1"/>
  <c r="S302"/>
  <c r="AI302" s="1"/>
  <c r="S303"/>
  <c r="AI303" s="1"/>
  <c r="S304"/>
  <c r="AI304" s="1"/>
  <c r="S305"/>
  <c r="AI305" s="1"/>
  <c r="S306"/>
  <c r="AI306" s="1"/>
  <c r="S307"/>
  <c r="AI307" s="1"/>
  <c r="S308"/>
  <c r="AI308" s="1"/>
  <c r="S309"/>
  <c r="AI309" s="1"/>
  <c r="S310"/>
  <c r="AI310" s="1"/>
  <c r="S311"/>
  <c r="AI311" s="1"/>
  <c r="S312"/>
  <c r="AI312" s="1"/>
  <c r="S313"/>
  <c r="AI313" s="1"/>
  <c r="S314"/>
  <c r="AI314" s="1"/>
  <c r="S315"/>
  <c r="AI315" s="1"/>
  <c r="S316"/>
  <c r="AI316" s="1"/>
  <c r="S317"/>
  <c r="AI317" s="1"/>
  <c r="S318"/>
  <c r="AI318" s="1"/>
  <c r="S319"/>
  <c r="AI319" s="1"/>
  <c r="S320"/>
  <c r="AI320" s="1"/>
  <c r="S321"/>
  <c r="AI321" s="1"/>
  <c r="S322"/>
  <c r="AI322" s="1"/>
  <c r="S323"/>
  <c r="AI323" s="1"/>
  <c r="S324"/>
  <c r="AI324" s="1"/>
  <c r="S325"/>
  <c r="AI325" s="1"/>
  <c r="S326"/>
  <c r="AI326" s="1"/>
  <c r="S327"/>
  <c r="AI327" s="1"/>
  <c r="S328"/>
  <c r="AI328" s="1"/>
  <c r="S329"/>
  <c r="AI329" s="1"/>
  <c r="S330"/>
  <c r="AI330" s="1"/>
  <c r="S331"/>
  <c r="AI331" s="1"/>
  <c r="S332"/>
  <c r="AI332" s="1"/>
  <c r="S333"/>
  <c r="AI333" s="1"/>
  <c r="S334"/>
  <c r="AI334" s="1"/>
  <c r="S335"/>
  <c r="AI335" s="1"/>
  <c r="S336"/>
  <c r="AI336" s="1"/>
  <c r="S337"/>
  <c r="AI337" s="1"/>
  <c r="S338"/>
  <c r="AI338" s="1"/>
  <c r="S339"/>
  <c r="AI339" s="1"/>
  <c r="S340"/>
  <c r="AI340" s="1"/>
  <c r="S341"/>
  <c r="AI341" s="1"/>
  <c r="S342"/>
  <c r="AI342" s="1"/>
  <c r="S343"/>
  <c r="AI343" s="1"/>
  <c r="S344"/>
  <c r="AI344" s="1"/>
  <c r="S345"/>
  <c r="AI345" s="1"/>
  <c r="S346"/>
  <c r="AI346" s="1"/>
  <c r="S347"/>
  <c r="AI347" s="1"/>
  <c r="S348"/>
  <c r="AI348" s="1"/>
  <c r="S349"/>
  <c r="AI349" s="1"/>
  <c r="S350"/>
  <c r="AI350" s="1"/>
  <c r="S351"/>
  <c r="AI351" s="1"/>
  <c r="S352"/>
  <c r="AI352" s="1"/>
  <c r="S353"/>
  <c r="AI353" s="1"/>
  <c r="S354"/>
  <c r="AI354" s="1"/>
  <c r="S355"/>
  <c r="AI355" s="1"/>
  <c r="S356"/>
  <c r="AI356" s="1"/>
  <c r="S357"/>
  <c r="AI357" s="1"/>
  <c r="S358"/>
  <c r="AI358" s="1"/>
  <c r="S359"/>
  <c r="AI359" s="1"/>
  <c r="S360"/>
  <c r="AI360" s="1"/>
  <c r="S361"/>
  <c r="AI361" s="1"/>
  <c r="S362"/>
  <c r="AI362" s="1"/>
  <c r="S363"/>
  <c r="AI363" s="1"/>
  <c r="S364"/>
  <c r="AI364" s="1"/>
  <c r="S365"/>
  <c r="AI365" s="1"/>
  <c r="S366"/>
  <c r="AI366" s="1"/>
  <c r="S367"/>
  <c r="AI367" s="1"/>
  <c r="S368"/>
  <c r="AI368" s="1"/>
  <c r="S369"/>
  <c r="AI369" s="1"/>
  <c r="S370"/>
  <c r="AI370" s="1"/>
  <c r="S371"/>
  <c r="AI371" s="1"/>
  <c r="S372"/>
  <c r="AI372" s="1"/>
  <c r="S373"/>
  <c r="AI373" s="1"/>
  <c r="S374"/>
  <c r="AI374" s="1"/>
  <c r="S375"/>
  <c r="AI375" s="1"/>
  <c r="S376"/>
  <c r="AI376" s="1"/>
  <c r="S377"/>
  <c r="AI377" s="1"/>
  <c r="S378"/>
  <c r="AI378" s="1"/>
  <c r="S379"/>
  <c r="AI379" s="1"/>
  <c r="S380"/>
  <c r="AI380" s="1"/>
  <c r="S381"/>
  <c r="AI381" s="1"/>
  <c r="S382"/>
  <c r="AI382" s="1"/>
  <c r="S383"/>
  <c r="AI383" s="1"/>
  <c r="S384"/>
  <c r="AI384" s="1"/>
  <c r="S385"/>
  <c r="AI385" s="1"/>
  <c r="S386"/>
  <c r="AI386" s="1"/>
  <c r="S387"/>
  <c r="AI387" s="1"/>
  <c r="S388"/>
  <c r="AI388" s="1"/>
  <c r="S389"/>
  <c r="AI389" s="1"/>
  <c r="S390"/>
  <c r="AI390" s="1"/>
  <c r="S391"/>
  <c r="AI391" s="1"/>
  <c r="S392"/>
  <c r="AI392" s="1"/>
  <c r="S393"/>
  <c r="AI393" s="1"/>
  <c r="S394"/>
  <c r="AI394" s="1"/>
  <c r="S395"/>
  <c r="AI395" s="1"/>
  <c r="S396"/>
  <c r="AI396" s="1"/>
  <c r="S397"/>
  <c r="AI397" s="1"/>
  <c r="S398"/>
  <c r="AI398" s="1"/>
  <c r="S399"/>
  <c r="AI399" s="1"/>
  <c r="S400"/>
  <c r="AI400" s="1"/>
  <c r="S401"/>
  <c r="AI401" s="1"/>
  <c r="S402"/>
  <c r="AI402" s="1"/>
  <c r="S403"/>
  <c r="AI403" s="1"/>
  <c r="S404"/>
  <c r="AI404" s="1"/>
  <c r="S405"/>
  <c r="AI405" s="1"/>
  <c r="S6"/>
  <c r="AI6" s="1"/>
  <c r="R7"/>
  <c r="AH7" s="1"/>
  <c r="R8"/>
  <c r="AH8" s="1"/>
  <c r="R9"/>
  <c r="AH9" s="1"/>
  <c r="R10"/>
  <c r="AH10" s="1"/>
  <c r="R11"/>
  <c r="AH11" s="1"/>
  <c r="R12"/>
  <c r="AH12" s="1"/>
  <c r="R13"/>
  <c r="AH13" s="1"/>
  <c r="R14"/>
  <c r="AH14" s="1"/>
  <c r="R15"/>
  <c r="AH15" s="1"/>
  <c r="R16"/>
  <c r="AH16" s="1"/>
  <c r="R17"/>
  <c r="AH17" s="1"/>
  <c r="R18"/>
  <c r="AH18" s="1"/>
  <c r="R19"/>
  <c r="AH19" s="1"/>
  <c r="R20"/>
  <c r="AH20" s="1"/>
  <c r="R21"/>
  <c r="AH21" s="1"/>
  <c r="R22"/>
  <c r="AH22" s="1"/>
  <c r="R23"/>
  <c r="AH23" s="1"/>
  <c r="R24"/>
  <c r="AH24" s="1"/>
  <c r="R25"/>
  <c r="AH25" s="1"/>
  <c r="R26"/>
  <c r="AH26" s="1"/>
  <c r="R27"/>
  <c r="AH27" s="1"/>
  <c r="R28"/>
  <c r="AH28" s="1"/>
  <c r="R29"/>
  <c r="AH29" s="1"/>
  <c r="R30"/>
  <c r="AH30" s="1"/>
  <c r="R31"/>
  <c r="AH31" s="1"/>
  <c r="R32"/>
  <c r="AH32" s="1"/>
  <c r="R33"/>
  <c r="AH33" s="1"/>
  <c r="R34"/>
  <c r="AH34" s="1"/>
  <c r="R35"/>
  <c r="AH35" s="1"/>
  <c r="R36"/>
  <c r="AH36" s="1"/>
  <c r="R37"/>
  <c r="AH37" s="1"/>
  <c r="R38"/>
  <c r="AH38" s="1"/>
  <c r="R39"/>
  <c r="AH39" s="1"/>
  <c r="R40"/>
  <c r="AH40" s="1"/>
  <c r="R41"/>
  <c r="AH41" s="1"/>
  <c r="R42"/>
  <c r="AH42" s="1"/>
  <c r="R43"/>
  <c r="AH43" s="1"/>
  <c r="R44"/>
  <c r="AH44" s="1"/>
  <c r="R45"/>
  <c r="AH45" s="1"/>
  <c r="R46"/>
  <c r="AH46" s="1"/>
  <c r="R47"/>
  <c r="AH47" s="1"/>
  <c r="R48"/>
  <c r="AH48" s="1"/>
  <c r="R49"/>
  <c r="AH49" s="1"/>
  <c r="R50"/>
  <c r="AH50" s="1"/>
  <c r="R51"/>
  <c r="AH51" s="1"/>
  <c r="R52"/>
  <c r="AH52" s="1"/>
  <c r="R53"/>
  <c r="AH53" s="1"/>
  <c r="R54"/>
  <c r="AH54" s="1"/>
  <c r="R55"/>
  <c r="AH55" s="1"/>
  <c r="R56"/>
  <c r="AH56" s="1"/>
  <c r="R57"/>
  <c r="AH57" s="1"/>
  <c r="R58"/>
  <c r="AH58" s="1"/>
  <c r="R59"/>
  <c r="AH59" s="1"/>
  <c r="R60"/>
  <c r="AH60" s="1"/>
  <c r="R61"/>
  <c r="AH61" s="1"/>
  <c r="R62"/>
  <c r="AH62" s="1"/>
  <c r="R63"/>
  <c r="AH63" s="1"/>
  <c r="R64"/>
  <c r="AH64" s="1"/>
  <c r="R65"/>
  <c r="AH65" s="1"/>
  <c r="R66"/>
  <c r="AH66" s="1"/>
  <c r="R67"/>
  <c r="AH67" s="1"/>
  <c r="R68"/>
  <c r="AH68" s="1"/>
  <c r="R69"/>
  <c r="AH69" s="1"/>
  <c r="R70"/>
  <c r="AH70" s="1"/>
  <c r="R71"/>
  <c r="AH71" s="1"/>
  <c r="R72"/>
  <c r="AH72" s="1"/>
  <c r="R73"/>
  <c r="AH73" s="1"/>
  <c r="R74"/>
  <c r="AH74" s="1"/>
  <c r="R75"/>
  <c r="AH75" s="1"/>
  <c r="R76"/>
  <c r="AH76" s="1"/>
  <c r="R77"/>
  <c r="AH77" s="1"/>
  <c r="R78"/>
  <c r="AH78" s="1"/>
  <c r="R79"/>
  <c r="AH79" s="1"/>
  <c r="R80"/>
  <c r="AH80" s="1"/>
  <c r="R81"/>
  <c r="AH81" s="1"/>
  <c r="R82"/>
  <c r="AH82" s="1"/>
  <c r="R83"/>
  <c r="AH83" s="1"/>
  <c r="R84"/>
  <c r="AH84" s="1"/>
  <c r="R85"/>
  <c r="AH85" s="1"/>
  <c r="R86"/>
  <c r="AH86" s="1"/>
  <c r="R87"/>
  <c r="AH87" s="1"/>
  <c r="R88"/>
  <c r="AH88" s="1"/>
  <c r="R89"/>
  <c r="AH89" s="1"/>
  <c r="R90"/>
  <c r="AH90" s="1"/>
  <c r="R91"/>
  <c r="AH91" s="1"/>
  <c r="R92"/>
  <c r="AH92" s="1"/>
  <c r="R93"/>
  <c r="AH93" s="1"/>
  <c r="R94"/>
  <c r="AH94" s="1"/>
  <c r="R95"/>
  <c r="AH95" s="1"/>
  <c r="R96"/>
  <c r="AH96" s="1"/>
  <c r="R97"/>
  <c r="AH97" s="1"/>
  <c r="R98"/>
  <c r="AH98" s="1"/>
  <c r="R99"/>
  <c r="AH99" s="1"/>
  <c r="R100"/>
  <c r="AH100" s="1"/>
  <c r="R101"/>
  <c r="AH101" s="1"/>
  <c r="R102"/>
  <c r="AH102" s="1"/>
  <c r="R103"/>
  <c r="AH103" s="1"/>
  <c r="R104"/>
  <c r="AH104" s="1"/>
  <c r="R105"/>
  <c r="AH105" s="1"/>
  <c r="R106"/>
  <c r="AH106" s="1"/>
  <c r="R107"/>
  <c r="AH107" s="1"/>
  <c r="R108"/>
  <c r="AH108" s="1"/>
  <c r="R109"/>
  <c r="AH109" s="1"/>
  <c r="R110"/>
  <c r="AH110" s="1"/>
  <c r="R111"/>
  <c r="AH111" s="1"/>
  <c r="R112"/>
  <c r="AH112" s="1"/>
  <c r="R113"/>
  <c r="AH113" s="1"/>
  <c r="R114"/>
  <c r="AH114" s="1"/>
  <c r="R115"/>
  <c r="AH115" s="1"/>
  <c r="R116"/>
  <c r="AH116" s="1"/>
  <c r="R117"/>
  <c r="AH117" s="1"/>
  <c r="R118"/>
  <c r="AH118" s="1"/>
  <c r="R119"/>
  <c r="AH119" s="1"/>
  <c r="R120"/>
  <c r="AH120" s="1"/>
  <c r="R121"/>
  <c r="AH121" s="1"/>
  <c r="R122"/>
  <c r="AH122" s="1"/>
  <c r="R123"/>
  <c r="AH123" s="1"/>
  <c r="R124"/>
  <c r="AH124" s="1"/>
  <c r="R125"/>
  <c r="AH125" s="1"/>
  <c r="R126"/>
  <c r="AH126" s="1"/>
  <c r="R127"/>
  <c r="AH127" s="1"/>
  <c r="R128"/>
  <c r="AH128" s="1"/>
  <c r="R129"/>
  <c r="AH129" s="1"/>
  <c r="R130"/>
  <c r="AH130" s="1"/>
  <c r="R131"/>
  <c r="AH131" s="1"/>
  <c r="R132"/>
  <c r="AH132" s="1"/>
  <c r="R133"/>
  <c r="AH133" s="1"/>
  <c r="R134"/>
  <c r="AH134" s="1"/>
  <c r="R135"/>
  <c r="AH135" s="1"/>
  <c r="R136"/>
  <c r="AH136" s="1"/>
  <c r="R137"/>
  <c r="AH137" s="1"/>
  <c r="R138"/>
  <c r="AH138" s="1"/>
  <c r="R139"/>
  <c r="AH139" s="1"/>
  <c r="R140"/>
  <c r="AH140" s="1"/>
  <c r="R141"/>
  <c r="AH141" s="1"/>
  <c r="R142"/>
  <c r="AH142" s="1"/>
  <c r="R143"/>
  <c r="AH143" s="1"/>
  <c r="R144"/>
  <c r="AH144" s="1"/>
  <c r="R145"/>
  <c r="AH145" s="1"/>
  <c r="R146"/>
  <c r="AH146" s="1"/>
  <c r="R147"/>
  <c r="AH147" s="1"/>
  <c r="R148"/>
  <c r="AH148" s="1"/>
  <c r="R149"/>
  <c r="AH149" s="1"/>
  <c r="R150"/>
  <c r="AH150" s="1"/>
  <c r="R151"/>
  <c r="AH151" s="1"/>
  <c r="R152"/>
  <c r="AH152" s="1"/>
  <c r="R153"/>
  <c r="AH153" s="1"/>
  <c r="R154"/>
  <c r="AH154" s="1"/>
  <c r="R155"/>
  <c r="AH155" s="1"/>
  <c r="R156"/>
  <c r="AH156" s="1"/>
  <c r="R157"/>
  <c r="AH157" s="1"/>
  <c r="R158"/>
  <c r="AH158" s="1"/>
  <c r="R159"/>
  <c r="AH159" s="1"/>
  <c r="R160"/>
  <c r="AH160" s="1"/>
  <c r="R161"/>
  <c r="AH161" s="1"/>
  <c r="R162"/>
  <c r="AH162" s="1"/>
  <c r="R163"/>
  <c r="AH163" s="1"/>
  <c r="R164"/>
  <c r="AH164" s="1"/>
  <c r="R165"/>
  <c r="AH165" s="1"/>
  <c r="R166"/>
  <c r="AH166" s="1"/>
  <c r="R167"/>
  <c r="AH167" s="1"/>
  <c r="R168"/>
  <c r="AH168" s="1"/>
  <c r="R169"/>
  <c r="AH169" s="1"/>
  <c r="R170"/>
  <c r="AH170" s="1"/>
  <c r="R171"/>
  <c r="AH171" s="1"/>
  <c r="R172"/>
  <c r="AH172" s="1"/>
  <c r="R173"/>
  <c r="AH173" s="1"/>
  <c r="R174"/>
  <c r="AH174" s="1"/>
  <c r="R175"/>
  <c r="AH175" s="1"/>
  <c r="R176"/>
  <c r="AH176" s="1"/>
  <c r="R177"/>
  <c r="AH177" s="1"/>
  <c r="R178"/>
  <c r="AH178" s="1"/>
  <c r="R179"/>
  <c r="AH179" s="1"/>
  <c r="R180"/>
  <c r="AH180" s="1"/>
  <c r="R181"/>
  <c r="AH181" s="1"/>
  <c r="R182"/>
  <c r="AH182" s="1"/>
  <c r="R183"/>
  <c r="AH183" s="1"/>
  <c r="R184"/>
  <c r="AH184" s="1"/>
  <c r="R185"/>
  <c r="AH185" s="1"/>
  <c r="R186"/>
  <c r="AH186" s="1"/>
  <c r="R187"/>
  <c r="AH187" s="1"/>
  <c r="R188"/>
  <c r="AH188" s="1"/>
  <c r="R189"/>
  <c r="AH189" s="1"/>
  <c r="R190"/>
  <c r="AH190" s="1"/>
  <c r="R191"/>
  <c r="AH191" s="1"/>
  <c r="R192"/>
  <c r="AH192" s="1"/>
  <c r="R193"/>
  <c r="AH193" s="1"/>
  <c r="R194"/>
  <c r="AH194" s="1"/>
  <c r="R195"/>
  <c r="AH195" s="1"/>
  <c r="R196"/>
  <c r="AH196" s="1"/>
  <c r="R197"/>
  <c r="AH197" s="1"/>
  <c r="R198"/>
  <c r="AH198" s="1"/>
  <c r="R199"/>
  <c r="AH199" s="1"/>
  <c r="R200"/>
  <c r="AH200" s="1"/>
  <c r="R201"/>
  <c r="AH201" s="1"/>
  <c r="R202"/>
  <c r="AH202" s="1"/>
  <c r="R203"/>
  <c r="AH203" s="1"/>
  <c r="R204"/>
  <c r="AH204" s="1"/>
  <c r="R205"/>
  <c r="AH205" s="1"/>
  <c r="R206"/>
  <c r="AH206" s="1"/>
  <c r="R207"/>
  <c r="AH207" s="1"/>
  <c r="R208"/>
  <c r="AH208" s="1"/>
  <c r="R209"/>
  <c r="AH209" s="1"/>
  <c r="R210"/>
  <c r="AH210" s="1"/>
  <c r="R211"/>
  <c r="AH211" s="1"/>
  <c r="R212"/>
  <c r="AH212" s="1"/>
  <c r="R213"/>
  <c r="AH213" s="1"/>
  <c r="R214"/>
  <c r="AH214" s="1"/>
  <c r="R215"/>
  <c r="AH215" s="1"/>
  <c r="R216"/>
  <c r="AH216" s="1"/>
  <c r="R217"/>
  <c r="AH217" s="1"/>
  <c r="R218"/>
  <c r="AH218" s="1"/>
  <c r="R219"/>
  <c r="AH219" s="1"/>
  <c r="R220"/>
  <c r="AH220" s="1"/>
  <c r="R221"/>
  <c r="AH221" s="1"/>
  <c r="R222"/>
  <c r="AH222" s="1"/>
  <c r="R223"/>
  <c r="AH223" s="1"/>
  <c r="R224"/>
  <c r="AH224" s="1"/>
  <c r="R225"/>
  <c r="AH225" s="1"/>
  <c r="R226"/>
  <c r="AH226" s="1"/>
  <c r="R227"/>
  <c r="AH227" s="1"/>
  <c r="R228"/>
  <c r="AH228" s="1"/>
  <c r="R229"/>
  <c r="AH229" s="1"/>
  <c r="R230"/>
  <c r="AH230" s="1"/>
  <c r="R231"/>
  <c r="AH231" s="1"/>
  <c r="R232"/>
  <c r="AH232" s="1"/>
  <c r="R233"/>
  <c r="AH233" s="1"/>
  <c r="R234"/>
  <c r="AH234" s="1"/>
  <c r="R235"/>
  <c r="AH235" s="1"/>
  <c r="R236"/>
  <c r="AH236" s="1"/>
  <c r="R237"/>
  <c r="AH237" s="1"/>
  <c r="R238"/>
  <c r="AH238" s="1"/>
  <c r="R239"/>
  <c r="AH239" s="1"/>
  <c r="R240"/>
  <c r="AH240" s="1"/>
  <c r="R241"/>
  <c r="AH241" s="1"/>
  <c r="R242"/>
  <c r="AH242" s="1"/>
  <c r="R243"/>
  <c r="AH243" s="1"/>
  <c r="R244"/>
  <c r="AH244" s="1"/>
  <c r="R245"/>
  <c r="AH245" s="1"/>
  <c r="R246"/>
  <c r="AH246" s="1"/>
  <c r="R247"/>
  <c r="AH247" s="1"/>
  <c r="R248"/>
  <c r="AH248" s="1"/>
  <c r="R249"/>
  <c r="AH249" s="1"/>
  <c r="R250"/>
  <c r="AH250" s="1"/>
  <c r="R251"/>
  <c r="AH251" s="1"/>
  <c r="R252"/>
  <c r="AH252" s="1"/>
  <c r="R253"/>
  <c r="AH253" s="1"/>
  <c r="R254"/>
  <c r="AH254" s="1"/>
  <c r="R255"/>
  <c r="AH255" s="1"/>
  <c r="R256"/>
  <c r="AH256" s="1"/>
  <c r="R257"/>
  <c r="AH257" s="1"/>
  <c r="R258"/>
  <c r="AH258" s="1"/>
  <c r="R259"/>
  <c r="AH259" s="1"/>
  <c r="R260"/>
  <c r="AH260" s="1"/>
  <c r="R261"/>
  <c r="AH261" s="1"/>
  <c r="R262"/>
  <c r="AH262" s="1"/>
  <c r="R263"/>
  <c r="AH263" s="1"/>
  <c r="R264"/>
  <c r="AH264" s="1"/>
  <c r="R265"/>
  <c r="AH265" s="1"/>
  <c r="R266"/>
  <c r="AH266" s="1"/>
  <c r="R267"/>
  <c r="AH267" s="1"/>
  <c r="R268"/>
  <c r="AH268" s="1"/>
  <c r="R269"/>
  <c r="AH269" s="1"/>
  <c r="R270"/>
  <c r="AH270" s="1"/>
  <c r="R271"/>
  <c r="AH271" s="1"/>
  <c r="R272"/>
  <c r="AH272" s="1"/>
  <c r="R273"/>
  <c r="AH273" s="1"/>
  <c r="R274"/>
  <c r="AH274" s="1"/>
  <c r="R275"/>
  <c r="AH275" s="1"/>
  <c r="R276"/>
  <c r="AH276" s="1"/>
  <c r="R277"/>
  <c r="AH277" s="1"/>
  <c r="R278"/>
  <c r="AH278" s="1"/>
  <c r="R279"/>
  <c r="AH279" s="1"/>
  <c r="R280"/>
  <c r="AH280" s="1"/>
  <c r="R281"/>
  <c r="AH281" s="1"/>
  <c r="R282"/>
  <c r="AH282" s="1"/>
  <c r="R283"/>
  <c r="AH283" s="1"/>
  <c r="R284"/>
  <c r="AH284" s="1"/>
  <c r="R285"/>
  <c r="AH285" s="1"/>
  <c r="R286"/>
  <c r="AH286" s="1"/>
  <c r="R287"/>
  <c r="AH287" s="1"/>
  <c r="R288"/>
  <c r="AH288" s="1"/>
  <c r="R289"/>
  <c r="AH289" s="1"/>
  <c r="R290"/>
  <c r="AH290" s="1"/>
  <c r="R291"/>
  <c r="AH291" s="1"/>
  <c r="R292"/>
  <c r="AH292" s="1"/>
  <c r="R293"/>
  <c r="AH293" s="1"/>
  <c r="R294"/>
  <c r="AH294" s="1"/>
  <c r="R295"/>
  <c r="AH295" s="1"/>
  <c r="R296"/>
  <c r="AH296" s="1"/>
  <c r="R297"/>
  <c r="AH297" s="1"/>
  <c r="R298"/>
  <c r="AH298" s="1"/>
  <c r="R299"/>
  <c r="AH299" s="1"/>
  <c r="R300"/>
  <c r="AH300" s="1"/>
  <c r="R301"/>
  <c r="AH301" s="1"/>
  <c r="R302"/>
  <c r="AH302" s="1"/>
  <c r="R303"/>
  <c r="AH303" s="1"/>
  <c r="R304"/>
  <c r="AH304" s="1"/>
  <c r="R305"/>
  <c r="AH305" s="1"/>
  <c r="R306"/>
  <c r="AH306" s="1"/>
  <c r="R307"/>
  <c r="AH307" s="1"/>
  <c r="R308"/>
  <c r="AH308" s="1"/>
  <c r="R309"/>
  <c r="AH309" s="1"/>
  <c r="R310"/>
  <c r="AH310" s="1"/>
  <c r="R311"/>
  <c r="AH311" s="1"/>
  <c r="R312"/>
  <c r="AH312" s="1"/>
  <c r="R313"/>
  <c r="AH313" s="1"/>
  <c r="R314"/>
  <c r="AH314" s="1"/>
  <c r="R315"/>
  <c r="AH315" s="1"/>
  <c r="R316"/>
  <c r="AH316" s="1"/>
  <c r="R317"/>
  <c r="AH317" s="1"/>
  <c r="R318"/>
  <c r="AH318" s="1"/>
  <c r="R319"/>
  <c r="AH319" s="1"/>
  <c r="R320"/>
  <c r="AH320" s="1"/>
  <c r="R321"/>
  <c r="AH321" s="1"/>
  <c r="R322"/>
  <c r="AH322" s="1"/>
  <c r="R323"/>
  <c r="AH323" s="1"/>
  <c r="R324"/>
  <c r="AH324" s="1"/>
  <c r="R325"/>
  <c r="AH325" s="1"/>
  <c r="R326"/>
  <c r="AH326" s="1"/>
  <c r="R327"/>
  <c r="AH327" s="1"/>
  <c r="R328"/>
  <c r="AH328" s="1"/>
  <c r="R329"/>
  <c r="AH329" s="1"/>
  <c r="R330"/>
  <c r="AH330" s="1"/>
  <c r="R331"/>
  <c r="AH331" s="1"/>
  <c r="R332"/>
  <c r="AH332" s="1"/>
  <c r="R333"/>
  <c r="AH333" s="1"/>
  <c r="R334"/>
  <c r="AH334" s="1"/>
  <c r="R335"/>
  <c r="AH335" s="1"/>
  <c r="R336"/>
  <c r="AH336" s="1"/>
  <c r="R337"/>
  <c r="AH337" s="1"/>
  <c r="R338"/>
  <c r="AH338" s="1"/>
  <c r="R339"/>
  <c r="AH339" s="1"/>
  <c r="R340"/>
  <c r="AH340" s="1"/>
  <c r="R341"/>
  <c r="AH341" s="1"/>
  <c r="R342"/>
  <c r="AH342" s="1"/>
  <c r="R343"/>
  <c r="AH343" s="1"/>
  <c r="R344"/>
  <c r="AH344" s="1"/>
  <c r="R345"/>
  <c r="AH345" s="1"/>
  <c r="R346"/>
  <c r="AH346" s="1"/>
  <c r="R347"/>
  <c r="AH347" s="1"/>
  <c r="R348"/>
  <c r="AH348" s="1"/>
  <c r="R349"/>
  <c r="AH349" s="1"/>
  <c r="R350"/>
  <c r="AH350" s="1"/>
  <c r="R351"/>
  <c r="AH351" s="1"/>
  <c r="R352"/>
  <c r="AH352" s="1"/>
  <c r="R353"/>
  <c r="AH353" s="1"/>
  <c r="R354"/>
  <c r="AH354" s="1"/>
  <c r="R355"/>
  <c r="AH355" s="1"/>
  <c r="R356"/>
  <c r="AH356" s="1"/>
  <c r="R357"/>
  <c r="AH357" s="1"/>
  <c r="R358"/>
  <c r="AH358" s="1"/>
  <c r="R359"/>
  <c r="AH359" s="1"/>
  <c r="R360"/>
  <c r="AH360" s="1"/>
  <c r="R361"/>
  <c r="AH361" s="1"/>
  <c r="R362"/>
  <c r="AH362" s="1"/>
  <c r="R363"/>
  <c r="AH363" s="1"/>
  <c r="R364"/>
  <c r="AH364" s="1"/>
  <c r="R365"/>
  <c r="AH365" s="1"/>
  <c r="R366"/>
  <c r="AH366" s="1"/>
  <c r="R367"/>
  <c r="AH367" s="1"/>
  <c r="R368"/>
  <c r="AH368" s="1"/>
  <c r="R369"/>
  <c r="AH369" s="1"/>
  <c r="R370"/>
  <c r="AH370" s="1"/>
  <c r="R371"/>
  <c r="AH371" s="1"/>
  <c r="R372"/>
  <c r="AH372" s="1"/>
  <c r="R373"/>
  <c r="AH373" s="1"/>
  <c r="R374"/>
  <c r="AH374" s="1"/>
  <c r="R375"/>
  <c r="AH375" s="1"/>
  <c r="R376"/>
  <c r="AH376" s="1"/>
  <c r="R377"/>
  <c r="AH377" s="1"/>
  <c r="R378"/>
  <c r="AH378" s="1"/>
  <c r="R379"/>
  <c r="AH379" s="1"/>
  <c r="R380"/>
  <c r="AH380" s="1"/>
  <c r="R381"/>
  <c r="AH381" s="1"/>
  <c r="R382"/>
  <c r="AH382" s="1"/>
  <c r="R383"/>
  <c r="AH383" s="1"/>
  <c r="R384"/>
  <c r="AH384" s="1"/>
  <c r="R385"/>
  <c r="AH385" s="1"/>
  <c r="R386"/>
  <c r="AH386" s="1"/>
  <c r="R387"/>
  <c r="AH387" s="1"/>
  <c r="R388"/>
  <c r="AH388" s="1"/>
  <c r="R389"/>
  <c r="AH389" s="1"/>
  <c r="R390"/>
  <c r="AH390" s="1"/>
  <c r="R391"/>
  <c r="AH391" s="1"/>
  <c r="R392"/>
  <c r="AH392" s="1"/>
  <c r="R393"/>
  <c r="AH393" s="1"/>
  <c r="R394"/>
  <c r="AH394" s="1"/>
  <c r="R395"/>
  <c r="AH395" s="1"/>
  <c r="R396"/>
  <c r="AH396" s="1"/>
  <c r="R397"/>
  <c r="AH397" s="1"/>
  <c r="R398"/>
  <c r="AH398" s="1"/>
  <c r="R399"/>
  <c r="AH399" s="1"/>
  <c r="R400"/>
  <c r="AH400" s="1"/>
  <c r="R401"/>
  <c r="AH401" s="1"/>
  <c r="R402"/>
  <c r="AH402" s="1"/>
  <c r="R403"/>
  <c r="AH403" s="1"/>
  <c r="R404"/>
  <c r="AH404" s="1"/>
  <c r="R405"/>
  <c r="AH405" s="1"/>
  <c r="R6"/>
  <c r="AH6" s="1"/>
  <c r="Q7"/>
  <c r="AG7" s="1"/>
  <c r="Q8"/>
  <c r="AG8" s="1"/>
  <c r="Q9"/>
  <c r="AG9" s="1"/>
  <c r="Q10"/>
  <c r="AG10" s="1"/>
  <c r="Q11"/>
  <c r="AG11" s="1"/>
  <c r="Q12"/>
  <c r="AG12" s="1"/>
  <c r="Q13"/>
  <c r="AG13" s="1"/>
  <c r="Q14"/>
  <c r="AG14" s="1"/>
  <c r="Q15"/>
  <c r="AG15" s="1"/>
  <c r="Q16"/>
  <c r="AG16" s="1"/>
  <c r="Q17"/>
  <c r="AG17" s="1"/>
  <c r="Q18"/>
  <c r="AG18" s="1"/>
  <c r="Q19"/>
  <c r="AG19" s="1"/>
  <c r="Q20"/>
  <c r="AG20" s="1"/>
  <c r="Q21"/>
  <c r="AG21" s="1"/>
  <c r="Q22"/>
  <c r="AG22" s="1"/>
  <c r="Q23"/>
  <c r="AG23" s="1"/>
  <c r="Q24"/>
  <c r="AG24" s="1"/>
  <c r="Q25"/>
  <c r="AG25" s="1"/>
  <c r="Q26"/>
  <c r="AG26" s="1"/>
  <c r="Q27"/>
  <c r="AG27" s="1"/>
  <c r="Q28"/>
  <c r="AG28" s="1"/>
  <c r="Q29"/>
  <c r="AG29" s="1"/>
  <c r="Q30"/>
  <c r="AG30" s="1"/>
  <c r="Q31"/>
  <c r="AG31" s="1"/>
  <c r="Q32"/>
  <c r="AG32" s="1"/>
  <c r="Q33"/>
  <c r="AG33" s="1"/>
  <c r="Q34"/>
  <c r="AG34" s="1"/>
  <c r="Q35"/>
  <c r="AG35" s="1"/>
  <c r="Q36"/>
  <c r="AG36" s="1"/>
  <c r="Q37"/>
  <c r="AG37" s="1"/>
  <c r="Q38"/>
  <c r="AG38" s="1"/>
  <c r="Q39"/>
  <c r="AG39" s="1"/>
  <c r="Q40"/>
  <c r="AG40" s="1"/>
  <c r="Q41"/>
  <c r="AG41" s="1"/>
  <c r="Q42"/>
  <c r="AG42" s="1"/>
  <c r="Q43"/>
  <c r="AG43" s="1"/>
  <c r="Q44"/>
  <c r="AG44" s="1"/>
  <c r="Q45"/>
  <c r="AG45" s="1"/>
  <c r="Q46"/>
  <c r="AG46" s="1"/>
  <c r="Q47"/>
  <c r="AG47" s="1"/>
  <c r="Q48"/>
  <c r="AG48" s="1"/>
  <c r="Q49"/>
  <c r="AG49" s="1"/>
  <c r="Q50"/>
  <c r="AG50" s="1"/>
  <c r="Q51"/>
  <c r="AG51" s="1"/>
  <c r="Q52"/>
  <c r="AG52" s="1"/>
  <c r="Q53"/>
  <c r="AG53" s="1"/>
  <c r="Q54"/>
  <c r="AG54" s="1"/>
  <c r="Q55"/>
  <c r="AG55" s="1"/>
  <c r="Q56"/>
  <c r="AG56" s="1"/>
  <c r="Q57"/>
  <c r="AG57" s="1"/>
  <c r="Q58"/>
  <c r="AG58" s="1"/>
  <c r="Q59"/>
  <c r="AG59" s="1"/>
  <c r="Q60"/>
  <c r="AG60" s="1"/>
  <c r="Q61"/>
  <c r="AG61" s="1"/>
  <c r="Q62"/>
  <c r="AG62" s="1"/>
  <c r="Q63"/>
  <c r="AG63" s="1"/>
  <c r="Q64"/>
  <c r="AG64" s="1"/>
  <c r="Q65"/>
  <c r="AG65" s="1"/>
  <c r="Q66"/>
  <c r="AG66" s="1"/>
  <c r="Q67"/>
  <c r="AG67" s="1"/>
  <c r="Q68"/>
  <c r="AG68" s="1"/>
  <c r="Q69"/>
  <c r="AG69" s="1"/>
  <c r="Q70"/>
  <c r="AG70" s="1"/>
  <c r="Q71"/>
  <c r="AG71" s="1"/>
  <c r="Q72"/>
  <c r="AG72" s="1"/>
  <c r="Q73"/>
  <c r="AG73" s="1"/>
  <c r="Q74"/>
  <c r="AG74" s="1"/>
  <c r="Q75"/>
  <c r="AG75" s="1"/>
  <c r="Q76"/>
  <c r="AG76" s="1"/>
  <c r="Q77"/>
  <c r="AG77" s="1"/>
  <c r="Q78"/>
  <c r="AG78" s="1"/>
  <c r="Q79"/>
  <c r="AG79" s="1"/>
  <c r="Q80"/>
  <c r="AG80" s="1"/>
  <c r="Q81"/>
  <c r="AG81" s="1"/>
  <c r="Q82"/>
  <c r="AG82" s="1"/>
  <c r="Q83"/>
  <c r="AG83" s="1"/>
  <c r="Q84"/>
  <c r="AG84" s="1"/>
  <c r="Q85"/>
  <c r="AG85" s="1"/>
  <c r="Q86"/>
  <c r="AG86" s="1"/>
  <c r="Q87"/>
  <c r="AG87" s="1"/>
  <c r="Q88"/>
  <c r="AG88" s="1"/>
  <c r="Q89"/>
  <c r="AG89" s="1"/>
  <c r="Q90"/>
  <c r="AG90" s="1"/>
  <c r="Q91"/>
  <c r="AG91" s="1"/>
  <c r="Q92"/>
  <c r="AG92" s="1"/>
  <c r="Q93"/>
  <c r="AG93" s="1"/>
  <c r="Q94"/>
  <c r="AG94" s="1"/>
  <c r="Q95"/>
  <c r="AG95" s="1"/>
  <c r="Q96"/>
  <c r="AG96" s="1"/>
  <c r="Q97"/>
  <c r="AG97" s="1"/>
  <c r="Q98"/>
  <c r="AG98" s="1"/>
  <c r="Q99"/>
  <c r="AG99" s="1"/>
  <c r="Q100"/>
  <c r="AG100" s="1"/>
  <c r="Q101"/>
  <c r="AG101" s="1"/>
  <c r="Q102"/>
  <c r="AG102" s="1"/>
  <c r="Q103"/>
  <c r="AG103" s="1"/>
  <c r="Q104"/>
  <c r="AG104" s="1"/>
  <c r="Q105"/>
  <c r="AG105" s="1"/>
  <c r="Q106"/>
  <c r="AG106" s="1"/>
  <c r="Q107"/>
  <c r="AG107" s="1"/>
  <c r="Q108"/>
  <c r="AG108" s="1"/>
  <c r="Q109"/>
  <c r="AG109" s="1"/>
  <c r="Q110"/>
  <c r="AG110" s="1"/>
  <c r="Q111"/>
  <c r="AG111" s="1"/>
  <c r="Q112"/>
  <c r="AG112" s="1"/>
  <c r="Q113"/>
  <c r="AG113" s="1"/>
  <c r="Q114"/>
  <c r="AG114" s="1"/>
  <c r="Q115"/>
  <c r="AG115" s="1"/>
  <c r="Q116"/>
  <c r="AG116" s="1"/>
  <c r="Q117"/>
  <c r="AG117" s="1"/>
  <c r="Q118"/>
  <c r="AG118" s="1"/>
  <c r="Q119"/>
  <c r="AG119" s="1"/>
  <c r="Q120"/>
  <c r="AG120" s="1"/>
  <c r="Q121"/>
  <c r="AG121" s="1"/>
  <c r="Q122"/>
  <c r="AG122" s="1"/>
  <c r="Q123"/>
  <c r="AG123" s="1"/>
  <c r="Q124"/>
  <c r="AG124" s="1"/>
  <c r="Q125"/>
  <c r="AG125" s="1"/>
  <c r="Q126"/>
  <c r="AG126" s="1"/>
  <c r="Q127"/>
  <c r="AG127" s="1"/>
  <c r="Q128"/>
  <c r="AG128" s="1"/>
  <c r="Q129"/>
  <c r="AG129" s="1"/>
  <c r="Q130"/>
  <c r="AG130" s="1"/>
  <c r="Q131"/>
  <c r="AG131" s="1"/>
  <c r="Q132"/>
  <c r="AG132" s="1"/>
  <c r="Q133"/>
  <c r="AG133" s="1"/>
  <c r="Q134"/>
  <c r="AG134" s="1"/>
  <c r="Q135"/>
  <c r="AG135" s="1"/>
  <c r="Q136"/>
  <c r="AG136" s="1"/>
  <c r="Q137"/>
  <c r="AG137" s="1"/>
  <c r="Q138"/>
  <c r="AG138" s="1"/>
  <c r="Q139"/>
  <c r="AG139" s="1"/>
  <c r="Q140"/>
  <c r="AG140" s="1"/>
  <c r="Q141"/>
  <c r="AG141" s="1"/>
  <c r="Q142"/>
  <c r="AG142" s="1"/>
  <c r="Q143"/>
  <c r="AG143" s="1"/>
  <c r="Q144"/>
  <c r="AG144" s="1"/>
  <c r="Q145"/>
  <c r="AG145" s="1"/>
  <c r="Q146"/>
  <c r="AG146" s="1"/>
  <c r="Q147"/>
  <c r="AG147" s="1"/>
  <c r="Q148"/>
  <c r="AG148" s="1"/>
  <c r="Q149"/>
  <c r="AG149" s="1"/>
  <c r="Q150"/>
  <c r="AG150" s="1"/>
  <c r="Q151"/>
  <c r="AG151" s="1"/>
  <c r="Q152"/>
  <c r="AG152" s="1"/>
  <c r="Q153"/>
  <c r="AG153" s="1"/>
  <c r="Q154"/>
  <c r="AG154" s="1"/>
  <c r="Q155"/>
  <c r="AG155" s="1"/>
  <c r="Q156"/>
  <c r="AG156" s="1"/>
  <c r="Q157"/>
  <c r="AG157" s="1"/>
  <c r="Q158"/>
  <c r="AG158" s="1"/>
  <c r="Q159"/>
  <c r="AG159" s="1"/>
  <c r="Q160"/>
  <c r="AG160" s="1"/>
  <c r="Q161"/>
  <c r="AG161" s="1"/>
  <c r="Q162"/>
  <c r="AG162" s="1"/>
  <c r="Q163"/>
  <c r="AG163" s="1"/>
  <c r="Q164"/>
  <c r="AG164" s="1"/>
  <c r="Q165"/>
  <c r="AG165" s="1"/>
  <c r="Q166"/>
  <c r="AG166" s="1"/>
  <c r="Q167"/>
  <c r="AG167" s="1"/>
  <c r="Q168"/>
  <c r="AG168" s="1"/>
  <c r="Q169"/>
  <c r="AG169" s="1"/>
  <c r="Q170"/>
  <c r="AG170" s="1"/>
  <c r="Q171"/>
  <c r="AG171" s="1"/>
  <c r="Q172"/>
  <c r="AG172" s="1"/>
  <c r="Q173"/>
  <c r="AG173" s="1"/>
  <c r="Q174"/>
  <c r="AG174" s="1"/>
  <c r="Q175"/>
  <c r="AG175" s="1"/>
  <c r="Q176"/>
  <c r="AG176" s="1"/>
  <c r="Q177"/>
  <c r="AG177" s="1"/>
  <c r="Q178"/>
  <c r="AG178" s="1"/>
  <c r="Q179"/>
  <c r="AG179" s="1"/>
  <c r="Q180"/>
  <c r="AG180" s="1"/>
  <c r="Q181"/>
  <c r="AG181" s="1"/>
  <c r="Q182"/>
  <c r="AG182" s="1"/>
  <c r="Q183"/>
  <c r="AG183" s="1"/>
  <c r="Q184"/>
  <c r="AG184" s="1"/>
  <c r="Q185"/>
  <c r="AG185" s="1"/>
  <c r="Q186"/>
  <c r="AG186" s="1"/>
  <c r="Q187"/>
  <c r="AG187" s="1"/>
  <c r="Q188"/>
  <c r="AG188" s="1"/>
  <c r="Q189"/>
  <c r="AG189" s="1"/>
  <c r="Q190"/>
  <c r="AG190" s="1"/>
  <c r="Q191"/>
  <c r="AG191" s="1"/>
  <c r="Q192"/>
  <c r="AG192" s="1"/>
  <c r="Q193"/>
  <c r="AG193" s="1"/>
  <c r="Q194"/>
  <c r="AG194" s="1"/>
  <c r="Q195"/>
  <c r="AG195" s="1"/>
  <c r="Q196"/>
  <c r="AG196" s="1"/>
  <c r="Q197"/>
  <c r="AG197" s="1"/>
  <c r="Q198"/>
  <c r="AG198" s="1"/>
  <c r="Q199"/>
  <c r="AG199" s="1"/>
  <c r="Q200"/>
  <c r="AG200" s="1"/>
  <c r="Q201"/>
  <c r="AG201" s="1"/>
  <c r="Q202"/>
  <c r="AG202" s="1"/>
  <c r="Q203"/>
  <c r="AG203" s="1"/>
  <c r="Q204"/>
  <c r="AG204" s="1"/>
  <c r="Q205"/>
  <c r="AG205" s="1"/>
  <c r="Q206"/>
  <c r="AG206" s="1"/>
  <c r="Q207"/>
  <c r="AG207" s="1"/>
  <c r="Q208"/>
  <c r="AG208" s="1"/>
  <c r="Q209"/>
  <c r="AG209" s="1"/>
  <c r="Q210"/>
  <c r="AG210" s="1"/>
  <c r="Q211"/>
  <c r="AG211" s="1"/>
  <c r="Q212"/>
  <c r="AG212" s="1"/>
  <c r="Q213"/>
  <c r="AG213" s="1"/>
  <c r="Q214"/>
  <c r="AG214" s="1"/>
  <c r="Q215"/>
  <c r="AG215" s="1"/>
  <c r="Q216"/>
  <c r="AG216" s="1"/>
  <c r="Q217"/>
  <c r="AG217" s="1"/>
  <c r="Q218"/>
  <c r="AG218" s="1"/>
  <c r="Q219"/>
  <c r="AG219" s="1"/>
  <c r="Q220"/>
  <c r="AG220" s="1"/>
  <c r="Q221"/>
  <c r="AG221" s="1"/>
  <c r="Q222"/>
  <c r="AG222" s="1"/>
  <c r="Q223"/>
  <c r="AG223" s="1"/>
  <c r="Q224"/>
  <c r="AG224" s="1"/>
  <c r="Q225"/>
  <c r="AG225" s="1"/>
  <c r="Q226"/>
  <c r="AG226" s="1"/>
  <c r="Q227"/>
  <c r="AG227" s="1"/>
  <c r="Q228"/>
  <c r="AG228" s="1"/>
  <c r="Q229"/>
  <c r="AG229" s="1"/>
  <c r="Q230"/>
  <c r="AG230" s="1"/>
  <c r="Q231"/>
  <c r="AG231" s="1"/>
  <c r="Q232"/>
  <c r="AG232" s="1"/>
  <c r="Q233"/>
  <c r="AG233" s="1"/>
  <c r="Q234"/>
  <c r="AG234" s="1"/>
  <c r="Q235"/>
  <c r="AG235" s="1"/>
  <c r="Q236"/>
  <c r="AG236" s="1"/>
  <c r="Q237"/>
  <c r="AG237" s="1"/>
  <c r="Q238"/>
  <c r="AG238" s="1"/>
  <c r="Q239"/>
  <c r="AG239" s="1"/>
  <c r="Q240"/>
  <c r="AG240" s="1"/>
  <c r="Q241"/>
  <c r="AG241" s="1"/>
  <c r="Q242"/>
  <c r="AG242" s="1"/>
  <c r="Q243"/>
  <c r="AG243" s="1"/>
  <c r="Q244"/>
  <c r="AG244" s="1"/>
  <c r="Q245"/>
  <c r="AG245" s="1"/>
  <c r="Q246"/>
  <c r="AG246" s="1"/>
  <c r="Q247"/>
  <c r="AG247" s="1"/>
  <c r="Q248"/>
  <c r="AG248" s="1"/>
  <c r="Q249"/>
  <c r="AG249" s="1"/>
  <c r="Q250"/>
  <c r="AG250" s="1"/>
  <c r="Q251"/>
  <c r="AG251" s="1"/>
  <c r="Q252"/>
  <c r="AG252" s="1"/>
  <c r="Q253"/>
  <c r="AG253" s="1"/>
  <c r="Q254"/>
  <c r="AG254" s="1"/>
  <c r="Q255"/>
  <c r="AG255" s="1"/>
  <c r="Q256"/>
  <c r="AG256" s="1"/>
  <c r="Q257"/>
  <c r="AG257" s="1"/>
  <c r="Q258"/>
  <c r="AG258" s="1"/>
  <c r="Q259"/>
  <c r="AG259" s="1"/>
  <c r="Q260"/>
  <c r="AG260" s="1"/>
  <c r="Q261"/>
  <c r="AG261" s="1"/>
  <c r="Q262"/>
  <c r="AG262" s="1"/>
  <c r="Q263"/>
  <c r="AG263" s="1"/>
  <c r="Q264"/>
  <c r="AG264" s="1"/>
  <c r="Q265"/>
  <c r="AG265" s="1"/>
  <c r="Q266"/>
  <c r="AG266" s="1"/>
  <c r="Q267"/>
  <c r="AG267" s="1"/>
  <c r="Q268"/>
  <c r="AG268" s="1"/>
  <c r="Q269"/>
  <c r="AG269" s="1"/>
  <c r="Q270"/>
  <c r="AG270" s="1"/>
  <c r="Q271"/>
  <c r="AG271" s="1"/>
  <c r="Q272"/>
  <c r="AG272" s="1"/>
  <c r="Q273"/>
  <c r="AG273" s="1"/>
  <c r="Q274"/>
  <c r="AG274" s="1"/>
  <c r="Q275"/>
  <c r="AG275" s="1"/>
  <c r="Q276"/>
  <c r="AG276" s="1"/>
  <c r="Q277"/>
  <c r="AG277" s="1"/>
  <c r="Q278"/>
  <c r="AG278" s="1"/>
  <c r="Q279"/>
  <c r="AG279" s="1"/>
  <c r="Q280"/>
  <c r="AG280" s="1"/>
  <c r="Q281"/>
  <c r="AG281" s="1"/>
  <c r="Q282"/>
  <c r="AG282" s="1"/>
  <c r="Q283"/>
  <c r="AG283" s="1"/>
  <c r="Q284"/>
  <c r="AG284" s="1"/>
  <c r="Q285"/>
  <c r="AG285" s="1"/>
  <c r="Q286"/>
  <c r="AG286" s="1"/>
  <c r="Q287"/>
  <c r="AG287" s="1"/>
  <c r="Q288"/>
  <c r="AG288" s="1"/>
  <c r="Q289"/>
  <c r="AG289" s="1"/>
  <c r="Q290"/>
  <c r="AG290" s="1"/>
  <c r="Q291"/>
  <c r="AG291" s="1"/>
  <c r="Q292"/>
  <c r="AG292" s="1"/>
  <c r="Q293"/>
  <c r="AG293" s="1"/>
  <c r="Q294"/>
  <c r="AG294" s="1"/>
  <c r="Q295"/>
  <c r="AG295" s="1"/>
  <c r="Q296"/>
  <c r="AG296" s="1"/>
  <c r="Q297"/>
  <c r="AG297" s="1"/>
  <c r="Q298"/>
  <c r="AG298" s="1"/>
  <c r="Q299"/>
  <c r="AG299" s="1"/>
  <c r="Q300"/>
  <c r="AG300" s="1"/>
  <c r="Q301"/>
  <c r="AG301" s="1"/>
  <c r="Q302"/>
  <c r="AG302" s="1"/>
  <c r="Q303"/>
  <c r="AG303" s="1"/>
  <c r="Q304"/>
  <c r="AG304" s="1"/>
  <c r="Q305"/>
  <c r="AG305" s="1"/>
  <c r="Q306"/>
  <c r="AG306" s="1"/>
  <c r="Q307"/>
  <c r="AG307" s="1"/>
  <c r="Q308"/>
  <c r="AG308" s="1"/>
  <c r="Q309"/>
  <c r="AG309" s="1"/>
  <c r="Q310"/>
  <c r="AG310" s="1"/>
  <c r="Q311"/>
  <c r="AG311" s="1"/>
  <c r="Q312"/>
  <c r="AG312" s="1"/>
  <c r="Q313"/>
  <c r="AG313" s="1"/>
  <c r="Q314"/>
  <c r="AG314" s="1"/>
  <c r="Q315"/>
  <c r="AG315" s="1"/>
  <c r="Q316"/>
  <c r="AG316" s="1"/>
  <c r="Q317"/>
  <c r="AG317" s="1"/>
  <c r="Q318"/>
  <c r="AG318" s="1"/>
  <c r="Q319"/>
  <c r="AG319" s="1"/>
  <c r="Q320"/>
  <c r="AG320" s="1"/>
  <c r="Q321"/>
  <c r="AG321" s="1"/>
  <c r="Q322"/>
  <c r="AG322" s="1"/>
  <c r="Q323"/>
  <c r="AG323" s="1"/>
  <c r="Q324"/>
  <c r="AG324" s="1"/>
  <c r="Q325"/>
  <c r="AG325" s="1"/>
  <c r="Q326"/>
  <c r="AG326" s="1"/>
  <c r="Q327"/>
  <c r="AG327" s="1"/>
  <c r="Q328"/>
  <c r="AG328" s="1"/>
  <c r="Q329"/>
  <c r="AG329" s="1"/>
  <c r="Q330"/>
  <c r="AG330" s="1"/>
  <c r="Q331"/>
  <c r="AG331" s="1"/>
  <c r="Q332"/>
  <c r="AG332" s="1"/>
  <c r="Q333"/>
  <c r="AG333" s="1"/>
  <c r="Q334"/>
  <c r="AG334" s="1"/>
  <c r="Q335"/>
  <c r="AG335" s="1"/>
  <c r="Q336"/>
  <c r="AG336" s="1"/>
  <c r="Q337"/>
  <c r="AG337" s="1"/>
  <c r="Q338"/>
  <c r="AG338" s="1"/>
  <c r="Q339"/>
  <c r="AG339" s="1"/>
  <c r="Q340"/>
  <c r="AG340" s="1"/>
  <c r="Q341"/>
  <c r="AG341" s="1"/>
  <c r="Q342"/>
  <c r="AG342" s="1"/>
  <c r="Q343"/>
  <c r="AG343" s="1"/>
  <c r="Q344"/>
  <c r="AG344" s="1"/>
  <c r="Q345"/>
  <c r="AG345" s="1"/>
  <c r="Q346"/>
  <c r="AG346" s="1"/>
  <c r="Q347"/>
  <c r="AG347" s="1"/>
  <c r="Q348"/>
  <c r="AG348" s="1"/>
  <c r="Q349"/>
  <c r="AG349" s="1"/>
  <c r="Q350"/>
  <c r="AG350" s="1"/>
  <c r="Q351"/>
  <c r="AG351" s="1"/>
  <c r="Q352"/>
  <c r="AG352" s="1"/>
  <c r="Q353"/>
  <c r="AG353" s="1"/>
  <c r="Q354"/>
  <c r="AG354" s="1"/>
  <c r="Q355"/>
  <c r="AG355" s="1"/>
  <c r="Q356"/>
  <c r="AG356" s="1"/>
  <c r="Q357"/>
  <c r="AG357" s="1"/>
  <c r="Q358"/>
  <c r="AG358" s="1"/>
  <c r="Q359"/>
  <c r="AG359" s="1"/>
  <c r="Q360"/>
  <c r="AG360" s="1"/>
  <c r="Q361"/>
  <c r="AG361" s="1"/>
  <c r="Q362"/>
  <c r="AG362" s="1"/>
  <c r="Q363"/>
  <c r="AG363" s="1"/>
  <c r="Q364"/>
  <c r="AG364" s="1"/>
  <c r="Q365"/>
  <c r="AG365" s="1"/>
  <c r="Q366"/>
  <c r="AG366" s="1"/>
  <c r="Q367"/>
  <c r="AG367" s="1"/>
  <c r="Q368"/>
  <c r="AG368" s="1"/>
  <c r="Q369"/>
  <c r="AG369" s="1"/>
  <c r="Q370"/>
  <c r="AG370" s="1"/>
  <c r="Q371"/>
  <c r="AG371" s="1"/>
  <c r="Q372"/>
  <c r="AG372" s="1"/>
  <c r="Q373"/>
  <c r="AG373" s="1"/>
  <c r="Q374"/>
  <c r="AG374" s="1"/>
  <c r="Q375"/>
  <c r="AG375" s="1"/>
  <c r="Q376"/>
  <c r="AG376" s="1"/>
  <c r="Q377"/>
  <c r="AG377" s="1"/>
  <c r="Q378"/>
  <c r="AG378" s="1"/>
  <c r="Q379"/>
  <c r="AG379" s="1"/>
  <c r="Q380"/>
  <c r="AG380" s="1"/>
  <c r="Q381"/>
  <c r="AG381" s="1"/>
  <c r="Q382"/>
  <c r="AG382" s="1"/>
  <c r="Q383"/>
  <c r="AG383" s="1"/>
  <c r="Q384"/>
  <c r="AG384" s="1"/>
  <c r="Q385"/>
  <c r="AG385" s="1"/>
  <c r="Q386"/>
  <c r="AG386" s="1"/>
  <c r="Q387"/>
  <c r="AG387" s="1"/>
  <c r="Q388"/>
  <c r="AG388" s="1"/>
  <c r="Q389"/>
  <c r="AG389" s="1"/>
  <c r="Q390"/>
  <c r="AG390" s="1"/>
  <c r="Q391"/>
  <c r="AG391" s="1"/>
  <c r="Q392"/>
  <c r="AG392" s="1"/>
  <c r="Q393"/>
  <c r="AG393" s="1"/>
  <c r="Q394"/>
  <c r="AG394" s="1"/>
  <c r="Q395"/>
  <c r="AG395" s="1"/>
  <c r="Q396"/>
  <c r="AG396" s="1"/>
  <c r="Q397"/>
  <c r="AG397" s="1"/>
  <c r="Q398"/>
  <c r="AG398" s="1"/>
  <c r="Q399"/>
  <c r="AG399" s="1"/>
  <c r="Q400"/>
  <c r="AG400" s="1"/>
  <c r="Q401"/>
  <c r="AG401" s="1"/>
  <c r="Q402"/>
  <c r="AG402" s="1"/>
  <c r="Q403"/>
  <c r="AG403" s="1"/>
  <c r="Q404"/>
  <c r="AG404" s="1"/>
  <c r="Q405"/>
  <c r="AG405" s="1"/>
  <c r="Q6"/>
  <c r="AG6" s="1"/>
  <c r="P7"/>
  <c r="AF7" s="1"/>
  <c r="P8"/>
  <c r="AF8" s="1"/>
  <c r="P9"/>
  <c r="AF9" s="1"/>
  <c r="P10"/>
  <c r="AF10" s="1"/>
  <c r="P11"/>
  <c r="AF11" s="1"/>
  <c r="P12"/>
  <c r="AF12" s="1"/>
  <c r="P13"/>
  <c r="AF13" s="1"/>
  <c r="P14"/>
  <c r="AF14" s="1"/>
  <c r="P15"/>
  <c r="AF15" s="1"/>
  <c r="P16"/>
  <c r="AF16" s="1"/>
  <c r="P17"/>
  <c r="AF17" s="1"/>
  <c r="P18"/>
  <c r="AF18" s="1"/>
  <c r="P19"/>
  <c r="AF19" s="1"/>
  <c r="P20"/>
  <c r="AF20" s="1"/>
  <c r="P21"/>
  <c r="AF21" s="1"/>
  <c r="P22"/>
  <c r="AF22" s="1"/>
  <c r="P23"/>
  <c r="AF23" s="1"/>
  <c r="P24"/>
  <c r="AF24" s="1"/>
  <c r="P25"/>
  <c r="AF25" s="1"/>
  <c r="P26"/>
  <c r="AF26" s="1"/>
  <c r="P27"/>
  <c r="AF27" s="1"/>
  <c r="P28"/>
  <c r="AF28" s="1"/>
  <c r="P29"/>
  <c r="AF29" s="1"/>
  <c r="P30"/>
  <c r="AF30" s="1"/>
  <c r="P31"/>
  <c r="AF31" s="1"/>
  <c r="P32"/>
  <c r="AF32" s="1"/>
  <c r="P33"/>
  <c r="AF33" s="1"/>
  <c r="P34"/>
  <c r="AF34" s="1"/>
  <c r="P35"/>
  <c r="AF35" s="1"/>
  <c r="P36"/>
  <c r="AF36" s="1"/>
  <c r="P37"/>
  <c r="AF37" s="1"/>
  <c r="P38"/>
  <c r="AF38" s="1"/>
  <c r="P39"/>
  <c r="AF39" s="1"/>
  <c r="P40"/>
  <c r="AF40" s="1"/>
  <c r="P41"/>
  <c r="AF41" s="1"/>
  <c r="P42"/>
  <c r="AF42" s="1"/>
  <c r="P43"/>
  <c r="AF43" s="1"/>
  <c r="P44"/>
  <c r="AF44" s="1"/>
  <c r="P45"/>
  <c r="AF45" s="1"/>
  <c r="P46"/>
  <c r="AF46" s="1"/>
  <c r="P47"/>
  <c r="AF47" s="1"/>
  <c r="P48"/>
  <c r="AF48" s="1"/>
  <c r="P49"/>
  <c r="AF49" s="1"/>
  <c r="P50"/>
  <c r="AF50" s="1"/>
  <c r="P51"/>
  <c r="AF51" s="1"/>
  <c r="P52"/>
  <c r="AF52" s="1"/>
  <c r="P53"/>
  <c r="AF53" s="1"/>
  <c r="P54"/>
  <c r="AF54" s="1"/>
  <c r="P55"/>
  <c r="AF55" s="1"/>
  <c r="P56"/>
  <c r="AF56" s="1"/>
  <c r="P57"/>
  <c r="AF57" s="1"/>
  <c r="P58"/>
  <c r="AF58" s="1"/>
  <c r="P59"/>
  <c r="AF59" s="1"/>
  <c r="P60"/>
  <c r="AF60" s="1"/>
  <c r="P61"/>
  <c r="AF61" s="1"/>
  <c r="P62"/>
  <c r="AF62" s="1"/>
  <c r="P63"/>
  <c r="AF63" s="1"/>
  <c r="P64"/>
  <c r="AF64" s="1"/>
  <c r="P65"/>
  <c r="AF65" s="1"/>
  <c r="P66"/>
  <c r="AF66" s="1"/>
  <c r="P67"/>
  <c r="AF67" s="1"/>
  <c r="P68"/>
  <c r="AF68" s="1"/>
  <c r="P69"/>
  <c r="AF69" s="1"/>
  <c r="P70"/>
  <c r="AF70" s="1"/>
  <c r="P71"/>
  <c r="AF71" s="1"/>
  <c r="P72"/>
  <c r="AF72" s="1"/>
  <c r="P73"/>
  <c r="AF73" s="1"/>
  <c r="P74"/>
  <c r="AF74" s="1"/>
  <c r="P75"/>
  <c r="AF75" s="1"/>
  <c r="P76"/>
  <c r="AF76" s="1"/>
  <c r="P77"/>
  <c r="AF77" s="1"/>
  <c r="P78"/>
  <c r="AF78" s="1"/>
  <c r="P79"/>
  <c r="AF79" s="1"/>
  <c r="P80"/>
  <c r="AF80" s="1"/>
  <c r="P81"/>
  <c r="AF81" s="1"/>
  <c r="P82"/>
  <c r="AF82" s="1"/>
  <c r="P83"/>
  <c r="AF83" s="1"/>
  <c r="P84"/>
  <c r="AF84" s="1"/>
  <c r="P85"/>
  <c r="AF85" s="1"/>
  <c r="P86"/>
  <c r="AF86" s="1"/>
  <c r="P87"/>
  <c r="AF87" s="1"/>
  <c r="P88"/>
  <c r="AF88" s="1"/>
  <c r="P89"/>
  <c r="AF89" s="1"/>
  <c r="P90"/>
  <c r="AF90" s="1"/>
  <c r="P91"/>
  <c r="AF91" s="1"/>
  <c r="P92"/>
  <c r="AF92" s="1"/>
  <c r="P93"/>
  <c r="AF93" s="1"/>
  <c r="P94"/>
  <c r="AF94" s="1"/>
  <c r="P95"/>
  <c r="AF95" s="1"/>
  <c r="P96"/>
  <c r="AF96" s="1"/>
  <c r="P97"/>
  <c r="AF97" s="1"/>
  <c r="P98"/>
  <c r="AF98" s="1"/>
  <c r="P99"/>
  <c r="AF99" s="1"/>
  <c r="P100"/>
  <c r="AF100" s="1"/>
  <c r="P101"/>
  <c r="AF101" s="1"/>
  <c r="P102"/>
  <c r="AF102" s="1"/>
  <c r="P103"/>
  <c r="AF103" s="1"/>
  <c r="P104"/>
  <c r="AF104" s="1"/>
  <c r="P105"/>
  <c r="AF105" s="1"/>
  <c r="P106"/>
  <c r="AF106" s="1"/>
  <c r="P107"/>
  <c r="AF107" s="1"/>
  <c r="P108"/>
  <c r="AF108" s="1"/>
  <c r="P109"/>
  <c r="AF109" s="1"/>
  <c r="P110"/>
  <c r="AF110" s="1"/>
  <c r="P111"/>
  <c r="AF111" s="1"/>
  <c r="P112"/>
  <c r="AF112" s="1"/>
  <c r="P113"/>
  <c r="AF113" s="1"/>
  <c r="P114"/>
  <c r="AF114" s="1"/>
  <c r="P115"/>
  <c r="AF115" s="1"/>
  <c r="P116"/>
  <c r="AF116" s="1"/>
  <c r="P117"/>
  <c r="AF117" s="1"/>
  <c r="P118"/>
  <c r="AF118" s="1"/>
  <c r="P119"/>
  <c r="AF119" s="1"/>
  <c r="P120"/>
  <c r="AF120" s="1"/>
  <c r="P121"/>
  <c r="AF121" s="1"/>
  <c r="P122"/>
  <c r="AF122" s="1"/>
  <c r="P123"/>
  <c r="AF123" s="1"/>
  <c r="P124"/>
  <c r="AF124" s="1"/>
  <c r="P125"/>
  <c r="AF125" s="1"/>
  <c r="P126"/>
  <c r="AF126" s="1"/>
  <c r="P127"/>
  <c r="AF127" s="1"/>
  <c r="P128"/>
  <c r="AF128" s="1"/>
  <c r="P129"/>
  <c r="AF129" s="1"/>
  <c r="P130"/>
  <c r="AF130" s="1"/>
  <c r="P131"/>
  <c r="AF131" s="1"/>
  <c r="P132"/>
  <c r="AF132" s="1"/>
  <c r="P133"/>
  <c r="AF133" s="1"/>
  <c r="P134"/>
  <c r="AF134" s="1"/>
  <c r="P135"/>
  <c r="AF135" s="1"/>
  <c r="P136"/>
  <c r="AF136" s="1"/>
  <c r="P137"/>
  <c r="AF137" s="1"/>
  <c r="P138"/>
  <c r="AF138" s="1"/>
  <c r="P139"/>
  <c r="AF139" s="1"/>
  <c r="P140"/>
  <c r="AF140" s="1"/>
  <c r="P141"/>
  <c r="AF141" s="1"/>
  <c r="P142"/>
  <c r="AF142" s="1"/>
  <c r="P143"/>
  <c r="AF143" s="1"/>
  <c r="P144"/>
  <c r="AF144" s="1"/>
  <c r="P145"/>
  <c r="AF145" s="1"/>
  <c r="P146"/>
  <c r="AF146" s="1"/>
  <c r="P147"/>
  <c r="AF147" s="1"/>
  <c r="P148"/>
  <c r="AF148" s="1"/>
  <c r="P149"/>
  <c r="AF149" s="1"/>
  <c r="P150"/>
  <c r="AF150" s="1"/>
  <c r="P151"/>
  <c r="AF151" s="1"/>
  <c r="P152"/>
  <c r="AF152" s="1"/>
  <c r="P153"/>
  <c r="AF153" s="1"/>
  <c r="P154"/>
  <c r="AF154" s="1"/>
  <c r="P155"/>
  <c r="AF155" s="1"/>
  <c r="P156"/>
  <c r="AF156" s="1"/>
  <c r="P157"/>
  <c r="AF157" s="1"/>
  <c r="P158"/>
  <c r="AF158" s="1"/>
  <c r="P159"/>
  <c r="AF159" s="1"/>
  <c r="P160"/>
  <c r="AF160" s="1"/>
  <c r="P161"/>
  <c r="AF161" s="1"/>
  <c r="P162"/>
  <c r="AF162" s="1"/>
  <c r="P163"/>
  <c r="AF163" s="1"/>
  <c r="P164"/>
  <c r="AF164" s="1"/>
  <c r="P165"/>
  <c r="AF165" s="1"/>
  <c r="P166"/>
  <c r="AF166" s="1"/>
  <c r="P167"/>
  <c r="AF167" s="1"/>
  <c r="P168"/>
  <c r="AF168" s="1"/>
  <c r="P169"/>
  <c r="AF169" s="1"/>
  <c r="P170"/>
  <c r="AF170" s="1"/>
  <c r="P171"/>
  <c r="AF171" s="1"/>
  <c r="P172"/>
  <c r="AF172" s="1"/>
  <c r="P173"/>
  <c r="AF173" s="1"/>
  <c r="P174"/>
  <c r="AF174" s="1"/>
  <c r="P175"/>
  <c r="AF175" s="1"/>
  <c r="P176"/>
  <c r="AF176" s="1"/>
  <c r="P177"/>
  <c r="AF177" s="1"/>
  <c r="P178"/>
  <c r="AF178" s="1"/>
  <c r="P179"/>
  <c r="AF179" s="1"/>
  <c r="P180"/>
  <c r="AF180" s="1"/>
  <c r="P181"/>
  <c r="AF181" s="1"/>
  <c r="P182"/>
  <c r="AF182" s="1"/>
  <c r="P183"/>
  <c r="AF183" s="1"/>
  <c r="P184"/>
  <c r="AF184" s="1"/>
  <c r="P185"/>
  <c r="AF185" s="1"/>
  <c r="P186"/>
  <c r="AF186" s="1"/>
  <c r="P187"/>
  <c r="AF187" s="1"/>
  <c r="P188"/>
  <c r="AF188" s="1"/>
  <c r="P189"/>
  <c r="AF189" s="1"/>
  <c r="P190"/>
  <c r="AF190" s="1"/>
  <c r="P191"/>
  <c r="AF191" s="1"/>
  <c r="P192"/>
  <c r="AF192" s="1"/>
  <c r="P193"/>
  <c r="AF193" s="1"/>
  <c r="P194"/>
  <c r="AF194" s="1"/>
  <c r="P195"/>
  <c r="AF195" s="1"/>
  <c r="P196"/>
  <c r="AF196" s="1"/>
  <c r="P197"/>
  <c r="AF197" s="1"/>
  <c r="P198"/>
  <c r="AF198" s="1"/>
  <c r="P199"/>
  <c r="AF199" s="1"/>
  <c r="P200"/>
  <c r="AF200" s="1"/>
  <c r="P201"/>
  <c r="AF201" s="1"/>
  <c r="P202"/>
  <c r="AF202" s="1"/>
  <c r="P203"/>
  <c r="AF203" s="1"/>
  <c r="P204"/>
  <c r="AF204" s="1"/>
  <c r="P205"/>
  <c r="AF205" s="1"/>
  <c r="P206"/>
  <c r="AF206" s="1"/>
  <c r="P207"/>
  <c r="AF207" s="1"/>
  <c r="P208"/>
  <c r="AF208" s="1"/>
  <c r="P209"/>
  <c r="AF209" s="1"/>
  <c r="P210"/>
  <c r="AF210" s="1"/>
  <c r="P211"/>
  <c r="AF211" s="1"/>
  <c r="P212"/>
  <c r="AF212" s="1"/>
  <c r="P213"/>
  <c r="AF213" s="1"/>
  <c r="P214"/>
  <c r="AF214" s="1"/>
  <c r="P215"/>
  <c r="AF215" s="1"/>
  <c r="P216"/>
  <c r="AF216" s="1"/>
  <c r="P217"/>
  <c r="AF217" s="1"/>
  <c r="P218"/>
  <c r="AF218" s="1"/>
  <c r="P219"/>
  <c r="AF219" s="1"/>
  <c r="P220"/>
  <c r="AF220" s="1"/>
  <c r="P221"/>
  <c r="AF221" s="1"/>
  <c r="P222"/>
  <c r="AF222" s="1"/>
  <c r="P223"/>
  <c r="AF223" s="1"/>
  <c r="P224"/>
  <c r="AF224" s="1"/>
  <c r="P225"/>
  <c r="AF225" s="1"/>
  <c r="P226"/>
  <c r="AF226" s="1"/>
  <c r="P227"/>
  <c r="AF227" s="1"/>
  <c r="P228"/>
  <c r="AF228" s="1"/>
  <c r="P229"/>
  <c r="AF229" s="1"/>
  <c r="P230"/>
  <c r="AF230" s="1"/>
  <c r="P231"/>
  <c r="AF231" s="1"/>
  <c r="P232"/>
  <c r="AF232" s="1"/>
  <c r="P233"/>
  <c r="AF233" s="1"/>
  <c r="P234"/>
  <c r="AF234" s="1"/>
  <c r="P235"/>
  <c r="AF235" s="1"/>
  <c r="P236"/>
  <c r="AF236" s="1"/>
  <c r="P237"/>
  <c r="AF237" s="1"/>
  <c r="P238"/>
  <c r="AF238" s="1"/>
  <c r="P239"/>
  <c r="AF239" s="1"/>
  <c r="P240"/>
  <c r="AF240" s="1"/>
  <c r="P241"/>
  <c r="AF241" s="1"/>
  <c r="P242"/>
  <c r="AF242" s="1"/>
  <c r="P243"/>
  <c r="AF243" s="1"/>
  <c r="P244"/>
  <c r="AF244" s="1"/>
  <c r="P245"/>
  <c r="AF245" s="1"/>
  <c r="P246"/>
  <c r="AF246" s="1"/>
  <c r="P247"/>
  <c r="AF247" s="1"/>
  <c r="P248"/>
  <c r="AF248" s="1"/>
  <c r="P249"/>
  <c r="AF249" s="1"/>
  <c r="P250"/>
  <c r="AF250" s="1"/>
  <c r="P251"/>
  <c r="AF251" s="1"/>
  <c r="P252"/>
  <c r="AF252" s="1"/>
  <c r="P253"/>
  <c r="AF253" s="1"/>
  <c r="P254"/>
  <c r="AF254" s="1"/>
  <c r="P255"/>
  <c r="AF255" s="1"/>
  <c r="P256"/>
  <c r="AF256" s="1"/>
  <c r="P257"/>
  <c r="AF257" s="1"/>
  <c r="P258"/>
  <c r="AF258" s="1"/>
  <c r="P259"/>
  <c r="AF259" s="1"/>
  <c r="P260"/>
  <c r="AF260" s="1"/>
  <c r="P261"/>
  <c r="AF261" s="1"/>
  <c r="P262"/>
  <c r="AF262" s="1"/>
  <c r="P263"/>
  <c r="AF263" s="1"/>
  <c r="P264"/>
  <c r="AF264" s="1"/>
  <c r="P265"/>
  <c r="AF265" s="1"/>
  <c r="P266"/>
  <c r="AF266" s="1"/>
  <c r="P267"/>
  <c r="AF267" s="1"/>
  <c r="P268"/>
  <c r="AF268" s="1"/>
  <c r="P269"/>
  <c r="AF269" s="1"/>
  <c r="P270"/>
  <c r="AF270" s="1"/>
  <c r="P271"/>
  <c r="AF271" s="1"/>
  <c r="P272"/>
  <c r="AF272" s="1"/>
  <c r="P273"/>
  <c r="AF273" s="1"/>
  <c r="P274"/>
  <c r="AF274" s="1"/>
  <c r="P275"/>
  <c r="AF275" s="1"/>
  <c r="P276"/>
  <c r="AF276" s="1"/>
  <c r="P277"/>
  <c r="AF277" s="1"/>
  <c r="P278"/>
  <c r="AF278" s="1"/>
  <c r="P279"/>
  <c r="AF279" s="1"/>
  <c r="P280"/>
  <c r="AF280" s="1"/>
  <c r="P281"/>
  <c r="AF281" s="1"/>
  <c r="P282"/>
  <c r="AF282" s="1"/>
  <c r="P283"/>
  <c r="AF283" s="1"/>
  <c r="P284"/>
  <c r="AF284" s="1"/>
  <c r="P285"/>
  <c r="AF285" s="1"/>
  <c r="P286"/>
  <c r="AF286" s="1"/>
  <c r="P287"/>
  <c r="AF287" s="1"/>
  <c r="P288"/>
  <c r="AF288" s="1"/>
  <c r="P289"/>
  <c r="AF289" s="1"/>
  <c r="P290"/>
  <c r="AF290" s="1"/>
  <c r="P291"/>
  <c r="AF291" s="1"/>
  <c r="P292"/>
  <c r="AF292" s="1"/>
  <c r="P293"/>
  <c r="AF293" s="1"/>
  <c r="P294"/>
  <c r="AF294" s="1"/>
  <c r="P295"/>
  <c r="AF295" s="1"/>
  <c r="P296"/>
  <c r="AF296" s="1"/>
  <c r="P297"/>
  <c r="AF297" s="1"/>
  <c r="P298"/>
  <c r="AF298" s="1"/>
  <c r="P299"/>
  <c r="AF299" s="1"/>
  <c r="P300"/>
  <c r="AF300" s="1"/>
  <c r="P301"/>
  <c r="AF301" s="1"/>
  <c r="P302"/>
  <c r="AF302" s="1"/>
  <c r="P303"/>
  <c r="AF303" s="1"/>
  <c r="P304"/>
  <c r="AF304" s="1"/>
  <c r="P305"/>
  <c r="AF305" s="1"/>
  <c r="P306"/>
  <c r="AF306" s="1"/>
  <c r="P307"/>
  <c r="AF307" s="1"/>
  <c r="P308"/>
  <c r="AF308" s="1"/>
  <c r="P309"/>
  <c r="AF309" s="1"/>
  <c r="P310"/>
  <c r="AF310" s="1"/>
  <c r="P311"/>
  <c r="AF311" s="1"/>
  <c r="P312"/>
  <c r="AF312" s="1"/>
  <c r="P313"/>
  <c r="AF313" s="1"/>
  <c r="P314"/>
  <c r="AF314" s="1"/>
  <c r="P315"/>
  <c r="AF315" s="1"/>
  <c r="P316"/>
  <c r="AF316" s="1"/>
  <c r="P317"/>
  <c r="AF317" s="1"/>
  <c r="P318"/>
  <c r="AF318" s="1"/>
  <c r="P319"/>
  <c r="AF319" s="1"/>
  <c r="P320"/>
  <c r="AF320" s="1"/>
  <c r="P321"/>
  <c r="AF321" s="1"/>
  <c r="P322"/>
  <c r="AF322" s="1"/>
  <c r="P323"/>
  <c r="AF323" s="1"/>
  <c r="P324"/>
  <c r="AF324" s="1"/>
  <c r="P325"/>
  <c r="AF325" s="1"/>
  <c r="P326"/>
  <c r="AF326" s="1"/>
  <c r="P327"/>
  <c r="AF327" s="1"/>
  <c r="P328"/>
  <c r="AF328" s="1"/>
  <c r="P329"/>
  <c r="AF329" s="1"/>
  <c r="P330"/>
  <c r="AF330" s="1"/>
  <c r="P331"/>
  <c r="AF331" s="1"/>
  <c r="P332"/>
  <c r="AF332" s="1"/>
  <c r="P333"/>
  <c r="AF333" s="1"/>
  <c r="P334"/>
  <c r="AF334" s="1"/>
  <c r="P335"/>
  <c r="AF335" s="1"/>
  <c r="P336"/>
  <c r="AF336" s="1"/>
  <c r="P337"/>
  <c r="AF337" s="1"/>
  <c r="P338"/>
  <c r="AF338" s="1"/>
  <c r="P339"/>
  <c r="AF339" s="1"/>
  <c r="P340"/>
  <c r="AF340" s="1"/>
  <c r="P341"/>
  <c r="AF341" s="1"/>
  <c r="P342"/>
  <c r="AF342" s="1"/>
  <c r="P343"/>
  <c r="AF343" s="1"/>
  <c r="P344"/>
  <c r="AF344" s="1"/>
  <c r="P345"/>
  <c r="AF345" s="1"/>
  <c r="P346"/>
  <c r="AF346" s="1"/>
  <c r="P347"/>
  <c r="AF347" s="1"/>
  <c r="P348"/>
  <c r="AF348" s="1"/>
  <c r="P349"/>
  <c r="AF349" s="1"/>
  <c r="P350"/>
  <c r="AF350" s="1"/>
  <c r="P351"/>
  <c r="AF351" s="1"/>
  <c r="P352"/>
  <c r="AF352" s="1"/>
  <c r="P353"/>
  <c r="AF353" s="1"/>
  <c r="P354"/>
  <c r="AF354" s="1"/>
  <c r="P355"/>
  <c r="AF355" s="1"/>
  <c r="P356"/>
  <c r="AF356" s="1"/>
  <c r="P357"/>
  <c r="AF357" s="1"/>
  <c r="P358"/>
  <c r="AF358" s="1"/>
  <c r="P359"/>
  <c r="AF359" s="1"/>
  <c r="P360"/>
  <c r="AF360" s="1"/>
  <c r="P361"/>
  <c r="AF361" s="1"/>
  <c r="P362"/>
  <c r="AF362" s="1"/>
  <c r="P363"/>
  <c r="AF363" s="1"/>
  <c r="P364"/>
  <c r="AF364" s="1"/>
  <c r="P365"/>
  <c r="AF365" s="1"/>
  <c r="P366"/>
  <c r="AF366" s="1"/>
  <c r="P367"/>
  <c r="AF367" s="1"/>
  <c r="P368"/>
  <c r="AF368" s="1"/>
  <c r="P369"/>
  <c r="AF369" s="1"/>
  <c r="P370"/>
  <c r="AF370" s="1"/>
  <c r="P371"/>
  <c r="AF371" s="1"/>
  <c r="P372"/>
  <c r="AF372" s="1"/>
  <c r="P373"/>
  <c r="AF373" s="1"/>
  <c r="P374"/>
  <c r="AF374" s="1"/>
  <c r="P375"/>
  <c r="AF375" s="1"/>
  <c r="P376"/>
  <c r="AF376" s="1"/>
  <c r="P377"/>
  <c r="AF377" s="1"/>
  <c r="P378"/>
  <c r="AF378" s="1"/>
  <c r="P379"/>
  <c r="AF379" s="1"/>
  <c r="P380"/>
  <c r="AF380" s="1"/>
  <c r="P381"/>
  <c r="AF381" s="1"/>
  <c r="P382"/>
  <c r="AF382" s="1"/>
  <c r="P383"/>
  <c r="AF383" s="1"/>
  <c r="P384"/>
  <c r="AF384" s="1"/>
  <c r="P385"/>
  <c r="AF385" s="1"/>
  <c r="P386"/>
  <c r="AF386" s="1"/>
  <c r="P387"/>
  <c r="AF387" s="1"/>
  <c r="P388"/>
  <c r="AF388" s="1"/>
  <c r="P389"/>
  <c r="AF389" s="1"/>
  <c r="P390"/>
  <c r="AF390" s="1"/>
  <c r="P391"/>
  <c r="AF391" s="1"/>
  <c r="P392"/>
  <c r="AF392" s="1"/>
  <c r="P393"/>
  <c r="AF393" s="1"/>
  <c r="P394"/>
  <c r="AF394" s="1"/>
  <c r="P395"/>
  <c r="AF395" s="1"/>
  <c r="P396"/>
  <c r="AF396" s="1"/>
  <c r="P397"/>
  <c r="AF397" s="1"/>
  <c r="P398"/>
  <c r="AF398" s="1"/>
  <c r="P399"/>
  <c r="AF399" s="1"/>
  <c r="P400"/>
  <c r="AF400" s="1"/>
  <c r="P401"/>
  <c r="AF401" s="1"/>
  <c r="P402"/>
  <c r="AF402" s="1"/>
  <c r="P403"/>
  <c r="AF403" s="1"/>
  <c r="P404"/>
  <c r="AF404" s="1"/>
  <c r="P405"/>
  <c r="AF405" s="1"/>
  <c r="P6"/>
  <c r="AF6" s="1"/>
  <c r="O7"/>
  <c r="AE7" s="1"/>
  <c r="O8"/>
  <c r="AE8" s="1"/>
  <c r="O9"/>
  <c r="AE9" s="1"/>
  <c r="O10"/>
  <c r="AE10" s="1"/>
  <c r="O11"/>
  <c r="AE11" s="1"/>
  <c r="O12"/>
  <c r="AE12" s="1"/>
  <c r="O13"/>
  <c r="AE13" s="1"/>
  <c r="O14"/>
  <c r="AE14" s="1"/>
  <c r="O15"/>
  <c r="AE15" s="1"/>
  <c r="O16"/>
  <c r="AE16" s="1"/>
  <c r="O17"/>
  <c r="AE17" s="1"/>
  <c r="O18"/>
  <c r="AE18" s="1"/>
  <c r="O19"/>
  <c r="AE19" s="1"/>
  <c r="O20"/>
  <c r="AE20" s="1"/>
  <c r="O21"/>
  <c r="AE21" s="1"/>
  <c r="O22"/>
  <c r="AE22" s="1"/>
  <c r="O23"/>
  <c r="AE23" s="1"/>
  <c r="O24"/>
  <c r="AE24" s="1"/>
  <c r="O25"/>
  <c r="AE25" s="1"/>
  <c r="O26"/>
  <c r="AE26" s="1"/>
  <c r="O27"/>
  <c r="AE27" s="1"/>
  <c r="O28"/>
  <c r="AE28" s="1"/>
  <c r="O29"/>
  <c r="AE29" s="1"/>
  <c r="O30"/>
  <c r="AE30" s="1"/>
  <c r="O31"/>
  <c r="AE31" s="1"/>
  <c r="O32"/>
  <c r="AE32" s="1"/>
  <c r="O33"/>
  <c r="AE33" s="1"/>
  <c r="O34"/>
  <c r="AE34" s="1"/>
  <c r="O35"/>
  <c r="AE35" s="1"/>
  <c r="O36"/>
  <c r="AE36" s="1"/>
  <c r="O37"/>
  <c r="AE37" s="1"/>
  <c r="O38"/>
  <c r="AE38" s="1"/>
  <c r="O39"/>
  <c r="AE39" s="1"/>
  <c r="O40"/>
  <c r="AE40" s="1"/>
  <c r="O41"/>
  <c r="AE41" s="1"/>
  <c r="O42"/>
  <c r="AE42" s="1"/>
  <c r="O43"/>
  <c r="AE43" s="1"/>
  <c r="O44"/>
  <c r="AE44" s="1"/>
  <c r="O45"/>
  <c r="AE45" s="1"/>
  <c r="O46"/>
  <c r="AE46" s="1"/>
  <c r="O47"/>
  <c r="AE47" s="1"/>
  <c r="O48"/>
  <c r="AE48" s="1"/>
  <c r="O49"/>
  <c r="AE49" s="1"/>
  <c r="O50"/>
  <c r="AE50" s="1"/>
  <c r="O51"/>
  <c r="AE51" s="1"/>
  <c r="O52"/>
  <c r="AE52" s="1"/>
  <c r="O53"/>
  <c r="AE53" s="1"/>
  <c r="O54"/>
  <c r="AE54" s="1"/>
  <c r="O55"/>
  <c r="AE55" s="1"/>
  <c r="O56"/>
  <c r="AE56" s="1"/>
  <c r="O57"/>
  <c r="AE57" s="1"/>
  <c r="O58"/>
  <c r="AE58" s="1"/>
  <c r="O59"/>
  <c r="AE59" s="1"/>
  <c r="O60"/>
  <c r="AE60" s="1"/>
  <c r="O61"/>
  <c r="AE61" s="1"/>
  <c r="O62"/>
  <c r="AE62" s="1"/>
  <c r="O63"/>
  <c r="AE63" s="1"/>
  <c r="O64"/>
  <c r="AE64" s="1"/>
  <c r="O65"/>
  <c r="AE65" s="1"/>
  <c r="O66"/>
  <c r="AE66" s="1"/>
  <c r="O67"/>
  <c r="AE67" s="1"/>
  <c r="O68"/>
  <c r="AE68" s="1"/>
  <c r="O69"/>
  <c r="AE69" s="1"/>
  <c r="O70"/>
  <c r="AE70" s="1"/>
  <c r="O71"/>
  <c r="AE71" s="1"/>
  <c r="O72"/>
  <c r="AE72" s="1"/>
  <c r="O73"/>
  <c r="AE73" s="1"/>
  <c r="O74"/>
  <c r="AE74" s="1"/>
  <c r="O75"/>
  <c r="AE75" s="1"/>
  <c r="O76"/>
  <c r="AE76" s="1"/>
  <c r="O77"/>
  <c r="AE77" s="1"/>
  <c r="O78"/>
  <c r="AE78" s="1"/>
  <c r="O79"/>
  <c r="AE79" s="1"/>
  <c r="O80"/>
  <c r="AE80" s="1"/>
  <c r="O81"/>
  <c r="AE81" s="1"/>
  <c r="O82"/>
  <c r="AE82" s="1"/>
  <c r="O83"/>
  <c r="AE83" s="1"/>
  <c r="O84"/>
  <c r="AE84" s="1"/>
  <c r="O85"/>
  <c r="AE85" s="1"/>
  <c r="O86"/>
  <c r="AE86" s="1"/>
  <c r="O87"/>
  <c r="AE87" s="1"/>
  <c r="O88"/>
  <c r="AE88" s="1"/>
  <c r="O89"/>
  <c r="AE89" s="1"/>
  <c r="O90"/>
  <c r="AE90" s="1"/>
  <c r="O91"/>
  <c r="AE91" s="1"/>
  <c r="O92"/>
  <c r="AE92" s="1"/>
  <c r="O93"/>
  <c r="AE93" s="1"/>
  <c r="O94"/>
  <c r="AE94" s="1"/>
  <c r="O95"/>
  <c r="AE95" s="1"/>
  <c r="O96"/>
  <c r="AE96" s="1"/>
  <c r="O97"/>
  <c r="AE97" s="1"/>
  <c r="O98"/>
  <c r="AE98" s="1"/>
  <c r="O99"/>
  <c r="AE99" s="1"/>
  <c r="O100"/>
  <c r="AE100" s="1"/>
  <c r="O101"/>
  <c r="AE101" s="1"/>
  <c r="O102"/>
  <c r="AE102" s="1"/>
  <c r="O103"/>
  <c r="AE103" s="1"/>
  <c r="O104"/>
  <c r="AE104" s="1"/>
  <c r="O105"/>
  <c r="AE105" s="1"/>
  <c r="O106"/>
  <c r="AE106" s="1"/>
  <c r="O107"/>
  <c r="AE107" s="1"/>
  <c r="O108"/>
  <c r="AE108" s="1"/>
  <c r="O109"/>
  <c r="AE109" s="1"/>
  <c r="O110"/>
  <c r="AE110" s="1"/>
  <c r="O111"/>
  <c r="AE111" s="1"/>
  <c r="O112"/>
  <c r="AE112" s="1"/>
  <c r="O113"/>
  <c r="AE113" s="1"/>
  <c r="O114"/>
  <c r="AE114" s="1"/>
  <c r="O115"/>
  <c r="AE115" s="1"/>
  <c r="O116"/>
  <c r="AE116" s="1"/>
  <c r="O117"/>
  <c r="AE117" s="1"/>
  <c r="O118"/>
  <c r="AE118" s="1"/>
  <c r="O119"/>
  <c r="AE119" s="1"/>
  <c r="O120"/>
  <c r="AE120" s="1"/>
  <c r="O121"/>
  <c r="AE121" s="1"/>
  <c r="O122"/>
  <c r="AE122" s="1"/>
  <c r="O123"/>
  <c r="AE123" s="1"/>
  <c r="O124"/>
  <c r="AE124" s="1"/>
  <c r="O125"/>
  <c r="AE125" s="1"/>
  <c r="O126"/>
  <c r="AE126" s="1"/>
  <c r="O127"/>
  <c r="AE127" s="1"/>
  <c r="O128"/>
  <c r="AE128" s="1"/>
  <c r="O129"/>
  <c r="AE129" s="1"/>
  <c r="O130"/>
  <c r="AE130" s="1"/>
  <c r="O131"/>
  <c r="AE131" s="1"/>
  <c r="O132"/>
  <c r="AE132" s="1"/>
  <c r="O133"/>
  <c r="AE133" s="1"/>
  <c r="O134"/>
  <c r="AE134" s="1"/>
  <c r="O135"/>
  <c r="AE135" s="1"/>
  <c r="O136"/>
  <c r="AE136" s="1"/>
  <c r="O137"/>
  <c r="AE137" s="1"/>
  <c r="O138"/>
  <c r="AE138" s="1"/>
  <c r="O139"/>
  <c r="AE139" s="1"/>
  <c r="O140"/>
  <c r="AE140" s="1"/>
  <c r="O141"/>
  <c r="AE141" s="1"/>
  <c r="O142"/>
  <c r="AE142" s="1"/>
  <c r="O143"/>
  <c r="AE143" s="1"/>
  <c r="O144"/>
  <c r="AE144" s="1"/>
  <c r="O145"/>
  <c r="AE145" s="1"/>
  <c r="O146"/>
  <c r="AE146" s="1"/>
  <c r="O147"/>
  <c r="AE147" s="1"/>
  <c r="O148"/>
  <c r="AE148" s="1"/>
  <c r="O149"/>
  <c r="AE149" s="1"/>
  <c r="O150"/>
  <c r="AE150" s="1"/>
  <c r="O151"/>
  <c r="AE151" s="1"/>
  <c r="O152"/>
  <c r="AE152" s="1"/>
  <c r="O153"/>
  <c r="AE153" s="1"/>
  <c r="O154"/>
  <c r="AE154" s="1"/>
  <c r="O155"/>
  <c r="AE155" s="1"/>
  <c r="O156"/>
  <c r="AE156" s="1"/>
  <c r="O157"/>
  <c r="AE157" s="1"/>
  <c r="O158"/>
  <c r="AE158" s="1"/>
  <c r="O159"/>
  <c r="AE159" s="1"/>
  <c r="O160"/>
  <c r="AE160" s="1"/>
  <c r="O161"/>
  <c r="AE161" s="1"/>
  <c r="O162"/>
  <c r="AE162" s="1"/>
  <c r="O163"/>
  <c r="AE163" s="1"/>
  <c r="O164"/>
  <c r="AE164" s="1"/>
  <c r="O165"/>
  <c r="AE165" s="1"/>
  <c r="O166"/>
  <c r="AE166" s="1"/>
  <c r="O167"/>
  <c r="AE167" s="1"/>
  <c r="O168"/>
  <c r="AE168" s="1"/>
  <c r="O169"/>
  <c r="AE169" s="1"/>
  <c r="O170"/>
  <c r="AE170" s="1"/>
  <c r="O171"/>
  <c r="AE171" s="1"/>
  <c r="O172"/>
  <c r="AE172" s="1"/>
  <c r="O173"/>
  <c r="AE173" s="1"/>
  <c r="O174"/>
  <c r="AE174" s="1"/>
  <c r="O175"/>
  <c r="AE175" s="1"/>
  <c r="O176"/>
  <c r="AE176" s="1"/>
  <c r="O177"/>
  <c r="AE177" s="1"/>
  <c r="O178"/>
  <c r="AE178" s="1"/>
  <c r="O179"/>
  <c r="AE179" s="1"/>
  <c r="O180"/>
  <c r="AE180" s="1"/>
  <c r="O181"/>
  <c r="AE181" s="1"/>
  <c r="O182"/>
  <c r="AE182" s="1"/>
  <c r="O183"/>
  <c r="AE183" s="1"/>
  <c r="O184"/>
  <c r="AE184" s="1"/>
  <c r="O185"/>
  <c r="AE185" s="1"/>
  <c r="O186"/>
  <c r="AE186" s="1"/>
  <c r="O187"/>
  <c r="AE187" s="1"/>
  <c r="O188"/>
  <c r="AE188" s="1"/>
  <c r="O189"/>
  <c r="AE189" s="1"/>
  <c r="O190"/>
  <c r="AE190" s="1"/>
  <c r="O191"/>
  <c r="AE191" s="1"/>
  <c r="O192"/>
  <c r="AE192" s="1"/>
  <c r="O193"/>
  <c r="AE193" s="1"/>
  <c r="O194"/>
  <c r="AE194" s="1"/>
  <c r="O195"/>
  <c r="AE195" s="1"/>
  <c r="O196"/>
  <c r="AE196" s="1"/>
  <c r="O197"/>
  <c r="AE197" s="1"/>
  <c r="O198"/>
  <c r="AE198" s="1"/>
  <c r="O199"/>
  <c r="AE199" s="1"/>
  <c r="O200"/>
  <c r="AE200" s="1"/>
  <c r="O201"/>
  <c r="AE201" s="1"/>
  <c r="O202"/>
  <c r="AE202" s="1"/>
  <c r="O203"/>
  <c r="AE203" s="1"/>
  <c r="O204"/>
  <c r="AE204" s="1"/>
  <c r="O205"/>
  <c r="AE205" s="1"/>
  <c r="O206"/>
  <c r="AE206" s="1"/>
  <c r="O207"/>
  <c r="AE207" s="1"/>
  <c r="O208"/>
  <c r="AE208" s="1"/>
  <c r="O209"/>
  <c r="AE209" s="1"/>
  <c r="O210"/>
  <c r="AE210" s="1"/>
  <c r="O211"/>
  <c r="AE211" s="1"/>
  <c r="O212"/>
  <c r="AE212" s="1"/>
  <c r="O213"/>
  <c r="AE213" s="1"/>
  <c r="O214"/>
  <c r="AE214" s="1"/>
  <c r="O215"/>
  <c r="AE215" s="1"/>
  <c r="O216"/>
  <c r="AE216" s="1"/>
  <c r="O217"/>
  <c r="AE217" s="1"/>
  <c r="O218"/>
  <c r="AE218" s="1"/>
  <c r="O219"/>
  <c r="AE219" s="1"/>
  <c r="O220"/>
  <c r="AE220" s="1"/>
  <c r="O221"/>
  <c r="AE221" s="1"/>
  <c r="O222"/>
  <c r="AE222" s="1"/>
  <c r="O223"/>
  <c r="AE223" s="1"/>
  <c r="O224"/>
  <c r="AE224" s="1"/>
  <c r="O225"/>
  <c r="AE225" s="1"/>
  <c r="O226"/>
  <c r="AE226" s="1"/>
  <c r="O227"/>
  <c r="AE227" s="1"/>
  <c r="O228"/>
  <c r="AE228" s="1"/>
  <c r="O229"/>
  <c r="AE229" s="1"/>
  <c r="O230"/>
  <c r="AE230" s="1"/>
  <c r="O231"/>
  <c r="AE231" s="1"/>
  <c r="O232"/>
  <c r="AE232" s="1"/>
  <c r="O233"/>
  <c r="AE233" s="1"/>
  <c r="O234"/>
  <c r="AE234" s="1"/>
  <c r="O235"/>
  <c r="AE235" s="1"/>
  <c r="O236"/>
  <c r="AE236" s="1"/>
  <c r="O237"/>
  <c r="AE237" s="1"/>
  <c r="O238"/>
  <c r="AE238" s="1"/>
  <c r="O239"/>
  <c r="AE239" s="1"/>
  <c r="O240"/>
  <c r="AE240" s="1"/>
  <c r="O241"/>
  <c r="AE241" s="1"/>
  <c r="O242"/>
  <c r="AE242" s="1"/>
  <c r="O243"/>
  <c r="AE243" s="1"/>
  <c r="O244"/>
  <c r="AE244" s="1"/>
  <c r="O245"/>
  <c r="AE245" s="1"/>
  <c r="O246"/>
  <c r="AE246" s="1"/>
  <c r="O247"/>
  <c r="AE247" s="1"/>
  <c r="O248"/>
  <c r="AE248" s="1"/>
  <c r="O249"/>
  <c r="AE249" s="1"/>
  <c r="O250"/>
  <c r="AE250" s="1"/>
  <c r="O251"/>
  <c r="AE251" s="1"/>
  <c r="O252"/>
  <c r="AE252" s="1"/>
  <c r="O253"/>
  <c r="AE253" s="1"/>
  <c r="O254"/>
  <c r="AE254" s="1"/>
  <c r="O255"/>
  <c r="AE255" s="1"/>
  <c r="O256"/>
  <c r="AE256" s="1"/>
  <c r="O257"/>
  <c r="AE257" s="1"/>
  <c r="O258"/>
  <c r="AE258" s="1"/>
  <c r="O259"/>
  <c r="AE259" s="1"/>
  <c r="O260"/>
  <c r="AE260" s="1"/>
  <c r="O261"/>
  <c r="AE261" s="1"/>
  <c r="O262"/>
  <c r="AE262" s="1"/>
  <c r="O263"/>
  <c r="AE263" s="1"/>
  <c r="O264"/>
  <c r="AE264" s="1"/>
  <c r="O265"/>
  <c r="AE265" s="1"/>
  <c r="O266"/>
  <c r="AE266" s="1"/>
  <c r="O267"/>
  <c r="AE267" s="1"/>
  <c r="O268"/>
  <c r="AE268" s="1"/>
  <c r="O269"/>
  <c r="AE269" s="1"/>
  <c r="O270"/>
  <c r="AE270" s="1"/>
  <c r="O271"/>
  <c r="AE271" s="1"/>
  <c r="O272"/>
  <c r="AE272" s="1"/>
  <c r="O273"/>
  <c r="AE273" s="1"/>
  <c r="O274"/>
  <c r="AE274" s="1"/>
  <c r="O275"/>
  <c r="AE275" s="1"/>
  <c r="O276"/>
  <c r="AE276" s="1"/>
  <c r="O277"/>
  <c r="AE277" s="1"/>
  <c r="O278"/>
  <c r="AE278" s="1"/>
  <c r="O279"/>
  <c r="AE279" s="1"/>
  <c r="O280"/>
  <c r="AE280" s="1"/>
  <c r="O281"/>
  <c r="AE281" s="1"/>
  <c r="O282"/>
  <c r="AE282" s="1"/>
  <c r="O283"/>
  <c r="AE283" s="1"/>
  <c r="O284"/>
  <c r="AE284" s="1"/>
  <c r="O285"/>
  <c r="AE285" s="1"/>
  <c r="O286"/>
  <c r="AE286" s="1"/>
  <c r="O287"/>
  <c r="AE287" s="1"/>
  <c r="O288"/>
  <c r="AE288" s="1"/>
  <c r="O289"/>
  <c r="AE289" s="1"/>
  <c r="O290"/>
  <c r="AE290" s="1"/>
  <c r="O291"/>
  <c r="AE291" s="1"/>
  <c r="O292"/>
  <c r="AE292" s="1"/>
  <c r="O293"/>
  <c r="AE293" s="1"/>
  <c r="O294"/>
  <c r="AE294" s="1"/>
  <c r="O295"/>
  <c r="AE295" s="1"/>
  <c r="O296"/>
  <c r="AE296" s="1"/>
  <c r="O297"/>
  <c r="AE297" s="1"/>
  <c r="O298"/>
  <c r="AE298" s="1"/>
  <c r="O299"/>
  <c r="AE299" s="1"/>
  <c r="O300"/>
  <c r="AE300" s="1"/>
  <c r="O301"/>
  <c r="AE301" s="1"/>
  <c r="O302"/>
  <c r="AE302" s="1"/>
  <c r="O303"/>
  <c r="AE303" s="1"/>
  <c r="O304"/>
  <c r="AE304" s="1"/>
  <c r="O305"/>
  <c r="AE305" s="1"/>
  <c r="O306"/>
  <c r="AE306" s="1"/>
  <c r="O307"/>
  <c r="AE307" s="1"/>
  <c r="O308"/>
  <c r="AE308" s="1"/>
  <c r="O309"/>
  <c r="AE309" s="1"/>
  <c r="O310"/>
  <c r="AE310" s="1"/>
  <c r="O311"/>
  <c r="AE311" s="1"/>
  <c r="O312"/>
  <c r="AE312" s="1"/>
  <c r="O313"/>
  <c r="AE313" s="1"/>
  <c r="O314"/>
  <c r="AE314" s="1"/>
  <c r="O315"/>
  <c r="AE315" s="1"/>
  <c r="O316"/>
  <c r="AE316" s="1"/>
  <c r="O317"/>
  <c r="AE317" s="1"/>
  <c r="O318"/>
  <c r="AE318" s="1"/>
  <c r="O319"/>
  <c r="AE319" s="1"/>
  <c r="O320"/>
  <c r="AE320" s="1"/>
  <c r="O321"/>
  <c r="AE321" s="1"/>
  <c r="O322"/>
  <c r="AE322" s="1"/>
  <c r="O323"/>
  <c r="AE323" s="1"/>
  <c r="O324"/>
  <c r="AE324" s="1"/>
  <c r="O325"/>
  <c r="AE325" s="1"/>
  <c r="O326"/>
  <c r="AE326" s="1"/>
  <c r="O327"/>
  <c r="AE327" s="1"/>
  <c r="O328"/>
  <c r="AE328" s="1"/>
  <c r="O329"/>
  <c r="AE329" s="1"/>
  <c r="O330"/>
  <c r="AE330" s="1"/>
  <c r="O331"/>
  <c r="AE331" s="1"/>
  <c r="O332"/>
  <c r="AE332" s="1"/>
  <c r="O333"/>
  <c r="AE333" s="1"/>
  <c r="O334"/>
  <c r="AE334" s="1"/>
  <c r="O335"/>
  <c r="AE335" s="1"/>
  <c r="O336"/>
  <c r="AE336" s="1"/>
  <c r="O337"/>
  <c r="AE337" s="1"/>
  <c r="O338"/>
  <c r="AE338" s="1"/>
  <c r="O339"/>
  <c r="AE339" s="1"/>
  <c r="O340"/>
  <c r="AE340" s="1"/>
  <c r="O341"/>
  <c r="AE341" s="1"/>
  <c r="O342"/>
  <c r="AE342" s="1"/>
  <c r="O343"/>
  <c r="AE343" s="1"/>
  <c r="O344"/>
  <c r="AE344" s="1"/>
  <c r="O345"/>
  <c r="AE345" s="1"/>
  <c r="O346"/>
  <c r="AE346" s="1"/>
  <c r="O347"/>
  <c r="AE347" s="1"/>
  <c r="O348"/>
  <c r="AE348" s="1"/>
  <c r="O349"/>
  <c r="AE349" s="1"/>
  <c r="O350"/>
  <c r="AE350" s="1"/>
  <c r="O351"/>
  <c r="AE351" s="1"/>
  <c r="O352"/>
  <c r="AE352" s="1"/>
  <c r="O353"/>
  <c r="AE353" s="1"/>
  <c r="O354"/>
  <c r="AE354" s="1"/>
  <c r="O355"/>
  <c r="AE355" s="1"/>
  <c r="O356"/>
  <c r="AE356" s="1"/>
  <c r="O357"/>
  <c r="AE357" s="1"/>
  <c r="O358"/>
  <c r="AE358" s="1"/>
  <c r="O359"/>
  <c r="AE359" s="1"/>
  <c r="O360"/>
  <c r="AE360" s="1"/>
  <c r="O361"/>
  <c r="AE361" s="1"/>
  <c r="O362"/>
  <c r="AE362" s="1"/>
  <c r="O363"/>
  <c r="AE363" s="1"/>
  <c r="O364"/>
  <c r="AE364" s="1"/>
  <c r="O365"/>
  <c r="AE365" s="1"/>
  <c r="O366"/>
  <c r="AE366" s="1"/>
  <c r="O367"/>
  <c r="AE367" s="1"/>
  <c r="O368"/>
  <c r="AE368" s="1"/>
  <c r="O369"/>
  <c r="AE369" s="1"/>
  <c r="O370"/>
  <c r="AE370" s="1"/>
  <c r="O371"/>
  <c r="AE371" s="1"/>
  <c r="O372"/>
  <c r="AE372" s="1"/>
  <c r="O373"/>
  <c r="AE373" s="1"/>
  <c r="O374"/>
  <c r="AE374" s="1"/>
  <c r="O375"/>
  <c r="AE375" s="1"/>
  <c r="O376"/>
  <c r="AE376" s="1"/>
  <c r="O377"/>
  <c r="AE377" s="1"/>
  <c r="O378"/>
  <c r="AE378" s="1"/>
  <c r="O379"/>
  <c r="AE379" s="1"/>
  <c r="O380"/>
  <c r="AE380" s="1"/>
  <c r="O381"/>
  <c r="AE381" s="1"/>
  <c r="O382"/>
  <c r="AE382" s="1"/>
  <c r="O383"/>
  <c r="AE383" s="1"/>
  <c r="O384"/>
  <c r="AE384" s="1"/>
  <c r="O385"/>
  <c r="AE385" s="1"/>
  <c r="O386"/>
  <c r="AE386" s="1"/>
  <c r="O387"/>
  <c r="AE387" s="1"/>
  <c r="O388"/>
  <c r="AE388" s="1"/>
  <c r="O389"/>
  <c r="AE389" s="1"/>
  <c r="O390"/>
  <c r="AE390" s="1"/>
  <c r="O391"/>
  <c r="AE391" s="1"/>
  <c r="O392"/>
  <c r="AE392" s="1"/>
  <c r="O393"/>
  <c r="AE393" s="1"/>
  <c r="O394"/>
  <c r="AE394" s="1"/>
  <c r="O395"/>
  <c r="AE395" s="1"/>
  <c r="O396"/>
  <c r="AE396" s="1"/>
  <c r="O397"/>
  <c r="AE397" s="1"/>
  <c r="O398"/>
  <c r="AE398" s="1"/>
  <c r="O399"/>
  <c r="AE399" s="1"/>
  <c r="O400"/>
  <c r="AE400" s="1"/>
  <c r="O401"/>
  <c r="AE401" s="1"/>
  <c r="O402"/>
  <c r="AE402" s="1"/>
  <c r="O403"/>
  <c r="AE403" s="1"/>
  <c r="O404"/>
  <c r="AE404" s="1"/>
  <c r="O405"/>
  <c r="AE405" s="1"/>
  <c r="O6"/>
  <c r="AE6" s="1"/>
  <c r="N7"/>
  <c r="AD7" s="1"/>
  <c r="N8"/>
  <c r="AD8" s="1"/>
  <c r="N9"/>
  <c r="AD9" s="1"/>
  <c r="N10"/>
  <c r="AD10" s="1"/>
  <c r="N11"/>
  <c r="AD11" s="1"/>
  <c r="N12"/>
  <c r="AD12" s="1"/>
  <c r="N13"/>
  <c r="AD13" s="1"/>
  <c r="N14"/>
  <c r="AD14" s="1"/>
  <c r="N15"/>
  <c r="AD15" s="1"/>
  <c r="N16"/>
  <c r="AD16" s="1"/>
  <c r="N17"/>
  <c r="AD17" s="1"/>
  <c r="N18"/>
  <c r="AD18" s="1"/>
  <c r="N19"/>
  <c r="AD19" s="1"/>
  <c r="N20"/>
  <c r="AD20" s="1"/>
  <c r="N21"/>
  <c r="AD21" s="1"/>
  <c r="N22"/>
  <c r="AD22" s="1"/>
  <c r="N23"/>
  <c r="AD23" s="1"/>
  <c r="N24"/>
  <c r="AD24" s="1"/>
  <c r="N25"/>
  <c r="AD25" s="1"/>
  <c r="N26"/>
  <c r="AD26" s="1"/>
  <c r="N27"/>
  <c r="AD27" s="1"/>
  <c r="N28"/>
  <c r="AD28" s="1"/>
  <c r="N29"/>
  <c r="AD29" s="1"/>
  <c r="N30"/>
  <c r="AD30" s="1"/>
  <c r="N31"/>
  <c r="AD31" s="1"/>
  <c r="N32"/>
  <c r="AD32" s="1"/>
  <c r="N33"/>
  <c r="AD33" s="1"/>
  <c r="N34"/>
  <c r="AD34" s="1"/>
  <c r="N35"/>
  <c r="AD35" s="1"/>
  <c r="N36"/>
  <c r="AD36" s="1"/>
  <c r="N37"/>
  <c r="AD37" s="1"/>
  <c r="N38"/>
  <c r="AD38" s="1"/>
  <c r="N39"/>
  <c r="AD39" s="1"/>
  <c r="N40"/>
  <c r="AD40" s="1"/>
  <c r="N41"/>
  <c r="AD41" s="1"/>
  <c r="N42"/>
  <c r="AD42" s="1"/>
  <c r="N43"/>
  <c r="AD43" s="1"/>
  <c r="N44"/>
  <c r="AD44" s="1"/>
  <c r="N45"/>
  <c r="AD45" s="1"/>
  <c r="N46"/>
  <c r="AD46" s="1"/>
  <c r="N47"/>
  <c r="AD47" s="1"/>
  <c r="N48"/>
  <c r="AD48" s="1"/>
  <c r="N49"/>
  <c r="AD49" s="1"/>
  <c r="N50"/>
  <c r="AD50" s="1"/>
  <c r="N51"/>
  <c r="AD51" s="1"/>
  <c r="N52"/>
  <c r="AD52" s="1"/>
  <c r="N53"/>
  <c r="AD53" s="1"/>
  <c r="N54"/>
  <c r="AD54" s="1"/>
  <c r="N55"/>
  <c r="AD55" s="1"/>
  <c r="N56"/>
  <c r="AD56" s="1"/>
  <c r="N57"/>
  <c r="AD57" s="1"/>
  <c r="N58"/>
  <c r="AD58" s="1"/>
  <c r="N59"/>
  <c r="AD59" s="1"/>
  <c r="N60"/>
  <c r="AD60" s="1"/>
  <c r="N61"/>
  <c r="AD61" s="1"/>
  <c r="N62"/>
  <c r="AD62" s="1"/>
  <c r="N63"/>
  <c r="AD63" s="1"/>
  <c r="N64"/>
  <c r="AD64" s="1"/>
  <c r="N65"/>
  <c r="AD65" s="1"/>
  <c r="N66"/>
  <c r="AD66" s="1"/>
  <c r="N67"/>
  <c r="AD67" s="1"/>
  <c r="N68"/>
  <c r="AD68" s="1"/>
  <c r="N69"/>
  <c r="AD69" s="1"/>
  <c r="N70"/>
  <c r="AD70" s="1"/>
  <c r="N71"/>
  <c r="AD71" s="1"/>
  <c r="N72"/>
  <c r="AD72" s="1"/>
  <c r="N73"/>
  <c r="AD73" s="1"/>
  <c r="N74"/>
  <c r="AD74" s="1"/>
  <c r="N75"/>
  <c r="AD75" s="1"/>
  <c r="N76"/>
  <c r="AD76" s="1"/>
  <c r="N77"/>
  <c r="AD77" s="1"/>
  <c r="N78"/>
  <c r="AD78" s="1"/>
  <c r="N79"/>
  <c r="AD79" s="1"/>
  <c r="N80"/>
  <c r="AD80" s="1"/>
  <c r="N81"/>
  <c r="AD81" s="1"/>
  <c r="N82"/>
  <c r="AD82" s="1"/>
  <c r="N83"/>
  <c r="AD83" s="1"/>
  <c r="N84"/>
  <c r="AD84" s="1"/>
  <c r="N85"/>
  <c r="AD85" s="1"/>
  <c r="N86"/>
  <c r="AD86" s="1"/>
  <c r="N87"/>
  <c r="AD87" s="1"/>
  <c r="N88"/>
  <c r="AD88" s="1"/>
  <c r="N89"/>
  <c r="AD89" s="1"/>
  <c r="N90"/>
  <c r="AD90" s="1"/>
  <c r="N91"/>
  <c r="AD91" s="1"/>
  <c r="N92"/>
  <c r="AD92" s="1"/>
  <c r="N93"/>
  <c r="AD93" s="1"/>
  <c r="N94"/>
  <c r="AD94" s="1"/>
  <c r="N95"/>
  <c r="AD95" s="1"/>
  <c r="N96"/>
  <c r="AD96" s="1"/>
  <c r="N97"/>
  <c r="AD97" s="1"/>
  <c r="N98"/>
  <c r="AD98" s="1"/>
  <c r="N99"/>
  <c r="AD99" s="1"/>
  <c r="N100"/>
  <c r="AD100" s="1"/>
  <c r="N101"/>
  <c r="AD101" s="1"/>
  <c r="N102"/>
  <c r="AD102" s="1"/>
  <c r="N103"/>
  <c r="AD103" s="1"/>
  <c r="N104"/>
  <c r="AD104" s="1"/>
  <c r="N105"/>
  <c r="AD105" s="1"/>
  <c r="N106"/>
  <c r="AD106" s="1"/>
  <c r="N107"/>
  <c r="AD107" s="1"/>
  <c r="N108"/>
  <c r="AD108" s="1"/>
  <c r="N109"/>
  <c r="AD109" s="1"/>
  <c r="N110"/>
  <c r="AD110" s="1"/>
  <c r="N111"/>
  <c r="AD111" s="1"/>
  <c r="N112"/>
  <c r="AD112" s="1"/>
  <c r="N113"/>
  <c r="AD113" s="1"/>
  <c r="N114"/>
  <c r="AD114" s="1"/>
  <c r="N115"/>
  <c r="AD115" s="1"/>
  <c r="N116"/>
  <c r="AD116" s="1"/>
  <c r="N117"/>
  <c r="AD117" s="1"/>
  <c r="N118"/>
  <c r="AD118" s="1"/>
  <c r="N119"/>
  <c r="AD119" s="1"/>
  <c r="N120"/>
  <c r="AD120" s="1"/>
  <c r="N121"/>
  <c r="AD121" s="1"/>
  <c r="N122"/>
  <c r="AD122" s="1"/>
  <c r="N123"/>
  <c r="AD123" s="1"/>
  <c r="N124"/>
  <c r="AD124" s="1"/>
  <c r="N125"/>
  <c r="AD125" s="1"/>
  <c r="N126"/>
  <c r="AD126" s="1"/>
  <c r="N127"/>
  <c r="AD127" s="1"/>
  <c r="N128"/>
  <c r="AD128" s="1"/>
  <c r="N129"/>
  <c r="AD129" s="1"/>
  <c r="N130"/>
  <c r="AD130" s="1"/>
  <c r="N131"/>
  <c r="AD131" s="1"/>
  <c r="N132"/>
  <c r="AD132" s="1"/>
  <c r="N133"/>
  <c r="AD133" s="1"/>
  <c r="N134"/>
  <c r="AD134" s="1"/>
  <c r="N135"/>
  <c r="AD135" s="1"/>
  <c r="N136"/>
  <c r="AD136" s="1"/>
  <c r="N137"/>
  <c r="AD137" s="1"/>
  <c r="N138"/>
  <c r="AD138" s="1"/>
  <c r="N139"/>
  <c r="AD139" s="1"/>
  <c r="N140"/>
  <c r="AD140" s="1"/>
  <c r="N141"/>
  <c r="AD141" s="1"/>
  <c r="N142"/>
  <c r="AD142" s="1"/>
  <c r="N143"/>
  <c r="AD143" s="1"/>
  <c r="N144"/>
  <c r="AD144" s="1"/>
  <c r="N145"/>
  <c r="AD145" s="1"/>
  <c r="N146"/>
  <c r="AD146" s="1"/>
  <c r="N147"/>
  <c r="AD147" s="1"/>
  <c r="N148"/>
  <c r="AD148" s="1"/>
  <c r="N149"/>
  <c r="AD149" s="1"/>
  <c r="N150"/>
  <c r="AD150" s="1"/>
  <c r="N151"/>
  <c r="AD151" s="1"/>
  <c r="N152"/>
  <c r="AD152" s="1"/>
  <c r="N153"/>
  <c r="AD153" s="1"/>
  <c r="N154"/>
  <c r="AD154" s="1"/>
  <c r="N155"/>
  <c r="AD155" s="1"/>
  <c r="N156"/>
  <c r="AD156" s="1"/>
  <c r="N157"/>
  <c r="AD157" s="1"/>
  <c r="N158"/>
  <c r="AD158" s="1"/>
  <c r="N159"/>
  <c r="AD159" s="1"/>
  <c r="N160"/>
  <c r="AD160" s="1"/>
  <c r="N161"/>
  <c r="AD161" s="1"/>
  <c r="N162"/>
  <c r="AD162" s="1"/>
  <c r="N163"/>
  <c r="AD163" s="1"/>
  <c r="N164"/>
  <c r="AD164" s="1"/>
  <c r="N165"/>
  <c r="AD165" s="1"/>
  <c r="N166"/>
  <c r="AD166" s="1"/>
  <c r="N167"/>
  <c r="AD167" s="1"/>
  <c r="N168"/>
  <c r="AD168" s="1"/>
  <c r="N169"/>
  <c r="AD169" s="1"/>
  <c r="N170"/>
  <c r="AD170" s="1"/>
  <c r="N171"/>
  <c r="AD171" s="1"/>
  <c r="N172"/>
  <c r="AD172" s="1"/>
  <c r="N173"/>
  <c r="AD173" s="1"/>
  <c r="N174"/>
  <c r="AD174" s="1"/>
  <c r="N175"/>
  <c r="AD175" s="1"/>
  <c r="N176"/>
  <c r="AD176" s="1"/>
  <c r="N177"/>
  <c r="AD177" s="1"/>
  <c r="N178"/>
  <c r="AD178" s="1"/>
  <c r="N179"/>
  <c r="AD179" s="1"/>
  <c r="N180"/>
  <c r="AD180" s="1"/>
  <c r="N181"/>
  <c r="AD181" s="1"/>
  <c r="N182"/>
  <c r="AD182" s="1"/>
  <c r="N183"/>
  <c r="AD183" s="1"/>
  <c r="N184"/>
  <c r="AD184" s="1"/>
  <c r="N185"/>
  <c r="AD185" s="1"/>
  <c r="N186"/>
  <c r="AD186" s="1"/>
  <c r="N187"/>
  <c r="AD187" s="1"/>
  <c r="N188"/>
  <c r="AD188" s="1"/>
  <c r="N189"/>
  <c r="AD189" s="1"/>
  <c r="N190"/>
  <c r="AD190" s="1"/>
  <c r="N191"/>
  <c r="AD191" s="1"/>
  <c r="N192"/>
  <c r="AD192" s="1"/>
  <c r="N193"/>
  <c r="AD193" s="1"/>
  <c r="N194"/>
  <c r="AD194" s="1"/>
  <c r="N195"/>
  <c r="AD195" s="1"/>
  <c r="N196"/>
  <c r="AD196" s="1"/>
  <c r="N197"/>
  <c r="AD197" s="1"/>
  <c r="N198"/>
  <c r="AD198" s="1"/>
  <c r="N199"/>
  <c r="AD199" s="1"/>
  <c r="N200"/>
  <c r="AD200" s="1"/>
  <c r="N201"/>
  <c r="AD201" s="1"/>
  <c r="N202"/>
  <c r="AD202" s="1"/>
  <c r="N203"/>
  <c r="AD203" s="1"/>
  <c r="N204"/>
  <c r="AD204" s="1"/>
  <c r="N205"/>
  <c r="AD205" s="1"/>
  <c r="N206"/>
  <c r="AD206" s="1"/>
  <c r="N207"/>
  <c r="AD207" s="1"/>
  <c r="N208"/>
  <c r="AD208" s="1"/>
  <c r="N209"/>
  <c r="AD209" s="1"/>
  <c r="N210"/>
  <c r="AD210" s="1"/>
  <c r="N211"/>
  <c r="AD211" s="1"/>
  <c r="N212"/>
  <c r="AD212" s="1"/>
  <c r="N213"/>
  <c r="AD213" s="1"/>
  <c r="N214"/>
  <c r="AD214" s="1"/>
  <c r="N215"/>
  <c r="AD215" s="1"/>
  <c r="N216"/>
  <c r="AD216" s="1"/>
  <c r="N217"/>
  <c r="AD217" s="1"/>
  <c r="N218"/>
  <c r="AD218" s="1"/>
  <c r="N219"/>
  <c r="AD219" s="1"/>
  <c r="N220"/>
  <c r="AD220" s="1"/>
  <c r="N221"/>
  <c r="AD221" s="1"/>
  <c r="N222"/>
  <c r="AD222" s="1"/>
  <c r="N223"/>
  <c r="AD223" s="1"/>
  <c r="N224"/>
  <c r="AD224" s="1"/>
  <c r="N225"/>
  <c r="AD225" s="1"/>
  <c r="N226"/>
  <c r="AD226" s="1"/>
  <c r="N227"/>
  <c r="AD227" s="1"/>
  <c r="N228"/>
  <c r="AD228" s="1"/>
  <c r="N229"/>
  <c r="AD229" s="1"/>
  <c r="N230"/>
  <c r="AD230" s="1"/>
  <c r="N231"/>
  <c r="AD231" s="1"/>
  <c r="N232"/>
  <c r="AD232" s="1"/>
  <c r="N233"/>
  <c r="AD233" s="1"/>
  <c r="N234"/>
  <c r="AD234" s="1"/>
  <c r="N235"/>
  <c r="AD235" s="1"/>
  <c r="N236"/>
  <c r="AD236" s="1"/>
  <c r="N237"/>
  <c r="AD237" s="1"/>
  <c r="N238"/>
  <c r="AD238" s="1"/>
  <c r="N239"/>
  <c r="AD239" s="1"/>
  <c r="N240"/>
  <c r="AD240" s="1"/>
  <c r="N241"/>
  <c r="AD241" s="1"/>
  <c r="N242"/>
  <c r="AD242" s="1"/>
  <c r="N243"/>
  <c r="AD243" s="1"/>
  <c r="N244"/>
  <c r="AD244" s="1"/>
  <c r="N245"/>
  <c r="AD245" s="1"/>
  <c r="N246"/>
  <c r="AD246" s="1"/>
  <c r="N247"/>
  <c r="AD247" s="1"/>
  <c r="N248"/>
  <c r="AD248" s="1"/>
  <c r="N249"/>
  <c r="AD249" s="1"/>
  <c r="N250"/>
  <c r="AD250" s="1"/>
  <c r="N251"/>
  <c r="AD251" s="1"/>
  <c r="N252"/>
  <c r="AD252" s="1"/>
  <c r="N253"/>
  <c r="AD253" s="1"/>
  <c r="N254"/>
  <c r="AD254" s="1"/>
  <c r="N255"/>
  <c r="AD255" s="1"/>
  <c r="N256"/>
  <c r="AD256" s="1"/>
  <c r="N257"/>
  <c r="AD257" s="1"/>
  <c r="N258"/>
  <c r="AD258" s="1"/>
  <c r="N259"/>
  <c r="AD259" s="1"/>
  <c r="N260"/>
  <c r="AD260" s="1"/>
  <c r="N261"/>
  <c r="AD261" s="1"/>
  <c r="N262"/>
  <c r="AD262" s="1"/>
  <c r="N263"/>
  <c r="AD263" s="1"/>
  <c r="N264"/>
  <c r="AD264" s="1"/>
  <c r="N265"/>
  <c r="AD265" s="1"/>
  <c r="N266"/>
  <c r="AD266" s="1"/>
  <c r="N267"/>
  <c r="AD267" s="1"/>
  <c r="N268"/>
  <c r="AD268" s="1"/>
  <c r="N269"/>
  <c r="AD269" s="1"/>
  <c r="N270"/>
  <c r="AD270" s="1"/>
  <c r="N271"/>
  <c r="AD271" s="1"/>
  <c r="N272"/>
  <c r="AD272" s="1"/>
  <c r="N273"/>
  <c r="AD273" s="1"/>
  <c r="N274"/>
  <c r="AD274" s="1"/>
  <c r="N275"/>
  <c r="AD275" s="1"/>
  <c r="N276"/>
  <c r="AD276" s="1"/>
  <c r="N277"/>
  <c r="AD277" s="1"/>
  <c r="N278"/>
  <c r="AD278" s="1"/>
  <c r="N279"/>
  <c r="AD279" s="1"/>
  <c r="N280"/>
  <c r="AD280" s="1"/>
  <c r="N281"/>
  <c r="AD281" s="1"/>
  <c r="N282"/>
  <c r="AD282" s="1"/>
  <c r="N283"/>
  <c r="AD283" s="1"/>
  <c r="N284"/>
  <c r="AD284" s="1"/>
  <c r="N285"/>
  <c r="AD285" s="1"/>
  <c r="N286"/>
  <c r="AD286" s="1"/>
  <c r="N287"/>
  <c r="AD287" s="1"/>
  <c r="N288"/>
  <c r="AD288" s="1"/>
  <c r="N289"/>
  <c r="AD289" s="1"/>
  <c r="N290"/>
  <c r="AD290" s="1"/>
  <c r="N291"/>
  <c r="AD291" s="1"/>
  <c r="N292"/>
  <c r="AD292" s="1"/>
  <c r="N293"/>
  <c r="AD293" s="1"/>
  <c r="N294"/>
  <c r="AD294" s="1"/>
  <c r="N295"/>
  <c r="AD295" s="1"/>
  <c r="N296"/>
  <c r="AD296" s="1"/>
  <c r="N297"/>
  <c r="AD297" s="1"/>
  <c r="N298"/>
  <c r="AD298" s="1"/>
  <c r="N299"/>
  <c r="AD299" s="1"/>
  <c r="N300"/>
  <c r="AD300" s="1"/>
  <c r="N301"/>
  <c r="AD301" s="1"/>
  <c r="N302"/>
  <c r="AD302" s="1"/>
  <c r="N303"/>
  <c r="AD303" s="1"/>
  <c r="N304"/>
  <c r="AD304" s="1"/>
  <c r="N305"/>
  <c r="AD305" s="1"/>
  <c r="N306"/>
  <c r="AD306" s="1"/>
  <c r="N307"/>
  <c r="AD307" s="1"/>
  <c r="N308"/>
  <c r="AD308" s="1"/>
  <c r="N309"/>
  <c r="AD309" s="1"/>
  <c r="N310"/>
  <c r="AD310" s="1"/>
  <c r="N311"/>
  <c r="AD311" s="1"/>
  <c r="N312"/>
  <c r="AD312" s="1"/>
  <c r="N313"/>
  <c r="AD313" s="1"/>
  <c r="N314"/>
  <c r="AD314" s="1"/>
  <c r="N315"/>
  <c r="AD315" s="1"/>
  <c r="N316"/>
  <c r="AD316" s="1"/>
  <c r="N317"/>
  <c r="AD317" s="1"/>
  <c r="N318"/>
  <c r="AD318" s="1"/>
  <c r="N319"/>
  <c r="AD319" s="1"/>
  <c r="N320"/>
  <c r="AD320" s="1"/>
  <c r="N321"/>
  <c r="AD321" s="1"/>
  <c r="N322"/>
  <c r="AD322" s="1"/>
  <c r="N323"/>
  <c r="AD323" s="1"/>
  <c r="N324"/>
  <c r="AD324" s="1"/>
  <c r="N325"/>
  <c r="AD325" s="1"/>
  <c r="N326"/>
  <c r="AD326" s="1"/>
  <c r="N327"/>
  <c r="AD327" s="1"/>
  <c r="N328"/>
  <c r="AD328" s="1"/>
  <c r="N329"/>
  <c r="AD329" s="1"/>
  <c r="N330"/>
  <c r="AD330" s="1"/>
  <c r="N331"/>
  <c r="AD331" s="1"/>
  <c r="N332"/>
  <c r="AD332" s="1"/>
  <c r="N333"/>
  <c r="AD333" s="1"/>
  <c r="N334"/>
  <c r="AD334" s="1"/>
  <c r="N335"/>
  <c r="AD335" s="1"/>
  <c r="N336"/>
  <c r="AD336" s="1"/>
  <c r="N337"/>
  <c r="AD337" s="1"/>
  <c r="N338"/>
  <c r="AD338" s="1"/>
  <c r="N339"/>
  <c r="AD339" s="1"/>
  <c r="N340"/>
  <c r="AD340" s="1"/>
  <c r="N341"/>
  <c r="AD341" s="1"/>
  <c r="N342"/>
  <c r="AD342" s="1"/>
  <c r="N343"/>
  <c r="AD343" s="1"/>
  <c r="N344"/>
  <c r="AD344" s="1"/>
  <c r="N345"/>
  <c r="AD345" s="1"/>
  <c r="N346"/>
  <c r="AD346" s="1"/>
  <c r="N347"/>
  <c r="AD347" s="1"/>
  <c r="N348"/>
  <c r="AD348" s="1"/>
  <c r="N349"/>
  <c r="AD349" s="1"/>
  <c r="N350"/>
  <c r="AD350" s="1"/>
  <c r="N351"/>
  <c r="AD351" s="1"/>
  <c r="N352"/>
  <c r="AD352" s="1"/>
  <c r="N353"/>
  <c r="AD353" s="1"/>
  <c r="N354"/>
  <c r="AD354" s="1"/>
  <c r="N355"/>
  <c r="AD355" s="1"/>
  <c r="N356"/>
  <c r="AD356" s="1"/>
  <c r="N357"/>
  <c r="AD357" s="1"/>
  <c r="N358"/>
  <c r="AD358" s="1"/>
  <c r="N359"/>
  <c r="AD359" s="1"/>
  <c r="N360"/>
  <c r="AD360" s="1"/>
  <c r="N361"/>
  <c r="AD361" s="1"/>
  <c r="N362"/>
  <c r="AD362" s="1"/>
  <c r="N363"/>
  <c r="AD363" s="1"/>
  <c r="N364"/>
  <c r="AD364" s="1"/>
  <c r="N365"/>
  <c r="AD365" s="1"/>
  <c r="N366"/>
  <c r="AD366" s="1"/>
  <c r="N367"/>
  <c r="AD367" s="1"/>
  <c r="N368"/>
  <c r="AD368" s="1"/>
  <c r="N369"/>
  <c r="AD369" s="1"/>
  <c r="N370"/>
  <c r="AD370" s="1"/>
  <c r="N371"/>
  <c r="AD371" s="1"/>
  <c r="N372"/>
  <c r="AD372" s="1"/>
  <c r="N373"/>
  <c r="AD373" s="1"/>
  <c r="N374"/>
  <c r="AD374" s="1"/>
  <c r="N375"/>
  <c r="AD375" s="1"/>
  <c r="N376"/>
  <c r="AD376" s="1"/>
  <c r="N377"/>
  <c r="AD377" s="1"/>
  <c r="N378"/>
  <c r="AD378" s="1"/>
  <c r="N379"/>
  <c r="AD379" s="1"/>
  <c r="N380"/>
  <c r="AD380" s="1"/>
  <c r="N381"/>
  <c r="AD381" s="1"/>
  <c r="N382"/>
  <c r="AD382" s="1"/>
  <c r="N383"/>
  <c r="AD383" s="1"/>
  <c r="N384"/>
  <c r="AD384" s="1"/>
  <c r="N385"/>
  <c r="AD385" s="1"/>
  <c r="N386"/>
  <c r="AD386" s="1"/>
  <c r="N387"/>
  <c r="AD387" s="1"/>
  <c r="N388"/>
  <c r="AD388" s="1"/>
  <c r="N389"/>
  <c r="AD389" s="1"/>
  <c r="N390"/>
  <c r="AD390" s="1"/>
  <c r="N391"/>
  <c r="AD391" s="1"/>
  <c r="N392"/>
  <c r="AD392" s="1"/>
  <c r="N393"/>
  <c r="AD393" s="1"/>
  <c r="N394"/>
  <c r="AD394" s="1"/>
  <c r="N395"/>
  <c r="AD395" s="1"/>
  <c r="N396"/>
  <c r="AD396" s="1"/>
  <c r="N397"/>
  <c r="AD397" s="1"/>
  <c r="N398"/>
  <c r="AD398" s="1"/>
  <c r="N399"/>
  <c r="AD399" s="1"/>
  <c r="N400"/>
  <c r="AD400" s="1"/>
  <c r="N401"/>
  <c r="AD401" s="1"/>
  <c r="N402"/>
  <c r="AD402" s="1"/>
  <c r="N403"/>
  <c r="AD403" s="1"/>
  <c r="N404"/>
  <c r="AD404" s="1"/>
  <c r="N405"/>
  <c r="AD405" s="1"/>
  <c r="N6"/>
  <c r="AD6" s="1"/>
  <c r="M7"/>
  <c r="AC7" s="1"/>
  <c r="AM7" s="1"/>
  <c r="M8"/>
  <c r="AC8"/>
  <c r="M9"/>
  <c r="AC9"/>
  <c r="M10"/>
  <c r="AC10"/>
  <c r="M11"/>
  <c r="AC11"/>
  <c r="AM11" s="1"/>
  <c r="M12"/>
  <c r="AC12" s="1"/>
  <c r="M13"/>
  <c r="AC13" s="1"/>
  <c r="M14"/>
  <c r="AC14" s="1"/>
  <c r="M15"/>
  <c r="AC15" s="1"/>
  <c r="M16"/>
  <c r="AC16" s="1"/>
  <c r="M17"/>
  <c r="AC17" s="1"/>
  <c r="M18"/>
  <c r="AC18" s="1"/>
  <c r="M19"/>
  <c r="AC19" s="1"/>
  <c r="M20"/>
  <c r="AC20" s="1"/>
  <c r="M21"/>
  <c r="AC21" s="1"/>
  <c r="M22"/>
  <c r="AC22" s="1"/>
  <c r="M23"/>
  <c r="AC23" s="1"/>
  <c r="M24"/>
  <c r="AC24" s="1"/>
  <c r="M25"/>
  <c r="AC25" s="1"/>
  <c r="AM25" s="1"/>
  <c r="M26"/>
  <c r="AC26"/>
  <c r="AM26" s="1"/>
  <c r="M27"/>
  <c r="AC27"/>
  <c r="M28"/>
  <c r="M29"/>
  <c r="AC29" s="1"/>
  <c r="AM29" s="1"/>
  <c r="M30"/>
  <c r="AC30"/>
  <c r="M31"/>
  <c r="M32"/>
  <c r="AC32" s="1"/>
  <c r="M33"/>
  <c r="AC33" s="1"/>
  <c r="AM33" s="1"/>
  <c r="M34"/>
  <c r="AC34"/>
  <c r="M35"/>
  <c r="AC35"/>
  <c r="M36"/>
  <c r="M37"/>
  <c r="M38"/>
  <c r="AC38"/>
  <c r="M39"/>
  <c r="AC39"/>
  <c r="M40"/>
  <c r="M41"/>
  <c r="AC41" s="1"/>
  <c r="AM41"/>
  <c r="M42"/>
  <c r="M43"/>
  <c r="H43" s="1"/>
  <c r="M44"/>
  <c r="M45"/>
  <c r="AC45" s="1"/>
  <c r="M46"/>
  <c r="AC46"/>
  <c r="M47"/>
  <c r="M48"/>
  <c r="M49"/>
  <c r="M50"/>
  <c r="AC50" s="1"/>
  <c r="AM50" s="1"/>
  <c r="M51"/>
  <c r="AC51"/>
  <c r="M52"/>
  <c r="M53"/>
  <c r="AC53" s="1"/>
  <c r="M54"/>
  <c r="AC54" s="1"/>
  <c r="M55"/>
  <c r="M56"/>
  <c r="M57"/>
  <c r="AC57" s="1"/>
  <c r="AM57" s="1"/>
  <c r="M58"/>
  <c r="M59"/>
  <c r="M60"/>
  <c r="M61"/>
  <c r="M62"/>
  <c r="AC62" s="1"/>
  <c r="M63"/>
  <c r="H63" s="1"/>
  <c r="M64"/>
  <c r="M65"/>
  <c r="AC65" s="1"/>
  <c r="M66"/>
  <c r="M67"/>
  <c r="AC67"/>
  <c r="M68"/>
  <c r="M69"/>
  <c r="AC69" s="1"/>
  <c r="M70"/>
  <c r="M71"/>
  <c r="M72"/>
  <c r="AC72" s="1"/>
  <c r="M73"/>
  <c r="M74"/>
  <c r="AC74"/>
  <c r="AM74" s="1"/>
  <c r="M75"/>
  <c r="AC75" s="1"/>
  <c r="M76"/>
  <c r="M77"/>
  <c r="H77" s="1"/>
  <c r="M78"/>
  <c r="AC78"/>
  <c r="M79"/>
  <c r="M80"/>
  <c r="AC80" s="1"/>
  <c r="AM80" s="1"/>
  <c r="M81"/>
  <c r="M82"/>
  <c r="AC82" s="1"/>
  <c r="M83"/>
  <c r="AC83" s="1"/>
  <c r="M84"/>
  <c r="M85"/>
  <c r="M86"/>
  <c r="M87"/>
  <c r="M88"/>
  <c r="M89"/>
  <c r="M90"/>
  <c r="AC90" s="1"/>
  <c r="M91"/>
  <c r="M92"/>
  <c r="M93"/>
  <c r="AC93" s="1"/>
  <c r="AM93" s="1"/>
  <c r="M94"/>
  <c r="M95"/>
  <c r="M96"/>
  <c r="M97"/>
  <c r="AC97" s="1"/>
  <c r="M98"/>
  <c r="M99"/>
  <c r="AC99" s="1"/>
  <c r="AM99" s="1"/>
  <c r="M100"/>
  <c r="M101"/>
  <c r="M102"/>
  <c r="M103"/>
  <c r="AC103" s="1"/>
  <c r="M104"/>
  <c r="H104" s="1"/>
  <c r="M105"/>
  <c r="M106"/>
  <c r="AC106" s="1"/>
  <c r="AM106" s="1"/>
  <c r="M107"/>
  <c r="M108"/>
  <c r="AC108" s="1"/>
  <c r="AM108" s="1"/>
  <c r="M109"/>
  <c r="M110"/>
  <c r="M111"/>
  <c r="M112"/>
  <c r="AC112" s="1"/>
  <c r="M113"/>
  <c r="AC113" s="1"/>
  <c r="M114"/>
  <c r="M115"/>
  <c r="M116"/>
  <c r="M117"/>
  <c r="AC117" s="1"/>
  <c r="M118"/>
  <c r="M119"/>
  <c r="H119" s="1"/>
  <c r="M120"/>
  <c r="M121"/>
  <c r="AC121" s="1"/>
  <c r="AM121" s="1"/>
  <c r="M122"/>
  <c r="M123"/>
  <c r="M124"/>
  <c r="M125"/>
  <c r="AC125" s="1"/>
  <c r="M126"/>
  <c r="M127"/>
  <c r="H127" s="1"/>
  <c r="M128"/>
  <c r="M129"/>
  <c r="AC129" s="1"/>
  <c r="AM129" s="1"/>
  <c r="M130"/>
  <c r="AC130"/>
  <c r="AM130" s="1"/>
  <c r="M131"/>
  <c r="AC131"/>
  <c r="M132"/>
  <c r="AC132"/>
  <c r="AM132" s="1"/>
  <c r="M133"/>
  <c r="AC133"/>
  <c r="AM133" s="1"/>
  <c r="M134"/>
  <c r="M135"/>
  <c r="H135" s="1"/>
  <c r="M136"/>
  <c r="M137"/>
  <c r="AC137" s="1"/>
  <c r="AM137" s="1"/>
  <c r="M138"/>
  <c r="AC138"/>
  <c r="M139"/>
  <c r="M140"/>
  <c r="AC140" s="1"/>
  <c r="M141"/>
  <c r="M142"/>
  <c r="M143"/>
  <c r="M144"/>
  <c r="M145"/>
  <c r="M146"/>
  <c r="M147"/>
  <c r="AC147" s="1"/>
  <c r="M148"/>
  <c r="H148" s="1"/>
  <c r="M149"/>
  <c r="M150"/>
  <c r="AC150" s="1"/>
  <c r="M151"/>
  <c r="M152"/>
  <c r="M153"/>
  <c r="M154"/>
  <c r="AC154" s="1"/>
  <c r="AM154" s="1"/>
  <c r="M155"/>
  <c r="M156"/>
  <c r="M157"/>
  <c r="M158"/>
  <c r="AC158" s="1"/>
  <c r="M159"/>
  <c r="M160"/>
  <c r="H160" s="1"/>
  <c r="M161"/>
  <c r="M162"/>
  <c r="H162" s="1"/>
  <c r="M163"/>
  <c r="AC163"/>
  <c r="AM163" s="1"/>
  <c r="M164"/>
  <c r="M165"/>
  <c r="AC165"/>
  <c r="M166"/>
  <c r="M167"/>
  <c r="M168"/>
  <c r="M169"/>
  <c r="M170"/>
  <c r="AC170"/>
  <c r="M171"/>
  <c r="M172"/>
  <c r="M173"/>
  <c r="M174"/>
  <c r="M175"/>
  <c r="AC175"/>
  <c r="M176"/>
  <c r="M177"/>
  <c r="M178"/>
  <c r="M179"/>
  <c r="M180"/>
  <c r="M181"/>
  <c r="M182"/>
  <c r="M183"/>
  <c r="M184"/>
  <c r="M185"/>
  <c r="M186"/>
  <c r="M187"/>
  <c r="M188"/>
  <c r="M189"/>
  <c r="M190"/>
  <c r="AC190"/>
  <c r="M191"/>
  <c r="M192"/>
  <c r="M193"/>
  <c r="M194"/>
  <c r="M195"/>
  <c r="M196"/>
  <c r="M197"/>
  <c r="M198"/>
  <c r="M199"/>
  <c r="M200"/>
  <c r="M201"/>
  <c r="M202"/>
  <c r="M203"/>
  <c r="M204"/>
  <c r="M205"/>
  <c r="AC205"/>
  <c r="M206"/>
  <c r="M207"/>
  <c r="M208"/>
  <c r="AC208"/>
  <c r="M209"/>
  <c r="M210"/>
  <c r="M211"/>
  <c r="M212"/>
  <c r="M213"/>
  <c r="M214"/>
  <c r="M215"/>
  <c r="M216"/>
  <c r="M217"/>
  <c r="AC217"/>
  <c r="M218"/>
  <c r="M219"/>
  <c r="M220"/>
  <c r="M221"/>
  <c r="M222"/>
  <c r="M223"/>
  <c r="M224"/>
  <c r="M225"/>
  <c r="M226"/>
  <c r="M227"/>
  <c r="M228"/>
  <c r="M229"/>
  <c r="M230"/>
  <c r="M231"/>
  <c r="M232"/>
  <c r="M233"/>
  <c r="M234"/>
  <c r="M235"/>
  <c r="M236"/>
  <c r="M237"/>
  <c r="M238"/>
  <c r="M239"/>
  <c r="M240"/>
  <c r="M241"/>
  <c r="M242"/>
  <c r="M243"/>
  <c r="M244"/>
  <c r="M245"/>
  <c r="M246"/>
  <c r="M247"/>
  <c r="M248"/>
  <c r="M249"/>
  <c r="M250"/>
  <c r="M251"/>
  <c r="M252"/>
  <c r="M253"/>
  <c r="M254"/>
  <c r="M255"/>
  <c r="M256"/>
  <c r="M257"/>
  <c r="M258"/>
  <c r="M259"/>
  <c r="M260"/>
  <c r="M261"/>
  <c r="AC261" s="1"/>
  <c r="M262"/>
  <c r="AC262" s="1"/>
  <c r="AM262" s="1"/>
  <c r="M263"/>
  <c r="M264"/>
  <c r="H264" s="1"/>
  <c r="M265"/>
  <c r="M266"/>
  <c r="AC266" s="1"/>
  <c r="M267"/>
  <c r="M268"/>
  <c r="M269"/>
  <c r="M270"/>
  <c r="AC270" s="1"/>
  <c r="M271"/>
  <c r="M272"/>
  <c r="H272" s="1"/>
  <c r="M273"/>
  <c r="M274"/>
  <c r="AC274" s="1"/>
  <c r="AM274" s="1"/>
  <c r="M275"/>
  <c r="M276"/>
  <c r="H276" s="1"/>
  <c r="M277"/>
  <c r="M278"/>
  <c r="AC278" s="1"/>
  <c r="AM278" s="1"/>
  <c r="M279"/>
  <c r="M280"/>
  <c r="M281"/>
  <c r="M282"/>
  <c r="AC282" s="1"/>
  <c r="M283"/>
  <c r="M284"/>
  <c r="H284" s="1"/>
  <c r="M285"/>
  <c r="M286"/>
  <c r="AC286" s="1"/>
  <c r="M287"/>
  <c r="M288"/>
  <c r="M289"/>
  <c r="M290"/>
  <c r="AC290" s="1"/>
  <c r="AM290" s="1"/>
  <c r="M291"/>
  <c r="M292"/>
  <c r="H292" s="1"/>
  <c r="M293"/>
  <c r="M294"/>
  <c r="H294" s="1"/>
  <c r="M295"/>
  <c r="M296"/>
  <c r="M297"/>
  <c r="M298"/>
  <c r="AC298" s="1"/>
  <c r="AM298" s="1"/>
  <c r="M299"/>
  <c r="M300"/>
  <c r="H300" s="1"/>
  <c r="M301"/>
  <c r="M302"/>
  <c r="H302" s="1"/>
  <c r="M303"/>
  <c r="M304"/>
  <c r="M305"/>
  <c r="M306"/>
  <c r="AC306" s="1"/>
  <c r="M307"/>
  <c r="M308"/>
  <c r="M309"/>
  <c r="M310"/>
  <c r="H310" s="1"/>
  <c r="M311"/>
  <c r="M312"/>
  <c r="H312" s="1"/>
  <c r="M313"/>
  <c r="M314"/>
  <c r="H314" s="1"/>
  <c r="M315"/>
  <c r="M316"/>
  <c r="H316" s="1"/>
  <c r="M317"/>
  <c r="M318"/>
  <c r="AC318" s="1"/>
  <c r="M319"/>
  <c r="M320"/>
  <c r="M321"/>
  <c r="M322"/>
  <c r="AC322" s="1"/>
  <c r="AM322" s="1"/>
  <c r="M323"/>
  <c r="M324"/>
  <c r="M325"/>
  <c r="M326"/>
  <c r="AC326" s="1"/>
  <c r="AM326" s="1"/>
  <c r="M327"/>
  <c r="M328"/>
  <c r="M329"/>
  <c r="M330"/>
  <c r="AC330" s="1"/>
  <c r="M331"/>
  <c r="M332"/>
  <c r="M333"/>
  <c r="M334"/>
  <c r="AC334" s="1"/>
  <c r="M335"/>
  <c r="M336"/>
  <c r="M337"/>
  <c r="M338"/>
  <c r="AC338" s="1"/>
  <c r="M339"/>
  <c r="M340"/>
  <c r="H340" s="1"/>
  <c r="M341"/>
  <c r="M342"/>
  <c r="AC342" s="1"/>
  <c r="AM342" s="1"/>
  <c r="M343"/>
  <c r="M344"/>
  <c r="M345"/>
  <c r="M346"/>
  <c r="AC346" s="1"/>
  <c r="M347"/>
  <c r="M348"/>
  <c r="H348" s="1"/>
  <c r="M349"/>
  <c r="M350"/>
  <c r="AC350" s="1"/>
  <c r="M351"/>
  <c r="M352"/>
  <c r="M353"/>
  <c r="M354"/>
  <c r="AC354" s="1"/>
  <c r="M355"/>
  <c r="M356"/>
  <c r="M357"/>
  <c r="M358"/>
  <c r="AC358" s="1"/>
  <c r="AM358" s="1"/>
  <c r="M359"/>
  <c r="M360"/>
  <c r="M361"/>
  <c r="M362"/>
  <c r="H362" s="1"/>
  <c r="M363"/>
  <c r="M364"/>
  <c r="M365"/>
  <c r="M366"/>
  <c r="AC366" s="1"/>
  <c r="M367"/>
  <c r="M368"/>
  <c r="M369"/>
  <c r="M370"/>
  <c r="AC370" s="1"/>
  <c r="M371"/>
  <c r="M372"/>
  <c r="M373"/>
  <c r="M374"/>
  <c r="AC374" s="1"/>
  <c r="AM374" s="1"/>
  <c r="M375"/>
  <c r="M376"/>
  <c r="M377"/>
  <c r="M378"/>
  <c r="AC378" s="1"/>
  <c r="M379"/>
  <c r="M380"/>
  <c r="M381"/>
  <c r="M382"/>
  <c r="AC382" s="1"/>
  <c r="M383"/>
  <c r="M384"/>
  <c r="M385"/>
  <c r="M386"/>
  <c r="AC386" s="1"/>
  <c r="M387"/>
  <c r="M388"/>
  <c r="M389"/>
  <c r="M390"/>
  <c r="AC390" s="1"/>
  <c r="AM390" s="1"/>
  <c r="M391"/>
  <c r="M392"/>
  <c r="M393"/>
  <c r="M394"/>
  <c r="AC394" s="1"/>
  <c r="AM394" s="1"/>
  <c r="M395"/>
  <c r="M396"/>
  <c r="M397"/>
  <c r="M398"/>
  <c r="AC398" s="1"/>
  <c r="M399"/>
  <c r="M400"/>
  <c r="M401"/>
  <c r="M402"/>
  <c r="AC402" s="1"/>
  <c r="M403"/>
  <c r="M404"/>
  <c r="M405"/>
  <c r="M6"/>
  <c r="AC6" s="1"/>
  <c r="C7"/>
  <c r="C8"/>
  <c r="C9"/>
  <c r="C10"/>
  <c r="C13"/>
  <c r="C14"/>
  <c r="C21"/>
  <c r="C22"/>
  <c r="C24"/>
  <c r="C25"/>
  <c r="C27"/>
  <c r="C36"/>
  <c r="C45"/>
  <c r="C46"/>
  <c r="C47"/>
  <c r="C48"/>
  <c r="C58"/>
  <c r="C59"/>
  <c r="C61"/>
  <c r="C62"/>
  <c r="C64"/>
  <c r="C69"/>
  <c r="C70"/>
  <c r="C71"/>
  <c r="C72"/>
  <c r="C80"/>
  <c r="C88"/>
  <c r="C94"/>
  <c r="C95"/>
  <c r="C96"/>
  <c r="C101"/>
  <c r="C103"/>
  <c r="C104"/>
  <c r="C107"/>
  <c r="C115"/>
  <c r="C118"/>
  <c r="D118"/>
  <c r="C119"/>
  <c r="C120"/>
  <c r="C123"/>
  <c r="C124"/>
  <c r="C131"/>
  <c r="C132"/>
  <c r="C135"/>
  <c r="C136"/>
  <c r="C145"/>
  <c r="C146"/>
  <c r="C154"/>
  <c r="C157"/>
  <c r="C160"/>
  <c r="C171"/>
  <c r="C174"/>
  <c r="C176"/>
  <c r="D176"/>
  <c r="C177"/>
  <c r="C178"/>
  <c r="C186"/>
  <c r="C187"/>
  <c r="D187"/>
  <c r="C188"/>
  <c r="C189"/>
  <c r="C194"/>
  <c r="C196"/>
  <c r="D196"/>
  <c r="C197"/>
  <c r="C198"/>
  <c r="C202"/>
  <c r="C203"/>
  <c r="C208"/>
  <c r="C209"/>
  <c r="C211"/>
  <c r="C214"/>
  <c r="C218"/>
  <c r="C222"/>
  <c r="C228"/>
  <c r="C239"/>
  <c r="C240"/>
  <c r="C241"/>
  <c r="C242"/>
  <c r="C251"/>
  <c r="C252"/>
  <c r="C260"/>
  <c r="C263"/>
  <c r="C264"/>
  <c r="C266"/>
  <c r="C275"/>
  <c r="C276"/>
  <c r="C278"/>
  <c r="C279"/>
  <c r="C285"/>
  <c r="C287"/>
  <c r="C288"/>
  <c r="C291"/>
  <c r="C293"/>
  <c r="D293"/>
  <c r="C294"/>
  <c r="C295"/>
  <c r="C304"/>
  <c r="C305"/>
  <c r="C307"/>
  <c r="C311"/>
  <c r="C313"/>
  <c r="C314"/>
  <c r="C315"/>
  <c r="D315"/>
  <c r="C316"/>
  <c r="C317"/>
  <c r="C323"/>
  <c r="D323"/>
  <c r="C324"/>
  <c r="C335"/>
  <c r="C342"/>
  <c r="C350"/>
  <c r="C351"/>
  <c r="C356"/>
  <c r="C361"/>
  <c r="C362"/>
  <c r="D362"/>
  <c r="C363"/>
  <c r="C364"/>
  <c r="C368"/>
  <c r="C374"/>
  <c r="C378"/>
  <c r="C380"/>
  <c r="C384"/>
  <c r="C391"/>
  <c r="C393"/>
  <c r="C395"/>
  <c r="C405"/>
  <c r="C409"/>
  <c r="C410"/>
  <c r="C411"/>
  <c r="C414"/>
  <c r="C415"/>
  <c r="C418"/>
  <c r="C419"/>
  <c r="C422"/>
  <c r="C423"/>
  <c r="C425"/>
  <c r="C426"/>
  <c r="C436"/>
  <c r="C441"/>
  <c r="C442"/>
  <c r="C443"/>
  <c r="C447"/>
  <c r="C449"/>
  <c r="C452"/>
  <c r="C455"/>
  <c r="C456"/>
  <c r="C457"/>
  <c r="C458"/>
  <c r="C468"/>
  <c r="C469"/>
  <c r="C470"/>
  <c r="C473"/>
  <c r="C477"/>
  <c r="C480"/>
  <c r="C481"/>
  <c r="C484"/>
  <c r="C486"/>
  <c r="C492"/>
  <c r="C493"/>
  <c r="C496"/>
  <c r="C498"/>
  <c r="C503"/>
  <c r="C506"/>
  <c r="C508"/>
  <c r="C510"/>
  <c r="C511"/>
  <c r="C512"/>
  <c r="C516"/>
  <c r="C518"/>
  <c r="C519"/>
  <c r="C520"/>
  <c r="C521"/>
  <c r="C522"/>
  <c r="C525"/>
  <c r="C526"/>
  <c r="C528"/>
  <c r="C533"/>
  <c r="C534"/>
  <c r="C535"/>
  <c r="C536"/>
  <c r="C541"/>
  <c r="C542"/>
  <c r="C545"/>
  <c r="C546"/>
  <c r="C553"/>
  <c r="C554"/>
  <c r="C555"/>
  <c r="C556"/>
  <c r="C559"/>
  <c r="C560"/>
  <c r="C561"/>
  <c r="C565"/>
  <c r="C566"/>
  <c r="C567"/>
  <c r="C568"/>
  <c r="C569"/>
  <c r="C570"/>
  <c r="C571"/>
  <c r="C573"/>
  <c r="C574"/>
  <c r="C575"/>
  <c r="C576"/>
  <c r="C577"/>
  <c r="C578"/>
  <c r="C581"/>
  <c r="C582"/>
  <c r="C585"/>
  <c r="C586"/>
  <c r="C588"/>
  <c r="C589"/>
  <c r="C591"/>
  <c r="C601"/>
  <c r="C605"/>
  <c r="C606"/>
  <c r="C609"/>
  <c r="C610"/>
  <c r="C611"/>
  <c r="C612"/>
  <c r="C614"/>
  <c r="C615"/>
  <c r="C616"/>
  <c r="D616"/>
  <c r="C617"/>
  <c r="C619"/>
  <c r="C622"/>
  <c r="C623"/>
  <c r="C624"/>
  <c r="C626"/>
  <c r="C628"/>
  <c r="C629"/>
  <c r="D629"/>
  <c r="C630"/>
  <c r="C631"/>
  <c r="C633"/>
  <c r="C635"/>
  <c r="C636"/>
  <c r="C637"/>
  <c r="C638"/>
  <c r="C639"/>
  <c r="C640"/>
  <c r="C641"/>
  <c r="C642"/>
  <c r="C652"/>
  <c r="C653"/>
  <c r="C654"/>
  <c r="C656"/>
  <c r="C657"/>
  <c r="C658"/>
  <c r="C665"/>
  <c r="C666"/>
  <c r="C670"/>
  <c r="D670"/>
  <c r="C671"/>
  <c r="C675"/>
  <c r="C676"/>
  <c r="C677"/>
  <c r="C678"/>
  <c r="C679"/>
  <c r="C680"/>
  <c r="D680"/>
  <c r="C681"/>
  <c r="C683"/>
  <c r="C684"/>
  <c r="C685"/>
  <c r="C686"/>
  <c r="C687"/>
  <c r="C688"/>
  <c r="C689"/>
  <c r="C690"/>
  <c r="D690"/>
  <c r="C691"/>
  <c r="C692"/>
  <c r="D692"/>
  <c r="C693"/>
  <c r="C695"/>
  <c r="C697"/>
  <c r="C698"/>
  <c r="C699"/>
  <c r="C700"/>
  <c r="C701"/>
  <c r="C703"/>
  <c r="C704"/>
  <c r="C705"/>
  <c r="C706"/>
  <c r="C708"/>
  <c r="C709"/>
  <c r="C710"/>
  <c r="C711"/>
  <c r="C712"/>
  <c r="C713"/>
  <c r="C714"/>
  <c r="C715"/>
  <c r="C716"/>
  <c r="C718"/>
  <c r="D718"/>
  <c r="C719"/>
  <c r="C721"/>
  <c r="C722"/>
  <c r="C723"/>
  <c r="C724"/>
  <c r="C725"/>
  <c r="C726"/>
  <c r="C729"/>
  <c r="C730"/>
  <c r="C734"/>
  <c r="C735"/>
  <c r="C736"/>
  <c r="C737"/>
  <c r="C739"/>
  <c r="C740"/>
  <c r="C741"/>
  <c r="C742"/>
  <c r="C745"/>
  <c r="C746"/>
  <c r="C748"/>
  <c r="C749"/>
  <c r="C750"/>
  <c r="C751"/>
  <c r="C752"/>
  <c r="C753"/>
  <c r="C754"/>
  <c r="C758"/>
  <c r="D758"/>
  <c r="C759"/>
  <c r="C760"/>
  <c r="C761"/>
  <c r="C762"/>
  <c r="D762"/>
  <c r="C763"/>
  <c r="C764"/>
  <c r="D764"/>
  <c r="C765"/>
  <c r="C766"/>
  <c r="C767"/>
  <c r="C768"/>
  <c r="C769"/>
  <c r="C770"/>
  <c r="C771"/>
  <c r="C772"/>
  <c r="C775"/>
  <c r="C776"/>
  <c r="C778"/>
  <c r="C779"/>
  <c r="C780"/>
  <c r="C781"/>
  <c r="C782"/>
  <c r="C784"/>
  <c r="C786"/>
  <c r="D786"/>
  <c r="C787"/>
  <c r="C788"/>
  <c r="D788"/>
  <c r="C789"/>
  <c r="C791"/>
  <c r="D791"/>
  <c r="C792"/>
  <c r="C793"/>
  <c r="C794"/>
  <c r="C795"/>
  <c r="C796"/>
  <c r="C797"/>
  <c r="C798"/>
  <c r="C799"/>
  <c r="C800"/>
  <c r="C802"/>
  <c r="C803"/>
  <c r="C805"/>
  <c r="C806"/>
  <c r="D806"/>
  <c r="C807"/>
  <c r="C810"/>
  <c r="C818"/>
  <c r="C819"/>
  <c r="C820"/>
  <c r="C821"/>
  <c r="C822"/>
  <c r="C827"/>
  <c r="C828"/>
  <c r="D828"/>
  <c r="C829"/>
  <c r="C830"/>
  <c r="D830"/>
  <c r="C831"/>
  <c r="C832"/>
  <c r="D831"/>
  <c r="C835"/>
  <c r="C836"/>
  <c r="D836"/>
  <c r="C837"/>
  <c r="C838"/>
  <c r="D838"/>
  <c r="C839"/>
  <c r="C840"/>
  <c r="D840"/>
  <c r="C841"/>
  <c r="C842"/>
  <c r="D842"/>
  <c r="C843"/>
  <c r="C844"/>
  <c r="D844"/>
  <c r="C845"/>
  <c r="C846"/>
  <c r="C849"/>
  <c r="C850"/>
  <c r="D850"/>
  <c r="C851"/>
  <c r="C852"/>
  <c r="D851"/>
  <c r="C854"/>
  <c r="C855"/>
  <c r="D855"/>
  <c r="C856"/>
  <c r="C857"/>
  <c r="D857"/>
  <c r="C858"/>
  <c r="C859"/>
  <c r="D859"/>
  <c r="C860"/>
  <c r="C861"/>
  <c r="D861"/>
  <c r="C862"/>
  <c r="C863"/>
  <c r="C864"/>
  <c r="D864"/>
  <c r="C865"/>
  <c r="C866"/>
  <c r="D866"/>
  <c r="C867"/>
  <c r="C868"/>
  <c r="D867"/>
  <c r="C873"/>
  <c r="C874"/>
  <c r="C875"/>
  <c r="C876"/>
  <c r="D875"/>
  <c r="C880"/>
  <c r="C882"/>
  <c r="C884"/>
  <c r="C885"/>
  <c r="C886"/>
  <c r="D886"/>
  <c r="C887"/>
  <c r="C888"/>
  <c r="C889"/>
  <c r="C890"/>
  <c r="D890"/>
  <c r="C891"/>
  <c r="C892"/>
  <c r="D892"/>
  <c r="C893"/>
  <c r="C894"/>
  <c r="C898"/>
  <c r="C899"/>
  <c r="D899"/>
  <c r="C900"/>
  <c r="C901"/>
  <c r="C902"/>
  <c r="C906"/>
  <c r="C907"/>
  <c r="D907"/>
  <c r="C908"/>
  <c r="C909"/>
  <c r="D909"/>
  <c r="C910"/>
  <c r="C911"/>
  <c r="C912"/>
  <c r="D912"/>
  <c r="C913"/>
  <c r="C914"/>
  <c r="D914"/>
  <c r="C915"/>
  <c r="C916"/>
  <c r="D916"/>
  <c r="C917"/>
  <c r="C918"/>
  <c r="D918"/>
  <c r="C919"/>
  <c r="C920"/>
  <c r="C922"/>
  <c r="C924"/>
  <c r="C925"/>
  <c r="C926"/>
  <c r="C927"/>
  <c r="C928"/>
  <c r="C929"/>
  <c r="C930"/>
  <c r="C933"/>
  <c r="C934"/>
  <c r="C935"/>
  <c r="C936"/>
  <c r="D936"/>
  <c r="C937"/>
  <c r="C938"/>
  <c r="C940"/>
  <c r="C941"/>
  <c r="C944"/>
  <c r="C946"/>
  <c r="C947"/>
  <c r="C948"/>
  <c r="C949"/>
  <c r="C950"/>
  <c r="C951"/>
  <c r="C952"/>
  <c r="C953"/>
  <c r="D953"/>
  <c r="C954"/>
  <c r="C955"/>
  <c r="D955"/>
  <c r="C956"/>
  <c r="C957"/>
  <c r="C958"/>
  <c r="C961"/>
  <c r="C962"/>
  <c r="C963"/>
  <c r="C964"/>
  <c r="C965"/>
  <c r="C966"/>
  <c r="C967"/>
  <c r="C968"/>
  <c r="C969"/>
  <c r="C970"/>
  <c r="C971"/>
  <c r="C972"/>
  <c r="C973"/>
  <c r="C974"/>
  <c r="C975"/>
  <c r="C976"/>
  <c r="C977"/>
  <c r="C978"/>
  <c r="C979"/>
  <c r="C980"/>
  <c r="C981"/>
  <c r="C982"/>
  <c r="C983"/>
  <c r="C984"/>
  <c r="C985"/>
  <c r="C986"/>
  <c r="C987"/>
  <c r="C988"/>
  <c r="C989"/>
  <c r="C990"/>
  <c r="D990"/>
  <c r="C991"/>
  <c r="C992"/>
  <c r="C993"/>
  <c r="C994"/>
  <c r="C995"/>
  <c r="C996"/>
  <c r="C997"/>
  <c r="D997"/>
  <c r="C6"/>
  <c r="D6"/>
  <c r="A51" i="17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A5"/>
  <c r="A4"/>
  <c r="B3"/>
  <c r="A3"/>
  <c r="J3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I4"/>
  <c r="R3"/>
  <c r="Q99"/>
  <c r="Q98"/>
  <c r="Q97"/>
  <c r="Q96"/>
  <c r="Q95"/>
  <c r="Q94"/>
  <c r="Q93"/>
  <c r="Q92"/>
  <c r="Q91"/>
  <c r="Q90"/>
  <c r="Q89"/>
  <c r="Q88"/>
  <c r="Q87"/>
  <c r="Q86"/>
  <c r="Q85"/>
  <c r="Q84"/>
  <c r="Q83"/>
  <c r="Q82"/>
  <c r="Q81"/>
  <c r="Q80"/>
  <c r="Q79"/>
  <c r="Q78"/>
  <c r="Q77"/>
  <c r="Q76"/>
  <c r="Q75"/>
  <c r="Q74"/>
  <c r="Q73"/>
  <c r="Q72"/>
  <c r="Q71"/>
  <c r="Q70"/>
  <c r="Q69"/>
  <c r="Q68"/>
  <c r="Q67"/>
  <c r="Q66"/>
  <c r="Q65"/>
  <c r="Q64"/>
  <c r="Q63"/>
  <c r="Q62"/>
  <c r="Q61"/>
  <c r="Q60"/>
  <c r="Q59"/>
  <c r="Q58"/>
  <c r="Q57"/>
  <c r="Q56"/>
  <c r="Q55"/>
  <c r="Q54"/>
  <c r="Q53"/>
  <c r="Q52"/>
  <c r="Q51"/>
  <c r="Q50"/>
  <c r="Q49"/>
  <c r="Q48"/>
  <c r="Q47"/>
  <c r="Q46"/>
  <c r="Q45"/>
  <c r="Q44"/>
  <c r="Q43"/>
  <c r="Q42"/>
  <c r="Q41"/>
  <c r="Q40"/>
  <c r="Q39"/>
  <c r="Q38"/>
  <c r="Q37"/>
  <c r="Q36"/>
  <c r="Q35"/>
  <c r="Q34"/>
  <c r="Q33"/>
  <c r="Q32"/>
  <c r="Q31"/>
  <c r="Q30"/>
  <c r="Q29"/>
  <c r="Q28"/>
  <c r="Q27"/>
  <c r="Q26"/>
  <c r="Q25"/>
  <c r="Q24"/>
  <c r="Q23"/>
  <c r="Q22"/>
  <c r="Q21"/>
  <c r="Q20"/>
  <c r="Q19"/>
  <c r="Q18"/>
  <c r="Q17"/>
  <c r="Q16"/>
  <c r="Q15"/>
  <c r="Q14"/>
  <c r="Q13"/>
  <c r="Q12"/>
  <c r="Q11"/>
  <c r="Q10"/>
  <c r="Q9"/>
  <c r="Q8"/>
  <c r="Q7"/>
  <c r="Q6"/>
  <c r="Q5"/>
  <c r="Q4"/>
  <c r="Z3"/>
  <c r="Y99"/>
  <c r="Y98"/>
  <c r="Y97"/>
  <c r="Y96"/>
  <c r="Y95"/>
  <c r="Y94"/>
  <c r="Y93"/>
  <c r="Y92"/>
  <c r="Y91"/>
  <c r="Y90"/>
  <c r="Y89"/>
  <c r="Y88"/>
  <c r="Y87"/>
  <c r="Y86"/>
  <c r="Y85"/>
  <c r="Y84"/>
  <c r="Y83"/>
  <c r="Y82"/>
  <c r="Y81"/>
  <c r="Y80"/>
  <c r="Y79"/>
  <c r="Y78"/>
  <c r="Y77"/>
  <c r="Y76"/>
  <c r="Y75"/>
  <c r="Y74"/>
  <c r="Y73"/>
  <c r="Y72"/>
  <c r="Y71"/>
  <c r="Y70"/>
  <c r="Y69"/>
  <c r="Y68"/>
  <c r="Y67"/>
  <c r="Y66"/>
  <c r="Y65"/>
  <c r="Y64"/>
  <c r="Y63"/>
  <c r="Y62"/>
  <c r="Y61"/>
  <c r="Y60"/>
  <c r="Y59"/>
  <c r="Y58"/>
  <c r="Y57"/>
  <c r="Y56"/>
  <c r="Y55"/>
  <c r="Y54"/>
  <c r="Y53"/>
  <c r="Y52"/>
  <c r="Y51"/>
  <c r="Y50"/>
  <c r="Y49"/>
  <c r="Y48"/>
  <c r="Y47"/>
  <c r="Y46"/>
  <c r="Y45"/>
  <c r="Y44"/>
  <c r="Y43"/>
  <c r="Y42"/>
  <c r="Y41"/>
  <c r="Y40"/>
  <c r="Y39"/>
  <c r="Y38"/>
  <c r="Y37"/>
  <c r="Y36"/>
  <c r="Y35"/>
  <c r="Y34"/>
  <c r="Y33"/>
  <c r="Y32"/>
  <c r="Y31"/>
  <c r="Y30"/>
  <c r="Y29"/>
  <c r="Y28"/>
  <c r="Y27"/>
  <c r="Y26"/>
  <c r="Y25"/>
  <c r="Y24"/>
  <c r="Y23"/>
  <c r="Y22"/>
  <c r="Y21"/>
  <c r="Y20"/>
  <c r="Y19"/>
  <c r="Y18"/>
  <c r="Y17"/>
  <c r="Y16"/>
  <c r="Y15"/>
  <c r="Y14"/>
  <c r="Y13"/>
  <c r="Y12"/>
  <c r="Y11"/>
  <c r="Y10"/>
  <c r="Y9"/>
  <c r="Y8"/>
  <c r="Y7"/>
  <c r="Y6"/>
  <c r="Y5"/>
  <c r="Y4"/>
  <c r="AI3"/>
  <c r="AH99"/>
  <c r="AH98"/>
  <c r="AH97"/>
  <c r="AH96"/>
  <c r="AH95"/>
  <c r="AH94"/>
  <c r="AH93"/>
  <c r="AH92"/>
  <c r="AH91"/>
  <c r="AH90"/>
  <c r="AH89"/>
  <c r="AH88"/>
  <c r="AH87"/>
  <c r="AH86"/>
  <c r="AH85"/>
  <c r="AH84"/>
  <c r="AH83"/>
  <c r="AH82"/>
  <c r="AH81"/>
  <c r="AH80"/>
  <c r="AH79"/>
  <c r="AH78"/>
  <c r="AH77"/>
  <c r="AH76"/>
  <c r="AH75"/>
  <c r="AH74"/>
  <c r="AH73"/>
  <c r="AH72"/>
  <c r="AH71"/>
  <c r="AH70"/>
  <c r="AH69"/>
  <c r="AH68"/>
  <c r="AH67"/>
  <c r="AH66"/>
  <c r="AH65"/>
  <c r="AH64"/>
  <c r="AH63"/>
  <c r="AH62"/>
  <c r="AH61"/>
  <c r="AH60"/>
  <c r="AH59"/>
  <c r="AH58"/>
  <c r="AH57"/>
  <c r="AH56"/>
  <c r="AH55"/>
  <c r="AH54"/>
  <c r="AH53"/>
  <c r="AH52"/>
  <c r="AH51"/>
  <c r="AH50"/>
  <c r="AH49"/>
  <c r="AH48"/>
  <c r="AH47"/>
  <c r="AH46"/>
  <c r="AH45"/>
  <c r="AH44"/>
  <c r="AH43"/>
  <c r="AH42"/>
  <c r="AH41"/>
  <c r="AH40"/>
  <c r="AH39"/>
  <c r="AH38"/>
  <c r="AH37"/>
  <c r="AH36"/>
  <c r="AH35"/>
  <c r="AH34"/>
  <c r="AH33"/>
  <c r="AH32"/>
  <c r="AH31"/>
  <c r="AH30"/>
  <c r="AH29"/>
  <c r="AH28"/>
  <c r="AH27"/>
  <c r="AH26"/>
  <c r="AH25"/>
  <c r="AH24"/>
  <c r="AH23"/>
  <c r="AH22"/>
  <c r="AH21"/>
  <c r="AH20"/>
  <c r="AH19"/>
  <c r="AH18"/>
  <c r="AH17"/>
  <c r="AH16"/>
  <c r="AH15"/>
  <c r="AH14"/>
  <c r="AH13"/>
  <c r="AH12"/>
  <c r="AH11"/>
  <c r="AH10"/>
  <c r="AH9"/>
  <c r="AH8"/>
  <c r="AH7"/>
  <c r="AH6"/>
  <c r="AH5"/>
  <c r="AH4"/>
  <c r="AR3"/>
  <c r="AQ99"/>
  <c r="AQ98"/>
  <c r="AQ97"/>
  <c r="AQ96"/>
  <c r="AQ95"/>
  <c r="AQ94"/>
  <c r="AQ93"/>
  <c r="AQ92"/>
  <c r="AQ91"/>
  <c r="AQ90"/>
  <c r="AQ89"/>
  <c r="AQ88"/>
  <c r="AQ87"/>
  <c r="AQ86"/>
  <c r="AQ85"/>
  <c r="AQ84"/>
  <c r="AQ83"/>
  <c r="AQ82"/>
  <c r="AQ81"/>
  <c r="AQ80"/>
  <c r="AQ79"/>
  <c r="AQ78"/>
  <c r="AQ77"/>
  <c r="AQ76"/>
  <c r="AQ75"/>
  <c r="AQ74"/>
  <c r="AQ73"/>
  <c r="AQ72"/>
  <c r="AQ71"/>
  <c r="AQ70"/>
  <c r="AQ69"/>
  <c r="AQ68"/>
  <c r="AQ67"/>
  <c r="AQ66"/>
  <c r="AQ65"/>
  <c r="AQ64"/>
  <c r="AQ63"/>
  <c r="AQ62"/>
  <c r="AQ61"/>
  <c r="AQ60"/>
  <c r="AQ59"/>
  <c r="AQ58"/>
  <c r="AQ57"/>
  <c r="AQ56"/>
  <c r="AQ55"/>
  <c r="AQ54"/>
  <c r="AQ53"/>
  <c r="AQ52"/>
  <c r="AQ51"/>
  <c r="AQ50"/>
  <c r="AQ49"/>
  <c r="AQ48"/>
  <c r="AQ47"/>
  <c r="AQ46"/>
  <c r="AQ45"/>
  <c r="AQ44"/>
  <c r="AQ43"/>
  <c r="AQ42"/>
  <c r="AQ41"/>
  <c r="AQ40"/>
  <c r="AQ39"/>
  <c r="AQ38"/>
  <c r="AQ37"/>
  <c r="AQ36"/>
  <c r="AQ35"/>
  <c r="AQ34"/>
  <c r="AQ33"/>
  <c r="AQ32"/>
  <c r="AQ31"/>
  <c r="AQ30"/>
  <c r="AQ29"/>
  <c r="AQ28"/>
  <c r="AQ27"/>
  <c r="AQ26"/>
  <c r="AQ25"/>
  <c r="AQ24"/>
  <c r="AQ23"/>
  <c r="AQ22"/>
  <c r="AQ21"/>
  <c r="AQ20"/>
  <c r="AQ19"/>
  <c r="AQ18"/>
  <c r="AQ17"/>
  <c r="AQ16"/>
  <c r="AQ15"/>
  <c r="AQ14"/>
  <c r="AQ13"/>
  <c r="AQ12"/>
  <c r="AQ11"/>
  <c r="AQ10"/>
  <c r="AQ9"/>
  <c r="AQ8"/>
  <c r="AQ7"/>
  <c r="AQ6"/>
  <c r="AQ5"/>
  <c r="AQ4"/>
  <c r="BA3"/>
  <c r="AZ99"/>
  <c r="AZ98"/>
  <c r="AZ97"/>
  <c r="AZ96"/>
  <c r="AZ95"/>
  <c r="AZ94"/>
  <c r="AZ93"/>
  <c r="AZ92"/>
  <c r="AZ91"/>
  <c r="AZ90"/>
  <c r="AZ89"/>
  <c r="AZ88"/>
  <c r="AZ87"/>
  <c r="AZ86"/>
  <c r="AZ85"/>
  <c r="AZ84"/>
  <c r="AZ83"/>
  <c r="AZ82"/>
  <c r="AZ81"/>
  <c r="AZ80"/>
  <c r="AZ79"/>
  <c r="AZ78"/>
  <c r="AZ77"/>
  <c r="AZ76"/>
  <c r="AZ75"/>
  <c r="AZ74"/>
  <c r="AZ73"/>
  <c r="AZ72"/>
  <c r="AZ71"/>
  <c r="AZ70"/>
  <c r="AZ69"/>
  <c r="AZ68"/>
  <c r="AZ67"/>
  <c r="AZ66"/>
  <c r="AZ65"/>
  <c r="AZ64"/>
  <c r="AZ63"/>
  <c r="AZ62"/>
  <c r="AZ61"/>
  <c r="AZ60"/>
  <c r="AZ59"/>
  <c r="AZ58"/>
  <c r="AZ57"/>
  <c r="AZ56"/>
  <c r="AZ55"/>
  <c r="AZ54"/>
  <c r="AZ53"/>
  <c r="AZ52"/>
  <c r="AZ51"/>
  <c r="AZ50"/>
  <c r="AZ49"/>
  <c r="AZ48"/>
  <c r="AZ47"/>
  <c r="AZ46"/>
  <c r="AZ45"/>
  <c r="AZ44"/>
  <c r="AZ43"/>
  <c r="AZ42"/>
  <c r="AZ41"/>
  <c r="AZ40"/>
  <c r="AZ39"/>
  <c r="AZ38"/>
  <c r="AZ37"/>
  <c r="AZ36"/>
  <c r="AZ35"/>
  <c r="AZ34"/>
  <c r="AZ33"/>
  <c r="AZ32"/>
  <c r="AZ31"/>
  <c r="AZ30"/>
  <c r="AZ29"/>
  <c r="AZ28"/>
  <c r="AZ27"/>
  <c r="AZ26"/>
  <c r="AZ25"/>
  <c r="AZ24"/>
  <c r="AZ23"/>
  <c r="AZ22"/>
  <c r="AZ21"/>
  <c r="AZ20"/>
  <c r="AZ19"/>
  <c r="AZ18"/>
  <c r="AZ17"/>
  <c r="AZ16"/>
  <c r="AZ15"/>
  <c r="AZ14"/>
  <c r="AZ13"/>
  <c r="AZ12"/>
  <c r="AZ11"/>
  <c r="AZ10"/>
  <c r="AZ9"/>
  <c r="AZ8"/>
  <c r="AZ7"/>
  <c r="AZ6"/>
  <c r="AZ5"/>
  <c r="AZ4"/>
  <c r="BJ3"/>
  <c r="BI99"/>
  <c r="BI98"/>
  <c r="BI97"/>
  <c r="BI96"/>
  <c r="BI95"/>
  <c r="BI94"/>
  <c r="BI93"/>
  <c r="BI92"/>
  <c r="BI91"/>
  <c r="BI90"/>
  <c r="BI89"/>
  <c r="BI88"/>
  <c r="BI87"/>
  <c r="BI86"/>
  <c r="BI85"/>
  <c r="BI84"/>
  <c r="BI83"/>
  <c r="BI82"/>
  <c r="BI81"/>
  <c r="BI80"/>
  <c r="BI79"/>
  <c r="BI78"/>
  <c r="BI77"/>
  <c r="BI76"/>
  <c r="BI75"/>
  <c r="BI74"/>
  <c r="BI73"/>
  <c r="BI72"/>
  <c r="BI71"/>
  <c r="BI70"/>
  <c r="BI69"/>
  <c r="BI68"/>
  <c r="BI67"/>
  <c r="BI66"/>
  <c r="BI65"/>
  <c r="BI64"/>
  <c r="BI63"/>
  <c r="BI62"/>
  <c r="BI61"/>
  <c r="BI60"/>
  <c r="BI59"/>
  <c r="BI58"/>
  <c r="BI57"/>
  <c r="BI56"/>
  <c r="BI55"/>
  <c r="BI54"/>
  <c r="BI53"/>
  <c r="BI52"/>
  <c r="BI51"/>
  <c r="BI50"/>
  <c r="BI49"/>
  <c r="BI48"/>
  <c r="BI47"/>
  <c r="BI46"/>
  <c r="BI45"/>
  <c r="BI44"/>
  <c r="BI43"/>
  <c r="BI42"/>
  <c r="BI41"/>
  <c r="BI40"/>
  <c r="BI39"/>
  <c r="BI38"/>
  <c r="BI37"/>
  <c r="BI36"/>
  <c r="BI35"/>
  <c r="BI34"/>
  <c r="BI33"/>
  <c r="BI32"/>
  <c r="BI31"/>
  <c r="BI30"/>
  <c r="BI29"/>
  <c r="BI28"/>
  <c r="BI27"/>
  <c r="BI26"/>
  <c r="BI25"/>
  <c r="BI24"/>
  <c r="BI23"/>
  <c r="BI22"/>
  <c r="BI21"/>
  <c r="BI20"/>
  <c r="BI19"/>
  <c r="BI18"/>
  <c r="BI17"/>
  <c r="BI16"/>
  <c r="BI15"/>
  <c r="BI14"/>
  <c r="BI13"/>
  <c r="BI12"/>
  <c r="BI11"/>
  <c r="BI10"/>
  <c r="BI9"/>
  <c r="BI8"/>
  <c r="BI7"/>
  <c r="BI6"/>
  <c r="BI5"/>
  <c r="BI4"/>
  <c r="BS3"/>
  <c r="BR99"/>
  <c r="BR98"/>
  <c r="BR97"/>
  <c r="BR96"/>
  <c r="BR95"/>
  <c r="BR94"/>
  <c r="BR93"/>
  <c r="BR92"/>
  <c r="BR91"/>
  <c r="BR90"/>
  <c r="BR89"/>
  <c r="BR88"/>
  <c r="BR87"/>
  <c r="BR86"/>
  <c r="BR85"/>
  <c r="BR84"/>
  <c r="BR83"/>
  <c r="BR82"/>
  <c r="BR81"/>
  <c r="BR80"/>
  <c r="BR79"/>
  <c r="BR78"/>
  <c r="BR77"/>
  <c r="BR76"/>
  <c r="BR75"/>
  <c r="BR74"/>
  <c r="BR73"/>
  <c r="BR72"/>
  <c r="BR71"/>
  <c r="BR70"/>
  <c r="BR69"/>
  <c r="BR68"/>
  <c r="BR67"/>
  <c r="BR66"/>
  <c r="BR65"/>
  <c r="BR64"/>
  <c r="BR63"/>
  <c r="BR62"/>
  <c r="BR61"/>
  <c r="BR60"/>
  <c r="BR59"/>
  <c r="BR58"/>
  <c r="BR57"/>
  <c r="BR56"/>
  <c r="BR55"/>
  <c r="BR54"/>
  <c r="BR53"/>
  <c r="BR52"/>
  <c r="BR51"/>
  <c r="BR50"/>
  <c r="BR49"/>
  <c r="BR48"/>
  <c r="BR47"/>
  <c r="BR46"/>
  <c r="BR45"/>
  <c r="BR44"/>
  <c r="BR43"/>
  <c r="BR42"/>
  <c r="BR41"/>
  <c r="BR40"/>
  <c r="BR39"/>
  <c r="BR38"/>
  <c r="BR37"/>
  <c r="BR36"/>
  <c r="BR35"/>
  <c r="BR34"/>
  <c r="BR33"/>
  <c r="BR32"/>
  <c r="BR31"/>
  <c r="BR30"/>
  <c r="BR29"/>
  <c r="BR28"/>
  <c r="BR27"/>
  <c r="BR26"/>
  <c r="BR25"/>
  <c r="BR24"/>
  <c r="BR23"/>
  <c r="BR22"/>
  <c r="BR21"/>
  <c r="BR20"/>
  <c r="BR19"/>
  <c r="BR18"/>
  <c r="BR17"/>
  <c r="BR16"/>
  <c r="BR15"/>
  <c r="BR14"/>
  <c r="BR13"/>
  <c r="BR12"/>
  <c r="BR11"/>
  <c r="BR10"/>
  <c r="BR9"/>
  <c r="BR8"/>
  <c r="BR7"/>
  <c r="BR6"/>
  <c r="BR5"/>
  <c r="BR4"/>
  <c r="CB3"/>
  <c r="CA99"/>
  <c r="CA98"/>
  <c r="CA97"/>
  <c r="CA96"/>
  <c r="CA95"/>
  <c r="CA94"/>
  <c r="CA93"/>
  <c r="CA92"/>
  <c r="CA91"/>
  <c r="CA90"/>
  <c r="CA89"/>
  <c r="CA88"/>
  <c r="CA87"/>
  <c r="CA86"/>
  <c r="CA85"/>
  <c r="CA84"/>
  <c r="CA83"/>
  <c r="CA82"/>
  <c r="CA81"/>
  <c r="CA80"/>
  <c r="CA79"/>
  <c r="CA78"/>
  <c r="CA77"/>
  <c r="CA76"/>
  <c r="CA75"/>
  <c r="CA74"/>
  <c r="CA73"/>
  <c r="CA72"/>
  <c r="CA71"/>
  <c r="CA70"/>
  <c r="CA69"/>
  <c r="CA68"/>
  <c r="CA67"/>
  <c r="CA66"/>
  <c r="CA65"/>
  <c r="CA64"/>
  <c r="CA63"/>
  <c r="CA62"/>
  <c r="CA61"/>
  <c r="CA60"/>
  <c r="CA59"/>
  <c r="CA58"/>
  <c r="CA57"/>
  <c r="CA56"/>
  <c r="CA55"/>
  <c r="CA54"/>
  <c r="CA53"/>
  <c r="CA52"/>
  <c r="CA51"/>
  <c r="CA50"/>
  <c r="CA49"/>
  <c r="CA48"/>
  <c r="CA47"/>
  <c r="CA46"/>
  <c r="CA45"/>
  <c r="CA44"/>
  <c r="CA43"/>
  <c r="CA42"/>
  <c r="CA41"/>
  <c r="CA40"/>
  <c r="CA39"/>
  <c r="CA38"/>
  <c r="CA37"/>
  <c r="CA36"/>
  <c r="CA35"/>
  <c r="CA34"/>
  <c r="CA33"/>
  <c r="CA32"/>
  <c r="CA31"/>
  <c r="CA30"/>
  <c r="CA29"/>
  <c r="CA28"/>
  <c r="CA27"/>
  <c r="CA26"/>
  <c r="CA25"/>
  <c r="CA24"/>
  <c r="CA23"/>
  <c r="CA22"/>
  <c r="CA21"/>
  <c r="CA20"/>
  <c r="CA19"/>
  <c r="CA18"/>
  <c r="CA17"/>
  <c r="CA16"/>
  <c r="CA15"/>
  <c r="CA14"/>
  <c r="CA13"/>
  <c r="CA12"/>
  <c r="CA11"/>
  <c r="CA10"/>
  <c r="CA9"/>
  <c r="CA8"/>
  <c r="CA7"/>
  <c r="CA6"/>
  <c r="CA5"/>
  <c r="CA4"/>
  <c r="CK3"/>
  <c r="CJ99"/>
  <c r="CJ98"/>
  <c r="CJ97"/>
  <c r="CJ96"/>
  <c r="CJ95"/>
  <c r="CJ94"/>
  <c r="CJ93"/>
  <c r="CJ92"/>
  <c r="CJ91"/>
  <c r="CJ90"/>
  <c r="CJ89"/>
  <c r="CJ88"/>
  <c r="CJ87"/>
  <c r="CJ86"/>
  <c r="CJ85"/>
  <c r="CJ84"/>
  <c r="CJ83"/>
  <c r="CJ82"/>
  <c r="CJ81"/>
  <c r="CJ80"/>
  <c r="CJ79"/>
  <c r="CJ78"/>
  <c r="CJ77"/>
  <c r="CJ76"/>
  <c r="CJ75"/>
  <c r="CJ74"/>
  <c r="CJ73"/>
  <c r="CJ72"/>
  <c r="CJ71"/>
  <c r="CJ70"/>
  <c r="CJ69"/>
  <c r="CJ68"/>
  <c r="CJ67"/>
  <c r="CJ66"/>
  <c r="CJ65"/>
  <c r="CJ64"/>
  <c r="CJ63"/>
  <c r="CJ62"/>
  <c r="CJ61"/>
  <c r="CJ60"/>
  <c r="CJ59"/>
  <c r="CJ58"/>
  <c r="CJ57"/>
  <c r="CJ56"/>
  <c r="CJ55"/>
  <c r="CJ54"/>
  <c r="CJ53"/>
  <c r="CJ52"/>
  <c r="CJ51"/>
  <c r="CJ50"/>
  <c r="CJ49"/>
  <c r="CJ48"/>
  <c r="CJ47"/>
  <c r="CJ46"/>
  <c r="CJ45"/>
  <c r="CJ44"/>
  <c r="CJ43"/>
  <c r="CJ42"/>
  <c r="CJ41"/>
  <c r="CJ40"/>
  <c r="CJ39"/>
  <c r="CJ38"/>
  <c r="CJ37"/>
  <c r="CJ36"/>
  <c r="CJ35"/>
  <c r="CJ34"/>
  <c r="CJ33"/>
  <c r="CJ32"/>
  <c r="CJ31"/>
  <c r="CJ30"/>
  <c r="CJ29"/>
  <c r="CJ28"/>
  <c r="CJ27"/>
  <c r="CJ26"/>
  <c r="CJ25"/>
  <c r="CJ24"/>
  <c r="CJ23"/>
  <c r="CJ22"/>
  <c r="CJ21"/>
  <c r="CJ20"/>
  <c r="CJ19"/>
  <c r="CJ18"/>
  <c r="CJ17"/>
  <c r="CJ16"/>
  <c r="CJ15"/>
  <c r="CJ14"/>
  <c r="CJ13"/>
  <c r="CJ12"/>
  <c r="CJ11"/>
  <c r="CJ10"/>
  <c r="CJ9"/>
  <c r="CJ8"/>
  <c r="CJ7"/>
  <c r="CJ6"/>
  <c r="CJ5"/>
  <c r="CJ4"/>
  <c r="CT3"/>
  <c r="CS5"/>
  <c r="CS6"/>
  <c r="CS7"/>
  <c r="CS8"/>
  <c r="CS9"/>
  <c r="CS10"/>
  <c r="CS11"/>
  <c r="CS12"/>
  <c r="CS13"/>
  <c r="CS14"/>
  <c r="CS15"/>
  <c r="CS16"/>
  <c r="CS17"/>
  <c r="CS18"/>
  <c r="CS19"/>
  <c r="CS20"/>
  <c r="CS21"/>
  <c r="CS22"/>
  <c r="CS23"/>
  <c r="CS24"/>
  <c r="CS25"/>
  <c r="CS26"/>
  <c r="CS27"/>
  <c r="CS28"/>
  <c r="CS29"/>
  <c r="CS30"/>
  <c r="CS31"/>
  <c r="CS32"/>
  <c r="CS33"/>
  <c r="CS34"/>
  <c r="CS35"/>
  <c r="CS36"/>
  <c r="CS37"/>
  <c r="CS38"/>
  <c r="CS39"/>
  <c r="CS40"/>
  <c r="CS41"/>
  <c r="CS42"/>
  <c r="CS43"/>
  <c r="CS44"/>
  <c r="CS45"/>
  <c r="CS46"/>
  <c r="CS47"/>
  <c r="CS48"/>
  <c r="CS49"/>
  <c r="CS50"/>
  <c r="CS51"/>
  <c r="CS52"/>
  <c r="CS53"/>
  <c r="CS54"/>
  <c r="CS55"/>
  <c r="CS56"/>
  <c r="CS57"/>
  <c r="CS58"/>
  <c r="CS59"/>
  <c r="CS60"/>
  <c r="CS61"/>
  <c r="CS62"/>
  <c r="CS63"/>
  <c r="CS64"/>
  <c r="CS65"/>
  <c r="CS66"/>
  <c r="CS67"/>
  <c r="CS68"/>
  <c r="CS69"/>
  <c r="CS70"/>
  <c r="CS71"/>
  <c r="CS72"/>
  <c r="CS73"/>
  <c r="CS74"/>
  <c r="CS75"/>
  <c r="CS76"/>
  <c r="CS77"/>
  <c r="CS78"/>
  <c r="CS79"/>
  <c r="CS80"/>
  <c r="CS81"/>
  <c r="CS82"/>
  <c r="CS83"/>
  <c r="CS84"/>
  <c r="CS85"/>
  <c r="CS86"/>
  <c r="CS87"/>
  <c r="CS88"/>
  <c r="CS89"/>
  <c r="CS90"/>
  <c r="CS91"/>
  <c r="CS92"/>
  <c r="CS93"/>
  <c r="CS94"/>
  <c r="CS95"/>
  <c r="CS96"/>
  <c r="CS97"/>
  <c r="CS98"/>
  <c r="CS4"/>
  <c r="CS99"/>
  <c r="CP24" i="12"/>
  <c r="CO24"/>
  <c r="CN24"/>
  <c r="CM24"/>
  <c r="CL24"/>
  <c r="CK24"/>
  <c r="CJ24"/>
  <c r="CD56"/>
  <c r="CC56"/>
  <c r="CB56"/>
  <c r="CA56"/>
  <c r="BZ56"/>
  <c r="BY56"/>
  <c r="CD55"/>
  <c r="CC55"/>
  <c r="CB55"/>
  <c r="CA55"/>
  <c r="BZ55"/>
  <c r="BY55"/>
  <c r="CD54"/>
  <c r="CC54"/>
  <c r="CB54"/>
  <c r="CA54"/>
  <c r="BZ54"/>
  <c r="BY54"/>
  <c r="BX54" s="1"/>
  <c r="CD53"/>
  <c r="CC53"/>
  <c r="CB53"/>
  <c r="CA53"/>
  <c r="BZ53"/>
  <c r="BY53"/>
  <c r="BX53" s="1"/>
  <c r="CD52"/>
  <c r="CC52"/>
  <c r="CB52"/>
  <c r="CA52"/>
  <c r="BZ52"/>
  <c r="BY52"/>
  <c r="BX52" s="1"/>
  <c r="CD51"/>
  <c r="CC51"/>
  <c r="CB51"/>
  <c r="CA51"/>
  <c r="BZ51"/>
  <c r="BY51"/>
  <c r="BX51" s="1"/>
  <c r="CD50"/>
  <c r="CC50"/>
  <c r="CB50"/>
  <c r="CA50"/>
  <c r="BZ50"/>
  <c r="BY50"/>
  <c r="BY3"/>
  <c r="BY4"/>
  <c r="BX4" s="1"/>
  <c r="BY5"/>
  <c r="BY6"/>
  <c r="BY7"/>
  <c r="BY8"/>
  <c r="BY9"/>
  <c r="BY10"/>
  <c r="BX10" s="1"/>
  <c r="BY11"/>
  <c r="BY12"/>
  <c r="BY13"/>
  <c r="BY14"/>
  <c r="BX14" s="1"/>
  <c r="BY15"/>
  <c r="BY16"/>
  <c r="BY17"/>
  <c r="BY18"/>
  <c r="BX18" s="1"/>
  <c r="BY19"/>
  <c r="BY20"/>
  <c r="BY21"/>
  <c r="BY22"/>
  <c r="BX22" s="1"/>
  <c r="BY23"/>
  <c r="BY24"/>
  <c r="BY25"/>
  <c r="BY26"/>
  <c r="BX26" s="1"/>
  <c r="BY27"/>
  <c r="BY28"/>
  <c r="BY29"/>
  <c r="BY30"/>
  <c r="BX30" s="1"/>
  <c r="BY31"/>
  <c r="BY32"/>
  <c r="BX32" s="1"/>
  <c r="BY33"/>
  <c r="BY34"/>
  <c r="BX34" s="1"/>
  <c r="BY35"/>
  <c r="BY36"/>
  <c r="BY37"/>
  <c r="BY38"/>
  <c r="BX38" s="1"/>
  <c r="BY39"/>
  <c r="BY40"/>
  <c r="BX40" s="1"/>
  <c r="BY41"/>
  <c r="BY42"/>
  <c r="BY43"/>
  <c r="BY44"/>
  <c r="BX44" s="1"/>
  <c r="BY45"/>
  <c r="BY46"/>
  <c r="BX46" s="1"/>
  <c r="BY47"/>
  <c r="BY48"/>
  <c r="BY49"/>
  <c r="BY2"/>
  <c r="BY57" s="1"/>
  <c r="BS104"/>
  <c r="BR104"/>
  <c r="BQ104"/>
  <c r="BP104"/>
  <c r="BO104"/>
  <c r="BN104"/>
  <c r="BM104"/>
  <c r="BR103"/>
  <c r="BQ103"/>
  <c r="BP103"/>
  <c r="BO103"/>
  <c r="BN103"/>
  <c r="BM103"/>
  <c r="BL103" s="1"/>
  <c r="BR102"/>
  <c r="BQ102"/>
  <c r="BP102"/>
  <c r="BO102"/>
  <c r="BN102"/>
  <c r="BM102"/>
  <c r="BL102" s="1"/>
  <c r="BR101"/>
  <c r="BQ101"/>
  <c r="BP101"/>
  <c r="BO101"/>
  <c r="BN101"/>
  <c r="BM101"/>
  <c r="BL101" s="1"/>
  <c r="BR100"/>
  <c r="BQ100"/>
  <c r="BP100"/>
  <c r="BO100"/>
  <c r="BN100"/>
  <c r="BM100"/>
  <c r="BL100" s="1"/>
  <c r="BR99"/>
  <c r="BQ99"/>
  <c r="BP99"/>
  <c r="BO99"/>
  <c r="BN99"/>
  <c r="BM99"/>
  <c r="BL99" s="1"/>
  <c r="BR98"/>
  <c r="BQ98"/>
  <c r="BP98"/>
  <c r="BO98"/>
  <c r="BN98"/>
  <c r="BM98"/>
  <c r="BR97"/>
  <c r="BQ97"/>
  <c r="BP97"/>
  <c r="BO97"/>
  <c r="BN97"/>
  <c r="BM97"/>
  <c r="BL97" s="1"/>
  <c r="BR96"/>
  <c r="BQ96"/>
  <c r="BP96"/>
  <c r="BO96"/>
  <c r="BN96"/>
  <c r="BM96"/>
  <c r="BL96" s="1"/>
  <c r="BR95"/>
  <c r="BQ95"/>
  <c r="BP95"/>
  <c r="BO95"/>
  <c r="BN95"/>
  <c r="BM95"/>
  <c r="BR94"/>
  <c r="BQ94"/>
  <c r="BP94"/>
  <c r="BO94"/>
  <c r="BN94"/>
  <c r="BM94"/>
  <c r="BL94" s="1"/>
  <c r="BR93"/>
  <c r="BQ93"/>
  <c r="BP93"/>
  <c r="BO93"/>
  <c r="BN93"/>
  <c r="BM93"/>
  <c r="BM3"/>
  <c r="BM4"/>
  <c r="BM5"/>
  <c r="BM6"/>
  <c r="BM7"/>
  <c r="BM8"/>
  <c r="BM9"/>
  <c r="BM10"/>
  <c r="BL10" s="1"/>
  <c r="BM11"/>
  <c r="BM12"/>
  <c r="BL12" s="1"/>
  <c r="BM13"/>
  <c r="BM14"/>
  <c r="BM15"/>
  <c r="BM16"/>
  <c r="BM17"/>
  <c r="BM18"/>
  <c r="BL18" s="1"/>
  <c r="BM19"/>
  <c r="BM20"/>
  <c r="BL20" s="1"/>
  <c r="BM21"/>
  <c r="BM22"/>
  <c r="BM23"/>
  <c r="BM24"/>
  <c r="BM25"/>
  <c r="BM26"/>
  <c r="BL26" s="1"/>
  <c r="BM27"/>
  <c r="BM28"/>
  <c r="BM29"/>
  <c r="BM30"/>
  <c r="BM31"/>
  <c r="BM32"/>
  <c r="BL32" s="1"/>
  <c r="BM33"/>
  <c r="BM34"/>
  <c r="BL34" s="1"/>
  <c r="BM35"/>
  <c r="BM36"/>
  <c r="BM37"/>
  <c r="BM38"/>
  <c r="BL38" s="1"/>
  <c r="BM39"/>
  <c r="BM40"/>
  <c r="BL40" s="1"/>
  <c r="BM41"/>
  <c r="BM42"/>
  <c r="BM43"/>
  <c r="BM44"/>
  <c r="BM45"/>
  <c r="BM46"/>
  <c r="BL46" s="1"/>
  <c r="BM47"/>
  <c r="BM48"/>
  <c r="BL48" s="1"/>
  <c r="BM49"/>
  <c r="BM50"/>
  <c r="BM51"/>
  <c r="BM52"/>
  <c r="BL52" s="1"/>
  <c r="BM53"/>
  <c r="BM54"/>
  <c r="BL54" s="1"/>
  <c r="BM55"/>
  <c r="BM56"/>
  <c r="BM57"/>
  <c r="BM58"/>
  <c r="BM59"/>
  <c r="BM60"/>
  <c r="BL60" s="1"/>
  <c r="BM61"/>
  <c r="BM62"/>
  <c r="BM63"/>
  <c r="BM64"/>
  <c r="BL64" s="1"/>
  <c r="BM65"/>
  <c r="BM66"/>
  <c r="BM67"/>
  <c r="BM68"/>
  <c r="BL68" s="1"/>
  <c r="BM69"/>
  <c r="BM70"/>
  <c r="BM71"/>
  <c r="BM72"/>
  <c r="BL72" s="1"/>
  <c r="BM73"/>
  <c r="BM74"/>
  <c r="BM75"/>
  <c r="BM76"/>
  <c r="BM77"/>
  <c r="BM78"/>
  <c r="BL78" s="1"/>
  <c r="BM79"/>
  <c r="BM80"/>
  <c r="BL80" s="1"/>
  <c r="BM81"/>
  <c r="BM82"/>
  <c r="BM83"/>
  <c r="BM84"/>
  <c r="BL84" s="1"/>
  <c r="BM85"/>
  <c r="BM86"/>
  <c r="BM87"/>
  <c r="BM88"/>
  <c r="BL88" s="1"/>
  <c r="BM89"/>
  <c r="BM90"/>
  <c r="BL90" s="1"/>
  <c r="BM91"/>
  <c r="BM92"/>
  <c r="BM2"/>
  <c r="AS1"/>
  <c r="BD3"/>
  <c r="BD4"/>
  <c r="BD5"/>
  <c r="BD6"/>
  <c r="BD7"/>
  <c r="BD8"/>
  <c r="BD9"/>
  <c r="BD10"/>
  <c r="BD11"/>
  <c r="BD12"/>
  <c r="BD13"/>
  <c r="BD14"/>
  <c r="BD15"/>
  <c r="BD16"/>
  <c r="BD17"/>
  <c r="BD18"/>
  <c r="BD19"/>
  <c r="BD20"/>
  <c r="BD21"/>
  <c r="BD22"/>
  <c r="BD23"/>
  <c r="BD24"/>
  <c r="BD25"/>
  <c r="BD26"/>
  <c r="BD27"/>
  <c r="BD28"/>
  <c r="BD29"/>
  <c r="BD30"/>
  <c r="BD31"/>
  <c r="BD32"/>
  <c r="BD33"/>
  <c r="BD34"/>
  <c r="BD35"/>
  <c r="BD36"/>
  <c r="BD37"/>
  <c r="BD38"/>
  <c r="BD39"/>
  <c r="BD40"/>
  <c r="BD41"/>
  <c r="BD42"/>
  <c r="BD43"/>
  <c r="BD44"/>
  <c r="BD45"/>
  <c r="BD46"/>
  <c r="BD47"/>
  <c r="BD48"/>
  <c r="BD49"/>
  <c r="BD50"/>
  <c r="BD51"/>
  <c r="BD52"/>
  <c r="BD53"/>
  <c r="BD54"/>
  <c r="BD55"/>
  <c r="BD56"/>
  <c r="BD57"/>
  <c r="BD58"/>
  <c r="BD59"/>
  <c r="BD60"/>
  <c r="BD61"/>
  <c r="BD62"/>
  <c r="BD63"/>
  <c r="BD64"/>
  <c r="BD65"/>
  <c r="BD66"/>
  <c r="BD67"/>
  <c r="BD68"/>
  <c r="BD69"/>
  <c r="BD70"/>
  <c r="BD71"/>
  <c r="BD72"/>
  <c r="BD73"/>
  <c r="BD74"/>
  <c r="BD75"/>
  <c r="BD76"/>
  <c r="BD77"/>
  <c r="BD78"/>
  <c r="BD79"/>
  <c r="BD80"/>
  <c r="BD81"/>
  <c r="BD82"/>
  <c r="BD83"/>
  <c r="BD84"/>
  <c r="BD85"/>
  <c r="BD86"/>
  <c r="BD87"/>
  <c r="BD88"/>
  <c r="BD89"/>
  <c r="BD90"/>
  <c r="BD91"/>
  <c r="BD92"/>
  <c r="BD93"/>
  <c r="BD94"/>
  <c r="BD95"/>
  <c r="BD96"/>
  <c r="BD97"/>
  <c r="BD98"/>
  <c r="BD99"/>
  <c r="BD100"/>
  <c r="BD101"/>
  <c r="BD102"/>
  <c r="BD103"/>
  <c r="BD104"/>
  <c r="BD105"/>
  <c r="BD106"/>
  <c r="BD107"/>
  <c r="BD108"/>
  <c r="BD109"/>
  <c r="BD110"/>
  <c r="BD111"/>
  <c r="BD112"/>
  <c r="BD113"/>
  <c r="BD114"/>
  <c r="BD115"/>
  <c r="BD116"/>
  <c r="BD117"/>
  <c r="BD118"/>
  <c r="BD119"/>
  <c r="BD120"/>
  <c r="BD121"/>
  <c r="BD122"/>
  <c r="BD123"/>
  <c r="BD124"/>
  <c r="BD125"/>
  <c r="BD126"/>
  <c r="BD127"/>
  <c r="BD128"/>
  <c r="BD129"/>
  <c r="BD130"/>
  <c r="BD131"/>
  <c r="BD132"/>
  <c r="BD133"/>
  <c r="BD134"/>
  <c r="BD135"/>
  <c r="BD136"/>
  <c r="BD137"/>
  <c r="BD138"/>
  <c r="BD139"/>
  <c r="BD140"/>
  <c r="BD141"/>
  <c r="BD142"/>
  <c r="BD143"/>
  <c r="BD144"/>
  <c r="BD145"/>
  <c r="BD146"/>
  <c r="BD147"/>
  <c r="BD148"/>
  <c r="BD149"/>
  <c r="BD150"/>
  <c r="BD151"/>
  <c r="BD152"/>
  <c r="BD153"/>
  <c r="BD154"/>
  <c r="BD155"/>
  <c r="BD156"/>
  <c r="BD157"/>
  <c r="BD158"/>
  <c r="BD159"/>
  <c r="BD160"/>
  <c r="BD161"/>
  <c r="BD162"/>
  <c r="BD163"/>
  <c r="BD164"/>
  <c r="BD165"/>
  <c r="BD166"/>
  <c r="BD167"/>
  <c r="BD168"/>
  <c r="BD169"/>
  <c r="BD170"/>
  <c r="BD171"/>
  <c r="BD172"/>
  <c r="BD173"/>
  <c r="BD174"/>
  <c r="BD175"/>
  <c r="BD176"/>
  <c r="BD177"/>
  <c r="BD178"/>
  <c r="BD179"/>
  <c r="BD180"/>
  <c r="BD181"/>
  <c r="BD182"/>
  <c r="BD183"/>
  <c r="BD184"/>
  <c r="BD185"/>
  <c r="BD186"/>
  <c r="BD187"/>
  <c r="BD188"/>
  <c r="BD189"/>
  <c r="BD190"/>
  <c r="BD191"/>
  <c r="BD192"/>
  <c r="BD193"/>
  <c r="BD194"/>
  <c r="BD195"/>
  <c r="BD196"/>
  <c r="BD197"/>
  <c r="BD198"/>
  <c r="BD199"/>
  <c r="BD200"/>
  <c r="BD201"/>
  <c r="BD202"/>
  <c r="BD203"/>
  <c r="BD204"/>
  <c r="BD205"/>
  <c r="BD206"/>
  <c r="BD207"/>
  <c r="BD208"/>
  <c r="BD209"/>
  <c r="BD210"/>
  <c r="BD211"/>
  <c r="BD212"/>
  <c r="BD213"/>
  <c r="BD214"/>
  <c r="BD215"/>
  <c r="BD216"/>
  <c r="BD217"/>
  <c r="BD218"/>
  <c r="BD219"/>
  <c r="BD220"/>
  <c r="BD221"/>
  <c r="BD222"/>
  <c r="BD223"/>
  <c r="BD224"/>
  <c r="BD225"/>
  <c r="BD226"/>
  <c r="BD227"/>
  <c r="BD228"/>
  <c r="BD229"/>
  <c r="BD230"/>
  <c r="BD231"/>
  <c r="BB3"/>
  <c r="BB4"/>
  <c r="BB5"/>
  <c r="BB6"/>
  <c r="BB7"/>
  <c r="BB8"/>
  <c r="BB9"/>
  <c r="BB10"/>
  <c r="BB11"/>
  <c r="BB12"/>
  <c r="BB13"/>
  <c r="BB14"/>
  <c r="BB15"/>
  <c r="BB16"/>
  <c r="BB17"/>
  <c r="BB18"/>
  <c r="BB19"/>
  <c r="BB20"/>
  <c r="BB21"/>
  <c r="BB22"/>
  <c r="BB23"/>
  <c r="BB24"/>
  <c r="BB25"/>
  <c r="BB26"/>
  <c r="BB27"/>
  <c r="BB28"/>
  <c r="BB29"/>
  <c r="BB30"/>
  <c r="BB31"/>
  <c r="BB32"/>
  <c r="BB33"/>
  <c r="BB34"/>
  <c r="BB35"/>
  <c r="BB36"/>
  <c r="BB37"/>
  <c r="BB38"/>
  <c r="BB39"/>
  <c r="BB40"/>
  <c r="BB41"/>
  <c r="BB42"/>
  <c r="BB43"/>
  <c r="BB44"/>
  <c r="BB45"/>
  <c r="BB46"/>
  <c r="BB47"/>
  <c r="BB48"/>
  <c r="BB49"/>
  <c r="BB50"/>
  <c r="BB51"/>
  <c r="BB52"/>
  <c r="BB53"/>
  <c r="BB54"/>
  <c r="BB55"/>
  <c r="BB56"/>
  <c r="BB57"/>
  <c r="BB58"/>
  <c r="BB59"/>
  <c r="BB60"/>
  <c r="BB61"/>
  <c r="BB62"/>
  <c r="BB63"/>
  <c r="BB64"/>
  <c r="BB65"/>
  <c r="BB66"/>
  <c r="BB67"/>
  <c r="BB68"/>
  <c r="BB69"/>
  <c r="BB70"/>
  <c r="BB71"/>
  <c r="BB72"/>
  <c r="BB73"/>
  <c r="BB74"/>
  <c r="BB75"/>
  <c r="BB76"/>
  <c r="BB77"/>
  <c r="BB78"/>
  <c r="BB79"/>
  <c r="BB80"/>
  <c r="BB81"/>
  <c r="BB82"/>
  <c r="BB83"/>
  <c r="BB84"/>
  <c r="BB85"/>
  <c r="BB86"/>
  <c r="BB87"/>
  <c r="BB88"/>
  <c r="BB89"/>
  <c r="BB90"/>
  <c r="BB91"/>
  <c r="BB92"/>
  <c r="BB93"/>
  <c r="BB94"/>
  <c r="BB95"/>
  <c r="BB96"/>
  <c r="BB97"/>
  <c r="BB98"/>
  <c r="BB99"/>
  <c r="BB100"/>
  <c r="BB101"/>
  <c r="BB102"/>
  <c r="BB103"/>
  <c r="BB104"/>
  <c r="BB105"/>
  <c r="BB106"/>
  <c r="BB107"/>
  <c r="BB108"/>
  <c r="BB109"/>
  <c r="BB110"/>
  <c r="BB111"/>
  <c r="BB112"/>
  <c r="BB113"/>
  <c r="BB114"/>
  <c r="BB115"/>
  <c r="BB116"/>
  <c r="BB117"/>
  <c r="BB118"/>
  <c r="BB119"/>
  <c r="BB120"/>
  <c r="BB121"/>
  <c r="BB122"/>
  <c r="BB123"/>
  <c r="BB124"/>
  <c r="BB125"/>
  <c r="BB126"/>
  <c r="BB127"/>
  <c r="BB128"/>
  <c r="BB129"/>
  <c r="BB130"/>
  <c r="BB131"/>
  <c r="BB132"/>
  <c r="BB133"/>
  <c r="BB134"/>
  <c r="BB135"/>
  <c r="BB136"/>
  <c r="BB137"/>
  <c r="BB138"/>
  <c r="BB139"/>
  <c r="BB140"/>
  <c r="BB141"/>
  <c r="BB142"/>
  <c r="BB143"/>
  <c r="BB144"/>
  <c r="BB145"/>
  <c r="BB146"/>
  <c r="BB147"/>
  <c r="BB148"/>
  <c r="BB149"/>
  <c r="BB150"/>
  <c r="BB151"/>
  <c r="BB152"/>
  <c r="BB153"/>
  <c r="BB154"/>
  <c r="BB155"/>
  <c r="BB156"/>
  <c r="BB157"/>
  <c r="BB158"/>
  <c r="BB159"/>
  <c r="BB160"/>
  <c r="BB161"/>
  <c r="BB162"/>
  <c r="BB163"/>
  <c r="BB164"/>
  <c r="BB165"/>
  <c r="BB166"/>
  <c r="BB167"/>
  <c r="BB168"/>
  <c r="BB169"/>
  <c r="BB170"/>
  <c r="BB171"/>
  <c r="BB172"/>
  <c r="BB173"/>
  <c r="BB174"/>
  <c r="BB175"/>
  <c r="BB176"/>
  <c r="BB177"/>
  <c r="BB178"/>
  <c r="BB179"/>
  <c r="BB180"/>
  <c r="BB181"/>
  <c r="BB182"/>
  <c r="BB183"/>
  <c r="BB184"/>
  <c r="BB185"/>
  <c r="BB186"/>
  <c r="BB187"/>
  <c r="BB188"/>
  <c r="BB189"/>
  <c r="BB190"/>
  <c r="BB191"/>
  <c r="BB192"/>
  <c r="BB193"/>
  <c r="BB194"/>
  <c r="BB195"/>
  <c r="BB196"/>
  <c r="BB197"/>
  <c r="BB198"/>
  <c r="BB199"/>
  <c r="BB200"/>
  <c r="BB201"/>
  <c r="BB202"/>
  <c r="BB203"/>
  <c r="BB204"/>
  <c r="BB205"/>
  <c r="BB206"/>
  <c r="BB207"/>
  <c r="BB208"/>
  <c r="BB209"/>
  <c r="BB210"/>
  <c r="BB211"/>
  <c r="BB212"/>
  <c r="BB213"/>
  <c r="BB214"/>
  <c r="BB215"/>
  <c r="BB216"/>
  <c r="BB217"/>
  <c r="BB218"/>
  <c r="BB219"/>
  <c r="BB220"/>
  <c r="BB221"/>
  <c r="BB222"/>
  <c r="BB223"/>
  <c r="BB224"/>
  <c r="BB225"/>
  <c r="BB226"/>
  <c r="BB227"/>
  <c r="BB228"/>
  <c r="BB229"/>
  <c r="BB230"/>
  <c r="BB231"/>
  <c r="BC3"/>
  <c r="BC4"/>
  <c r="BC5"/>
  <c r="BC6"/>
  <c r="BC7"/>
  <c r="BC8"/>
  <c r="BC9"/>
  <c r="BC10"/>
  <c r="BC11"/>
  <c r="BC12"/>
  <c r="BC13"/>
  <c r="BC14"/>
  <c r="BC15"/>
  <c r="BC16"/>
  <c r="BC17"/>
  <c r="BC18"/>
  <c r="BC19"/>
  <c r="BC20"/>
  <c r="BC21"/>
  <c r="BC22"/>
  <c r="BC23"/>
  <c r="BC24"/>
  <c r="BC25"/>
  <c r="BC26"/>
  <c r="BC27"/>
  <c r="BC28"/>
  <c r="BC29"/>
  <c r="BC30"/>
  <c r="BC31"/>
  <c r="BC32"/>
  <c r="BC33"/>
  <c r="BC34"/>
  <c r="BC35"/>
  <c r="BC36"/>
  <c r="BC37"/>
  <c r="BC38"/>
  <c r="BC39"/>
  <c r="BC40"/>
  <c r="BC41"/>
  <c r="BC42"/>
  <c r="BC43"/>
  <c r="BC44"/>
  <c r="BC45"/>
  <c r="BC46"/>
  <c r="BC47"/>
  <c r="BC48"/>
  <c r="BC49"/>
  <c r="BC50"/>
  <c r="BC51"/>
  <c r="BC52"/>
  <c r="BC53"/>
  <c r="BC54"/>
  <c r="BC55"/>
  <c r="BC56"/>
  <c r="BC57"/>
  <c r="BC58"/>
  <c r="BC59"/>
  <c r="BC60"/>
  <c r="BC61"/>
  <c r="BC62"/>
  <c r="BC63"/>
  <c r="BC64"/>
  <c r="BC65"/>
  <c r="BC66"/>
  <c r="BC67"/>
  <c r="BC68"/>
  <c r="BC69"/>
  <c r="BC70"/>
  <c r="BC71"/>
  <c r="BC72"/>
  <c r="BC73"/>
  <c r="BC74"/>
  <c r="BC75"/>
  <c r="BC76"/>
  <c r="BC77"/>
  <c r="BC78"/>
  <c r="BC79"/>
  <c r="BC80"/>
  <c r="BC81"/>
  <c r="BC82"/>
  <c r="BC83"/>
  <c r="BC84"/>
  <c r="BC85"/>
  <c r="BC86"/>
  <c r="BC87"/>
  <c r="BC88"/>
  <c r="BC89"/>
  <c r="BC90"/>
  <c r="BC91"/>
  <c r="BC92"/>
  <c r="BC93"/>
  <c r="BC94"/>
  <c r="BC95"/>
  <c r="BC96"/>
  <c r="BC97"/>
  <c r="BC98"/>
  <c r="BC99"/>
  <c r="BC100"/>
  <c r="BC101"/>
  <c r="BC102"/>
  <c r="BC103"/>
  <c r="BC104"/>
  <c r="BC105"/>
  <c r="BC106"/>
  <c r="BC107"/>
  <c r="BC108"/>
  <c r="BC109"/>
  <c r="BC110"/>
  <c r="BC111"/>
  <c r="BC112"/>
  <c r="BC113"/>
  <c r="BC114"/>
  <c r="BC115"/>
  <c r="BC116"/>
  <c r="BC117"/>
  <c r="BC118"/>
  <c r="BC119"/>
  <c r="BC120"/>
  <c r="BC121"/>
  <c r="BC122"/>
  <c r="BC123"/>
  <c r="BC124"/>
  <c r="BC125"/>
  <c r="BC126"/>
  <c r="BC127"/>
  <c r="BC128"/>
  <c r="BC129"/>
  <c r="BC130"/>
  <c r="BC131"/>
  <c r="BC132"/>
  <c r="BC133"/>
  <c r="BC134"/>
  <c r="BC135"/>
  <c r="BC136"/>
  <c r="BC137"/>
  <c r="BC138"/>
  <c r="BC139"/>
  <c r="BC140"/>
  <c r="BC141"/>
  <c r="BC142"/>
  <c r="BC143"/>
  <c r="BC144"/>
  <c r="BC145"/>
  <c r="BC146"/>
  <c r="BC147"/>
  <c r="BC148"/>
  <c r="BC149"/>
  <c r="BC150"/>
  <c r="BC151"/>
  <c r="BC152"/>
  <c r="BC153"/>
  <c r="BC154"/>
  <c r="BC155"/>
  <c r="BC156"/>
  <c r="BC157"/>
  <c r="BC158"/>
  <c r="BC159"/>
  <c r="BC160"/>
  <c r="BC161"/>
  <c r="BC162"/>
  <c r="BC163"/>
  <c r="BC164"/>
  <c r="BC165"/>
  <c r="BC166"/>
  <c r="BC167"/>
  <c r="BC168"/>
  <c r="BC169"/>
  <c r="BC170"/>
  <c r="BC171"/>
  <c r="BC172"/>
  <c r="BC173"/>
  <c r="BC174"/>
  <c r="BC175"/>
  <c r="BC176"/>
  <c r="BC177"/>
  <c r="BC178"/>
  <c r="BC179"/>
  <c r="BC180"/>
  <c r="BC181"/>
  <c r="BC182"/>
  <c r="BC183"/>
  <c r="BC184"/>
  <c r="BC185"/>
  <c r="BC186"/>
  <c r="BC187"/>
  <c r="BC188"/>
  <c r="BC189"/>
  <c r="BC190"/>
  <c r="BC191"/>
  <c r="BC192"/>
  <c r="BC193"/>
  <c r="BC194"/>
  <c r="BC195"/>
  <c r="BC196"/>
  <c r="BC197"/>
  <c r="BC198"/>
  <c r="BC199"/>
  <c r="BC200"/>
  <c r="BC201"/>
  <c r="BC202"/>
  <c r="BC203"/>
  <c r="BC204"/>
  <c r="BC205"/>
  <c r="BC206"/>
  <c r="BC207"/>
  <c r="BC208"/>
  <c r="BC209"/>
  <c r="BC210"/>
  <c r="BC211"/>
  <c r="BC212"/>
  <c r="BC213"/>
  <c r="BC214"/>
  <c r="BC215"/>
  <c r="BC216"/>
  <c r="BC217"/>
  <c r="BC218"/>
  <c r="BC219"/>
  <c r="BC220"/>
  <c r="BC221"/>
  <c r="BC222"/>
  <c r="BC223"/>
  <c r="BC224"/>
  <c r="BC225"/>
  <c r="BC226"/>
  <c r="BC227"/>
  <c r="BC228"/>
  <c r="BC229"/>
  <c r="BC230"/>
  <c r="BC231"/>
  <c r="BD2"/>
  <c r="BD232" s="1"/>
  <c r="BC2"/>
  <c r="BC232" s="1"/>
  <c r="BB2"/>
  <c r="BB232"/>
  <c r="AN2"/>
  <c r="AM2"/>
  <c r="AM404" s="1"/>
  <c r="AL2"/>
  <c r="BA231"/>
  <c r="AZ231"/>
  <c r="AY231"/>
  <c r="AX231"/>
  <c r="AW231"/>
  <c r="AU231" s="1"/>
  <c r="AV231"/>
  <c r="BA230"/>
  <c r="AZ230"/>
  <c r="AY230"/>
  <c r="AX230"/>
  <c r="AW230"/>
  <c r="AU230" s="1"/>
  <c r="AV230"/>
  <c r="BA229"/>
  <c r="AZ229"/>
  <c r="AY229"/>
  <c r="AX229"/>
  <c r="AW229"/>
  <c r="AU229" s="1"/>
  <c r="AV229"/>
  <c r="BA228"/>
  <c r="AZ228"/>
  <c r="AY228"/>
  <c r="AX228"/>
  <c r="AW228"/>
  <c r="AV228"/>
  <c r="BA227"/>
  <c r="AZ227"/>
  <c r="AY227"/>
  <c r="AX227"/>
  <c r="AW227"/>
  <c r="AV227"/>
  <c r="BA226"/>
  <c r="AZ226"/>
  <c r="AY226"/>
  <c r="AX226"/>
  <c r="AW226"/>
  <c r="AU226" s="1"/>
  <c r="AV226"/>
  <c r="BA225"/>
  <c r="AZ225"/>
  <c r="AY225"/>
  <c r="AX225"/>
  <c r="AW225"/>
  <c r="AU225" s="1"/>
  <c r="AV225"/>
  <c r="BA224"/>
  <c r="AZ224"/>
  <c r="AY224"/>
  <c r="AX224"/>
  <c r="AW224"/>
  <c r="AU224" s="1"/>
  <c r="AV224"/>
  <c r="BA223"/>
  <c r="AZ223"/>
  <c r="AY223"/>
  <c r="AX223"/>
  <c r="AW223"/>
  <c r="AU223" s="1"/>
  <c r="AV223"/>
  <c r="BA222"/>
  <c r="AZ222"/>
  <c r="AY222"/>
  <c r="AX222"/>
  <c r="AW222"/>
  <c r="AU222" s="1"/>
  <c r="AV222"/>
  <c r="BA221"/>
  <c r="AZ221"/>
  <c r="AY221"/>
  <c r="AX221"/>
  <c r="AW221"/>
  <c r="AU221" s="1"/>
  <c r="AV221"/>
  <c r="BA220"/>
  <c r="AZ220"/>
  <c r="AY220"/>
  <c r="AX220"/>
  <c r="AW220"/>
  <c r="AU220" s="1"/>
  <c r="AV220"/>
  <c r="BA219"/>
  <c r="AZ219"/>
  <c r="AY219"/>
  <c r="AX219"/>
  <c r="AW219"/>
  <c r="AV219"/>
  <c r="BA218"/>
  <c r="AZ218"/>
  <c r="AY218"/>
  <c r="AX218"/>
  <c r="AW218"/>
  <c r="AV218"/>
  <c r="BA217"/>
  <c r="AZ217"/>
  <c r="AY217"/>
  <c r="AX217"/>
  <c r="AW217"/>
  <c r="AV217"/>
  <c r="BA216"/>
  <c r="AZ216"/>
  <c r="AY216"/>
  <c r="AX216"/>
  <c r="AW216"/>
  <c r="AV216"/>
  <c r="BA215"/>
  <c r="AZ215"/>
  <c r="AY215"/>
  <c r="AX215"/>
  <c r="AW215"/>
  <c r="AV215"/>
  <c r="BA214"/>
  <c r="AZ214"/>
  <c r="AY214"/>
  <c r="AX214"/>
  <c r="AW214"/>
  <c r="AV214"/>
  <c r="BA213"/>
  <c r="AZ213"/>
  <c r="AY213"/>
  <c r="AX213"/>
  <c r="AW213"/>
  <c r="AV213"/>
  <c r="AU213" s="1"/>
  <c r="BA212"/>
  <c r="AZ212"/>
  <c r="AY212"/>
  <c r="AX212"/>
  <c r="AW212"/>
  <c r="AV212"/>
  <c r="BA211"/>
  <c r="AZ211"/>
  <c r="AY211"/>
  <c r="AX211"/>
  <c r="AW211"/>
  <c r="AU211"/>
  <c r="AV211"/>
  <c r="BA210"/>
  <c r="AZ210"/>
  <c r="AY210"/>
  <c r="AX210"/>
  <c r="AW210"/>
  <c r="AU210" s="1"/>
  <c r="AV210"/>
  <c r="BA209"/>
  <c r="AZ209"/>
  <c r="AY209"/>
  <c r="AX209"/>
  <c r="AW209"/>
  <c r="AV209"/>
  <c r="AU209" s="1"/>
  <c r="BA208"/>
  <c r="AZ208"/>
  <c r="AY208"/>
  <c r="AX208"/>
  <c r="AW208"/>
  <c r="AV208"/>
  <c r="BA207"/>
  <c r="AZ207"/>
  <c r="AY207"/>
  <c r="AX207"/>
  <c r="AW207"/>
  <c r="AV207"/>
  <c r="AU207" s="1"/>
  <c r="BA206"/>
  <c r="AZ206"/>
  <c r="AY206"/>
  <c r="AX206"/>
  <c r="AW206"/>
  <c r="AV206"/>
  <c r="BA205"/>
  <c r="AZ205"/>
  <c r="AY205"/>
  <c r="AX205"/>
  <c r="AW205"/>
  <c r="AV205"/>
  <c r="BA204"/>
  <c r="AZ204"/>
  <c r="AY204"/>
  <c r="AX204"/>
  <c r="AW204"/>
  <c r="AU204"/>
  <c r="AV204"/>
  <c r="AU227"/>
  <c r="BA203"/>
  <c r="AZ203"/>
  <c r="AY203"/>
  <c r="AX203"/>
  <c r="AW203"/>
  <c r="AV203"/>
  <c r="AU203" s="1"/>
  <c r="BA202"/>
  <c r="AZ202"/>
  <c r="AY202"/>
  <c r="AX202"/>
  <c r="AW202"/>
  <c r="AV202"/>
  <c r="AU202" s="1"/>
  <c r="BA201"/>
  <c r="AZ201"/>
  <c r="AY201"/>
  <c r="AX201"/>
  <c r="AW201"/>
  <c r="AV201"/>
  <c r="BA200"/>
  <c r="AZ200"/>
  <c r="AY200"/>
  <c r="AX200"/>
  <c r="AW200"/>
  <c r="AU200" s="1"/>
  <c r="AV200"/>
  <c r="BA199"/>
  <c r="AZ199"/>
  <c r="AY199"/>
  <c r="AX199"/>
  <c r="AW199"/>
  <c r="AV199"/>
  <c r="BA198"/>
  <c r="AZ198"/>
  <c r="AY198"/>
  <c r="AX198"/>
  <c r="AW198"/>
  <c r="AU198" s="1"/>
  <c r="AV198"/>
  <c r="BA197"/>
  <c r="AZ197"/>
  <c r="AY197"/>
  <c r="AX197"/>
  <c r="AW197"/>
  <c r="AU197" s="1"/>
  <c r="AV197"/>
  <c r="AU212"/>
  <c r="BA196"/>
  <c r="AZ196"/>
  <c r="AY196"/>
  <c r="AX196"/>
  <c r="AW196"/>
  <c r="AV196"/>
  <c r="AU196" s="1"/>
  <c r="BA195"/>
  <c r="AZ195"/>
  <c r="AY195"/>
  <c r="AX195"/>
  <c r="AW195"/>
  <c r="AV195"/>
  <c r="AU195" s="1"/>
  <c r="BA194"/>
  <c r="AZ194"/>
  <c r="AY194"/>
  <c r="AX194"/>
  <c r="AW194"/>
  <c r="AV194"/>
  <c r="BA193"/>
  <c r="AZ193"/>
  <c r="AY193"/>
  <c r="AX193"/>
  <c r="AW193"/>
  <c r="AU193" s="1"/>
  <c r="AV193"/>
  <c r="AU205"/>
  <c r="BA192"/>
  <c r="AZ192"/>
  <c r="AY192"/>
  <c r="AX192"/>
  <c r="AW192"/>
  <c r="AV192"/>
  <c r="AU192" s="1"/>
  <c r="BA191"/>
  <c r="AZ191"/>
  <c r="AY191"/>
  <c r="AX191"/>
  <c r="AW191"/>
  <c r="AV191"/>
  <c r="AU191" s="1"/>
  <c r="BA190"/>
  <c r="AZ190"/>
  <c r="AY190"/>
  <c r="AX190"/>
  <c r="AW190"/>
  <c r="AV190"/>
  <c r="BA189"/>
  <c r="AZ189"/>
  <c r="AY189"/>
  <c r="AX189"/>
  <c r="AW189"/>
  <c r="AU189" s="1"/>
  <c r="AV189"/>
  <c r="BA188"/>
  <c r="AZ188"/>
  <c r="AY188"/>
  <c r="AX188"/>
  <c r="AW188"/>
  <c r="AU188" s="1"/>
  <c r="AV188"/>
  <c r="BA187"/>
  <c r="AZ187"/>
  <c r="AY187"/>
  <c r="AX187"/>
  <c r="AW187"/>
  <c r="AU187" s="1"/>
  <c r="AV187"/>
  <c r="BA186"/>
  <c r="AZ186"/>
  <c r="AY186"/>
  <c r="AX186"/>
  <c r="AW186"/>
  <c r="AU186" s="1"/>
  <c r="AV186"/>
  <c r="BA185"/>
  <c r="AZ185"/>
  <c r="AY185"/>
  <c r="AX185"/>
  <c r="AW185"/>
  <c r="AU185" s="1"/>
  <c r="AV185"/>
  <c r="BA184"/>
  <c r="AZ184"/>
  <c r="AY184"/>
  <c r="AX184"/>
  <c r="AW184"/>
  <c r="AU184" s="1"/>
  <c r="AV184"/>
  <c r="BA183"/>
  <c r="AZ183"/>
  <c r="AY183"/>
  <c r="AX183"/>
  <c r="AW183"/>
  <c r="AU183" s="1"/>
  <c r="AV183"/>
  <c r="BA182"/>
  <c r="AZ182"/>
  <c r="AY182"/>
  <c r="AX182"/>
  <c r="AW182"/>
  <c r="AV182"/>
  <c r="BA181"/>
  <c r="AZ181"/>
  <c r="AY181"/>
  <c r="AX181"/>
  <c r="AW181"/>
  <c r="AV181"/>
  <c r="BA180"/>
  <c r="AZ180"/>
  <c r="AY180"/>
  <c r="AX180"/>
  <c r="AW180"/>
  <c r="AV180"/>
  <c r="BA179"/>
  <c r="AZ179"/>
  <c r="AY179"/>
  <c r="AX179"/>
  <c r="AW179"/>
  <c r="AV179"/>
  <c r="BA178"/>
  <c r="AZ178"/>
  <c r="AY178"/>
  <c r="AX178"/>
  <c r="AW178"/>
  <c r="AU178" s="1"/>
  <c r="AV178"/>
  <c r="BA177"/>
  <c r="AZ177"/>
  <c r="AY177"/>
  <c r="AX177"/>
  <c r="AW177"/>
  <c r="AU177" s="1"/>
  <c r="AV177"/>
  <c r="BA176"/>
  <c r="AZ176"/>
  <c r="AY176"/>
  <c r="AX176"/>
  <c r="AW176"/>
  <c r="AV176"/>
  <c r="BA175"/>
  <c r="AZ175"/>
  <c r="AY175"/>
  <c r="AX175"/>
  <c r="AW175"/>
  <c r="AU175" s="1"/>
  <c r="AV175"/>
  <c r="BA174"/>
  <c r="AZ174"/>
  <c r="AY174"/>
  <c r="AX174"/>
  <c r="AW174"/>
  <c r="AU174" s="1"/>
  <c r="AV174"/>
  <c r="AP402"/>
  <c r="AO402"/>
  <c r="AN402"/>
  <c r="AM402"/>
  <c r="AL402"/>
  <c r="AK402"/>
  <c r="AJ402"/>
  <c r="AI402"/>
  <c r="AH402"/>
  <c r="AG402"/>
  <c r="AF402"/>
  <c r="C172"/>
  <c r="G172"/>
  <c r="AF172"/>
  <c r="AG172"/>
  <c r="AH172"/>
  <c r="AI172"/>
  <c r="AJ172"/>
  <c r="AK172"/>
  <c r="AL172"/>
  <c r="AM172"/>
  <c r="AN172"/>
  <c r="AO172"/>
  <c r="AP172"/>
  <c r="G167"/>
  <c r="AF167"/>
  <c r="AG167"/>
  <c r="AH167"/>
  <c r="AI167"/>
  <c r="AJ167"/>
  <c r="AK167"/>
  <c r="AL167"/>
  <c r="AM167"/>
  <c r="AN167"/>
  <c r="AO167"/>
  <c r="AP167"/>
  <c r="BA173"/>
  <c r="AZ173"/>
  <c r="AY173"/>
  <c r="AX173"/>
  <c r="AW173"/>
  <c r="AV173"/>
  <c r="BA172"/>
  <c r="AZ172"/>
  <c r="AY172"/>
  <c r="AX172"/>
  <c r="AW172"/>
  <c r="AV172"/>
  <c r="BA171"/>
  <c r="AZ171"/>
  <c r="AY171"/>
  <c r="AX171"/>
  <c r="AW171"/>
  <c r="AU171" s="1"/>
  <c r="AV171"/>
  <c r="BA170"/>
  <c r="AZ170"/>
  <c r="AY170"/>
  <c r="AX170"/>
  <c r="AW170"/>
  <c r="AU170" s="1"/>
  <c r="AV170"/>
  <c r="BA169"/>
  <c r="AZ169"/>
  <c r="AY169"/>
  <c r="AX169"/>
  <c r="AW169"/>
  <c r="AU169" s="1"/>
  <c r="AV169"/>
  <c r="BA168"/>
  <c r="AZ168"/>
  <c r="AY168"/>
  <c r="AX168"/>
  <c r="AW168"/>
  <c r="AV168"/>
  <c r="BA167"/>
  <c r="AZ167"/>
  <c r="AY167"/>
  <c r="AX167"/>
  <c r="AW167"/>
  <c r="AU167" s="1"/>
  <c r="AV167"/>
  <c r="BA166"/>
  <c r="AZ166"/>
  <c r="AY166"/>
  <c r="AX166"/>
  <c r="AW166"/>
  <c r="AV166"/>
  <c r="BA165"/>
  <c r="AZ165"/>
  <c r="AY165"/>
  <c r="AX165"/>
  <c r="AW165"/>
  <c r="AU165" s="1"/>
  <c r="AV165"/>
  <c r="BA164"/>
  <c r="AZ164"/>
  <c r="AY164"/>
  <c r="AX164"/>
  <c r="AW164"/>
  <c r="AV164"/>
  <c r="BA163"/>
  <c r="AZ163"/>
  <c r="AY163"/>
  <c r="AX163"/>
  <c r="AW163"/>
  <c r="AV163"/>
  <c r="BA162"/>
  <c r="AZ162"/>
  <c r="AY162"/>
  <c r="AX162"/>
  <c r="AW162"/>
  <c r="AU162" s="1"/>
  <c r="AV162"/>
  <c r="BA161"/>
  <c r="AZ161"/>
  <c r="AY161"/>
  <c r="AX161"/>
  <c r="AW161"/>
  <c r="AV161"/>
  <c r="BA160"/>
  <c r="AZ160"/>
  <c r="AY160"/>
  <c r="AX160"/>
  <c r="AW160"/>
  <c r="AU160" s="1"/>
  <c r="AV160"/>
  <c r="BA159"/>
  <c r="AZ159"/>
  <c r="AY159"/>
  <c r="AX159"/>
  <c r="AW159"/>
  <c r="AV159"/>
  <c r="BA158"/>
  <c r="AZ158"/>
  <c r="AY158"/>
  <c r="AX158"/>
  <c r="AW158"/>
  <c r="AV158"/>
  <c r="BA157"/>
  <c r="AZ157"/>
  <c r="AY157"/>
  <c r="AX157"/>
  <c r="AW157"/>
  <c r="AV157"/>
  <c r="BA156"/>
  <c r="AZ156"/>
  <c r="AY156"/>
  <c r="AX156"/>
  <c r="AW156"/>
  <c r="AV156"/>
  <c r="BA155"/>
  <c r="AZ155"/>
  <c r="AY155"/>
  <c r="AX155"/>
  <c r="AW155"/>
  <c r="AU155" s="1"/>
  <c r="AV155"/>
  <c r="BA154"/>
  <c r="AZ154"/>
  <c r="AY154"/>
  <c r="AX154"/>
  <c r="AW154"/>
  <c r="AU154" s="1"/>
  <c r="AV154"/>
  <c r="BA153"/>
  <c r="AZ153"/>
  <c r="AY153"/>
  <c r="AX153"/>
  <c r="AW153"/>
  <c r="AV153"/>
  <c r="BA152"/>
  <c r="AZ152"/>
  <c r="AY152"/>
  <c r="AX152"/>
  <c r="AW152"/>
  <c r="AV152"/>
  <c r="BA151"/>
  <c r="AZ151"/>
  <c r="AY151"/>
  <c r="AX151"/>
  <c r="AW151"/>
  <c r="AU151" s="1"/>
  <c r="AV151"/>
  <c r="AV3"/>
  <c r="AV4"/>
  <c r="AV5"/>
  <c r="AU5" s="1"/>
  <c r="AV6"/>
  <c r="AV7"/>
  <c r="AV8"/>
  <c r="AV9"/>
  <c r="AU9" s="1"/>
  <c r="AV10"/>
  <c r="AV11"/>
  <c r="AV12"/>
  <c r="AV13"/>
  <c r="AV14"/>
  <c r="AV15"/>
  <c r="AV16"/>
  <c r="AV17"/>
  <c r="AU17" s="1"/>
  <c r="AV18"/>
  <c r="AV19"/>
  <c r="AU19" s="1"/>
  <c r="AV20"/>
  <c r="AV21"/>
  <c r="AV22"/>
  <c r="AV23"/>
  <c r="AU23" s="1"/>
  <c r="AV24"/>
  <c r="AV25"/>
  <c r="AU25" s="1"/>
  <c r="AV26"/>
  <c r="AV27"/>
  <c r="AV28"/>
  <c r="AV29"/>
  <c r="AU29" s="1"/>
  <c r="AV30"/>
  <c r="AV31"/>
  <c r="AU31" s="1"/>
  <c r="AV32"/>
  <c r="AV33"/>
  <c r="AU33" s="1"/>
  <c r="AV34"/>
  <c r="AV35"/>
  <c r="AU35" s="1"/>
  <c r="AV36"/>
  <c r="AV37"/>
  <c r="AV38"/>
  <c r="AV39"/>
  <c r="AU39" s="1"/>
  <c r="AV40"/>
  <c r="AV41"/>
  <c r="AU41" s="1"/>
  <c r="AV42"/>
  <c r="AV43"/>
  <c r="AU43" s="1"/>
  <c r="AV44"/>
  <c r="AV45"/>
  <c r="AV46"/>
  <c r="AV47"/>
  <c r="AU47" s="1"/>
  <c r="AV48"/>
  <c r="AV49"/>
  <c r="AV50"/>
  <c r="AV51"/>
  <c r="AV52"/>
  <c r="AV53"/>
  <c r="AU53" s="1"/>
  <c r="AV54"/>
  <c r="AV55"/>
  <c r="AU55" s="1"/>
  <c r="AV56"/>
  <c r="AV57"/>
  <c r="AV58"/>
  <c r="AV59"/>
  <c r="AV60"/>
  <c r="AV61"/>
  <c r="AU61" s="1"/>
  <c r="AV62"/>
  <c r="AV63"/>
  <c r="AU63" s="1"/>
  <c r="AV64"/>
  <c r="AV65"/>
  <c r="AV66"/>
  <c r="AV67"/>
  <c r="AU67" s="1"/>
  <c r="AV68"/>
  <c r="AV69"/>
  <c r="AV70"/>
  <c r="AV71"/>
  <c r="AV72"/>
  <c r="AV73"/>
  <c r="AU73" s="1"/>
  <c r="AV74"/>
  <c r="AV75"/>
  <c r="AU75" s="1"/>
  <c r="AV76"/>
  <c r="AV77"/>
  <c r="AV78"/>
  <c r="AV79"/>
  <c r="AU79" s="1"/>
  <c r="AV80"/>
  <c r="AV81"/>
  <c r="AV82"/>
  <c r="AV83"/>
  <c r="AV84"/>
  <c r="AV85"/>
  <c r="AV86"/>
  <c r="AV87"/>
  <c r="AU87" s="1"/>
  <c r="AV88"/>
  <c r="AV89"/>
  <c r="AV90"/>
  <c r="AV91"/>
  <c r="AU91" s="1"/>
  <c r="AV92"/>
  <c r="AV93"/>
  <c r="AU93" s="1"/>
  <c r="AV94"/>
  <c r="AV95"/>
  <c r="AU95" s="1"/>
  <c r="AV96"/>
  <c r="AV97"/>
  <c r="AU97" s="1"/>
  <c r="AV98"/>
  <c r="AV99"/>
  <c r="AV100"/>
  <c r="AV101"/>
  <c r="AV102"/>
  <c r="AV103"/>
  <c r="AU103" s="1"/>
  <c r="AV104"/>
  <c r="AV105"/>
  <c r="AV106"/>
  <c r="AV107"/>
  <c r="AU107" s="1"/>
  <c r="AV108"/>
  <c r="AV109"/>
  <c r="AV110"/>
  <c r="AV111"/>
  <c r="AV112"/>
  <c r="AV113"/>
  <c r="AV114"/>
  <c r="AV115"/>
  <c r="AV116"/>
  <c r="AV117"/>
  <c r="AU117" s="1"/>
  <c r="AV118"/>
  <c r="AV119"/>
  <c r="AU119" s="1"/>
  <c r="AV120"/>
  <c r="AV121"/>
  <c r="AU121" s="1"/>
  <c r="AV122"/>
  <c r="AV123"/>
  <c r="AV124"/>
  <c r="AV125"/>
  <c r="AU125" s="1"/>
  <c r="AV126"/>
  <c r="AV127"/>
  <c r="AV128"/>
  <c r="AV129"/>
  <c r="AV130"/>
  <c r="AV131"/>
  <c r="AU131" s="1"/>
  <c r="AV132"/>
  <c r="AV133"/>
  <c r="AV134"/>
  <c r="AV135"/>
  <c r="AV136"/>
  <c r="AV137"/>
  <c r="AV138"/>
  <c r="AV139"/>
  <c r="AU139" s="1"/>
  <c r="AV140"/>
  <c r="AV141"/>
  <c r="AV142"/>
  <c r="AV143"/>
  <c r="AV144"/>
  <c r="AV145"/>
  <c r="AV146"/>
  <c r="AV147"/>
  <c r="AU147" s="1"/>
  <c r="AV148"/>
  <c r="AV149"/>
  <c r="AV150"/>
  <c r="AV2"/>
  <c r="AV232" s="1"/>
  <c r="AP403"/>
  <c r="AO403"/>
  <c r="AN403"/>
  <c r="AM403"/>
  <c r="AL403"/>
  <c r="AK403"/>
  <c r="AJ403"/>
  <c r="AI403"/>
  <c r="AH403"/>
  <c r="AG403"/>
  <c r="AF403"/>
  <c r="BL95"/>
  <c r="BL98"/>
  <c r="AU173"/>
  <c r="AU180"/>
  <c r="AU190"/>
  <c r="AU199"/>
  <c r="CK3"/>
  <c r="CK4"/>
  <c r="CK5"/>
  <c r="CK6"/>
  <c r="CK7"/>
  <c r="CJ7" s="1"/>
  <c r="CK8"/>
  <c r="CK9"/>
  <c r="CJ9" s="1"/>
  <c r="CK10"/>
  <c r="CK11"/>
  <c r="CK12"/>
  <c r="CK13"/>
  <c r="CJ13" s="1"/>
  <c r="CK14"/>
  <c r="CK15"/>
  <c r="CK16"/>
  <c r="CK17"/>
  <c r="CJ17" s="1"/>
  <c r="CK18"/>
  <c r="CK19"/>
  <c r="CK20"/>
  <c r="CK21"/>
  <c r="CJ21" s="1"/>
  <c r="CK22"/>
  <c r="CK23"/>
  <c r="CK25"/>
  <c r="CK26"/>
  <c r="CJ26" s="1"/>
  <c r="CK27"/>
  <c r="CK28"/>
  <c r="CK29"/>
  <c r="CK30"/>
  <c r="CK2"/>
  <c r="CK31"/>
  <c r="CP30"/>
  <c r="CO30"/>
  <c r="CN30"/>
  <c r="CM30"/>
  <c r="CL30"/>
  <c r="CP29"/>
  <c r="CO29"/>
  <c r="CN29"/>
  <c r="CM29"/>
  <c r="CL29"/>
  <c r="CJ29" s="1"/>
  <c r="CW7"/>
  <c r="CW8"/>
  <c r="CW12"/>
  <c r="CW15"/>
  <c r="CW10"/>
  <c r="CW9"/>
  <c r="CW14"/>
  <c r="CW13"/>
  <c r="CW11"/>
  <c r="CW6"/>
  <c r="CW5"/>
  <c r="CW3"/>
  <c r="DB7"/>
  <c r="DA7"/>
  <c r="CZ7"/>
  <c r="CY7"/>
  <c r="CV7" s="1"/>
  <c r="CX7"/>
  <c r="CW2"/>
  <c r="CV2" s="1"/>
  <c r="CW4"/>
  <c r="AP401"/>
  <c r="AO401"/>
  <c r="AN401"/>
  <c r="AM401"/>
  <c r="AL401"/>
  <c r="AK401"/>
  <c r="AJ401"/>
  <c r="AI401"/>
  <c r="AH401"/>
  <c r="AG401"/>
  <c r="AF401"/>
  <c r="AP400"/>
  <c r="AO400"/>
  <c r="AN400"/>
  <c r="AM400"/>
  <c r="AL400"/>
  <c r="AK400"/>
  <c r="AJ400"/>
  <c r="AI400"/>
  <c r="AH400"/>
  <c r="AG400"/>
  <c r="AF400"/>
  <c r="AP399"/>
  <c r="AO399"/>
  <c r="AN399"/>
  <c r="AM399"/>
  <c r="AL399"/>
  <c r="AK399"/>
  <c r="AJ399"/>
  <c r="AI399"/>
  <c r="AH399"/>
  <c r="AG399"/>
  <c r="AF399"/>
  <c r="AP398"/>
  <c r="AO398"/>
  <c r="AN398"/>
  <c r="AM398"/>
  <c r="AL398"/>
  <c r="AK398"/>
  <c r="AJ398"/>
  <c r="AI398"/>
  <c r="AH398"/>
  <c r="AG398"/>
  <c r="AF398"/>
  <c r="AP397"/>
  <c r="AO397"/>
  <c r="AN397"/>
  <c r="AM397"/>
  <c r="AL397"/>
  <c r="AK397"/>
  <c r="AJ397"/>
  <c r="AI397"/>
  <c r="AH397"/>
  <c r="AG397"/>
  <c r="AF397"/>
  <c r="AP396"/>
  <c r="AO396"/>
  <c r="AN396"/>
  <c r="AM396"/>
  <c r="AL396"/>
  <c r="AK396"/>
  <c r="AJ396"/>
  <c r="AI396"/>
  <c r="AH396"/>
  <c r="AG396"/>
  <c r="AF396"/>
  <c r="AP395"/>
  <c r="AO395"/>
  <c r="AN395"/>
  <c r="AM395"/>
  <c r="AL395"/>
  <c r="AK395"/>
  <c r="AJ395"/>
  <c r="AI395"/>
  <c r="AH395"/>
  <c r="AG395"/>
  <c r="AF395"/>
  <c r="AP394"/>
  <c r="AO394"/>
  <c r="AN394"/>
  <c r="AM394"/>
  <c r="AL394"/>
  <c r="AK394"/>
  <c r="AJ394"/>
  <c r="AI394"/>
  <c r="AH394"/>
  <c r="AG394"/>
  <c r="AF394"/>
  <c r="AP393"/>
  <c r="AO393"/>
  <c r="AN393"/>
  <c r="AM393"/>
  <c r="AL393"/>
  <c r="AK393"/>
  <c r="AJ393"/>
  <c r="AI393"/>
  <c r="AH393"/>
  <c r="AG393"/>
  <c r="AF393"/>
  <c r="AP392"/>
  <c r="AO392"/>
  <c r="AN392"/>
  <c r="AM392"/>
  <c r="AL392"/>
  <c r="AK392"/>
  <c r="AJ392"/>
  <c r="AI392"/>
  <c r="AH392"/>
  <c r="AG392"/>
  <c r="AF392"/>
  <c r="AP391"/>
  <c r="AO391"/>
  <c r="AN391"/>
  <c r="AM391"/>
  <c r="AL391"/>
  <c r="AK391"/>
  <c r="AJ391"/>
  <c r="AI391"/>
  <c r="AH391"/>
  <c r="AG391"/>
  <c r="AF391"/>
  <c r="AP390"/>
  <c r="AO390"/>
  <c r="AN390"/>
  <c r="AM390"/>
  <c r="AL390"/>
  <c r="AK390"/>
  <c r="AJ390"/>
  <c r="AI390"/>
  <c r="AH390"/>
  <c r="AG390"/>
  <c r="AF390"/>
  <c r="AP389"/>
  <c r="AO389"/>
  <c r="AN389"/>
  <c r="AM389"/>
  <c r="AL389"/>
  <c r="AK389"/>
  <c r="AJ389"/>
  <c r="AI389"/>
  <c r="AH389"/>
  <c r="AG389"/>
  <c r="AF389"/>
  <c r="AP388"/>
  <c r="AO388"/>
  <c r="AN388"/>
  <c r="AM388"/>
  <c r="AL388"/>
  <c r="AK388"/>
  <c r="AJ388"/>
  <c r="AI388"/>
  <c r="AH388"/>
  <c r="AG388"/>
  <c r="AF388"/>
  <c r="AP387"/>
  <c r="AO387"/>
  <c r="AN387"/>
  <c r="AM387"/>
  <c r="AL387"/>
  <c r="AK387"/>
  <c r="AJ387"/>
  <c r="AI387"/>
  <c r="AH387"/>
  <c r="AG387"/>
  <c r="AF387"/>
  <c r="AP386"/>
  <c r="AO386"/>
  <c r="AN386"/>
  <c r="AM386"/>
  <c r="AL386"/>
  <c r="AK386"/>
  <c r="AJ386"/>
  <c r="AI386"/>
  <c r="AH386"/>
  <c r="AG386"/>
  <c r="AF386"/>
  <c r="AP385"/>
  <c r="AO385"/>
  <c r="AN385"/>
  <c r="AM385"/>
  <c r="AL385"/>
  <c r="AK385"/>
  <c r="AJ385"/>
  <c r="AI385"/>
  <c r="AH385"/>
  <c r="AG385"/>
  <c r="AF385"/>
  <c r="AP384"/>
  <c r="AO384"/>
  <c r="AN384"/>
  <c r="AM384"/>
  <c r="AL384"/>
  <c r="AK384"/>
  <c r="AJ384"/>
  <c r="AI384"/>
  <c r="AH384"/>
  <c r="AG384"/>
  <c r="AF384"/>
  <c r="AP383"/>
  <c r="AO383"/>
  <c r="AN383"/>
  <c r="AM383"/>
  <c r="AL383"/>
  <c r="AK383"/>
  <c r="AJ383"/>
  <c r="AI383"/>
  <c r="AH383"/>
  <c r="AG383"/>
  <c r="AF383"/>
  <c r="AP382"/>
  <c r="AO382"/>
  <c r="AN382"/>
  <c r="AM382"/>
  <c r="AL382"/>
  <c r="AK382"/>
  <c r="AJ382"/>
  <c r="AI382"/>
  <c r="AH382"/>
  <c r="AG382"/>
  <c r="AF382"/>
  <c r="AP381"/>
  <c r="AO381"/>
  <c r="AN381"/>
  <c r="AM381"/>
  <c r="AL381"/>
  <c r="AK381"/>
  <c r="AJ381"/>
  <c r="AI381"/>
  <c r="AH381"/>
  <c r="AG381"/>
  <c r="AF381"/>
  <c r="AP380"/>
  <c r="AO380"/>
  <c r="AN380"/>
  <c r="AM380"/>
  <c r="AL380"/>
  <c r="AK380"/>
  <c r="AJ380"/>
  <c r="AI380"/>
  <c r="AH380"/>
  <c r="AG380"/>
  <c r="AF380"/>
  <c r="AP379"/>
  <c r="AO379"/>
  <c r="AN379"/>
  <c r="AM379"/>
  <c r="AL379"/>
  <c r="AK379"/>
  <c r="AJ379"/>
  <c r="AI379"/>
  <c r="AH379"/>
  <c r="AG379"/>
  <c r="AF379"/>
  <c r="AP378"/>
  <c r="AO378"/>
  <c r="AN378"/>
  <c r="AM378"/>
  <c r="AL378"/>
  <c r="AK378"/>
  <c r="AJ378"/>
  <c r="AI378"/>
  <c r="AH378"/>
  <c r="AG378"/>
  <c r="AF378"/>
  <c r="AP377"/>
  <c r="AO377"/>
  <c r="AN377"/>
  <c r="AM377"/>
  <c r="AL377"/>
  <c r="AK377"/>
  <c r="AJ377"/>
  <c r="AI377"/>
  <c r="AH377"/>
  <c r="AG377"/>
  <c r="AF377"/>
  <c r="AP376"/>
  <c r="AO376"/>
  <c r="AN376"/>
  <c r="AM376"/>
  <c r="AL376"/>
  <c r="AK376"/>
  <c r="AJ376"/>
  <c r="AI376"/>
  <c r="AH376"/>
  <c r="AG376"/>
  <c r="AF376"/>
  <c r="AP375"/>
  <c r="AO375"/>
  <c r="AN375"/>
  <c r="AM375"/>
  <c r="AL375"/>
  <c r="AK375"/>
  <c r="AJ375"/>
  <c r="AI375"/>
  <c r="AH375"/>
  <c r="AG375"/>
  <c r="AF375"/>
  <c r="AF3"/>
  <c r="AF4"/>
  <c r="AF5"/>
  <c r="AF6"/>
  <c r="AF7"/>
  <c r="AF8"/>
  <c r="AF9"/>
  <c r="AF10"/>
  <c r="AF11"/>
  <c r="AF12"/>
  <c r="AF13"/>
  <c r="AF14"/>
  <c r="AF15"/>
  <c r="AF16"/>
  <c r="AF17"/>
  <c r="AF18"/>
  <c r="AF19"/>
  <c r="AF20"/>
  <c r="AF21"/>
  <c r="AF22"/>
  <c r="AF23"/>
  <c r="AF24"/>
  <c r="AF25"/>
  <c r="AF26"/>
  <c r="AF27"/>
  <c r="AF28"/>
  <c r="AF29"/>
  <c r="AF30"/>
  <c r="AF31"/>
  <c r="AF32"/>
  <c r="AF33"/>
  <c r="AF34"/>
  <c r="AF35"/>
  <c r="AF36"/>
  <c r="AF37"/>
  <c r="AF38"/>
  <c r="AF39"/>
  <c r="AF40"/>
  <c r="AF41"/>
  <c r="AF42"/>
  <c r="AF43"/>
  <c r="AF44"/>
  <c r="AF45"/>
  <c r="AF46"/>
  <c r="AF47"/>
  <c r="AF48"/>
  <c r="AF49"/>
  <c r="AF50"/>
  <c r="AF51"/>
  <c r="AF52"/>
  <c r="AF53"/>
  <c r="AF54"/>
  <c r="AF55"/>
  <c r="AF56"/>
  <c r="AF57"/>
  <c r="AF58"/>
  <c r="AF59"/>
  <c r="AF60"/>
  <c r="AF61"/>
  <c r="AF62"/>
  <c r="AF63"/>
  <c r="AF64"/>
  <c r="AF65"/>
  <c r="AF66"/>
  <c r="AF67"/>
  <c r="AF68"/>
  <c r="AF69"/>
  <c r="AF70"/>
  <c r="AF71"/>
  <c r="AF72"/>
  <c r="AF73"/>
  <c r="AF74"/>
  <c r="AF75"/>
  <c r="AF76"/>
  <c r="AF77"/>
  <c r="AF78"/>
  <c r="AF79"/>
  <c r="AF80"/>
  <c r="AF81"/>
  <c r="AF82"/>
  <c r="AF83"/>
  <c r="AF84"/>
  <c r="AF85"/>
  <c r="AF86"/>
  <c r="AF87"/>
  <c r="AF88"/>
  <c r="AF89"/>
  <c r="AF90"/>
  <c r="AF91"/>
  <c r="AF92"/>
  <c r="AF93"/>
  <c r="AF94"/>
  <c r="AF95"/>
  <c r="AF96"/>
  <c r="AF97"/>
  <c r="AF98"/>
  <c r="AF99"/>
  <c r="AF100"/>
  <c r="AF101"/>
  <c r="AF102"/>
  <c r="AF103"/>
  <c r="AF104"/>
  <c r="AF105"/>
  <c r="AF106"/>
  <c r="AF107"/>
  <c r="AF108"/>
  <c r="AF109"/>
  <c r="AF110"/>
  <c r="AF111"/>
  <c r="AF112"/>
  <c r="AF113"/>
  <c r="AF114"/>
  <c r="AF115"/>
  <c r="AF116"/>
  <c r="AF117"/>
  <c r="AF118"/>
  <c r="AF119"/>
  <c r="AF120"/>
  <c r="AF121"/>
  <c r="AF122"/>
  <c r="AF123"/>
  <c r="AF124"/>
  <c r="AF125"/>
  <c r="AF126"/>
  <c r="AF127"/>
  <c r="AF128"/>
  <c r="AF129"/>
  <c r="AF130"/>
  <c r="AF131"/>
  <c r="AF132"/>
  <c r="AF133"/>
  <c r="AF134"/>
  <c r="AF135"/>
  <c r="AF136"/>
  <c r="AF137"/>
  <c r="AF138"/>
  <c r="AF139"/>
  <c r="AF140"/>
  <c r="AF141"/>
  <c r="AF142"/>
  <c r="AF143"/>
  <c r="AF144"/>
  <c r="AF145"/>
  <c r="AF146"/>
  <c r="AF147"/>
  <c r="AF148"/>
  <c r="AF149"/>
  <c r="AF150"/>
  <c r="AF151"/>
  <c r="AF152"/>
  <c r="AF153"/>
  <c r="AF154"/>
  <c r="AF155"/>
  <c r="AF156"/>
  <c r="AF157"/>
  <c r="AF158"/>
  <c r="AF159"/>
  <c r="AF160"/>
  <c r="AF161"/>
  <c r="AF162"/>
  <c r="AF163"/>
  <c r="AF164"/>
  <c r="AF165"/>
  <c r="AF166"/>
  <c r="AF168"/>
  <c r="AF169"/>
  <c r="AF170"/>
  <c r="AF171"/>
  <c r="AF173"/>
  <c r="AF174"/>
  <c r="AF175"/>
  <c r="AF176"/>
  <c r="AF177"/>
  <c r="AF178"/>
  <c r="AF179"/>
  <c r="AF180"/>
  <c r="AF181"/>
  <c r="AF182"/>
  <c r="AF183"/>
  <c r="AF184"/>
  <c r="AF185"/>
  <c r="AF186"/>
  <c r="AF187"/>
  <c r="AF188"/>
  <c r="AF189"/>
  <c r="AF190"/>
  <c r="AF191"/>
  <c r="AF192"/>
  <c r="AF193"/>
  <c r="AF194"/>
  <c r="AF195"/>
  <c r="AF196"/>
  <c r="AF197"/>
  <c r="AF198"/>
  <c r="AF199"/>
  <c r="AF200"/>
  <c r="AF201"/>
  <c r="AF202"/>
  <c r="AF203"/>
  <c r="AF204"/>
  <c r="AF205"/>
  <c r="AF206"/>
  <c r="AF207"/>
  <c r="AF208"/>
  <c r="AF209"/>
  <c r="AF210"/>
  <c r="AF211"/>
  <c r="AF212"/>
  <c r="AF213"/>
  <c r="AF214"/>
  <c r="AF215"/>
  <c r="AF216"/>
  <c r="AF217"/>
  <c r="AF218"/>
  <c r="AF219"/>
  <c r="AF220"/>
  <c r="AF221"/>
  <c r="AF222"/>
  <c r="AF223"/>
  <c r="AF224"/>
  <c r="AF225"/>
  <c r="AF226"/>
  <c r="AF227"/>
  <c r="AF228"/>
  <c r="AF229"/>
  <c r="AF230"/>
  <c r="AF231"/>
  <c r="AF232"/>
  <c r="AF233"/>
  <c r="AF234"/>
  <c r="AF235"/>
  <c r="AF236"/>
  <c r="AF237"/>
  <c r="AF238"/>
  <c r="AF239"/>
  <c r="AF240"/>
  <c r="AF241"/>
  <c r="AF242"/>
  <c r="AF243"/>
  <c r="AF244"/>
  <c r="AF245"/>
  <c r="AF246"/>
  <c r="AF247"/>
  <c r="AF248"/>
  <c r="AF249"/>
  <c r="AF250"/>
  <c r="AF251"/>
  <c r="AF252"/>
  <c r="AF253"/>
  <c r="AF254"/>
  <c r="AF255"/>
  <c r="AF256"/>
  <c r="AF257"/>
  <c r="AF258"/>
  <c r="AF259"/>
  <c r="AF260"/>
  <c r="AF261"/>
  <c r="AF262"/>
  <c r="AF263"/>
  <c r="AF264"/>
  <c r="AF265"/>
  <c r="AF266"/>
  <c r="AF267"/>
  <c r="AF268"/>
  <c r="AF269"/>
  <c r="AF270"/>
  <c r="AF271"/>
  <c r="AF272"/>
  <c r="AF273"/>
  <c r="AF274"/>
  <c r="AF275"/>
  <c r="AF276"/>
  <c r="AF277"/>
  <c r="AF278"/>
  <c r="AF279"/>
  <c r="AF280"/>
  <c r="AF281"/>
  <c r="AF282"/>
  <c r="AF283"/>
  <c r="AF284"/>
  <c r="AF285"/>
  <c r="AF286"/>
  <c r="AF287"/>
  <c r="AF288"/>
  <c r="AF289"/>
  <c r="AF290"/>
  <c r="AF291"/>
  <c r="AF292"/>
  <c r="AF293"/>
  <c r="AF294"/>
  <c r="AF295"/>
  <c r="AF296"/>
  <c r="AF297"/>
  <c r="AF298"/>
  <c r="AF299"/>
  <c r="AF300"/>
  <c r="AF301"/>
  <c r="AF302"/>
  <c r="AF303"/>
  <c r="AF304"/>
  <c r="AF305"/>
  <c r="AF306"/>
  <c r="AF307"/>
  <c r="AF308"/>
  <c r="AF309"/>
  <c r="AF310"/>
  <c r="AF311"/>
  <c r="AF312"/>
  <c r="AF313"/>
  <c r="AF314"/>
  <c r="AF315"/>
  <c r="AF316"/>
  <c r="AF317"/>
  <c r="AF318"/>
  <c r="AF319"/>
  <c r="AF320"/>
  <c r="AF321"/>
  <c r="AF322"/>
  <c r="AF323"/>
  <c r="AF324"/>
  <c r="AF325"/>
  <c r="AF326"/>
  <c r="AF327"/>
  <c r="AF328"/>
  <c r="AF329"/>
  <c r="AF330"/>
  <c r="AF331"/>
  <c r="AF332"/>
  <c r="AF333"/>
  <c r="AF334"/>
  <c r="AF335"/>
  <c r="AF336"/>
  <c r="AF337"/>
  <c r="AF338"/>
  <c r="AF339"/>
  <c r="AF340"/>
  <c r="AF341"/>
  <c r="AF342"/>
  <c r="AF343"/>
  <c r="AF344"/>
  <c r="AF345"/>
  <c r="AF346"/>
  <c r="AF347"/>
  <c r="AF348"/>
  <c r="AF349"/>
  <c r="AF350"/>
  <c r="AF351"/>
  <c r="AF352"/>
  <c r="AF353"/>
  <c r="AF354"/>
  <c r="AF355"/>
  <c r="AF356"/>
  <c r="AF357"/>
  <c r="AF358"/>
  <c r="AF359"/>
  <c r="AF360"/>
  <c r="AF361"/>
  <c r="AF362"/>
  <c r="AF363"/>
  <c r="AF364"/>
  <c r="AF365"/>
  <c r="AF366"/>
  <c r="AF367"/>
  <c r="AF368"/>
  <c r="AF369"/>
  <c r="AF370"/>
  <c r="AF371"/>
  <c r="AF372"/>
  <c r="AF373"/>
  <c r="AF374"/>
  <c r="AF2"/>
  <c r="E2"/>
  <c r="O3"/>
  <c r="O4"/>
  <c r="O5"/>
  <c r="O6"/>
  <c r="O7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0"/>
  <c r="O51"/>
  <c r="O52"/>
  <c r="O53"/>
  <c r="O54"/>
  <c r="O55"/>
  <c r="O56"/>
  <c r="O57"/>
  <c r="O58"/>
  <c r="O59"/>
  <c r="O60"/>
  <c r="O61"/>
  <c r="O62"/>
  <c r="O63"/>
  <c r="O64"/>
  <c r="O65"/>
  <c r="O66"/>
  <c r="O67"/>
  <c r="O68"/>
  <c r="O69"/>
  <c r="O70"/>
  <c r="O71"/>
  <c r="O72"/>
  <c r="O73"/>
  <c r="O74"/>
  <c r="O75"/>
  <c r="O76"/>
  <c r="O77"/>
  <c r="O78"/>
  <c r="O79"/>
  <c r="O80"/>
  <c r="O81"/>
  <c r="O82"/>
  <c r="O83"/>
  <c r="O84"/>
  <c r="O85"/>
  <c r="O86"/>
  <c r="O87"/>
  <c r="O88"/>
  <c r="O89"/>
  <c r="O90"/>
  <c r="O91"/>
  <c r="O92"/>
  <c r="O93"/>
  <c r="O94"/>
  <c r="O95"/>
  <c r="O96"/>
  <c r="O97"/>
  <c r="O2"/>
  <c r="K12"/>
  <c r="G401"/>
  <c r="G400"/>
  <c r="G399"/>
  <c r="G398"/>
  <c r="G397"/>
  <c r="G396"/>
  <c r="G395"/>
  <c r="G203"/>
  <c r="G394"/>
  <c r="G393"/>
  <c r="G392"/>
  <c r="G391"/>
  <c r="G390"/>
  <c r="G389"/>
  <c r="G388"/>
  <c r="G387"/>
  <c r="G386"/>
  <c r="G385"/>
  <c r="G384"/>
  <c r="G383"/>
  <c r="G202"/>
  <c r="G382"/>
  <c r="G381"/>
  <c r="G380"/>
  <c r="G379"/>
  <c r="G378"/>
  <c r="G201"/>
  <c r="G377"/>
  <c r="G376"/>
  <c r="G375"/>
  <c r="G374"/>
  <c r="G373"/>
  <c r="G372"/>
  <c r="G371"/>
  <c r="G84"/>
  <c r="G370"/>
  <c r="G369"/>
  <c r="G368"/>
  <c r="G367"/>
  <c r="G200"/>
  <c r="G366"/>
  <c r="G365"/>
  <c r="G364"/>
  <c r="G363"/>
  <c r="G362"/>
  <c r="G199"/>
  <c r="G83"/>
  <c r="G198"/>
  <c r="G361"/>
  <c r="G197"/>
  <c r="G196"/>
  <c r="G122"/>
  <c r="G360"/>
  <c r="G359"/>
  <c r="G195"/>
  <c r="G358"/>
  <c r="G357"/>
  <c r="G194"/>
  <c r="G121"/>
  <c r="G193"/>
  <c r="G356"/>
  <c r="G355"/>
  <c r="G192"/>
  <c r="G354"/>
  <c r="G191"/>
  <c r="G353"/>
  <c r="G352"/>
  <c r="G351"/>
  <c r="G350"/>
  <c r="G82"/>
  <c r="G190"/>
  <c r="G349"/>
  <c r="G348"/>
  <c r="G41"/>
  <c r="G347"/>
  <c r="G346"/>
  <c r="G345"/>
  <c r="G344"/>
  <c r="G189"/>
  <c r="G343"/>
  <c r="G188"/>
  <c r="G187"/>
  <c r="G186"/>
  <c r="G81"/>
  <c r="G342"/>
  <c r="G185"/>
  <c r="G55"/>
  <c r="G341"/>
  <c r="G340"/>
  <c r="G339"/>
  <c r="G184"/>
  <c r="G338"/>
  <c r="G337"/>
  <c r="G336"/>
  <c r="G335"/>
  <c r="G334"/>
  <c r="G333"/>
  <c r="G332"/>
  <c r="G331"/>
  <c r="G330"/>
  <c r="G183"/>
  <c r="G329"/>
  <c r="G328"/>
  <c r="G327"/>
  <c r="G80"/>
  <c r="G326"/>
  <c r="G325"/>
  <c r="G324"/>
  <c r="G323"/>
  <c r="G322"/>
  <c r="G321"/>
  <c r="G320"/>
  <c r="G319"/>
  <c r="G318"/>
  <c r="G317"/>
  <c r="G79"/>
  <c r="G316"/>
  <c r="G315"/>
  <c r="G314"/>
  <c r="G313"/>
  <c r="G54"/>
  <c r="G78"/>
  <c r="G27"/>
  <c r="G120"/>
  <c r="G312"/>
  <c r="G311"/>
  <c r="G182"/>
  <c r="G310"/>
  <c r="G181"/>
  <c r="G309"/>
  <c r="G180"/>
  <c r="G308"/>
  <c r="G77"/>
  <c r="G307"/>
  <c r="G179"/>
  <c r="G306"/>
  <c r="G305"/>
  <c r="G304"/>
  <c r="G178"/>
  <c r="G40"/>
  <c r="G177"/>
  <c r="G303"/>
  <c r="G119"/>
  <c r="G76"/>
  <c r="G302"/>
  <c r="G301"/>
  <c r="G300"/>
  <c r="G299"/>
  <c r="G298"/>
  <c r="G118"/>
  <c r="G297"/>
  <c r="G296"/>
  <c r="G75"/>
  <c r="G295"/>
  <c r="G294"/>
  <c r="G293"/>
  <c r="G292"/>
  <c r="G176"/>
  <c r="G175"/>
  <c r="G291"/>
  <c r="G117"/>
  <c r="G174"/>
  <c r="G290"/>
  <c r="G173"/>
  <c r="G289"/>
  <c r="G288"/>
  <c r="G287"/>
  <c r="G53"/>
  <c r="G116"/>
  <c r="G286"/>
  <c r="G285"/>
  <c r="G284"/>
  <c r="G171"/>
  <c r="G283"/>
  <c r="G170"/>
  <c r="G282"/>
  <c r="G281"/>
  <c r="G280"/>
  <c r="G169"/>
  <c r="G279"/>
  <c r="G278"/>
  <c r="G277"/>
  <c r="G168"/>
  <c r="G276"/>
  <c r="G275"/>
  <c r="G274"/>
  <c r="G166"/>
  <c r="G273"/>
  <c r="G272"/>
  <c r="G165"/>
  <c r="G164"/>
  <c r="G271"/>
  <c r="G270"/>
  <c r="G163"/>
  <c r="G269"/>
  <c r="G115"/>
  <c r="G268"/>
  <c r="G267"/>
  <c r="G162"/>
  <c r="G161"/>
  <c r="G266"/>
  <c r="G114"/>
  <c r="G74"/>
  <c r="G265"/>
  <c r="G73"/>
  <c r="G264"/>
  <c r="G31"/>
  <c r="G160"/>
  <c r="G159"/>
  <c r="G158"/>
  <c r="G12"/>
  <c r="G263"/>
  <c r="G262"/>
  <c r="G261"/>
  <c r="G157"/>
  <c r="G156"/>
  <c r="G155"/>
  <c r="G154"/>
  <c r="G260"/>
  <c r="G259"/>
  <c r="G258"/>
  <c r="G153"/>
  <c r="G113"/>
  <c r="G257"/>
  <c r="G112"/>
  <c r="G152"/>
  <c r="G111"/>
  <c r="G110"/>
  <c r="G256"/>
  <c r="G255"/>
  <c r="G109"/>
  <c r="G254"/>
  <c r="G72"/>
  <c r="G11"/>
  <c r="G108"/>
  <c r="G107"/>
  <c r="G106"/>
  <c r="G253"/>
  <c r="G105"/>
  <c r="G151"/>
  <c r="G252"/>
  <c r="G251"/>
  <c r="G250"/>
  <c r="G30"/>
  <c r="G249"/>
  <c r="G39"/>
  <c r="G71"/>
  <c r="G150"/>
  <c r="G26"/>
  <c r="G104"/>
  <c r="G248"/>
  <c r="G52"/>
  <c r="G247"/>
  <c r="G149"/>
  <c r="G51"/>
  <c r="G103"/>
  <c r="G70"/>
  <c r="G148"/>
  <c r="G246"/>
  <c r="G147"/>
  <c r="G50"/>
  <c r="G245"/>
  <c r="G146"/>
  <c r="G145"/>
  <c r="G102"/>
  <c r="G49"/>
  <c r="G144"/>
  <c r="G101"/>
  <c r="G244"/>
  <c r="G38"/>
  <c r="G143"/>
  <c r="G68"/>
  <c r="G100"/>
  <c r="G67"/>
  <c r="G99"/>
  <c r="G243"/>
  <c r="G242"/>
  <c r="G7"/>
  <c r="G241"/>
  <c r="G240"/>
  <c r="G98"/>
  <c r="G97"/>
  <c r="G142"/>
  <c r="G48"/>
  <c r="G239"/>
  <c r="G47"/>
  <c r="G10"/>
  <c r="G238"/>
  <c r="G96"/>
  <c r="G66"/>
  <c r="G95"/>
  <c r="G237"/>
  <c r="G94"/>
  <c r="G141"/>
  <c r="G65"/>
  <c r="G9"/>
  <c r="G140"/>
  <c r="G236"/>
  <c r="G235"/>
  <c r="G29"/>
  <c r="G64"/>
  <c r="G139"/>
  <c r="G63"/>
  <c r="G37"/>
  <c r="G46"/>
  <c r="G234"/>
  <c r="G233"/>
  <c r="G45"/>
  <c r="G62"/>
  <c r="G232"/>
  <c r="G25"/>
  <c r="G24"/>
  <c r="G6"/>
  <c r="G231"/>
  <c r="G28"/>
  <c r="G138"/>
  <c r="G230"/>
  <c r="G137"/>
  <c r="G61"/>
  <c r="G136"/>
  <c r="G229"/>
  <c r="G19"/>
  <c r="G228"/>
  <c r="G227"/>
  <c r="G135"/>
  <c r="G60"/>
  <c r="G226"/>
  <c r="G134"/>
  <c r="G36"/>
  <c r="G225"/>
  <c r="G133"/>
  <c r="G224"/>
  <c r="G23"/>
  <c r="G132"/>
  <c r="G223"/>
  <c r="G93"/>
  <c r="G22"/>
  <c r="G222"/>
  <c r="G18"/>
  <c r="G221"/>
  <c r="G220"/>
  <c r="G219"/>
  <c r="G5"/>
  <c r="G35"/>
  <c r="G59"/>
  <c r="G58"/>
  <c r="G92"/>
  <c r="G131"/>
  <c r="G218"/>
  <c r="G34"/>
  <c r="G44"/>
  <c r="G217"/>
  <c r="G130"/>
  <c r="G33"/>
  <c r="G216"/>
  <c r="G215"/>
  <c r="G17"/>
  <c r="G214"/>
  <c r="G129"/>
  <c r="G91"/>
  <c r="G4"/>
  <c r="G90"/>
  <c r="G89"/>
  <c r="G16"/>
  <c r="G8"/>
  <c r="G57"/>
  <c r="G56"/>
  <c r="G213"/>
  <c r="G88"/>
  <c r="G21"/>
  <c r="G87"/>
  <c r="G212"/>
  <c r="G128"/>
  <c r="G43"/>
  <c r="G211"/>
  <c r="G32"/>
  <c r="G3"/>
  <c r="G15"/>
  <c r="G127"/>
  <c r="G42"/>
  <c r="G126"/>
  <c r="G210"/>
  <c r="G125"/>
  <c r="G209"/>
  <c r="G2"/>
  <c r="G208"/>
  <c r="G207"/>
  <c r="G14"/>
  <c r="G13"/>
  <c r="G124"/>
  <c r="G206"/>
  <c r="G86"/>
  <c r="G20"/>
  <c r="G85"/>
  <c r="G205"/>
  <c r="G123"/>
  <c r="G204"/>
  <c r="CF68" i="13"/>
  <c r="CE63"/>
  <c r="CE64"/>
  <c r="CE65"/>
  <c r="CE66"/>
  <c r="CE67"/>
  <c r="CE69"/>
  <c r="CE70"/>
  <c r="CE71"/>
  <c r="CE72"/>
  <c r="CE73"/>
  <c r="CE74"/>
  <c r="CE75"/>
  <c r="CE76"/>
  <c r="CE77"/>
  <c r="CE78"/>
  <c r="CE79"/>
  <c r="CE80"/>
  <c r="CE81"/>
  <c r="CE82"/>
  <c r="CE83"/>
  <c r="CE84"/>
  <c r="CE85"/>
  <c r="CE86"/>
  <c r="CE87"/>
  <c r="CE88"/>
  <c r="CE89"/>
  <c r="CE90"/>
  <c r="CE91"/>
  <c r="CE92"/>
  <c r="CE93"/>
  <c r="CE94"/>
  <c r="CE95"/>
  <c r="CE96"/>
  <c r="CE97"/>
  <c r="CE98"/>
  <c r="CE99"/>
  <c r="CE100"/>
  <c r="CE101"/>
  <c r="CE102"/>
  <c r="CE103"/>
  <c r="CE104"/>
  <c r="CE105"/>
  <c r="CE106"/>
  <c r="CE107"/>
  <c r="CE108"/>
  <c r="CE109"/>
  <c r="CE110"/>
  <c r="CE111"/>
  <c r="CE112"/>
  <c r="CE113"/>
  <c r="CE114"/>
  <c r="CE115"/>
  <c r="CE116"/>
  <c r="CE117"/>
  <c r="CE118"/>
  <c r="CE119"/>
  <c r="CE120"/>
  <c r="CE121"/>
  <c r="CE122"/>
  <c r="CE123"/>
  <c r="CE124"/>
  <c r="CE125"/>
  <c r="CE126"/>
  <c r="CE127"/>
  <c r="CE128"/>
  <c r="CE129"/>
  <c r="CE130"/>
  <c r="CE131"/>
  <c r="CE132"/>
  <c r="CE133"/>
  <c r="CE134"/>
  <c r="CE135"/>
  <c r="CE136"/>
  <c r="CE137"/>
  <c r="CE138"/>
  <c r="CE139"/>
  <c r="CE140"/>
  <c r="CE141"/>
  <c r="CE142"/>
  <c r="CE143"/>
  <c r="CE144"/>
  <c r="CE145"/>
  <c r="CE146"/>
  <c r="CE147"/>
  <c r="CE148"/>
  <c r="CE149"/>
  <c r="CE150"/>
  <c r="CE151"/>
  <c r="CE152"/>
  <c r="CE153"/>
  <c r="CE154"/>
  <c r="CE155"/>
  <c r="CE156"/>
  <c r="CE157"/>
  <c r="CE62"/>
  <c r="CE160"/>
  <c r="BS62"/>
  <c r="CD63"/>
  <c r="CD64"/>
  <c r="CD65"/>
  <c r="CD66"/>
  <c r="CD67"/>
  <c r="CD69"/>
  <c r="CD70"/>
  <c r="CD71"/>
  <c r="CD72"/>
  <c r="CD73"/>
  <c r="CD74"/>
  <c r="CD75"/>
  <c r="CD76"/>
  <c r="CD77"/>
  <c r="CD78"/>
  <c r="CD79"/>
  <c r="CD80"/>
  <c r="CD81"/>
  <c r="CD82"/>
  <c r="CD83"/>
  <c r="CD84"/>
  <c r="CD85"/>
  <c r="CD86"/>
  <c r="CD87"/>
  <c r="CD88"/>
  <c r="CD89"/>
  <c r="CD90"/>
  <c r="CD91"/>
  <c r="CD92"/>
  <c r="CD93"/>
  <c r="CD94"/>
  <c r="CD95"/>
  <c r="CD96"/>
  <c r="CD97"/>
  <c r="CD98"/>
  <c r="CD99"/>
  <c r="CD100"/>
  <c r="CD101"/>
  <c r="CD102"/>
  <c r="CD103"/>
  <c r="CD104"/>
  <c r="CD105"/>
  <c r="CD106"/>
  <c r="CD107"/>
  <c r="CD108"/>
  <c r="CD109"/>
  <c r="CD110"/>
  <c r="CD111"/>
  <c r="CD112"/>
  <c r="CD113"/>
  <c r="CD114"/>
  <c r="CD115"/>
  <c r="CD116"/>
  <c r="CD117"/>
  <c r="CD118"/>
  <c r="CD119"/>
  <c r="CD120"/>
  <c r="CD121"/>
  <c r="CD122"/>
  <c r="CD123"/>
  <c r="CD124"/>
  <c r="CD125"/>
  <c r="CD126"/>
  <c r="CD127"/>
  <c r="CD128"/>
  <c r="CD129"/>
  <c r="CD130"/>
  <c r="CD131"/>
  <c r="CD132"/>
  <c r="CD133"/>
  <c r="CD134"/>
  <c r="CD135"/>
  <c r="CD136"/>
  <c r="CD137"/>
  <c r="CD138"/>
  <c r="CD139"/>
  <c r="CD140"/>
  <c r="CD141"/>
  <c r="CD142"/>
  <c r="CD143"/>
  <c r="CD144"/>
  <c r="CD145"/>
  <c r="CD146"/>
  <c r="CD147"/>
  <c r="CD148"/>
  <c r="CD149"/>
  <c r="CD150"/>
  <c r="CD151"/>
  <c r="CD152"/>
  <c r="CD153"/>
  <c r="CD154"/>
  <c r="CD155"/>
  <c r="CD156"/>
  <c r="CD157"/>
  <c r="CD62"/>
  <c r="CD160"/>
  <c r="BR62"/>
  <c r="CC63"/>
  <c r="CC64"/>
  <c r="CC65"/>
  <c r="CC66"/>
  <c r="CC67"/>
  <c r="CC69"/>
  <c r="CC70"/>
  <c r="CC71"/>
  <c r="CC72"/>
  <c r="CC73"/>
  <c r="CC74"/>
  <c r="CC75"/>
  <c r="CC76"/>
  <c r="CC77"/>
  <c r="CC78"/>
  <c r="CC79"/>
  <c r="CC80"/>
  <c r="CC81"/>
  <c r="CC82"/>
  <c r="CC83"/>
  <c r="CC84"/>
  <c r="CC85"/>
  <c r="CC86"/>
  <c r="CC87"/>
  <c r="CC88"/>
  <c r="CC89"/>
  <c r="CC90"/>
  <c r="CC91"/>
  <c r="CC92"/>
  <c r="CC93"/>
  <c r="CC94"/>
  <c r="CC95"/>
  <c r="CC96"/>
  <c r="CC97"/>
  <c r="CC98"/>
  <c r="CC99"/>
  <c r="CC100"/>
  <c r="CC101"/>
  <c r="CC102"/>
  <c r="CC103"/>
  <c r="CC104"/>
  <c r="CC105"/>
  <c r="CC106"/>
  <c r="CC107"/>
  <c r="CC108"/>
  <c r="CC109"/>
  <c r="CC110"/>
  <c r="CC111"/>
  <c r="CC112"/>
  <c r="CC113"/>
  <c r="CC114"/>
  <c r="CC115"/>
  <c r="CC116"/>
  <c r="CC117"/>
  <c r="CC118"/>
  <c r="CC119"/>
  <c r="CC120"/>
  <c r="CC121"/>
  <c r="CC122"/>
  <c r="CC123"/>
  <c r="CC124"/>
  <c r="CC125"/>
  <c r="CC126"/>
  <c r="CC127"/>
  <c r="CC128"/>
  <c r="CC129"/>
  <c r="CC130"/>
  <c r="CC131"/>
  <c r="CC132"/>
  <c r="CC133"/>
  <c r="CC134"/>
  <c r="CC135"/>
  <c r="CC136"/>
  <c r="CC137"/>
  <c r="CC138"/>
  <c r="CC139"/>
  <c r="CC140"/>
  <c r="CC141"/>
  <c r="CC142"/>
  <c r="CC143"/>
  <c r="CC144"/>
  <c r="CC145"/>
  <c r="CC146"/>
  <c r="CC147"/>
  <c r="CC148"/>
  <c r="CC149"/>
  <c r="CC150"/>
  <c r="CC151"/>
  <c r="CC152"/>
  <c r="CC153"/>
  <c r="CC154"/>
  <c r="CC155"/>
  <c r="CC156"/>
  <c r="CC157"/>
  <c r="CC62"/>
  <c r="CC160"/>
  <c r="CB63"/>
  <c r="CB64"/>
  <c r="CB65"/>
  <c r="CB66"/>
  <c r="CB67"/>
  <c r="CB69"/>
  <c r="CB70"/>
  <c r="CB71"/>
  <c r="CB72"/>
  <c r="CB73"/>
  <c r="CB74"/>
  <c r="CB75"/>
  <c r="CB76"/>
  <c r="CB77"/>
  <c r="CB78"/>
  <c r="CB79"/>
  <c r="CB80"/>
  <c r="CB81"/>
  <c r="CB82"/>
  <c r="CB83"/>
  <c r="CB84"/>
  <c r="CB85"/>
  <c r="CB86"/>
  <c r="CB87"/>
  <c r="CB88"/>
  <c r="CB89"/>
  <c r="CB90"/>
  <c r="CB91"/>
  <c r="CB92"/>
  <c r="CB93"/>
  <c r="CB94"/>
  <c r="CB95"/>
  <c r="CB96"/>
  <c r="CB97"/>
  <c r="CB98"/>
  <c r="CB99"/>
  <c r="CB100"/>
  <c r="CB101"/>
  <c r="CB102"/>
  <c r="CB103"/>
  <c r="CB104"/>
  <c r="CB105"/>
  <c r="CB106"/>
  <c r="CB107"/>
  <c r="CB108"/>
  <c r="CB109"/>
  <c r="CB110"/>
  <c r="CB111"/>
  <c r="CB112"/>
  <c r="CB113"/>
  <c r="CB114"/>
  <c r="CB115"/>
  <c r="CB116"/>
  <c r="CB117"/>
  <c r="CB118"/>
  <c r="CB119"/>
  <c r="CB120"/>
  <c r="CB121"/>
  <c r="CB122"/>
  <c r="CB123"/>
  <c r="CB124"/>
  <c r="CB125"/>
  <c r="CB126"/>
  <c r="CB127"/>
  <c r="CB128"/>
  <c r="CB129"/>
  <c r="CB130"/>
  <c r="CB131"/>
  <c r="CB132"/>
  <c r="CB133"/>
  <c r="CB134"/>
  <c r="CB135"/>
  <c r="CB136"/>
  <c r="CB137"/>
  <c r="CB138"/>
  <c r="CB139"/>
  <c r="CB140"/>
  <c r="CB141"/>
  <c r="CB142"/>
  <c r="CB143"/>
  <c r="CB144"/>
  <c r="CB145"/>
  <c r="CB146"/>
  <c r="CB147"/>
  <c r="CB148"/>
  <c r="CB149"/>
  <c r="CB150"/>
  <c r="CB151"/>
  <c r="CB152"/>
  <c r="CB153"/>
  <c r="CB154"/>
  <c r="CB155"/>
  <c r="CB156"/>
  <c r="CB157"/>
  <c r="CB62"/>
  <c r="CB160"/>
  <c r="CA63"/>
  <c r="CA64"/>
  <c r="CA65"/>
  <c r="CA66"/>
  <c r="CA67"/>
  <c r="CA69"/>
  <c r="CA70"/>
  <c r="CA71"/>
  <c r="CA72"/>
  <c r="CA73"/>
  <c r="CA74"/>
  <c r="CA75"/>
  <c r="CA76"/>
  <c r="CA77"/>
  <c r="CA78"/>
  <c r="CA79"/>
  <c r="CA80"/>
  <c r="CA81"/>
  <c r="CA82"/>
  <c r="CA83"/>
  <c r="CA84"/>
  <c r="CA85"/>
  <c r="CA86"/>
  <c r="CA87"/>
  <c r="CA88"/>
  <c r="CA89"/>
  <c r="CA90"/>
  <c r="CA91"/>
  <c r="CA92"/>
  <c r="CA93"/>
  <c r="CA94"/>
  <c r="CA95"/>
  <c r="CA96"/>
  <c r="CA97"/>
  <c r="CA98"/>
  <c r="CA99"/>
  <c r="CA100"/>
  <c r="CA101"/>
  <c r="CA102"/>
  <c r="CA103"/>
  <c r="CA104"/>
  <c r="CA105"/>
  <c r="CA106"/>
  <c r="CA107"/>
  <c r="CA108"/>
  <c r="CA109"/>
  <c r="CA110"/>
  <c r="CA111"/>
  <c r="CA112"/>
  <c r="CA113"/>
  <c r="CA114"/>
  <c r="CA115"/>
  <c r="CA116"/>
  <c r="CA117"/>
  <c r="CA118"/>
  <c r="CA119"/>
  <c r="CA120"/>
  <c r="CA121"/>
  <c r="CA122"/>
  <c r="CA123"/>
  <c r="CA124"/>
  <c r="CA125"/>
  <c r="CA126"/>
  <c r="CA127"/>
  <c r="CA128"/>
  <c r="CA129"/>
  <c r="CA130"/>
  <c r="CA131"/>
  <c r="CA132"/>
  <c r="CA133"/>
  <c r="CA134"/>
  <c r="CA135"/>
  <c r="CA136"/>
  <c r="CA137"/>
  <c r="CA138"/>
  <c r="CA139"/>
  <c r="CA140"/>
  <c r="CA141"/>
  <c r="CA142"/>
  <c r="CA143"/>
  <c r="CA144"/>
  <c r="CA145"/>
  <c r="CA146"/>
  <c r="CA147"/>
  <c r="CA148"/>
  <c r="CA149"/>
  <c r="CA150"/>
  <c r="CA151"/>
  <c r="CA152"/>
  <c r="CA153"/>
  <c r="CA154"/>
  <c r="CA155"/>
  <c r="CA156"/>
  <c r="CA157"/>
  <c r="CA62"/>
  <c r="CA160"/>
  <c r="BZ63"/>
  <c r="BZ64"/>
  <c r="BZ65"/>
  <c r="BZ66"/>
  <c r="BZ67"/>
  <c r="BZ69"/>
  <c r="BZ70"/>
  <c r="BZ71"/>
  <c r="BZ72"/>
  <c r="BZ73"/>
  <c r="BZ74"/>
  <c r="BZ75"/>
  <c r="BZ76"/>
  <c r="BZ77"/>
  <c r="BZ78"/>
  <c r="BZ79"/>
  <c r="BZ80"/>
  <c r="BZ81"/>
  <c r="BZ82"/>
  <c r="BZ83"/>
  <c r="BZ84"/>
  <c r="BZ85"/>
  <c r="BZ86"/>
  <c r="BZ87"/>
  <c r="BZ88"/>
  <c r="BZ89"/>
  <c r="BZ90"/>
  <c r="BZ91"/>
  <c r="BZ92"/>
  <c r="BZ93"/>
  <c r="BZ94"/>
  <c r="BZ95"/>
  <c r="BZ96"/>
  <c r="BZ97"/>
  <c r="BZ98"/>
  <c r="BZ99"/>
  <c r="BZ100"/>
  <c r="BZ101"/>
  <c r="BZ102"/>
  <c r="BZ103"/>
  <c r="BZ104"/>
  <c r="BZ105"/>
  <c r="BZ106"/>
  <c r="BZ107"/>
  <c r="BZ108"/>
  <c r="BZ109"/>
  <c r="BZ110"/>
  <c r="BZ111"/>
  <c r="BZ112"/>
  <c r="BZ113"/>
  <c r="BZ114"/>
  <c r="BZ115"/>
  <c r="BZ116"/>
  <c r="BZ117"/>
  <c r="BZ118"/>
  <c r="BZ119"/>
  <c r="BZ120"/>
  <c r="BZ121"/>
  <c r="BZ122"/>
  <c r="BZ123"/>
  <c r="BZ124"/>
  <c r="BZ125"/>
  <c r="BZ126"/>
  <c r="BZ127"/>
  <c r="BZ128"/>
  <c r="BZ129"/>
  <c r="BZ130"/>
  <c r="BZ131"/>
  <c r="BZ132"/>
  <c r="BZ133"/>
  <c r="BZ134"/>
  <c r="BZ135"/>
  <c r="BZ136"/>
  <c r="BZ137"/>
  <c r="BZ138"/>
  <c r="BZ139"/>
  <c r="BZ140"/>
  <c r="BZ141"/>
  <c r="BZ142"/>
  <c r="BZ143"/>
  <c r="BZ144"/>
  <c r="BZ145"/>
  <c r="BZ146"/>
  <c r="BZ147"/>
  <c r="BZ148"/>
  <c r="BZ149"/>
  <c r="BZ150"/>
  <c r="BZ151"/>
  <c r="BZ152"/>
  <c r="BZ153"/>
  <c r="BZ154"/>
  <c r="BZ155"/>
  <c r="BZ156"/>
  <c r="BZ157"/>
  <c r="BZ62"/>
  <c r="BZ160"/>
  <c r="BY63"/>
  <c r="BY64"/>
  <c r="BY65"/>
  <c r="BY66"/>
  <c r="BY67"/>
  <c r="BY69"/>
  <c r="BY70"/>
  <c r="BY71"/>
  <c r="BY72"/>
  <c r="BY73"/>
  <c r="BY74"/>
  <c r="BY75"/>
  <c r="BY76"/>
  <c r="BY77"/>
  <c r="BY78"/>
  <c r="BY79"/>
  <c r="BY80"/>
  <c r="BY81"/>
  <c r="BY82"/>
  <c r="BY83"/>
  <c r="BY84"/>
  <c r="BY85"/>
  <c r="BY86"/>
  <c r="BY87"/>
  <c r="BY88"/>
  <c r="BY89"/>
  <c r="BY90"/>
  <c r="BY91"/>
  <c r="BY92"/>
  <c r="BY93"/>
  <c r="BY94"/>
  <c r="BY95"/>
  <c r="BY96"/>
  <c r="BY97"/>
  <c r="BY98"/>
  <c r="BY99"/>
  <c r="BY100"/>
  <c r="BY101"/>
  <c r="BY102"/>
  <c r="BY103"/>
  <c r="BY104"/>
  <c r="BY105"/>
  <c r="BY106"/>
  <c r="BY107"/>
  <c r="BY108"/>
  <c r="BY109"/>
  <c r="BY110"/>
  <c r="BY111"/>
  <c r="BY112"/>
  <c r="BY113"/>
  <c r="BY114"/>
  <c r="BY115"/>
  <c r="BY116"/>
  <c r="BY117"/>
  <c r="BY118"/>
  <c r="BY119"/>
  <c r="BY120"/>
  <c r="BY121"/>
  <c r="BY122"/>
  <c r="BY123"/>
  <c r="BY124"/>
  <c r="BY125"/>
  <c r="BY126"/>
  <c r="BY127"/>
  <c r="BY128"/>
  <c r="BY129"/>
  <c r="BY130"/>
  <c r="BY131"/>
  <c r="BY132"/>
  <c r="BY133"/>
  <c r="BY134"/>
  <c r="BY135"/>
  <c r="BY136"/>
  <c r="BY137"/>
  <c r="BY138"/>
  <c r="BY139"/>
  <c r="BY140"/>
  <c r="BY141"/>
  <c r="BY142"/>
  <c r="BY143"/>
  <c r="BY144"/>
  <c r="BY145"/>
  <c r="BY146"/>
  <c r="BY147"/>
  <c r="BY148"/>
  <c r="BY149"/>
  <c r="BY150"/>
  <c r="BY151"/>
  <c r="BY152"/>
  <c r="BY153"/>
  <c r="BY154"/>
  <c r="BY155"/>
  <c r="BY156"/>
  <c r="BY157"/>
  <c r="BY62"/>
  <c r="BY160"/>
  <c r="BX63"/>
  <c r="BX64"/>
  <c r="BX65"/>
  <c r="BX66"/>
  <c r="BX67"/>
  <c r="BX69"/>
  <c r="BX70"/>
  <c r="BX71"/>
  <c r="BX72"/>
  <c r="BX73"/>
  <c r="BX74"/>
  <c r="BX75"/>
  <c r="BX76"/>
  <c r="BX77"/>
  <c r="BX78"/>
  <c r="BX79"/>
  <c r="BX80"/>
  <c r="BX81"/>
  <c r="BX82"/>
  <c r="BX83"/>
  <c r="BX84"/>
  <c r="BX85"/>
  <c r="BX86"/>
  <c r="BX87"/>
  <c r="BX88"/>
  <c r="BX89"/>
  <c r="BX90"/>
  <c r="BX91"/>
  <c r="BX92"/>
  <c r="BX93"/>
  <c r="BX94"/>
  <c r="BX95"/>
  <c r="BX96"/>
  <c r="BX97"/>
  <c r="BX98"/>
  <c r="BX99"/>
  <c r="BX100"/>
  <c r="BX101"/>
  <c r="BX102"/>
  <c r="BX103"/>
  <c r="BX104"/>
  <c r="BX105"/>
  <c r="BX106"/>
  <c r="BX107"/>
  <c r="BX108"/>
  <c r="BX109"/>
  <c r="BX110"/>
  <c r="BX111"/>
  <c r="BX112"/>
  <c r="BX113"/>
  <c r="BX114"/>
  <c r="BX115"/>
  <c r="BX116"/>
  <c r="BX117"/>
  <c r="BX118"/>
  <c r="BX119"/>
  <c r="BX120"/>
  <c r="BX121"/>
  <c r="BX122"/>
  <c r="BX123"/>
  <c r="BX124"/>
  <c r="BX125"/>
  <c r="BX126"/>
  <c r="BX127"/>
  <c r="BX128"/>
  <c r="BX129"/>
  <c r="BX130"/>
  <c r="BX131"/>
  <c r="BX132"/>
  <c r="BX133"/>
  <c r="BX134"/>
  <c r="BX135"/>
  <c r="BX136"/>
  <c r="BX137"/>
  <c r="BX138"/>
  <c r="BX139"/>
  <c r="BX140"/>
  <c r="BX141"/>
  <c r="BX142"/>
  <c r="BX143"/>
  <c r="BX144"/>
  <c r="BX145"/>
  <c r="BX146"/>
  <c r="BX147"/>
  <c r="BX148"/>
  <c r="BX149"/>
  <c r="BX150"/>
  <c r="BX151"/>
  <c r="BX152"/>
  <c r="BX153"/>
  <c r="BX154"/>
  <c r="BX155"/>
  <c r="BX156"/>
  <c r="BX157"/>
  <c r="BX62"/>
  <c r="BX160"/>
  <c r="BW63"/>
  <c r="BW64"/>
  <c r="BW65"/>
  <c r="BW66"/>
  <c r="BW67"/>
  <c r="BW69"/>
  <c r="BW70"/>
  <c r="BW71"/>
  <c r="BW72"/>
  <c r="BW73"/>
  <c r="BW74"/>
  <c r="BW75"/>
  <c r="BW76"/>
  <c r="BW77"/>
  <c r="BW78"/>
  <c r="BW79"/>
  <c r="BW80"/>
  <c r="BW81"/>
  <c r="BW82"/>
  <c r="BW83"/>
  <c r="BW84"/>
  <c r="BW85"/>
  <c r="BW86"/>
  <c r="BW87"/>
  <c r="BW88"/>
  <c r="BW89"/>
  <c r="BW90"/>
  <c r="BW91"/>
  <c r="BW92"/>
  <c r="BW93"/>
  <c r="BW94"/>
  <c r="BW95"/>
  <c r="BW96"/>
  <c r="BW97"/>
  <c r="BW98"/>
  <c r="BW99"/>
  <c r="BW100"/>
  <c r="BW101"/>
  <c r="BW102"/>
  <c r="BW103"/>
  <c r="BW104"/>
  <c r="BW105"/>
  <c r="BW106"/>
  <c r="BW107"/>
  <c r="BW108"/>
  <c r="BW109"/>
  <c r="BW110"/>
  <c r="BW111"/>
  <c r="BW112"/>
  <c r="BW113"/>
  <c r="BW114"/>
  <c r="BW115"/>
  <c r="BW116"/>
  <c r="BW117"/>
  <c r="BW118"/>
  <c r="BW119"/>
  <c r="BW120"/>
  <c r="BW121"/>
  <c r="BW122"/>
  <c r="BW123"/>
  <c r="BW124"/>
  <c r="BW125"/>
  <c r="BW126"/>
  <c r="BW127"/>
  <c r="BW128"/>
  <c r="BW129"/>
  <c r="BW130"/>
  <c r="BW131"/>
  <c r="BW132"/>
  <c r="BW133"/>
  <c r="BW134"/>
  <c r="BW135"/>
  <c r="BW136"/>
  <c r="BW137"/>
  <c r="BW138"/>
  <c r="BW139"/>
  <c r="BW140"/>
  <c r="BW141"/>
  <c r="BW142"/>
  <c r="BW143"/>
  <c r="BW144"/>
  <c r="BW145"/>
  <c r="BW146"/>
  <c r="BW147"/>
  <c r="BW148"/>
  <c r="BW149"/>
  <c r="BW150"/>
  <c r="BW151"/>
  <c r="BW152"/>
  <c r="BW153"/>
  <c r="BW154"/>
  <c r="BW155"/>
  <c r="BW156"/>
  <c r="BW157"/>
  <c r="BW62"/>
  <c r="BW160"/>
  <c r="BV63"/>
  <c r="CF63"/>
  <c r="BV64"/>
  <c r="CF64"/>
  <c r="BV65"/>
  <c r="CF65"/>
  <c r="BV66"/>
  <c r="CF66"/>
  <c r="BV67"/>
  <c r="CF67"/>
  <c r="BV69"/>
  <c r="CF69"/>
  <c r="BV70"/>
  <c r="CF70"/>
  <c r="BV71"/>
  <c r="CF71"/>
  <c r="BV72"/>
  <c r="CF72"/>
  <c r="BV73"/>
  <c r="CF73"/>
  <c r="BV74"/>
  <c r="CF74"/>
  <c r="BV75"/>
  <c r="CF75"/>
  <c r="BV76"/>
  <c r="CF76"/>
  <c r="BV77"/>
  <c r="CF77"/>
  <c r="BV78"/>
  <c r="CF78"/>
  <c r="BV79"/>
  <c r="CF79"/>
  <c r="BV80"/>
  <c r="CF80"/>
  <c r="BV81"/>
  <c r="CF81"/>
  <c r="BV82"/>
  <c r="CF82"/>
  <c r="BV83"/>
  <c r="CF83"/>
  <c r="BV84"/>
  <c r="CF84"/>
  <c r="BV85"/>
  <c r="CF85"/>
  <c r="BV86"/>
  <c r="CF86"/>
  <c r="BV87"/>
  <c r="CF87"/>
  <c r="BV88"/>
  <c r="CF88"/>
  <c r="BV89"/>
  <c r="CF89"/>
  <c r="BV90"/>
  <c r="CF90"/>
  <c r="BV91"/>
  <c r="CF91"/>
  <c r="BV92"/>
  <c r="CF92"/>
  <c r="BV93"/>
  <c r="CF93"/>
  <c r="BV94"/>
  <c r="CF94"/>
  <c r="BV95"/>
  <c r="CF95"/>
  <c r="BV96"/>
  <c r="CF96"/>
  <c r="BV97"/>
  <c r="CF97"/>
  <c r="BV98"/>
  <c r="CF98"/>
  <c r="BV99"/>
  <c r="CF99"/>
  <c r="BV100"/>
  <c r="CF100"/>
  <c r="BV101"/>
  <c r="CF101"/>
  <c r="BV102"/>
  <c r="CF102"/>
  <c r="BV103"/>
  <c r="CF103"/>
  <c r="BV104"/>
  <c r="CF104"/>
  <c r="BV105"/>
  <c r="CF105"/>
  <c r="BV106"/>
  <c r="CF106"/>
  <c r="BV107"/>
  <c r="CF107"/>
  <c r="BV108"/>
  <c r="CF108"/>
  <c r="BV109"/>
  <c r="CF109"/>
  <c r="BV110"/>
  <c r="CF110"/>
  <c r="BV111"/>
  <c r="CF111"/>
  <c r="BV112"/>
  <c r="CF112"/>
  <c r="BV113"/>
  <c r="CF113"/>
  <c r="BV114"/>
  <c r="CF114"/>
  <c r="BV115"/>
  <c r="CF115"/>
  <c r="BV116"/>
  <c r="CF116"/>
  <c r="BV117"/>
  <c r="CF117"/>
  <c r="BV118"/>
  <c r="CF118"/>
  <c r="BV119"/>
  <c r="CF119"/>
  <c r="BV120"/>
  <c r="CF120"/>
  <c r="BV121"/>
  <c r="CF121"/>
  <c r="BV122"/>
  <c r="CF122"/>
  <c r="BV123"/>
  <c r="CF123"/>
  <c r="BV124"/>
  <c r="CF124"/>
  <c r="BV125"/>
  <c r="CF125"/>
  <c r="BV126"/>
  <c r="CF126"/>
  <c r="BV127"/>
  <c r="CF127"/>
  <c r="BV128"/>
  <c r="CF128"/>
  <c r="BV129"/>
  <c r="CF129"/>
  <c r="BV130"/>
  <c r="CF130"/>
  <c r="BV131"/>
  <c r="CF131"/>
  <c r="BV132"/>
  <c r="CF132"/>
  <c r="BV133"/>
  <c r="CF133"/>
  <c r="BV134"/>
  <c r="CF134"/>
  <c r="BV135"/>
  <c r="CF135"/>
  <c r="BV136"/>
  <c r="CF136"/>
  <c r="BV137"/>
  <c r="CF137"/>
  <c r="BV138"/>
  <c r="CF138"/>
  <c r="BV139"/>
  <c r="CF139"/>
  <c r="BV140"/>
  <c r="CF140"/>
  <c r="BV141"/>
  <c r="CF141"/>
  <c r="BV142"/>
  <c r="CF142"/>
  <c r="BV143"/>
  <c r="CF143"/>
  <c r="BV144"/>
  <c r="CF144"/>
  <c r="BV145"/>
  <c r="CF145"/>
  <c r="BV146"/>
  <c r="CF146"/>
  <c r="BV147"/>
  <c r="CF147"/>
  <c r="BV148"/>
  <c r="CF148"/>
  <c r="BV149"/>
  <c r="CF149"/>
  <c r="BV150"/>
  <c r="CF150"/>
  <c r="BV151"/>
  <c r="CF151"/>
  <c r="BV152"/>
  <c r="CF152"/>
  <c r="BV153"/>
  <c r="CF153"/>
  <c r="BV154"/>
  <c r="CF154"/>
  <c r="BV155"/>
  <c r="CF155"/>
  <c r="BV156"/>
  <c r="CF156"/>
  <c r="BV157"/>
  <c r="CF157"/>
  <c r="BV62"/>
  <c r="CF62"/>
  <c r="B3" i="12"/>
  <c r="C900"/>
  <c r="C901"/>
  <c r="C902"/>
  <c r="C904"/>
  <c r="C905"/>
  <c r="C906"/>
  <c r="C907"/>
  <c r="C908"/>
  <c r="C909"/>
  <c r="C910"/>
  <c r="C911"/>
  <c r="C912"/>
  <c r="C913"/>
  <c r="C914"/>
  <c r="C915"/>
  <c r="C917"/>
  <c r="C918"/>
  <c r="C919"/>
  <c r="C920"/>
  <c r="C921"/>
  <c r="C922"/>
  <c r="C923"/>
  <c r="C924"/>
  <c r="C925"/>
  <c r="D924"/>
  <c r="C926"/>
  <c r="C927"/>
  <c r="C928"/>
  <c r="C929"/>
  <c r="C931"/>
  <c r="C932"/>
  <c r="C933"/>
  <c r="C934"/>
  <c r="C935"/>
  <c r="C936"/>
  <c r="C937"/>
  <c r="C938"/>
  <c r="C939"/>
  <c r="C942"/>
  <c r="C943"/>
  <c r="C944"/>
  <c r="C945"/>
  <c r="C946"/>
  <c r="C947"/>
  <c r="C948"/>
  <c r="C949"/>
  <c r="C950"/>
  <c r="C951"/>
  <c r="C952"/>
  <c r="C953"/>
  <c r="C954"/>
  <c r="C955"/>
  <c r="C956"/>
  <c r="C957"/>
  <c r="C958"/>
  <c r="C959"/>
  <c r="C960"/>
  <c r="C961"/>
  <c r="C962"/>
  <c r="C963"/>
  <c r="C964"/>
  <c r="C965"/>
  <c r="C966"/>
  <c r="C967"/>
  <c r="C968"/>
  <c r="C969"/>
  <c r="C970"/>
  <c r="C971"/>
  <c r="C972"/>
  <c r="C973"/>
  <c r="C974"/>
  <c r="C975"/>
  <c r="C976"/>
  <c r="C977"/>
  <c r="C978"/>
  <c r="C979"/>
  <c r="C980"/>
  <c r="C981"/>
  <c r="C982"/>
  <c r="C983"/>
  <c r="C984"/>
  <c r="C985"/>
  <c r="C986"/>
  <c r="C987"/>
  <c r="C988"/>
  <c r="C989"/>
  <c r="C990"/>
  <c r="C991"/>
  <c r="C992"/>
  <c r="C993"/>
  <c r="C994"/>
  <c r="C995"/>
  <c r="D995"/>
  <c r="C916"/>
  <c r="D915"/>
  <c r="AG27"/>
  <c r="AH27"/>
  <c r="AI27"/>
  <c r="AJ27"/>
  <c r="AK27"/>
  <c r="AG11"/>
  <c r="AH11"/>
  <c r="AI11"/>
  <c r="AJ11"/>
  <c r="AK11"/>
  <c r="AG24"/>
  <c r="AH24"/>
  <c r="AI24"/>
  <c r="AJ24"/>
  <c r="AK24"/>
  <c r="AG29"/>
  <c r="AH29"/>
  <c r="AI29"/>
  <c r="AJ29"/>
  <c r="AK29"/>
  <c r="AG32"/>
  <c r="AH32"/>
  <c r="AI32"/>
  <c r="AJ32"/>
  <c r="AK32"/>
  <c r="AG3"/>
  <c r="AH3"/>
  <c r="AI3"/>
  <c r="AJ3"/>
  <c r="AK3"/>
  <c r="AG63"/>
  <c r="AH63"/>
  <c r="AI63"/>
  <c r="AJ63"/>
  <c r="AK63"/>
  <c r="AG6"/>
  <c r="AH6"/>
  <c r="AI6"/>
  <c r="AJ6"/>
  <c r="AK6"/>
  <c r="AG42"/>
  <c r="AH42"/>
  <c r="AI42"/>
  <c r="AJ42"/>
  <c r="AK42"/>
  <c r="AG45"/>
  <c r="AH45"/>
  <c r="AI45"/>
  <c r="AJ45"/>
  <c r="AK45"/>
  <c r="AG12"/>
  <c r="AH12"/>
  <c r="AI12"/>
  <c r="AJ12"/>
  <c r="AK12"/>
  <c r="AG51"/>
  <c r="AH51"/>
  <c r="AI51"/>
  <c r="AJ51"/>
  <c r="AK51"/>
  <c r="AG91"/>
  <c r="AH91"/>
  <c r="AI91"/>
  <c r="AJ91"/>
  <c r="AK91"/>
  <c r="AG92"/>
  <c r="AH92"/>
  <c r="AI92"/>
  <c r="AJ92"/>
  <c r="AK92"/>
  <c r="AG15"/>
  <c r="AH15"/>
  <c r="AI15"/>
  <c r="AJ15"/>
  <c r="AK15"/>
  <c r="AG16"/>
  <c r="AH16"/>
  <c r="AI16"/>
  <c r="AJ16"/>
  <c r="AK16"/>
  <c r="AG54"/>
  <c r="AH54"/>
  <c r="AI54"/>
  <c r="AJ54"/>
  <c r="AK54"/>
  <c r="AG105"/>
  <c r="AH105"/>
  <c r="AI105"/>
  <c r="AJ105"/>
  <c r="AK105"/>
  <c r="AG58"/>
  <c r="AH58"/>
  <c r="AI58"/>
  <c r="AJ58"/>
  <c r="AK58"/>
  <c r="AG35"/>
  <c r="AH35"/>
  <c r="AI35"/>
  <c r="AJ35"/>
  <c r="AK35"/>
  <c r="AG18"/>
  <c r="AH18"/>
  <c r="AI18"/>
  <c r="AJ18"/>
  <c r="AK18"/>
  <c r="AG2"/>
  <c r="AH2"/>
  <c r="AI2"/>
  <c r="AJ2"/>
  <c r="AJ404" s="1"/>
  <c r="AK2"/>
  <c r="AG37"/>
  <c r="AH37"/>
  <c r="AI37"/>
  <c r="AJ37"/>
  <c r="AK37"/>
  <c r="AG38"/>
  <c r="AH38"/>
  <c r="AI38"/>
  <c r="AJ38"/>
  <c r="AK38"/>
  <c r="AG113"/>
  <c r="AH113"/>
  <c r="AI113"/>
  <c r="AJ113"/>
  <c r="AK113"/>
  <c r="AG21"/>
  <c r="AH21"/>
  <c r="AI21"/>
  <c r="AJ21"/>
  <c r="AK21"/>
  <c r="AG23"/>
  <c r="AH23"/>
  <c r="AI23"/>
  <c r="AJ23"/>
  <c r="AK23"/>
  <c r="AG65"/>
  <c r="AH65"/>
  <c r="AI65"/>
  <c r="AJ65"/>
  <c r="AK65"/>
  <c r="AG4"/>
  <c r="AH4"/>
  <c r="AI4"/>
  <c r="AI404" s="1"/>
  <c r="AJ4"/>
  <c r="AK4"/>
  <c r="AG5"/>
  <c r="AH5"/>
  <c r="AI5"/>
  <c r="AJ5"/>
  <c r="AK5"/>
  <c r="AG67"/>
  <c r="AH67"/>
  <c r="AI67"/>
  <c r="AJ67"/>
  <c r="AK67"/>
  <c r="AG40"/>
  <c r="AH40"/>
  <c r="AI40"/>
  <c r="AJ40"/>
  <c r="AK40"/>
  <c r="AG41"/>
  <c r="AH41"/>
  <c r="AI41"/>
  <c r="AJ41"/>
  <c r="AK41"/>
  <c r="AG7"/>
  <c r="AH7"/>
  <c r="AI7"/>
  <c r="AJ7"/>
  <c r="AK7"/>
  <c r="AG8"/>
  <c r="AH8"/>
  <c r="AI8"/>
  <c r="AJ8"/>
  <c r="AK8"/>
  <c r="AG68"/>
  <c r="AH68"/>
  <c r="AI68"/>
  <c r="AJ68"/>
  <c r="AK68"/>
  <c r="AG123"/>
  <c r="AH123"/>
  <c r="AI123"/>
  <c r="AJ123"/>
  <c r="AK123"/>
  <c r="AG9"/>
  <c r="AH9"/>
  <c r="AI9"/>
  <c r="AJ9"/>
  <c r="AK9"/>
  <c r="AG43"/>
  <c r="AH43"/>
  <c r="AI43"/>
  <c r="AJ43"/>
  <c r="AK43"/>
  <c r="AG10"/>
  <c r="AH10"/>
  <c r="AI10"/>
  <c r="AJ10"/>
  <c r="AK10"/>
  <c r="AG44"/>
  <c r="AH44"/>
  <c r="AI44"/>
  <c r="AJ44"/>
  <c r="AK44"/>
  <c r="AG127"/>
  <c r="AH127"/>
  <c r="AI127"/>
  <c r="AJ127"/>
  <c r="AK127"/>
  <c r="AG46"/>
  <c r="AH46"/>
  <c r="AI46"/>
  <c r="AJ46"/>
  <c r="AK46"/>
  <c r="AG47"/>
  <c r="AH47"/>
  <c r="AI47"/>
  <c r="AJ47"/>
  <c r="AK47"/>
  <c r="AG28"/>
  <c r="AH28"/>
  <c r="AI28"/>
  <c r="AJ28"/>
  <c r="AK28"/>
  <c r="AG48"/>
  <c r="AH48"/>
  <c r="AI48"/>
  <c r="AJ48"/>
  <c r="AK48"/>
  <c r="AG71"/>
  <c r="AH71"/>
  <c r="AI71"/>
  <c r="AJ71"/>
  <c r="AK71"/>
  <c r="AG73"/>
  <c r="AH73"/>
  <c r="AI73"/>
  <c r="AJ73"/>
  <c r="AK73"/>
  <c r="AG74"/>
  <c r="AH74"/>
  <c r="AI74"/>
  <c r="AJ74"/>
  <c r="AK74"/>
  <c r="AG135"/>
  <c r="AH135"/>
  <c r="AI135"/>
  <c r="AJ135"/>
  <c r="AK135"/>
  <c r="AG140"/>
  <c r="AH140"/>
  <c r="AI140"/>
  <c r="AJ140"/>
  <c r="AK140"/>
  <c r="AG141"/>
  <c r="AH141"/>
  <c r="AI141"/>
  <c r="AJ141"/>
  <c r="AK141"/>
  <c r="AG53"/>
  <c r="AH53"/>
  <c r="AI53"/>
  <c r="AJ53"/>
  <c r="AK53"/>
  <c r="AG144"/>
  <c r="AH144"/>
  <c r="AI144"/>
  <c r="AJ144"/>
  <c r="AK144"/>
  <c r="AG13"/>
  <c r="AH13"/>
  <c r="AI13"/>
  <c r="AJ13"/>
  <c r="AK13"/>
  <c r="AG80"/>
  <c r="AH80"/>
  <c r="AI80"/>
  <c r="AJ80"/>
  <c r="AK80"/>
  <c r="AG81"/>
  <c r="AH81"/>
  <c r="AI81"/>
  <c r="AJ81"/>
  <c r="AK81"/>
  <c r="AG82"/>
  <c r="AH82"/>
  <c r="AI82"/>
  <c r="AJ82"/>
  <c r="AK82"/>
  <c r="AG151"/>
  <c r="AH151"/>
  <c r="AI151"/>
  <c r="AJ151"/>
  <c r="AK151"/>
  <c r="AG154"/>
  <c r="AH154"/>
  <c r="AI154"/>
  <c r="AJ154"/>
  <c r="AK154"/>
  <c r="AG155"/>
  <c r="AH155"/>
  <c r="AI155"/>
  <c r="AJ155"/>
  <c r="AK155"/>
  <c r="AG84"/>
  <c r="AH84"/>
  <c r="AI84"/>
  <c r="AJ84"/>
  <c r="AK84"/>
  <c r="AG156"/>
  <c r="AH156"/>
  <c r="AI156"/>
  <c r="AJ156"/>
  <c r="AK156"/>
  <c r="AG31"/>
  <c r="AH31"/>
  <c r="AI31"/>
  <c r="AJ31"/>
  <c r="AK31"/>
  <c r="AG157"/>
  <c r="AH157"/>
  <c r="AI157"/>
  <c r="AJ157"/>
  <c r="AK157"/>
  <c r="AG85"/>
  <c r="AH85"/>
  <c r="AI85"/>
  <c r="AJ85"/>
  <c r="AK85"/>
  <c r="AG160"/>
  <c r="AH160"/>
  <c r="AI160"/>
  <c r="AJ160"/>
  <c r="AK160"/>
  <c r="AG175"/>
  <c r="AH175"/>
  <c r="AI175"/>
  <c r="AJ175"/>
  <c r="AK175"/>
  <c r="AG177"/>
  <c r="AH177"/>
  <c r="AI177"/>
  <c r="AJ177"/>
  <c r="AK177"/>
  <c r="AG178"/>
  <c r="AH178"/>
  <c r="AI178"/>
  <c r="AJ178"/>
  <c r="AK178"/>
  <c r="AG180"/>
  <c r="AH180"/>
  <c r="AI180"/>
  <c r="AJ180"/>
  <c r="AK180"/>
  <c r="AG94"/>
  <c r="AH94"/>
  <c r="AI94"/>
  <c r="AJ94"/>
  <c r="AK94"/>
  <c r="AG190"/>
  <c r="AH190"/>
  <c r="AI190"/>
  <c r="AJ190"/>
  <c r="AK190"/>
  <c r="AG33"/>
  <c r="AH33"/>
  <c r="AI33"/>
  <c r="AJ33"/>
  <c r="AK33"/>
  <c r="AG192"/>
  <c r="AH192"/>
  <c r="AI192"/>
  <c r="AJ192"/>
  <c r="AK192"/>
  <c r="AG98"/>
  <c r="AH98"/>
  <c r="AI98"/>
  <c r="AJ98"/>
  <c r="AK98"/>
  <c r="AG199"/>
  <c r="AH199"/>
  <c r="AI199"/>
  <c r="AJ199"/>
  <c r="AK199"/>
  <c r="AG205"/>
  <c r="AH205"/>
  <c r="AI205"/>
  <c r="AJ205"/>
  <c r="AK205"/>
  <c r="AG100"/>
  <c r="AH100"/>
  <c r="AI100"/>
  <c r="AJ100"/>
  <c r="AK100"/>
  <c r="AG214"/>
  <c r="AH214"/>
  <c r="AI214"/>
  <c r="AJ214"/>
  <c r="AK214"/>
  <c r="AG221"/>
  <c r="AH221"/>
  <c r="AI221"/>
  <c r="AJ221"/>
  <c r="AK221"/>
  <c r="AG34"/>
  <c r="AH34"/>
  <c r="AI34"/>
  <c r="AJ34"/>
  <c r="AK34"/>
  <c r="AG57"/>
  <c r="AH57"/>
  <c r="AI57"/>
  <c r="AJ57"/>
  <c r="AK57"/>
  <c r="AG234"/>
  <c r="AH234"/>
  <c r="AI234"/>
  <c r="AJ234"/>
  <c r="AK234"/>
  <c r="AG108"/>
  <c r="AH108"/>
  <c r="AI108"/>
  <c r="AJ108"/>
  <c r="AK108"/>
  <c r="AG239"/>
  <c r="AH239"/>
  <c r="AI239"/>
  <c r="AJ239"/>
  <c r="AK239"/>
  <c r="AG243"/>
  <c r="AH243"/>
  <c r="AI243"/>
  <c r="AJ243"/>
  <c r="AK243"/>
  <c r="AG251"/>
  <c r="AH251"/>
  <c r="AI251"/>
  <c r="AJ251"/>
  <c r="AK251"/>
  <c r="AG262"/>
  <c r="AH262"/>
  <c r="AI262"/>
  <c r="AJ262"/>
  <c r="AK262"/>
  <c r="AG264"/>
  <c r="AH264"/>
  <c r="AI264"/>
  <c r="AJ264"/>
  <c r="AK264"/>
  <c r="AG22"/>
  <c r="AH22"/>
  <c r="AI22"/>
  <c r="AJ22"/>
  <c r="AK22"/>
  <c r="CT1"/>
  <c r="CH1"/>
  <c r="BV1"/>
  <c r="BJ1"/>
  <c r="DB3"/>
  <c r="DB5"/>
  <c r="DB6"/>
  <c r="DB11"/>
  <c r="DB4"/>
  <c r="DB13"/>
  <c r="DB14"/>
  <c r="DB9"/>
  <c r="DB10"/>
  <c r="DB15"/>
  <c r="DB12"/>
  <c r="DB8"/>
  <c r="DA3"/>
  <c r="DA5"/>
  <c r="DA6"/>
  <c r="DA11"/>
  <c r="DA4"/>
  <c r="DA13"/>
  <c r="DA14"/>
  <c r="DA9"/>
  <c r="DA10"/>
  <c r="DA15"/>
  <c r="DA12"/>
  <c r="DA8"/>
  <c r="CZ3"/>
  <c r="CZ5"/>
  <c r="CZ16" s="1"/>
  <c r="CZ6"/>
  <c r="CZ11"/>
  <c r="CZ4"/>
  <c r="CZ13"/>
  <c r="CZ14"/>
  <c r="CZ9"/>
  <c r="CZ10"/>
  <c r="CZ15"/>
  <c r="CZ12"/>
  <c r="CZ8"/>
  <c r="CY3"/>
  <c r="CY5"/>
  <c r="CY6"/>
  <c r="CY11"/>
  <c r="CY4"/>
  <c r="CY13"/>
  <c r="CY14"/>
  <c r="CY9"/>
  <c r="CY10"/>
  <c r="CY15"/>
  <c r="CY12"/>
  <c r="CY8"/>
  <c r="CX3"/>
  <c r="CV3"/>
  <c r="CX5"/>
  <c r="CV5"/>
  <c r="CX6"/>
  <c r="CV6"/>
  <c r="CX11"/>
  <c r="CV11"/>
  <c r="CX4"/>
  <c r="CV4"/>
  <c r="CX13"/>
  <c r="CV13"/>
  <c r="CX14"/>
  <c r="CV14"/>
  <c r="CX9"/>
  <c r="CV9"/>
  <c r="CX10"/>
  <c r="CV10"/>
  <c r="CX15"/>
  <c r="CV15"/>
  <c r="CX12"/>
  <c r="CV12"/>
  <c r="CX8"/>
  <c r="CV8"/>
  <c r="DB2"/>
  <c r="DA2"/>
  <c r="CZ2"/>
  <c r="CY2"/>
  <c r="CY16" s="1"/>
  <c r="CX2"/>
  <c r="CP5"/>
  <c r="CP6"/>
  <c r="CP7"/>
  <c r="CP2"/>
  <c r="CP8"/>
  <c r="CP9"/>
  <c r="CP10"/>
  <c r="CP11"/>
  <c r="CP12"/>
  <c r="CP13"/>
  <c r="CP14"/>
  <c r="CP15"/>
  <c r="CP3"/>
  <c r="CP31" s="1"/>
  <c r="CP16"/>
  <c r="CP17"/>
  <c r="CP18"/>
  <c r="CP19"/>
  <c r="CP20"/>
  <c r="CP21"/>
  <c r="CP22"/>
  <c r="CP23"/>
  <c r="CP25"/>
  <c r="CP26"/>
  <c r="CP27"/>
  <c r="CP28"/>
  <c r="CO5"/>
  <c r="CO6"/>
  <c r="CO7"/>
  <c r="CO2"/>
  <c r="CO8"/>
  <c r="CO9"/>
  <c r="CO10"/>
  <c r="CO11"/>
  <c r="CO12"/>
  <c r="CO13"/>
  <c r="CO14"/>
  <c r="CO15"/>
  <c r="CO3"/>
  <c r="CO16"/>
  <c r="CO17"/>
  <c r="CO18"/>
  <c r="CO19"/>
  <c r="CO20"/>
  <c r="CO21"/>
  <c r="CO22"/>
  <c r="CO23"/>
  <c r="CO25"/>
  <c r="CO26"/>
  <c r="CO27"/>
  <c r="CO28"/>
  <c r="CN5"/>
  <c r="CN6"/>
  <c r="CN7"/>
  <c r="CN2"/>
  <c r="CN8"/>
  <c r="CN9"/>
  <c r="CN10"/>
  <c r="CN11"/>
  <c r="CN12"/>
  <c r="CN13"/>
  <c r="CN14"/>
  <c r="CN15"/>
  <c r="CN3"/>
  <c r="CN16"/>
  <c r="CN17"/>
  <c r="CN18"/>
  <c r="CN19"/>
  <c r="CN20"/>
  <c r="CN21"/>
  <c r="CN22"/>
  <c r="CN23"/>
  <c r="CN25"/>
  <c r="CN26"/>
  <c r="CN27"/>
  <c r="CN28"/>
  <c r="CM5"/>
  <c r="CM6"/>
  <c r="CJ6" s="1"/>
  <c r="CM7"/>
  <c r="CM2"/>
  <c r="CM31" s="1"/>
  <c r="CM8"/>
  <c r="CM9"/>
  <c r="CM10"/>
  <c r="CM11"/>
  <c r="CM12"/>
  <c r="CM13"/>
  <c r="CM14"/>
  <c r="CM15"/>
  <c r="CM3"/>
  <c r="CM16"/>
  <c r="CJ16" s="1"/>
  <c r="CM17"/>
  <c r="CM18"/>
  <c r="CM19"/>
  <c r="CM20"/>
  <c r="CJ20" s="1"/>
  <c r="CM21"/>
  <c r="CM22"/>
  <c r="CM23"/>
  <c r="CM25"/>
  <c r="CJ25" s="1"/>
  <c r="CM26"/>
  <c r="CM27"/>
  <c r="CM28"/>
  <c r="CL5"/>
  <c r="CL6"/>
  <c r="CL7"/>
  <c r="CL2"/>
  <c r="CL8"/>
  <c r="CL9"/>
  <c r="CL10"/>
  <c r="CJ10" s="1"/>
  <c r="CL11"/>
  <c r="CL12"/>
  <c r="CL13"/>
  <c r="CL14"/>
  <c r="CJ14" s="1"/>
  <c r="CL15"/>
  <c r="CL3"/>
  <c r="CL31" s="1"/>
  <c r="CL16"/>
  <c r="CL17"/>
  <c r="CL18"/>
  <c r="CL19"/>
  <c r="CL20"/>
  <c r="CL21"/>
  <c r="CL22"/>
  <c r="CL23"/>
  <c r="CL25"/>
  <c r="CL26"/>
  <c r="CL27"/>
  <c r="CL28"/>
  <c r="CP4"/>
  <c r="CO4"/>
  <c r="CN4"/>
  <c r="CM4"/>
  <c r="CJ4" s="1"/>
  <c r="CL4"/>
  <c r="CD10"/>
  <c r="CD11"/>
  <c r="CD12"/>
  <c r="CD13"/>
  <c r="CD14"/>
  <c r="CD4"/>
  <c r="CD15"/>
  <c r="CD16"/>
  <c r="CD17"/>
  <c r="CD18"/>
  <c r="CD19"/>
  <c r="CD20"/>
  <c r="CD21"/>
  <c r="CD22"/>
  <c r="CD2"/>
  <c r="CD57" s="1"/>
  <c r="CD23"/>
  <c r="CD24"/>
  <c r="CD25"/>
  <c r="CD26"/>
  <c r="CD3"/>
  <c r="CD27"/>
  <c r="CD5"/>
  <c r="CD28"/>
  <c r="CD29"/>
  <c r="CD30"/>
  <c r="CD31"/>
  <c r="CD6"/>
  <c r="CD32"/>
  <c r="CD33"/>
  <c r="CD7"/>
  <c r="CD34"/>
  <c r="CD35"/>
  <c r="CD36"/>
  <c r="CD8"/>
  <c r="CD37"/>
  <c r="CD38"/>
  <c r="CD39"/>
  <c r="CD40"/>
  <c r="CD41"/>
  <c r="CD42"/>
  <c r="CD43"/>
  <c r="CD44"/>
  <c r="CD45"/>
  <c r="CD46"/>
  <c r="CD47"/>
  <c r="CD48"/>
  <c r="CD49"/>
  <c r="CC10"/>
  <c r="CC11"/>
  <c r="CC12"/>
  <c r="CC13"/>
  <c r="CC14"/>
  <c r="CC4"/>
  <c r="CC15"/>
  <c r="CC16"/>
  <c r="CC17"/>
  <c r="CC18"/>
  <c r="CC19"/>
  <c r="CC20"/>
  <c r="CC21"/>
  <c r="CC22"/>
  <c r="CC2"/>
  <c r="CC23"/>
  <c r="CC24"/>
  <c r="CC25"/>
  <c r="CC26"/>
  <c r="CC3"/>
  <c r="CC57" s="1"/>
  <c r="CC27"/>
  <c r="CC5"/>
  <c r="CC28"/>
  <c r="CC29"/>
  <c r="CC30"/>
  <c r="CC31"/>
  <c r="CC6"/>
  <c r="CC32"/>
  <c r="CC33"/>
  <c r="CC7"/>
  <c r="CC34"/>
  <c r="CC35"/>
  <c r="CC36"/>
  <c r="CC8"/>
  <c r="CC37"/>
  <c r="CC38"/>
  <c r="CC39"/>
  <c r="CC40"/>
  <c r="CC41"/>
  <c r="CC42"/>
  <c r="CC43"/>
  <c r="CC44"/>
  <c r="CC45"/>
  <c r="CC46"/>
  <c r="CC47"/>
  <c r="CC48"/>
  <c r="CC49"/>
  <c r="CB10"/>
  <c r="CB11"/>
  <c r="CB12"/>
  <c r="CB13"/>
  <c r="CB14"/>
  <c r="CB4"/>
  <c r="CB15"/>
  <c r="CB16"/>
  <c r="CB17"/>
  <c r="CB18"/>
  <c r="CB19"/>
  <c r="CB20"/>
  <c r="CB21"/>
  <c r="CB22"/>
  <c r="CB2"/>
  <c r="CB23"/>
  <c r="CB24"/>
  <c r="CB25"/>
  <c r="CB26"/>
  <c r="CB3"/>
  <c r="CB27"/>
  <c r="CB5"/>
  <c r="CB28"/>
  <c r="CB29"/>
  <c r="CB30"/>
  <c r="CB31"/>
  <c r="CB6"/>
  <c r="CB32"/>
  <c r="CB33"/>
  <c r="CB7"/>
  <c r="CB34"/>
  <c r="CB35"/>
  <c r="CB36"/>
  <c r="CB8"/>
  <c r="CB37"/>
  <c r="CB38"/>
  <c r="CB39"/>
  <c r="CB40"/>
  <c r="CB41"/>
  <c r="CB42"/>
  <c r="CB43"/>
  <c r="CB44"/>
  <c r="CB45"/>
  <c r="CB46"/>
  <c r="CB47"/>
  <c r="CB48"/>
  <c r="CB49"/>
  <c r="CA10"/>
  <c r="CA11"/>
  <c r="CA12"/>
  <c r="CA13"/>
  <c r="BX13" s="1"/>
  <c r="CA14"/>
  <c r="CA4"/>
  <c r="CA15"/>
  <c r="CA16"/>
  <c r="CA17"/>
  <c r="CA18"/>
  <c r="CA19"/>
  <c r="CA20"/>
  <c r="CA21"/>
  <c r="CA22"/>
  <c r="CA2"/>
  <c r="CA23"/>
  <c r="BX23" s="1"/>
  <c r="CA24"/>
  <c r="CA25"/>
  <c r="BX25" s="1"/>
  <c r="CA26"/>
  <c r="CA3"/>
  <c r="BX3" s="1"/>
  <c r="CA27"/>
  <c r="CA5"/>
  <c r="CA28"/>
  <c r="CA29"/>
  <c r="CA30"/>
  <c r="CA31"/>
  <c r="BX31" s="1"/>
  <c r="CA6"/>
  <c r="CA32"/>
  <c r="CA33"/>
  <c r="CA7"/>
  <c r="BX7" s="1"/>
  <c r="CA34"/>
  <c r="CA35"/>
  <c r="CA36"/>
  <c r="CA8"/>
  <c r="CA37"/>
  <c r="CA38"/>
  <c r="CA39"/>
  <c r="CA40"/>
  <c r="CA41"/>
  <c r="CA42"/>
  <c r="CA43"/>
  <c r="CA44"/>
  <c r="CA45"/>
  <c r="CA46"/>
  <c r="CA47"/>
  <c r="CA48"/>
  <c r="CA49"/>
  <c r="BZ10"/>
  <c r="BZ11"/>
  <c r="BZ12"/>
  <c r="BZ13"/>
  <c r="BZ14"/>
  <c r="BZ4"/>
  <c r="BZ15"/>
  <c r="BZ16"/>
  <c r="BZ17"/>
  <c r="BZ18"/>
  <c r="BZ19"/>
  <c r="BX19" s="1"/>
  <c r="BZ20"/>
  <c r="BZ21"/>
  <c r="BZ22"/>
  <c r="BZ2"/>
  <c r="BZ57" s="1"/>
  <c r="BZ23"/>
  <c r="BZ24"/>
  <c r="BZ25"/>
  <c r="BZ26"/>
  <c r="BZ3"/>
  <c r="BZ27"/>
  <c r="BZ5"/>
  <c r="BZ28"/>
  <c r="BZ29"/>
  <c r="BZ30"/>
  <c r="BZ31"/>
  <c r="BZ6"/>
  <c r="BZ32"/>
  <c r="BZ33"/>
  <c r="BZ7"/>
  <c r="BZ34"/>
  <c r="BZ35"/>
  <c r="BZ36"/>
  <c r="BZ8"/>
  <c r="BZ37"/>
  <c r="BX37" s="1"/>
  <c r="BZ38"/>
  <c r="BZ39"/>
  <c r="BZ40"/>
  <c r="BZ41"/>
  <c r="BZ42"/>
  <c r="BZ43"/>
  <c r="BX43" s="1"/>
  <c r="BZ44"/>
  <c r="BZ45"/>
  <c r="BZ46"/>
  <c r="BZ47"/>
  <c r="BX47" s="1"/>
  <c r="BZ48"/>
  <c r="BZ49"/>
  <c r="CD9"/>
  <c r="CC9"/>
  <c r="CB9"/>
  <c r="CA9"/>
  <c r="BZ9"/>
  <c r="BR23"/>
  <c r="BR24"/>
  <c r="BR8"/>
  <c r="BR9"/>
  <c r="BR25"/>
  <c r="BR26"/>
  <c r="BR27"/>
  <c r="BR28"/>
  <c r="BR2"/>
  <c r="BR29"/>
  <c r="BR30"/>
  <c r="BR31"/>
  <c r="BR32"/>
  <c r="BR5"/>
  <c r="BR33"/>
  <c r="BR34"/>
  <c r="BR35"/>
  <c r="BR10"/>
  <c r="BR36"/>
  <c r="BR37"/>
  <c r="BR38"/>
  <c r="BR11"/>
  <c r="BR39"/>
  <c r="BR40"/>
  <c r="BR41"/>
  <c r="BR42"/>
  <c r="BR43"/>
  <c r="BR3"/>
  <c r="BR12"/>
  <c r="BR44"/>
  <c r="BR45"/>
  <c r="BR46"/>
  <c r="BR47"/>
  <c r="BR48"/>
  <c r="BR4"/>
  <c r="BR49"/>
  <c r="BR6"/>
  <c r="BR50"/>
  <c r="BR51"/>
  <c r="BR13"/>
  <c r="BR52"/>
  <c r="BR53"/>
  <c r="BR14"/>
  <c r="BR54"/>
  <c r="BR55"/>
  <c r="BR56"/>
  <c r="BR57"/>
  <c r="BR58"/>
  <c r="BR59"/>
  <c r="BR60"/>
  <c r="BR61"/>
  <c r="BR62"/>
  <c r="BR63"/>
  <c r="BR64"/>
  <c r="BR65"/>
  <c r="BR66"/>
  <c r="BR7"/>
  <c r="BR67"/>
  <c r="BR68"/>
  <c r="BR69"/>
  <c r="BR70"/>
  <c r="BR71"/>
  <c r="BR72"/>
  <c r="BR15"/>
  <c r="BR16"/>
  <c r="BR73"/>
  <c r="BR17"/>
  <c r="BR74"/>
  <c r="BR75"/>
  <c r="BR18"/>
  <c r="BR19"/>
  <c r="BR76"/>
  <c r="BR77"/>
  <c r="BR78"/>
  <c r="BR79"/>
  <c r="BR80"/>
  <c r="BR81"/>
  <c r="BR82"/>
  <c r="BR83"/>
  <c r="BR84"/>
  <c r="BR85"/>
  <c r="BR20"/>
  <c r="BR86"/>
  <c r="BR87"/>
  <c r="BR21"/>
  <c r="BR88"/>
  <c r="BR89"/>
  <c r="BR90"/>
  <c r="BR91"/>
  <c r="BR92"/>
  <c r="BQ23"/>
  <c r="BQ24"/>
  <c r="BQ8"/>
  <c r="BQ9"/>
  <c r="BQ25"/>
  <c r="BQ26"/>
  <c r="BQ27"/>
  <c r="BQ28"/>
  <c r="BQ2"/>
  <c r="BQ29"/>
  <c r="BQ30"/>
  <c r="BQ31"/>
  <c r="BQ32"/>
  <c r="BQ5"/>
  <c r="BQ33"/>
  <c r="BQ34"/>
  <c r="BQ35"/>
  <c r="BQ10"/>
  <c r="BQ36"/>
  <c r="BQ37"/>
  <c r="BQ38"/>
  <c r="BQ11"/>
  <c r="BQ39"/>
  <c r="BQ40"/>
  <c r="BQ41"/>
  <c r="BQ42"/>
  <c r="BQ43"/>
  <c r="BQ3"/>
  <c r="BQ12"/>
  <c r="BQ44"/>
  <c r="BQ45"/>
  <c r="BQ46"/>
  <c r="BQ47"/>
  <c r="BQ48"/>
  <c r="BQ4"/>
  <c r="BQ49"/>
  <c r="BQ6"/>
  <c r="BQ50"/>
  <c r="BQ51"/>
  <c r="BQ13"/>
  <c r="BQ52"/>
  <c r="BQ53"/>
  <c r="BQ14"/>
  <c r="BQ54"/>
  <c r="BQ55"/>
  <c r="BQ56"/>
  <c r="BQ57"/>
  <c r="BQ58"/>
  <c r="BQ59"/>
  <c r="BQ60"/>
  <c r="BQ61"/>
  <c r="BQ62"/>
  <c r="BQ63"/>
  <c r="BQ64"/>
  <c r="BQ65"/>
  <c r="BQ66"/>
  <c r="BQ7"/>
  <c r="BQ67"/>
  <c r="BQ68"/>
  <c r="BQ69"/>
  <c r="BQ70"/>
  <c r="BQ71"/>
  <c r="BQ72"/>
  <c r="BQ15"/>
  <c r="BQ16"/>
  <c r="BQ73"/>
  <c r="BQ17"/>
  <c r="BQ74"/>
  <c r="BQ75"/>
  <c r="BQ18"/>
  <c r="BQ19"/>
  <c r="BQ76"/>
  <c r="BQ77"/>
  <c r="BQ78"/>
  <c r="BQ79"/>
  <c r="BQ80"/>
  <c r="BQ81"/>
  <c r="BQ82"/>
  <c r="BQ83"/>
  <c r="BQ84"/>
  <c r="BQ85"/>
  <c r="BQ20"/>
  <c r="BQ86"/>
  <c r="BQ87"/>
  <c r="BQ21"/>
  <c r="BQ88"/>
  <c r="BQ89"/>
  <c r="BQ90"/>
  <c r="BQ91"/>
  <c r="BQ92"/>
  <c r="BP23"/>
  <c r="BP24"/>
  <c r="BP8"/>
  <c r="BP9"/>
  <c r="BP25"/>
  <c r="BP26"/>
  <c r="BP27"/>
  <c r="BP28"/>
  <c r="BP2"/>
  <c r="BP29"/>
  <c r="BP30"/>
  <c r="BP31"/>
  <c r="BP32"/>
  <c r="BP5"/>
  <c r="BP33"/>
  <c r="BP34"/>
  <c r="BP35"/>
  <c r="BP10"/>
  <c r="BP36"/>
  <c r="BP37"/>
  <c r="BP38"/>
  <c r="BP11"/>
  <c r="BP39"/>
  <c r="BP40"/>
  <c r="BP41"/>
  <c r="BP42"/>
  <c r="BP43"/>
  <c r="BP3"/>
  <c r="BP12"/>
  <c r="BP44"/>
  <c r="BP45"/>
  <c r="BP46"/>
  <c r="BP47"/>
  <c r="BP48"/>
  <c r="BP4"/>
  <c r="BP49"/>
  <c r="BP6"/>
  <c r="BP50"/>
  <c r="BP51"/>
  <c r="BP13"/>
  <c r="BP52"/>
  <c r="BP53"/>
  <c r="BP14"/>
  <c r="BP54"/>
  <c r="BP55"/>
  <c r="BP56"/>
  <c r="BP57"/>
  <c r="BP58"/>
  <c r="BP59"/>
  <c r="BP60"/>
  <c r="BP61"/>
  <c r="BP62"/>
  <c r="BP63"/>
  <c r="BP64"/>
  <c r="BP65"/>
  <c r="BP66"/>
  <c r="BP7"/>
  <c r="BP67"/>
  <c r="BP68"/>
  <c r="BP69"/>
  <c r="BP70"/>
  <c r="BP71"/>
  <c r="BP72"/>
  <c r="BP15"/>
  <c r="BP16"/>
  <c r="BP73"/>
  <c r="BP17"/>
  <c r="BP74"/>
  <c r="BP75"/>
  <c r="BP18"/>
  <c r="BP19"/>
  <c r="BP76"/>
  <c r="BP77"/>
  <c r="BP78"/>
  <c r="BP79"/>
  <c r="BP80"/>
  <c r="BP81"/>
  <c r="BP82"/>
  <c r="BP83"/>
  <c r="BP84"/>
  <c r="BP85"/>
  <c r="BP20"/>
  <c r="BP86"/>
  <c r="BP87"/>
  <c r="BP21"/>
  <c r="BP88"/>
  <c r="BP89"/>
  <c r="BP90"/>
  <c r="BP91"/>
  <c r="BP92"/>
  <c r="BO23"/>
  <c r="BO24"/>
  <c r="BO8"/>
  <c r="BO9"/>
  <c r="BL9" s="1"/>
  <c r="BO25"/>
  <c r="BO26"/>
  <c r="BO27"/>
  <c r="BO28"/>
  <c r="BO2"/>
  <c r="BO29"/>
  <c r="BL29" s="1"/>
  <c r="BO30"/>
  <c r="BO31"/>
  <c r="BO32"/>
  <c r="BO5"/>
  <c r="BL5" s="1"/>
  <c r="BO33"/>
  <c r="BO34"/>
  <c r="BO35"/>
  <c r="BO10"/>
  <c r="BO36"/>
  <c r="BO37"/>
  <c r="BL37" s="1"/>
  <c r="BO38"/>
  <c r="BO11"/>
  <c r="BO39"/>
  <c r="BO40"/>
  <c r="BO41"/>
  <c r="BO42"/>
  <c r="BO43"/>
  <c r="BO3"/>
  <c r="BO12"/>
  <c r="BO44"/>
  <c r="BO45"/>
  <c r="BO46"/>
  <c r="BO47"/>
  <c r="BO48"/>
  <c r="BO4"/>
  <c r="BO49"/>
  <c r="BO6"/>
  <c r="BO50"/>
  <c r="BO51"/>
  <c r="BO13"/>
  <c r="BO52"/>
  <c r="BO53"/>
  <c r="BO14"/>
  <c r="BO54"/>
  <c r="BO55"/>
  <c r="BO56"/>
  <c r="BO57"/>
  <c r="BO58"/>
  <c r="BO59"/>
  <c r="BO60"/>
  <c r="BO61"/>
  <c r="BO62"/>
  <c r="BO63"/>
  <c r="BO64"/>
  <c r="BO65"/>
  <c r="BO66"/>
  <c r="BO7"/>
  <c r="BO67"/>
  <c r="BO68"/>
  <c r="BO69"/>
  <c r="BO70"/>
  <c r="BO71"/>
  <c r="BO72"/>
  <c r="BO15"/>
  <c r="BO16"/>
  <c r="BO73"/>
  <c r="BO17"/>
  <c r="BO74"/>
  <c r="BO75"/>
  <c r="BO18"/>
  <c r="BO19"/>
  <c r="BO76"/>
  <c r="BO77"/>
  <c r="BO78"/>
  <c r="BO79"/>
  <c r="BO80"/>
  <c r="BO81"/>
  <c r="BO82"/>
  <c r="BO83"/>
  <c r="BO84"/>
  <c r="BO85"/>
  <c r="BO20"/>
  <c r="BO86"/>
  <c r="BO87"/>
  <c r="BL87" s="1"/>
  <c r="BO21"/>
  <c r="BO88"/>
  <c r="BO89"/>
  <c r="BO90"/>
  <c r="BO91"/>
  <c r="BO92"/>
  <c r="BR22"/>
  <c r="BQ22"/>
  <c r="BP22"/>
  <c r="BO22"/>
  <c r="BN23"/>
  <c r="BL23"/>
  <c r="BN24"/>
  <c r="BN8"/>
  <c r="BN9"/>
  <c r="BN25"/>
  <c r="BL25" s="1"/>
  <c r="BN26"/>
  <c r="BN27"/>
  <c r="BN28"/>
  <c r="BN2"/>
  <c r="BL2"/>
  <c r="BN29"/>
  <c r="BN30"/>
  <c r="BN31"/>
  <c r="BN32"/>
  <c r="BN5"/>
  <c r="BN33"/>
  <c r="BN34"/>
  <c r="BN35"/>
  <c r="BL35" s="1"/>
  <c r="BN10"/>
  <c r="BN36"/>
  <c r="BN37"/>
  <c r="BN38"/>
  <c r="BN11"/>
  <c r="BN39"/>
  <c r="BN40"/>
  <c r="BN41"/>
  <c r="BL41" s="1"/>
  <c r="BN42"/>
  <c r="BN43"/>
  <c r="BL43" s="1"/>
  <c r="BN3"/>
  <c r="BL3"/>
  <c r="BN12"/>
  <c r="BN44"/>
  <c r="BN45"/>
  <c r="BN46"/>
  <c r="BN47"/>
  <c r="BN48"/>
  <c r="BN4"/>
  <c r="BL4"/>
  <c r="BN49"/>
  <c r="BN6"/>
  <c r="BN50"/>
  <c r="BN51"/>
  <c r="BN13"/>
  <c r="BL8"/>
  <c r="BN52"/>
  <c r="BN53"/>
  <c r="BL53" s="1"/>
  <c r="BN14"/>
  <c r="BN54"/>
  <c r="BN55"/>
  <c r="BN56"/>
  <c r="BN57"/>
  <c r="BN58"/>
  <c r="BN59"/>
  <c r="BN60"/>
  <c r="BN61"/>
  <c r="BN62"/>
  <c r="BN63"/>
  <c r="BN64"/>
  <c r="BN65"/>
  <c r="BN66"/>
  <c r="BN7"/>
  <c r="BN67"/>
  <c r="BN68"/>
  <c r="BN69"/>
  <c r="BL69" s="1"/>
  <c r="BN70"/>
  <c r="BN71"/>
  <c r="BN72"/>
  <c r="BN15"/>
  <c r="BL15" s="1"/>
  <c r="BN16"/>
  <c r="BN73"/>
  <c r="BL73" s="1"/>
  <c r="BN17"/>
  <c r="BN74"/>
  <c r="BN75"/>
  <c r="BN18"/>
  <c r="BN19"/>
  <c r="BN76"/>
  <c r="BN77"/>
  <c r="BN78"/>
  <c r="BN79"/>
  <c r="BL79" s="1"/>
  <c r="BN80"/>
  <c r="BN81"/>
  <c r="BN82"/>
  <c r="BN83"/>
  <c r="BL83" s="1"/>
  <c r="BN84"/>
  <c r="BN85"/>
  <c r="BN20"/>
  <c r="BN86"/>
  <c r="BN87"/>
  <c r="BL93"/>
  <c r="BN21"/>
  <c r="BN88"/>
  <c r="BN89"/>
  <c r="BN90"/>
  <c r="BN91"/>
  <c r="BN92"/>
  <c r="BN22"/>
  <c r="BA2"/>
  <c r="AZ2"/>
  <c r="AZ232" s="1"/>
  <c r="AY2"/>
  <c r="AW2"/>
  <c r="AX2"/>
  <c r="BA27"/>
  <c r="BA57"/>
  <c r="BA28"/>
  <c r="BA3"/>
  <c r="BA58"/>
  <c r="BA29"/>
  <c r="BA30"/>
  <c r="BA31"/>
  <c r="BA59"/>
  <c r="BA60"/>
  <c r="BA61"/>
  <c r="BA14"/>
  <c r="BA4"/>
  <c r="BA232" s="1"/>
  <c r="BA15"/>
  <c r="BA32"/>
  <c r="BA16"/>
  <c r="BA62"/>
  <c r="BA5"/>
  <c r="BA17"/>
  <c r="BA63"/>
  <c r="BA33"/>
  <c r="BA64"/>
  <c r="BA65"/>
  <c r="BA34"/>
  <c r="BA66"/>
  <c r="BA67"/>
  <c r="BA6"/>
  <c r="BA68"/>
  <c r="BA35"/>
  <c r="BA18"/>
  <c r="BA69"/>
  <c r="BA36"/>
  <c r="BA37"/>
  <c r="BA70"/>
  <c r="BA19"/>
  <c r="BA71"/>
  <c r="BA72"/>
  <c r="BA73"/>
  <c r="BA7"/>
  <c r="BA20"/>
  <c r="BA74"/>
  <c r="BA38"/>
  <c r="BA75"/>
  <c r="BA21"/>
  <c r="BA76"/>
  <c r="BA77"/>
  <c r="BA8"/>
  <c r="BA39"/>
  <c r="BA78"/>
  <c r="BA79"/>
  <c r="BA9"/>
  <c r="BA80"/>
  <c r="BA40"/>
  <c r="BA81"/>
  <c r="BA10"/>
  <c r="BA82"/>
  <c r="BA83"/>
  <c r="BA84"/>
  <c r="BA85"/>
  <c r="BA86"/>
  <c r="BA22"/>
  <c r="BA87"/>
  <c r="BA41"/>
  <c r="BA42"/>
  <c r="BA88"/>
  <c r="BA89"/>
  <c r="BA43"/>
  <c r="BA90"/>
  <c r="BA91"/>
  <c r="BA92"/>
  <c r="BA93"/>
  <c r="BA94"/>
  <c r="BA95"/>
  <c r="BA96"/>
  <c r="BA97"/>
  <c r="BA44"/>
  <c r="BA98"/>
  <c r="BA99"/>
  <c r="BA45"/>
  <c r="BA11"/>
  <c r="BA100"/>
  <c r="BA101"/>
  <c r="BA102"/>
  <c r="BA103"/>
  <c r="BA104"/>
  <c r="BA105"/>
  <c r="BA106"/>
  <c r="BA107"/>
  <c r="BA108"/>
  <c r="BA109"/>
  <c r="BA110"/>
  <c r="BA111"/>
  <c r="BA112"/>
  <c r="BA46"/>
  <c r="BA47"/>
  <c r="BA113"/>
  <c r="BA114"/>
  <c r="BA115"/>
  <c r="BA12"/>
  <c r="BA48"/>
  <c r="BA49"/>
  <c r="BA116"/>
  <c r="BA117"/>
  <c r="BA118"/>
  <c r="BA119"/>
  <c r="BA13"/>
  <c r="BA50"/>
  <c r="BA51"/>
  <c r="BA120"/>
  <c r="BA121"/>
  <c r="BA122"/>
  <c r="BA123"/>
  <c r="BA124"/>
  <c r="BA125"/>
  <c r="BA126"/>
  <c r="BA127"/>
  <c r="BA128"/>
  <c r="BA129"/>
  <c r="BA23"/>
  <c r="BA52"/>
  <c r="BA130"/>
  <c r="BA53"/>
  <c r="BA131"/>
  <c r="BA132"/>
  <c r="BA133"/>
  <c r="BA134"/>
  <c r="BA24"/>
  <c r="BA135"/>
  <c r="BA54"/>
  <c r="BA136"/>
  <c r="BA137"/>
  <c r="BA138"/>
  <c r="BA55"/>
  <c r="BA139"/>
  <c r="BA140"/>
  <c r="BA141"/>
  <c r="BA25"/>
  <c r="BA142"/>
  <c r="BA143"/>
  <c r="BA26"/>
  <c r="BA144"/>
  <c r="BA145"/>
  <c r="BA146"/>
  <c r="BA147"/>
  <c r="BA148"/>
  <c r="BA149"/>
  <c r="BA150"/>
  <c r="AZ27"/>
  <c r="AZ57"/>
  <c r="AZ28"/>
  <c r="AZ3"/>
  <c r="AZ58"/>
  <c r="AZ29"/>
  <c r="AZ30"/>
  <c r="AZ31"/>
  <c r="AZ59"/>
  <c r="AZ60"/>
  <c r="AZ61"/>
  <c r="AZ14"/>
  <c r="AZ4"/>
  <c r="AZ15"/>
  <c r="AZ32"/>
  <c r="AZ16"/>
  <c r="AZ62"/>
  <c r="AZ5"/>
  <c r="AZ17"/>
  <c r="AZ63"/>
  <c r="AZ33"/>
  <c r="AZ64"/>
  <c r="AZ65"/>
  <c r="AZ34"/>
  <c r="AZ66"/>
  <c r="AZ67"/>
  <c r="AZ6"/>
  <c r="AZ68"/>
  <c r="AZ35"/>
  <c r="AZ18"/>
  <c r="AZ69"/>
  <c r="AZ36"/>
  <c r="AZ37"/>
  <c r="AZ70"/>
  <c r="AZ19"/>
  <c r="AZ71"/>
  <c r="AZ72"/>
  <c r="AZ73"/>
  <c r="AZ7"/>
  <c r="AZ20"/>
  <c r="AZ74"/>
  <c r="AZ38"/>
  <c r="AZ75"/>
  <c r="AZ21"/>
  <c r="AZ76"/>
  <c r="AZ77"/>
  <c r="AZ8"/>
  <c r="AZ39"/>
  <c r="AZ78"/>
  <c r="AZ79"/>
  <c r="AZ9"/>
  <c r="AZ80"/>
  <c r="AZ40"/>
  <c r="AZ81"/>
  <c r="AZ10"/>
  <c r="AZ82"/>
  <c r="AZ83"/>
  <c r="AZ84"/>
  <c r="AZ85"/>
  <c r="AZ86"/>
  <c r="AZ22"/>
  <c r="AZ87"/>
  <c r="AZ41"/>
  <c r="AZ42"/>
  <c r="AZ88"/>
  <c r="AZ89"/>
  <c r="AZ43"/>
  <c r="AZ90"/>
  <c r="AZ91"/>
  <c r="AZ92"/>
  <c r="AZ93"/>
  <c r="AZ94"/>
  <c r="AZ95"/>
  <c r="AZ96"/>
  <c r="AZ97"/>
  <c r="AZ44"/>
  <c r="AZ98"/>
  <c r="AZ99"/>
  <c r="AZ45"/>
  <c r="AZ11"/>
  <c r="AZ100"/>
  <c r="AZ101"/>
  <c r="AZ102"/>
  <c r="AZ103"/>
  <c r="AZ104"/>
  <c r="AZ105"/>
  <c r="AZ106"/>
  <c r="AZ107"/>
  <c r="AZ108"/>
  <c r="AZ109"/>
  <c r="AZ110"/>
  <c r="AZ111"/>
  <c r="AZ112"/>
  <c r="AZ46"/>
  <c r="AZ47"/>
  <c r="AZ113"/>
  <c r="AZ114"/>
  <c r="AZ115"/>
  <c r="AZ12"/>
  <c r="AZ48"/>
  <c r="AZ49"/>
  <c r="AZ116"/>
  <c r="AZ117"/>
  <c r="AZ118"/>
  <c r="AZ119"/>
  <c r="AZ13"/>
  <c r="AZ50"/>
  <c r="AZ51"/>
  <c r="AZ120"/>
  <c r="AZ121"/>
  <c r="AZ122"/>
  <c r="AZ123"/>
  <c r="AZ124"/>
  <c r="AZ125"/>
  <c r="AZ126"/>
  <c r="AZ127"/>
  <c r="AZ128"/>
  <c r="AZ129"/>
  <c r="AZ23"/>
  <c r="AZ52"/>
  <c r="AZ130"/>
  <c r="AZ53"/>
  <c r="AZ131"/>
  <c r="AZ132"/>
  <c r="AZ133"/>
  <c r="AZ134"/>
  <c r="AZ24"/>
  <c r="AZ135"/>
  <c r="AZ54"/>
  <c r="AZ136"/>
  <c r="AZ137"/>
  <c r="AZ138"/>
  <c r="AZ55"/>
  <c r="AZ139"/>
  <c r="AZ140"/>
  <c r="AZ141"/>
  <c r="AZ25"/>
  <c r="AZ142"/>
  <c r="AZ143"/>
  <c r="AZ26"/>
  <c r="AZ144"/>
  <c r="AZ145"/>
  <c r="AZ146"/>
  <c r="AZ147"/>
  <c r="AZ148"/>
  <c r="AZ149"/>
  <c r="AZ150"/>
  <c r="AY27"/>
  <c r="AY57"/>
  <c r="AY28"/>
  <c r="AY3"/>
  <c r="AY58"/>
  <c r="AY29"/>
  <c r="AY30"/>
  <c r="AY31"/>
  <c r="AY59"/>
  <c r="AY60"/>
  <c r="AY61"/>
  <c r="AY14"/>
  <c r="AY4"/>
  <c r="AY15"/>
  <c r="AY32"/>
  <c r="AY16"/>
  <c r="AY62"/>
  <c r="AU62" s="1"/>
  <c r="AY5"/>
  <c r="AY17"/>
  <c r="AY63"/>
  <c r="AY33"/>
  <c r="AY64"/>
  <c r="AY65"/>
  <c r="AY34"/>
  <c r="AY66"/>
  <c r="AU66" s="1"/>
  <c r="AY67"/>
  <c r="AY6"/>
  <c r="AU6" s="1"/>
  <c r="AY68"/>
  <c r="AY35"/>
  <c r="AY18"/>
  <c r="AY69"/>
  <c r="AY36"/>
  <c r="AY37"/>
  <c r="AY70"/>
  <c r="AY19"/>
  <c r="AY71"/>
  <c r="AY72"/>
  <c r="AY73"/>
  <c r="AY7"/>
  <c r="AY20"/>
  <c r="AY74"/>
  <c r="AY38"/>
  <c r="AY75"/>
  <c r="AY21"/>
  <c r="AY76"/>
  <c r="AY77"/>
  <c r="AY8"/>
  <c r="AY39"/>
  <c r="AY78"/>
  <c r="AY79"/>
  <c r="AY9"/>
  <c r="AY80"/>
  <c r="AY40"/>
  <c r="AY81"/>
  <c r="AY10"/>
  <c r="AY82"/>
  <c r="AY83"/>
  <c r="AY84"/>
  <c r="AY85"/>
  <c r="AY86"/>
  <c r="AY22"/>
  <c r="AY87"/>
  <c r="AY41"/>
  <c r="AY42"/>
  <c r="AY88"/>
  <c r="AY89"/>
  <c r="AY43"/>
  <c r="AY90"/>
  <c r="AY91"/>
  <c r="AY92"/>
  <c r="AY93"/>
  <c r="AY94"/>
  <c r="AY95"/>
  <c r="AY96"/>
  <c r="AY97"/>
  <c r="AY44"/>
  <c r="AY98"/>
  <c r="AY99"/>
  <c r="AY45"/>
  <c r="AY11"/>
  <c r="AY100"/>
  <c r="AY101"/>
  <c r="AY102"/>
  <c r="AY103"/>
  <c r="AY104"/>
  <c r="AY105"/>
  <c r="AY106"/>
  <c r="AY107"/>
  <c r="AY108"/>
  <c r="AY109"/>
  <c r="AY110"/>
  <c r="AY111"/>
  <c r="AY112"/>
  <c r="AY46"/>
  <c r="AY47"/>
  <c r="AY113"/>
  <c r="AY114"/>
  <c r="AY115"/>
  <c r="AY12"/>
  <c r="AY48"/>
  <c r="AY49"/>
  <c r="AY116"/>
  <c r="AY117"/>
  <c r="AY118"/>
  <c r="AY119"/>
  <c r="AY13"/>
  <c r="AY50"/>
  <c r="AY51"/>
  <c r="AY120"/>
  <c r="AY121"/>
  <c r="AY122"/>
  <c r="AY123"/>
  <c r="AY124"/>
  <c r="AY125"/>
  <c r="AY126"/>
  <c r="AY127"/>
  <c r="AY128"/>
  <c r="AY129"/>
  <c r="AY23"/>
  <c r="AY52"/>
  <c r="AY130"/>
  <c r="AU130" s="1"/>
  <c r="AY53"/>
  <c r="AY131"/>
  <c r="AY132"/>
  <c r="AY133"/>
  <c r="AY134"/>
  <c r="AY24"/>
  <c r="AY135"/>
  <c r="AY54"/>
  <c r="AY136"/>
  <c r="AY137"/>
  <c r="AY138"/>
  <c r="AY55"/>
  <c r="AY139"/>
  <c r="AY140"/>
  <c r="AY141"/>
  <c r="AY25"/>
  <c r="AY142"/>
  <c r="AY143"/>
  <c r="AY26"/>
  <c r="AY144"/>
  <c r="AU144" s="1"/>
  <c r="AY145"/>
  <c r="AY146"/>
  <c r="AU146" s="1"/>
  <c r="AY147"/>
  <c r="AY148"/>
  <c r="AY149"/>
  <c r="AY150"/>
  <c r="AX27"/>
  <c r="AX57"/>
  <c r="AX28"/>
  <c r="AX3"/>
  <c r="AX232" s="1"/>
  <c r="AX58"/>
  <c r="AX29"/>
  <c r="AX30"/>
  <c r="AX31"/>
  <c r="AX59"/>
  <c r="AX60"/>
  <c r="AX61"/>
  <c r="AX14"/>
  <c r="AX4"/>
  <c r="AX15"/>
  <c r="AX32"/>
  <c r="AX16"/>
  <c r="AX62"/>
  <c r="AX5"/>
  <c r="AX17"/>
  <c r="AX63"/>
  <c r="AX33"/>
  <c r="AX64"/>
  <c r="AX65"/>
  <c r="AX34"/>
  <c r="AX66"/>
  <c r="AX67"/>
  <c r="AX6"/>
  <c r="AX68"/>
  <c r="AX35"/>
  <c r="AX18"/>
  <c r="AX69"/>
  <c r="AX36"/>
  <c r="AX37"/>
  <c r="AX70"/>
  <c r="AX19"/>
  <c r="AX71"/>
  <c r="AX72"/>
  <c r="AX73"/>
  <c r="AX7"/>
  <c r="AX20"/>
  <c r="AX74"/>
  <c r="AX38"/>
  <c r="AU38" s="1"/>
  <c r="AX75"/>
  <c r="AX21"/>
  <c r="AX76"/>
  <c r="AX77"/>
  <c r="AX8"/>
  <c r="AX39"/>
  <c r="AX78"/>
  <c r="AX79"/>
  <c r="AX9"/>
  <c r="AX80"/>
  <c r="AU80" s="1"/>
  <c r="AX40"/>
  <c r="AX81"/>
  <c r="AX10"/>
  <c r="AX82"/>
  <c r="AU82" s="1"/>
  <c r="AX83"/>
  <c r="AX84"/>
  <c r="AU84" s="1"/>
  <c r="AX85"/>
  <c r="AX86"/>
  <c r="AU86" s="1"/>
  <c r="AX22"/>
  <c r="AX87"/>
  <c r="AX41"/>
  <c r="AX42"/>
  <c r="AX88"/>
  <c r="AX89"/>
  <c r="AX43"/>
  <c r="AX90"/>
  <c r="AX91"/>
  <c r="AX92"/>
  <c r="AU92" s="1"/>
  <c r="AX93"/>
  <c r="AX94"/>
  <c r="AU94" s="1"/>
  <c r="AX95"/>
  <c r="AX96"/>
  <c r="AX97"/>
  <c r="AX44"/>
  <c r="AU44" s="1"/>
  <c r="AX98"/>
  <c r="AX99"/>
  <c r="AX45"/>
  <c r="AX11"/>
  <c r="AX100"/>
  <c r="AX101"/>
  <c r="AX102"/>
  <c r="AX103"/>
  <c r="AX104"/>
  <c r="AX105"/>
  <c r="AX106"/>
  <c r="AX107"/>
  <c r="AX108"/>
  <c r="AX109"/>
  <c r="AX110"/>
  <c r="AX111"/>
  <c r="AX112"/>
  <c r="AX46"/>
  <c r="AX47"/>
  <c r="AX113"/>
  <c r="AX114"/>
  <c r="AX115"/>
  <c r="AX12"/>
  <c r="AX48"/>
  <c r="AX49"/>
  <c r="AX116"/>
  <c r="AX117"/>
  <c r="AX118"/>
  <c r="AX119"/>
  <c r="AX13"/>
  <c r="AX50"/>
  <c r="AX51"/>
  <c r="AX120"/>
  <c r="AX121"/>
  <c r="AX122"/>
  <c r="AX123"/>
  <c r="AX124"/>
  <c r="AX125"/>
  <c r="AX126"/>
  <c r="AX127"/>
  <c r="AX128"/>
  <c r="AX129"/>
  <c r="AX23"/>
  <c r="AX52"/>
  <c r="AX130"/>
  <c r="AX53"/>
  <c r="AX131"/>
  <c r="AX132"/>
  <c r="AX133"/>
  <c r="AX134"/>
  <c r="AX24"/>
  <c r="AX135"/>
  <c r="AX54"/>
  <c r="AX136"/>
  <c r="AX137"/>
  <c r="AX138"/>
  <c r="AU138" s="1"/>
  <c r="AX55"/>
  <c r="AX139"/>
  <c r="AX140"/>
  <c r="AX141"/>
  <c r="AX25"/>
  <c r="AX142"/>
  <c r="AX143"/>
  <c r="AX26"/>
  <c r="AX144"/>
  <c r="AX145"/>
  <c r="AX146"/>
  <c r="AX147"/>
  <c r="AX148"/>
  <c r="AX149"/>
  <c r="AX150"/>
  <c r="BA56"/>
  <c r="AZ56"/>
  <c r="AY56"/>
  <c r="AU56" s="1"/>
  <c r="AX56"/>
  <c r="AW27"/>
  <c r="AW57"/>
  <c r="AW28"/>
  <c r="AU28" s="1"/>
  <c r="AW3"/>
  <c r="AW58"/>
  <c r="AU58" s="1"/>
  <c r="AW29"/>
  <c r="AW30"/>
  <c r="AU30" s="1"/>
  <c r="AW31"/>
  <c r="AW59"/>
  <c r="AW60"/>
  <c r="AW61"/>
  <c r="AW14"/>
  <c r="AW4"/>
  <c r="AU4" s="1"/>
  <c r="AW15"/>
  <c r="AU15"/>
  <c r="AW32"/>
  <c r="AW16"/>
  <c r="AW62"/>
  <c r="AW5"/>
  <c r="AW17"/>
  <c r="AW63"/>
  <c r="AW33"/>
  <c r="AW64"/>
  <c r="AU64" s="1"/>
  <c r="AW65"/>
  <c r="AW34"/>
  <c r="AW66"/>
  <c r="AW67"/>
  <c r="AW6"/>
  <c r="AW68"/>
  <c r="AU68" s="1"/>
  <c r="AW35"/>
  <c r="AW18"/>
  <c r="AU18" s="1"/>
  <c r="AW69"/>
  <c r="AW36"/>
  <c r="AU36" s="1"/>
  <c r="AW37"/>
  <c r="AW70"/>
  <c r="AU70" s="1"/>
  <c r="AW19"/>
  <c r="AW71"/>
  <c r="AW72"/>
  <c r="AU206"/>
  <c r="AW73"/>
  <c r="AW7"/>
  <c r="AW20"/>
  <c r="AW74"/>
  <c r="AW38"/>
  <c r="AW75"/>
  <c r="AW21"/>
  <c r="AW76"/>
  <c r="AW77"/>
  <c r="AW8"/>
  <c r="AW39"/>
  <c r="AW78"/>
  <c r="AW79"/>
  <c r="AW9"/>
  <c r="AW80"/>
  <c r="AW40"/>
  <c r="AU40" s="1"/>
  <c r="AW81"/>
  <c r="AW10"/>
  <c r="AW82"/>
  <c r="AW83"/>
  <c r="AW84"/>
  <c r="AW85"/>
  <c r="AW86"/>
  <c r="AW22"/>
  <c r="AW87"/>
  <c r="AW41"/>
  <c r="AW42"/>
  <c r="AW88"/>
  <c r="AU88" s="1"/>
  <c r="AW89"/>
  <c r="AW43"/>
  <c r="AW90"/>
  <c r="AW91"/>
  <c r="AW92"/>
  <c r="AW93"/>
  <c r="AW94"/>
  <c r="AW95"/>
  <c r="AW96"/>
  <c r="AW97"/>
  <c r="AW44"/>
  <c r="AW98"/>
  <c r="AU98" s="1"/>
  <c r="AW99"/>
  <c r="AW45"/>
  <c r="AW11"/>
  <c r="AW100"/>
  <c r="AU100" s="1"/>
  <c r="AW101"/>
  <c r="AW102"/>
  <c r="AW103"/>
  <c r="AW104"/>
  <c r="AW105"/>
  <c r="AW106"/>
  <c r="AU106" s="1"/>
  <c r="AW107"/>
  <c r="AW108"/>
  <c r="AW109"/>
  <c r="AW110"/>
  <c r="AW111"/>
  <c r="AW112"/>
  <c r="AW46"/>
  <c r="AU46" s="1"/>
  <c r="AW47"/>
  <c r="AW113"/>
  <c r="AW114"/>
  <c r="AW115"/>
  <c r="AU182"/>
  <c r="AW12"/>
  <c r="AW48"/>
  <c r="AW49"/>
  <c r="AW116"/>
  <c r="AU116" s="1"/>
  <c r="AW117"/>
  <c r="AW118"/>
  <c r="AW119"/>
  <c r="AW13"/>
  <c r="AW50"/>
  <c r="AW51"/>
  <c r="AW120"/>
  <c r="AU120"/>
  <c r="AW121"/>
  <c r="AW122"/>
  <c r="AU122" s="1"/>
  <c r="AW123"/>
  <c r="AW124"/>
  <c r="AW125"/>
  <c r="AW126"/>
  <c r="AW127"/>
  <c r="AU214"/>
  <c r="AW128"/>
  <c r="AU215"/>
  <c r="AW129"/>
  <c r="AU216"/>
  <c r="AW23"/>
  <c r="AW52"/>
  <c r="AW130"/>
  <c r="AU217"/>
  <c r="AW53"/>
  <c r="AW131"/>
  <c r="AW132"/>
  <c r="AW133"/>
  <c r="AW134"/>
  <c r="AU134" s="1"/>
  <c r="AW24"/>
  <c r="AU24" s="1"/>
  <c r="AW135"/>
  <c r="AU156"/>
  <c r="AW54"/>
  <c r="AW136"/>
  <c r="AW137"/>
  <c r="AW138"/>
  <c r="AW55"/>
  <c r="AW139"/>
  <c r="AW140"/>
  <c r="AU140" s="1"/>
  <c r="AW141"/>
  <c r="AU105"/>
  <c r="AW25"/>
  <c r="AW142"/>
  <c r="AW143"/>
  <c r="AW26"/>
  <c r="AU26" s="1"/>
  <c r="AW144"/>
  <c r="AW145"/>
  <c r="AW146"/>
  <c r="AW147"/>
  <c r="AW148"/>
  <c r="AW149"/>
  <c r="AW150"/>
  <c r="AW56"/>
  <c r="AU60"/>
  <c r="AG374"/>
  <c r="AH374"/>
  <c r="AI374"/>
  <c r="AJ374"/>
  <c r="AK374"/>
  <c r="AG373"/>
  <c r="AH373"/>
  <c r="AI373"/>
  <c r="AJ373"/>
  <c r="AK373"/>
  <c r="AG372"/>
  <c r="AH372"/>
  <c r="AI372"/>
  <c r="AJ372"/>
  <c r="AK372"/>
  <c r="AG371"/>
  <c r="AH371"/>
  <c r="AI371"/>
  <c r="AJ371"/>
  <c r="AK371"/>
  <c r="AG370"/>
  <c r="AH370"/>
  <c r="AI370"/>
  <c r="AJ370"/>
  <c r="AK370"/>
  <c r="AG369"/>
  <c r="AH369"/>
  <c r="AI369"/>
  <c r="AJ369"/>
  <c r="AK369"/>
  <c r="AG368"/>
  <c r="AH368"/>
  <c r="AI368"/>
  <c r="AJ368"/>
  <c r="AK368"/>
  <c r="AG367"/>
  <c r="AH367"/>
  <c r="AI367"/>
  <c r="AJ367"/>
  <c r="AK367"/>
  <c r="AG366"/>
  <c r="AH366"/>
  <c r="AI366"/>
  <c r="AJ366"/>
  <c r="AK366"/>
  <c r="AG365"/>
  <c r="AH365"/>
  <c r="AI365"/>
  <c r="AJ365"/>
  <c r="AK365"/>
  <c r="AG364"/>
  <c r="AH364"/>
  <c r="AI364"/>
  <c r="AJ364"/>
  <c r="AK364"/>
  <c r="AG363"/>
  <c r="AH363"/>
  <c r="AI363"/>
  <c r="AJ363"/>
  <c r="AK363"/>
  <c r="AG362"/>
  <c r="AH362"/>
  <c r="AI362"/>
  <c r="AJ362"/>
  <c r="AK362"/>
  <c r="AG361"/>
  <c r="AH361"/>
  <c r="AI361"/>
  <c r="AJ361"/>
  <c r="AK361"/>
  <c r="AG360"/>
  <c r="AH360"/>
  <c r="AI360"/>
  <c r="AJ360"/>
  <c r="AK360"/>
  <c r="AG359"/>
  <c r="AH359"/>
  <c r="AI359"/>
  <c r="AJ359"/>
  <c r="AK359"/>
  <c r="AG358"/>
  <c r="AH358"/>
  <c r="AI358"/>
  <c r="AJ358"/>
  <c r="AK358"/>
  <c r="AG357"/>
  <c r="AH357"/>
  <c r="AI357"/>
  <c r="AJ357"/>
  <c r="AK357"/>
  <c r="AG356"/>
  <c r="AH356"/>
  <c r="AI356"/>
  <c r="AJ356"/>
  <c r="AK356"/>
  <c r="AG355"/>
  <c r="AH355"/>
  <c r="AI355"/>
  <c r="AJ355"/>
  <c r="AK355"/>
  <c r="AG354"/>
  <c r="AH354"/>
  <c r="AI354"/>
  <c r="AJ354"/>
  <c r="AK354"/>
  <c r="AG353"/>
  <c r="AH353"/>
  <c r="AI353"/>
  <c r="AJ353"/>
  <c r="AK353"/>
  <c r="AG352"/>
  <c r="AH352"/>
  <c r="AI352"/>
  <c r="AJ352"/>
  <c r="AK352"/>
  <c r="AG351"/>
  <c r="AH351"/>
  <c r="AI351"/>
  <c r="AJ351"/>
  <c r="AK351"/>
  <c r="AG350"/>
  <c r="AH350"/>
  <c r="AI350"/>
  <c r="AJ350"/>
  <c r="AK350"/>
  <c r="AG349"/>
  <c r="AH349"/>
  <c r="AI349"/>
  <c r="AJ349"/>
  <c r="AK349"/>
  <c r="AG348"/>
  <c r="AH348"/>
  <c r="AI348"/>
  <c r="AJ348"/>
  <c r="AK348"/>
  <c r="AG347"/>
  <c r="AH347"/>
  <c r="AI347"/>
  <c r="AJ347"/>
  <c r="AK347"/>
  <c r="AG346"/>
  <c r="AH346"/>
  <c r="AI346"/>
  <c r="AJ346"/>
  <c r="AK346"/>
  <c r="AG345"/>
  <c r="AH345"/>
  <c r="AI345"/>
  <c r="AJ345"/>
  <c r="AK345"/>
  <c r="AG344"/>
  <c r="AH344"/>
  <c r="AI344"/>
  <c r="AJ344"/>
  <c r="AK344"/>
  <c r="AG343"/>
  <c r="AH343"/>
  <c r="AI343"/>
  <c r="AJ343"/>
  <c r="AK343"/>
  <c r="AG342"/>
  <c r="AH342"/>
  <c r="AI342"/>
  <c r="AJ342"/>
  <c r="AK342"/>
  <c r="AG341"/>
  <c r="AH341"/>
  <c r="AI341"/>
  <c r="AJ341"/>
  <c r="AK341"/>
  <c r="AG340"/>
  <c r="AH340"/>
  <c r="AI340"/>
  <c r="AJ340"/>
  <c r="AK340"/>
  <c r="AG339"/>
  <c r="AH339"/>
  <c r="AI339"/>
  <c r="AJ339"/>
  <c r="AK339"/>
  <c r="AG338"/>
  <c r="AH338"/>
  <c r="AI338"/>
  <c r="AJ338"/>
  <c r="AK338"/>
  <c r="AG337"/>
  <c r="AH337"/>
  <c r="AI337"/>
  <c r="AJ337"/>
  <c r="AK337"/>
  <c r="AG336"/>
  <c r="AH336"/>
  <c r="AI336"/>
  <c r="AJ336"/>
  <c r="AK336"/>
  <c r="AG335"/>
  <c r="AH335"/>
  <c r="AI335"/>
  <c r="AJ335"/>
  <c r="AK335"/>
  <c r="AG334"/>
  <c r="AH334"/>
  <c r="AI334"/>
  <c r="AJ334"/>
  <c r="AK334"/>
  <c r="AG333"/>
  <c r="AH333"/>
  <c r="AI333"/>
  <c r="AJ333"/>
  <c r="AK333"/>
  <c r="AG332"/>
  <c r="AH332"/>
  <c r="AI332"/>
  <c r="AJ332"/>
  <c r="AK332"/>
  <c r="AG331"/>
  <c r="AH331"/>
  <c r="AI331"/>
  <c r="AJ331"/>
  <c r="AK331"/>
  <c r="AG330"/>
  <c r="AH330"/>
  <c r="AI330"/>
  <c r="AJ330"/>
  <c r="AK330"/>
  <c r="AG329"/>
  <c r="AH329"/>
  <c r="AI329"/>
  <c r="AJ329"/>
  <c r="AK329"/>
  <c r="AG328"/>
  <c r="AH328"/>
  <c r="AI328"/>
  <c r="AJ328"/>
  <c r="AK328"/>
  <c r="AG327"/>
  <c r="AH327"/>
  <c r="AI327"/>
  <c r="AJ327"/>
  <c r="AK327"/>
  <c r="AG326"/>
  <c r="AH326"/>
  <c r="AI326"/>
  <c r="AJ326"/>
  <c r="AK326"/>
  <c r="AG325"/>
  <c r="AH325"/>
  <c r="AI325"/>
  <c r="AJ325"/>
  <c r="AK325"/>
  <c r="AG324"/>
  <c r="AH324"/>
  <c r="AI324"/>
  <c r="AJ324"/>
  <c r="AK324"/>
  <c r="AG323"/>
  <c r="AH323"/>
  <c r="AI323"/>
  <c r="AJ323"/>
  <c r="AK323"/>
  <c r="AG322"/>
  <c r="AH322"/>
  <c r="AI322"/>
  <c r="AJ322"/>
  <c r="AK322"/>
  <c r="AG321"/>
  <c r="AH321"/>
  <c r="AI321"/>
  <c r="AJ321"/>
  <c r="AK321"/>
  <c r="AG320"/>
  <c r="AH320"/>
  <c r="AI320"/>
  <c r="AJ320"/>
  <c r="AK320"/>
  <c r="AG319"/>
  <c r="AH319"/>
  <c r="AI319"/>
  <c r="AJ319"/>
  <c r="AK319"/>
  <c r="AG318"/>
  <c r="AH318"/>
  <c r="AI318"/>
  <c r="AJ318"/>
  <c r="AK318"/>
  <c r="AG317"/>
  <c r="AH317"/>
  <c r="AI317"/>
  <c r="AJ317"/>
  <c r="AK317"/>
  <c r="AG316"/>
  <c r="AH316"/>
  <c r="AI316"/>
  <c r="AJ316"/>
  <c r="AK316"/>
  <c r="AG315"/>
  <c r="AH315"/>
  <c r="AI315"/>
  <c r="AJ315"/>
  <c r="AK315"/>
  <c r="AG314"/>
  <c r="AH314"/>
  <c r="AI314"/>
  <c r="AJ314"/>
  <c r="AK314"/>
  <c r="AG313"/>
  <c r="AH313"/>
  <c r="AI313"/>
  <c r="AJ313"/>
  <c r="AK313"/>
  <c r="AG312"/>
  <c r="AH312"/>
  <c r="AI312"/>
  <c r="AJ312"/>
  <c r="AK312"/>
  <c r="AG311"/>
  <c r="AH311"/>
  <c r="AI311"/>
  <c r="AJ311"/>
  <c r="AK311"/>
  <c r="AG310"/>
  <c r="AH310"/>
  <c r="AI310"/>
  <c r="AJ310"/>
  <c r="AK310"/>
  <c r="AG309"/>
  <c r="AH309"/>
  <c r="AI309"/>
  <c r="AJ309"/>
  <c r="AK309"/>
  <c r="AG308"/>
  <c r="AH308"/>
  <c r="AI308"/>
  <c r="AJ308"/>
  <c r="AK308"/>
  <c r="AG307"/>
  <c r="AH307"/>
  <c r="AI307"/>
  <c r="AJ307"/>
  <c r="AK307"/>
  <c r="AG306"/>
  <c r="AH306"/>
  <c r="AI306"/>
  <c r="AJ306"/>
  <c r="AK306"/>
  <c r="AG305"/>
  <c r="AH305"/>
  <c r="AI305"/>
  <c r="AJ305"/>
  <c r="AK305"/>
  <c r="AG304"/>
  <c r="AH304"/>
  <c r="AI304"/>
  <c r="AJ304"/>
  <c r="AK304"/>
  <c r="AG303"/>
  <c r="AH303"/>
  <c r="AI303"/>
  <c r="AJ303"/>
  <c r="AK303"/>
  <c r="AG302"/>
  <c r="AH302"/>
  <c r="AI302"/>
  <c r="AJ302"/>
  <c r="AK302"/>
  <c r="AG301"/>
  <c r="AH301"/>
  <c r="AI301"/>
  <c r="AJ301"/>
  <c r="AK301"/>
  <c r="AG300"/>
  <c r="AH300"/>
  <c r="AI300"/>
  <c r="AJ300"/>
  <c r="AK300"/>
  <c r="AG299"/>
  <c r="AH299"/>
  <c r="AI299"/>
  <c r="AJ299"/>
  <c r="AK299"/>
  <c r="AG298"/>
  <c r="AH298"/>
  <c r="AI298"/>
  <c r="AJ298"/>
  <c r="AK298"/>
  <c r="AG297"/>
  <c r="AH297"/>
  <c r="AI297"/>
  <c r="AJ297"/>
  <c r="AK297"/>
  <c r="AG296"/>
  <c r="AH296"/>
  <c r="AI296"/>
  <c r="AJ296"/>
  <c r="AK296"/>
  <c r="AG295"/>
  <c r="AH295"/>
  <c r="AI295"/>
  <c r="AJ295"/>
  <c r="AK295"/>
  <c r="AG294"/>
  <c r="AH294"/>
  <c r="AI294"/>
  <c r="AJ294"/>
  <c r="AK294"/>
  <c r="AG293"/>
  <c r="AH293"/>
  <c r="AI293"/>
  <c r="AJ293"/>
  <c r="AK293"/>
  <c r="AG292"/>
  <c r="AH292"/>
  <c r="AI292"/>
  <c r="AJ292"/>
  <c r="AK292"/>
  <c r="AG291"/>
  <c r="AH291"/>
  <c r="AI291"/>
  <c r="AJ291"/>
  <c r="AK291"/>
  <c r="AG290"/>
  <c r="AH290"/>
  <c r="AI290"/>
  <c r="AJ290"/>
  <c r="AK290"/>
  <c r="AG289"/>
  <c r="AH289"/>
  <c r="AI289"/>
  <c r="AJ289"/>
  <c r="AK289"/>
  <c r="AG288"/>
  <c r="AH288"/>
  <c r="AI288"/>
  <c r="AJ288"/>
  <c r="AK288"/>
  <c r="AG287"/>
  <c r="AH287"/>
  <c r="AI287"/>
  <c r="AJ287"/>
  <c r="AK287"/>
  <c r="AG286"/>
  <c r="AH286"/>
  <c r="AI286"/>
  <c r="AJ286"/>
  <c r="AK286"/>
  <c r="AG285"/>
  <c r="AH285"/>
  <c r="AI285"/>
  <c r="AJ285"/>
  <c r="AK285"/>
  <c r="AG284"/>
  <c r="AH284"/>
  <c r="AI284"/>
  <c r="AJ284"/>
  <c r="AK284"/>
  <c r="AG283"/>
  <c r="AH283"/>
  <c r="AI283"/>
  <c r="AJ283"/>
  <c r="AK283"/>
  <c r="AG282"/>
  <c r="AH282"/>
  <c r="AI282"/>
  <c r="AJ282"/>
  <c r="AK282"/>
  <c r="AG281"/>
  <c r="AH281"/>
  <c r="AI281"/>
  <c r="AJ281"/>
  <c r="AK281"/>
  <c r="AG280"/>
  <c r="AH280"/>
  <c r="AI280"/>
  <c r="AJ280"/>
  <c r="AK280"/>
  <c r="AG279"/>
  <c r="AH279"/>
  <c r="AI279"/>
  <c r="AJ279"/>
  <c r="AK279"/>
  <c r="AG278"/>
  <c r="AH278"/>
  <c r="AI278"/>
  <c r="AJ278"/>
  <c r="AK278"/>
  <c r="AG277"/>
  <c r="AH277"/>
  <c r="AI277"/>
  <c r="AJ277"/>
  <c r="AK277"/>
  <c r="AG276"/>
  <c r="AH276"/>
  <c r="AI276"/>
  <c r="AJ276"/>
  <c r="AK276"/>
  <c r="AG275"/>
  <c r="AH275"/>
  <c r="AI275"/>
  <c r="AJ275"/>
  <c r="AK275"/>
  <c r="AG274"/>
  <c r="AH274"/>
  <c r="AI274"/>
  <c r="AJ274"/>
  <c r="AK274"/>
  <c r="AG273"/>
  <c r="AH273"/>
  <c r="AI273"/>
  <c r="AJ273"/>
  <c r="AK273"/>
  <c r="AG272"/>
  <c r="AH272"/>
  <c r="AI272"/>
  <c r="AJ272"/>
  <c r="AK272"/>
  <c r="AG271"/>
  <c r="AH271"/>
  <c r="AI271"/>
  <c r="AJ271"/>
  <c r="AK271"/>
  <c r="AG270"/>
  <c r="AH270"/>
  <c r="AI270"/>
  <c r="AJ270"/>
  <c r="AK270"/>
  <c r="AG269"/>
  <c r="AH269"/>
  <c r="AI269"/>
  <c r="AJ269"/>
  <c r="AK269"/>
  <c r="AG268"/>
  <c r="AH268"/>
  <c r="AI268"/>
  <c r="AJ268"/>
  <c r="AK268"/>
  <c r="AG267"/>
  <c r="AH267"/>
  <c r="AI267"/>
  <c r="AJ267"/>
  <c r="AK267"/>
  <c r="AG266"/>
  <c r="AH266"/>
  <c r="AI266"/>
  <c r="AJ266"/>
  <c r="AK266"/>
  <c r="AG265"/>
  <c r="AH265"/>
  <c r="AI265"/>
  <c r="AJ265"/>
  <c r="AK265"/>
  <c r="AG263"/>
  <c r="AH263"/>
  <c r="AI263"/>
  <c r="AJ263"/>
  <c r="AK263"/>
  <c r="AG261"/>
  <c r="AH261"/>
  <c r="AI261"/>
  <c r="AJ261"/>
  <c r="AK261"/>
  <c r="AG260"/>
  <c r="AH260"/>
  <c r="AI260"/>
  <c r="AJ260"/>
  <c r="AK260"/>
  <c r="AG259"/>
  <c r="AH259"/>
  <c r="AI259"/>
  <c r="AJ259"/>
  <c r="AK259"/>
  <c r="AG258"/>
  <c r="AH258"/>
  <c r="AI258"/>
  <c r="AJ258"/>
  <c r="AK258"/>
  <c r="AG257"/>
  <c r="AH257"/>
  <c r="AI257"/>
  <c r="AJ257"/>
  <c r="AK257"/>
  <c r="AG256"/>
  <c r="AH256"/>
  <c r="AI256"/>
  <c r="AJ256"/>
  <c r="AK256"/>
  <c r="AG255"/>
  <c r="AH255"/>
  <c r="AI255"/>
  <c r="AJ255"/>
  <c r="AK255"/>
  <c r="AG254"/>
  <c r="AH254"/>
  <c r="AI254"/>
  <c r="AJ254"/>
  <c r="AK254"/>
  <c r="AG253"/>
  <c r="AH253"/>
  <c r="AI253"/>
  <c r="AJ253"/>
  <c r="AK253"/>
  <c r="AG252"/>
  <c r="AH252"/>
  <c r="AI252"/>
  <c r="AJ252"/>
  <c r="AK252"/>
  <c r="AG250"/>
  <c r="AH250"/>
  <c r="AI250"/>
  <c r="AJ250"/>
  <c r="AK250"/>
  <c r="AG249"/>
  <c r="AH249"/>
  <c r="AI249"/>
  <c r="AJ249"/>
  <c r="AK249"/>
  <c r="AG248"/>
  <c r="AH248"/>
  <c r="AI248"/>
  <c r="AJ248"/>
  <c r="AK248"/>
  <c r="AG247"/>
  <c r="AH247"/>
  <c r="AI247"/>
  <c r="AJ247"/>
  <c r="AK247"/>
  <c r="AG246"/>
  <c r="AH246"/>
  <c r="AI246"/>
  <c r="AJ246"/>
  <c r="AK246"/>
  <c r="AG245"/>
  <c r="AH245"/>
  <c r="AI245"/>
  <c r="AJ245"/>
  <c r="AK245"/>
  <c r="AG244"/>
  <c r="AH244"/>
  <c r="AI244"/>
  <c r="AJ244"/>
  <c r="AK244"/>
  <c r="AG242"/>
  <c r="AH242"/>
  <c r="AI242"/>
  <c r="AJ242"/>
  <c r="AK242"/>
  <c r="AG241"/>
  <c r="AH241"/>
  <c r="AI241"/>
  <c r="AJ241"/>
  <c r="AK241"/>
  <c r="AG240"/>
  <c r="AH240"/>
  <c r="AI240"/>
  <c r="AJ240"/>
  <c r="AK240"/>
  <c r="AG238"/>
  <c r="AH238"/>
  <c r="AI238"/>
  <c r="AJ238"/>
  <c r="AK238"/>
  <c r="AG237"/>
  <c r="AH237"/>
  <c r="AI237"/>
  <c r="AJ237"/>
  <c r="AK237"/>
  <c r="AG236"/>
  <c r="AH236"/>
  <c r="AI236"/>
  <c r="AJ236"/>
  <c r="AK236"/>
  <c r="AG235"/>
  <c r="AH235"/>
  <c r="AI235"/>
  <c r="AJ235"/>
  <c r="AK235"/>
  <c r="AG233"/>
  <c r="AH233"/>
  <c r="AI233"/>
  <c r="AJ233"/>
  <c r="AK233"/>
  <c r="AG232"/>
  <c r="AH232"/>
  <c r="AI232"/>
  <c r="AJ232"/>
  <c r="AK232"/>
  <c r="AG231"/>
  <c r="AH231"/>
  <c r="AI231"/>
  <c r="AJ231"/>
  <c r="AK231"/>
  <c r="AG230"/>
  <c r="AH230"/>
  <c r="AI230"/>
  <c r="AJ230"/>
  <c r="AK230"/>
  <c r="AG229"/>
  <c r="AH229"/>
  <c r="AI229"/>
  <c r="AJ229"/>
  <c r="AK229"/>
  <c r="AG228"/>
  <c r="AH228"/>
  <c r="AI228"/>
  <c r="AJ228"/>
  <c r="AK228"/>
  <c r="AG227"/>
  <c r="AH227"/>
  <c r="AI227"/>
  <c r="AJ227"/>
  <c r="AK227"/>
  <c r="AG226"/>
  <c r="AH226"/>
  <c r="AI226"/>
  <c r="AJ226"/>
  <c r="AK226"/>
  <c r="AG225"/>
  <c r="AH225"/>
  <c r="AI225"/>
  <c r="AJ225"/>
  <c r="AK225"/>
  <c r="AG224"/>
  <c r="AH224"/>
  <c r="AI224"/>
  <c r="AJ224"/>
  <c r="AK224"/>
  <c r="AG223"/>
  <c r="AH223"/>
  <c r="AI223"/>
  <c r="AJ223"/>
  <c r="AK223"/>
  <c r="AG222"/>
  <c r="AH222"/>
  <c r="AI222"/>
  <c r="AJ222"/>
  <c r="AK222"/>
  <c r="AG220"/>
  <c r="AH220"/>
  <c r="AI220"/>
  <c r="AJ220"/>
  <c r="AK220"/>
  <c r="AG219"/>
  <c r="AH219"/>
  <c r="AI219"/>
  <c r="AJ219"/>
  <c r="AK219"/>
  <c r="AG218"/>
  <c r="AH218"/>
  <c r="AI218"/>
  <c r="AJ218"/>
  <c r="AK218"/>
  <c r="AG217"/>
  <c r="AH217"/>
  <c r="AI217"/>
  <c r="AJ217"/>
  <c r="AK217"/>
  <c r="AG216"/>
  <c r="AH216"/>
  <c r="AI216"/>
  <c r="AJ216"/>
  <c r="AK216"/>
  <c r="AG215"/>
  <c r="AH215"/>
  <c r="AI215"/>
  <c r="AJ215"/>
  <c r="AK215"/>
  <c r="AG213"/>
  <c r="AH213"/>
  <c r="AI213"/>
  <c r="AJ213"/>
  <c r="AK213"/>
  <c r="AG212"/>
  <c r="AH212"/>
  <c r="AI212"/>
  <c r="AJ212"/>
  <c r="AK212"/>
  <c r="AG211"/>
  <c r="AH211"/>
  <c r="AI211"/>
  <c r="AJ211"/>
  <c r="AK211"/>
  <c r="AG210"/>
  <c r="AH210"/>
  <c r="AI210"/>
  <c r="AJ210"/>
  <c r="AK210"/>
  <c r="AG209"/>
  <c r="AH209"/>
  <c r="AI209"/>
  <c r="AJ209"/>
  <c r="AK209"/>
  <c r="AG208"/>
  <c r="AH208"/>
  <c r="AI208"/>
  <c r="AJ208"/>
  <c r="AK208"/>
  <c r="AG207"/>
  <c r="AH207"/>
  <c r="AI207"/>
  <c r="AJ207"/>
  <c r="AK207"/>
  <c r="AG206"/>
  <c r="AH206"/>
  <c r="AI206"/>
  <c r="AJ206"/>
  <c r="AK206"/>
  <c r="AG204"/>
  <c r="AH204"/>
  <c r="AI204"/>
  <c r="AJ204"/>
  <c r="AK204"/>
  <c r="AG203"/>
  <c r="AH203"/>
  <c r="AI203"/>
  <c r="AJ203"/>
  <c r="AK203"/>
  <c r="AG202"/>
  <c r="AH202"/>
  <c r="AI202"/>
  <c r="AJ202"/>
  <c r="AK202"/>
  <c r="AG201"/>
  <c r="AH201"/>
  <c r="AI201"/>
  <c r="AJ201"/>
  <c r="AK201"/>
  <c r="AG200"/>
  <c r="AH200"/>
  <c r="AI200"/>
  <c r="AJ200"/>
  <c r="AK200"/>
  <c r="AG198"/>
  <c r="AH198"/>
  <c r="AI198"/>
  <c r="AJ198"/>
  <c r="AK198"/>
  <c r="AG197"/>
  <c r="AH197"/>
  <c r="AI197"/>
  <c r="AJ197"/>
  <c r="AK197"/>
  <c r="AG196"/>
  <c r="AH196"/>
  <c r="AI196"/>
  <c r="AJ196"/>
  <c r="AK196"/>
  <c r="AG195"/>
  <c r="AH195"/>
  <c r="AI195"/>
  <c r="AJ195"/>
  <c r="AK195"/>
  <c r="AG194"/>
  <c r="AH194"/>
  <c r="AI194"/>
  <c r="AJ194"/>
  <c r="AK194"/>
  <c r="AG193"/>
  <c r="AH193"/>
  <c r="AI193"/>
  <c r="AJ193"/>
  <c r="AK193"/>
  <c r="AG191"/>
  <c r="AH191"/>
  <c r="AI191"/>
  <c r="AJ191"/>
  <c r="AK191"/>
  <c r="AG189"/>
  <c r="AH189"/>
  <c r="AI189"/>
  <c r="AJ189"/>
  <c r="AK189"/>
  <c r="AG188"/>
  <c r="AH188"/>
  <c r="AI188"/>
  <c r="AJ188"/>
  <c r="AK188"/>
  <c r="AG187"/>
  <c r="AH187"/>
  <c r="AI187"/>
  <c r="AJ187"/>
  <c r="AK187"/>
  <c r="AG186"/>
  <c r="AH186"/>
  <c r="AI186"/>
  <c r="AJ186"/>
  <c r="AK186"/>
  <c r="AG185"/>
  <c r="AH185"/>
  <c r="AI185"/>
  <c r="AJ185"/>
  <c r="AK185"/>
  <c r="AG184"/>
  <c r="AH184"/>
  <c r="AI184"/>
  <c r="AJ184"/>
  <c r="AK184"/>
  <c r="AG183"/>
  <c r="AH183"/>
  <c r="AI183"/>
  <c r="AJ183"/>
  <c r="AK183"/>
  <c r="AG182"/>
  <c r="AH182"/>
  <c r="AI182"/>
  <c r="AJ182"/>
  <c r="AK182"/>
  <c r="AG181"/>
  <c r="AH181"/>
  <c r="AI181"/>
  <c r="AJ181"/>
  <c r="AK181"/>
  <c r="AG179"/>
  <c r="AH179"/>
  <c r="AI179"/>
  <c r="AJ179"/>
  <c r="AK179"/>
  <c r="AG176"/>
  <c r="AH176"/>
  <c r="AI176"/>
  <c r="AJ176"/>
  <c r="AK176"/>
  <c r="AG174"/>
  <c r="AH174"/>
  <c r="AI174"/>
  <c r="AJ174"/>
  <c r="AK174"/>
  <c r="AG173"/>
  <c r="AH173"/>
  <c r="AI173"/>
  <c r="AJ173"/>
  <c r="AK173"/>
  <c r="AG171"/>
  <c r="AH171"/>
  <c r="AI171"/>
  <c r="AJ171"/>
  <c r="AK171"/>
  <c r="AG170"/>
  <c r="AH170"/>
  <c r="AI170"/>
  <c r="AJ170"/>
  <c r="AK170"/>
  <c r="AG169"/>
  <c r="AH169"/>
  <c r="AI169"/>
  <c r="AJ169"/>
  <c r="AK169"/>
  <c r="AG168"/>
  <c r="AH168"/>
  <c r="AI168"/>
  <c r="AJ168"/>
  <c r="AK168"/>
  <c r="AG166"/>
  <c r="AH166"/>
  <c r="AI166"/>
  <c r="AJ166"/>
  <c r="AK166"/>
  <c r="AG165"/>
  <c r="AH165"/>
  <c r="AI165"/>
  <c r="AJ165"/>
  <c r="AK165"/>
  <c r="AG164"/>
  <c r="AH164"/>
  <c r="AI164"/>
  <c r="AJ164"/>
  <c r="AK164"/>
  <c r="AG163"/>
  <c r="AH163"/>
  <c r="AI163"/>
  <c r="AJ163"/>
  <c r="AK163"/>
  <c r="AG162"/>
  <c r="AH162"/>
  <c r="AI162"/>
  <c r="AJ162"/>
  <c r="AK162"/>
  <c r="AG161"/>
  <c r="AH161"/>
  <c r="AI161"/>
  <c r="AJ161"/>
  <c r="AK161"/>
  <c r="AG159"/>
  <c r="AH159"/>
  <c r="AI159"/>
  <c r="AJ159"/>
  <c r="AK159"/>
  <c r="AG158"/>
  <c r="AH158"/>
  <c r="AI158"/>
  <c r="AJ158"/>
  <c r="AK158"/>
  <c r="AG153"/>
  <c r="AH153"/>
  <c r="AI153"/>
  <c r="AJ153"/>
  <c r="AK153"/>
  <c r="AG152"/>
  <c r="AH152"/>
  <c r="AI152"/>
  <c r="AJ152"/>
  <c r="AK152"/>
  <c r="AG150"/>
  <c r="AH150"/>
  <c r="AI150"/>
  <c r="AJ150"/>
  <c r="AK150"/>
  <c r="AG149"/>
  <c r="AH149"/>
  <c r="AI149"/>
  <c r="AJ149"/>
  <c r="AK149"/>
  <c r="AG148"/>
  <c r="AH148"/>
  <c r="AI148"/>
  <c r="AJ148"/>
  <c r="AK148"/>
  <c r="AG147"/>
  <c r="AH147"/>
  <c r="AI147"/>
  <c r="AJ147"/>
  <c r="AK147"/>
  <c r="AG146"/>
  <c r="AH146"/>
  <c r="AI146"/>
  <c r="AJ146"/>
  <c r="AK146"/>
  <c r="AG145"/>
  <c r="AH145"/>
  <c r="AI145"/>
  <c r="AJ145"/>
  <c r="AK145"/>
  <c r="AG143"/>
  <c r="AH143"/>
  <c r="AI143"/>
  <c r="AJ143"/>
  <c r="AK143"/>
  <c r="AG142"/>
  <c r="AH142"/>
  <c r="AI142"/>
  <c r="AJ142"/>
  <c r="AK142"/>
  <c r="AG139"/>
  <c r="AH139"/>
  <c r="AI139"/>
  <c r="AJ139"/>
  <c r="AK139"/>
  <c r="AG138"/>
  <c r="AH138"/>
  <c r="AI138"/>
  <c r="AJ138"/>
  <c r="AK138"/>
  <c r="AG137"/>
  <c r="AH137"/>
  <c r="AI137"/>
  <c r="AJ137"/>
  <c r="AK137"/>
  <c r="AG136"/>
  <c r="AH136"/>
  <c r="AI136"/>
  <c r="AJ136"/>
  <c r="AK136"/>
  <c r="AG134"/>
  <c r="AH134"/>
  <c r="AI134"/>
  <c r="AJ134"/>
  <c r="AK134"/>
  <c r="AG133"/>
  <c r="AH133"/>
  <c r="AI133"/>
  <c r="AJ133"/>
  <c r="AK133"/>
  <c r="AG132"/>
  <c r="AH132"/>
  <c r="AI132"/>
  <c r="AJ132"/>
  <c r="AK132"/>
  <c r="AG131"/>
  <c r="AH131"/>
  <c r="AI131"/>
  <c r="AJ131"/>
  <c r="AK131"/>
  <c r="AG130"/>
  <c r="AH130"/>
  <c r="AI130"/>
  <c r="AJ130"/>
  <c r="AK130"/>
  <c r="AG129"/>
  <c r="AH129"/>
  <c r="AI129"/>
  <c r="AJ129"/>
  <c r="AK129"/>
  <c r="AG128"/>
  <c r="AH128"/>
  <c r="AI128"/>
  <c r="AJ128"/>
  <c r="AK128"/>
  <c r="AG126"/>
  <c r="AH126"/>
  <c r="AI126"/>
  <c r="AJ126"/>
  <c r="AK126"/>
  <c r="AG125"/>
  <c r="AH125"/>
  <c r="AI125"/>
  <c r="AJ125"/>
  <c r="AK125"/>
  <c r="AG124"/>
  <c r="AH124"/>
  <c r="AI124"/>
  <c r="AJ124"/>
  <c r="AK124"/>
  <c r="AG122"/>
  <c r="AH122"/>
  <c r="AI122"/>
  <c r="AJ122"/>
  <c r="AK122"/>
  <c r="AG121"/>
  <c r="AH121"/>
  <c r="AI121"/>
  <c r="AJ121"/>
  <c r="AK121"/>
  <c r="AG120"/>
  <c r="AH120"/>
  <c r="AI120"/>
  <c r="AJ120"/>
  <c r="AK120"/>
  <c r="AG119"/>
  <c r="AH119"/>
  <c r="AI119"/>
  <c r="AJ119"/>
  <c r="AK119"/>
  <c r="AG118"/>
  <c r="AH118"/>
  <c r="AI118"/>
  <c r="AJ118"/>
  <c r="AK118"/>
  <c r="AG117"/>
  <c r="AH117"/>
  <c r="AI117"/>
  <c r="AJ117"/>
  <c r="AK117"/>
  <c r="AG116"/>
  <c r="AH116"/>
  <c r="AI116"/>
  <c r="AJ116"/>
  <c r="AK116"/>
  <c r="AG115"/>
  <c r="AH115"/>
  <c r="AI115"/>
  <c r="AJ115"/>
  <c r="AK115"/>
  <c r="AG114"/>
  <c r="AH114"/>
  <c r="AI114"/>
  <c r="AJ114"/>
  <c r="AK114"/>
  <c r="AG112"/>
  <c r="AH112"/>
  <c r="AI112"/>
  <c r="AJ112"/>
  <c r="AK112"/>
  <c r="AG111"/>
  <c r="AH111"/>
  <c r="AI111"/>
  <c r="AJ111"/>
  <c r="AK111"/>
  <c r="AG110"/>
  <c r="AH110"/>
  <c r="AI110"/>
  <c r="AJ110"/>
  <c r="AK110"/>
  <c r="AG109"/>
  <c r="AH109"/>
  <c r="AI109"/>
  <c r="AJ109"/>
  <c r="AK109"/>
  <c r="AG107"/>
  <c r="AH107"/>
  <c r="AI107"/>
  <c r="AJ107"/>
  <c r="AK107"/>
  <c r="AG106"/>
  <c r="AH106"/>
  <c r="AI106"/>
  <c r="AJ106"/>
  <c r="AK106"/>
  <c r="AG104"/>
  <c r="AH104"/>
  <c r="AI104"/>
  <c r="AJ104"/>
  <c r="AK104"/>
  <c r="AG103"/>
  <c r="AH103"/>
  <c r="AI103"/>
  <c r="AJ103"/>
  <c r="AK103"/>
  <c r="AG102"/>
  <c r="AH102"/>
  <c r="AI102"/>
  <c r="AJ102"/>
  <c r="AK102"/>
  <c r="AG101"/>
  <c r="AH101"/>
  <c r="AI101"/>
  <c r="AJ101"/>
  <c r="AK101"/>
  <c r="AG99"/>
  <c r="AH99"/>
  <c r="AI99"/>
  <c r="AJ99"/>
  <c r="AK99"/>
  <c r="AG97"/>
  <c r="AH97"/>
  <c r="AI97"/>
  <c r="AJ97"/>
  <c r="AK97"/>
  <c r="AG96"/>
  <c r="AH96"/>
  <c r="AI96"/>
  <c r="AJ96"/>
  <c r="AK96"/>
  <c r="AG95"/>
  <c r="AH95"/>
  <c r="AI95"/>
  <c r="AJ95"/>
  <c r="AK95"/>
  <c r="AG93"/>
  <c r="AH93"/>
  <c r="AI93"/>
  <c r="AJ93"/>
  <c r="AK93"/>
  <c r="AG90"/>
  <c r="AH90"/>
  <c r="AI90"/>
  <c r="AJ90"/>
  <c r="AK90"/>
  <c r="AG89"/>
  <c r="AH89"/>
  <c r="AI89"/>
  <c r="AJ89"/>
  <c r="AK89"/>
  <c r="AG88"/>
  <c r="AH88"/>
  <c r="AI88"/>
  <c r="AJ88"/>
  <c r="AK88"/>
  <c r="AG87"/>
  <c r="AH87"/>
  <c r="AI87"/>
  <c r="AJ87"/>
  <c r="AK87"/>
  <c r="AG86"/>
  <c r="AH86"/>
  <c r="AI86"/>
  <c r="AJ86"/>
  <c r="AK86"/>
  <c r="AG83"/>
  <c r="AH83"/>
  <c r="AI83"/>
  <c r="AJ83"/>
  <c r="AK83"/>
  <c r="AG79"/>
  <c r="AH79"/>
  <c r="AI79"/>
  <c r="AJ79"/>
  <c r="AK79"/>
  <c r="AG78"/>
  <c r="AH78"/>
  <c r="AI78"/>
  <c r="AJ78"/>
  <c r="AK78"/>
  <c r="AG77"/>
  <c r="AH77"/>
  <c r="AI77"/>
  <c r="AJ77"/>
  <c r="AK77"/>
  <c r="AG76"/>
  <c r="AH76"/>
  <c r="AI76"/>
  <c r="AJ76"/>
  <c r="AK76"/>
  <c r="AG75"/>
  <c r="AH75"/>
  <c r="AI75"/>
  <c r="AJ75"/>
  <c r="AK75"/>
  <c r="AG72"/>
  <c r="AH72"/>
  <c r="AI72"/>
  <c r="AJ72"/>
  <c r="AK72"/>
  <c r="AG70"/>
  <c r="AH70"/>
  <c r="AI70"/>
  <c r="AJ70"/>
  <c r="AK70"/>
  <c r="AG69"/>
  <c r="AH69"/>
  <c r="AI69"/>
  <c r="AJ69"/>
  <c r="AK69"/>
  <c r="AG66"/>
  <c r="AH66"/>
  <c r="AI66"/>
  <c r="AJ66"/>
  <c r="AK66"/>
  <c r="AG64"/>
  <c r="AH64"/>
  <c r="AI64"/>
  <c r="AJ64"/>
  <c r="AK64"/>
  <c r="AG62"/>
  <c r="AH62"/>
  <c r="AI62"/>
  <c r="AJ62"/>
  <c r="AK62"/>
  <c r="AG61"/>
  <c r="AH61"/>
  <c r="AI61"/>
  <c r="AJ61"/>
  <c r="AK61"/>
  <c r="AG60"/>
  <c r="AH60"/>
  <c r="AI60"/>
  <c r="AJ60"/>
  <c r="AK60"/>
  <c r="AG59"/>
  <c r="AH59"/>
  <c r="AI59"/>
  <c r="AJ59"/>
  <c r="AK59"/>
  <c r="AG56"/>
  <c r="AH56"/>
  <c r="AI56"/>
  <c r="AJ56"/>
  <c r="AK56"/>
  <c r="AG55"/>
  <c r="AH55"/>
  <c r="AI55"/>
  <c r="AJ55"/>
  <c r="AK55"/>
  <c r="AG52"/>
  <c r="AH52"/>
  <c r="AI52"/>
  <c r="AJ52"/>
  <c r="AK52"/>
  <c r="AG50"/>
  <c r="AH50"/>
  <c r="AI50"/>
  <c r="AJ50"/>
  <c r="AK50"/>
  <c r="AG49"/>
  <c r="AH49"/>
  <c r="AI49"/>
  <c r="AJ49"/>
  <c r="AK49"/>
  <c r="AG39"/>
  <c r="AH39"/>
  <c r="AI39"/>
  <c r="AJ39"/>
  <c r="AK39"/>
  <c r="AG36"/>
  <c r="AH36"/>
  <c r="AI36"/>
  <c r="AJ36"/>
  <c r="AK36"/>
  <c r="AG30"/>
  <c r="AH30"/>
  <c r="AI30"/>
  <c r="AJ30"/>
  <c r="AK30"/>
  <c r="AG26"/>
  <c r="AH26"/>
  <c r="AI26"/>
  <c r="AJ26"/>
  <c r="AK26"/>
  <c r="AG25"/>
  <c r="AH25"/>
  <c r="AI25"/>
  <c r="AJ25"/>
  <c r="AK25"/>
  <c r="AG20"/>
  <c r="AH20"/>
  <c r="AI20"/>
  <c r="AJ20"/>
  <c r="AK20"/>
  <c r="AG19"/>
  <c r="AH19"/>
  <c r="AI19"/>
  <c r="AJ19"/>
  <c r="AK19"/>
  <c r="AG17"/>
  <c r="AH17"/>
  <c r="AI17"/>
  <c r="AJ17"/>
  <c r="AK17"/>
  <c r="AG14"/>
  <c r="AH14"/>
  <c r="AI14"/>
  <c r="AJ14"/>
  <c r="AK14"/>
  <c r="AL4"/>
  <c r="AM4"/>
  <c r="AB3"/>
  <c r="AB4"/>
  <c r="AL6"/>
  <c r="AM6"/>
  <c r="AL10"/>
  <c r="AM10"/>
  <c r="AL12"/>
  <c r="AM12"/>
  <c r="AL20"/>
  <c r="AM20"/>
  <c r="AL22"/>
  <c r="AM22"/>
  <c r="AL23"/>
  <c r="AM23"/>
  <c r="AL7"/>
  <c r="AM7"/>
  <c r="AL26"/>
  <c r="AM26"/>
  <c r="AL11"/>
  <c r="AM11"/>
  <c r="AL29"/>
  <c r="AM29"/>
  <c r="AL13"/>
  <c r="AM13"/>
  <c r="AL14"/>
  <c r="AM14"/>
  <c r="AL18"/>
  <c r="AM18"/>
  <c r="AL36"/>
  <c r="AM36"/>
  <c r="AL38"/>
  <c r="AM38"/>
  <c r="AL21"/>
  <c r="AM21"/>
  <c r="AL5"/>
  <c r="AM5"/>
  <c r="AL8"/>
  <c r="AM8"/>
  <c r="AL9"/>
  <c r="AM9"/>
  <c r="AL35"/>
  <c r="AM35"/>
  <c r="AL43"/>
  <c r="AM43"/>
  <c r="AL44"/>
  <c r="AM44"/>
  <c r="AL27"/>
  <c r="AM27"/>
  <c r="AL51"/>
  <c r="AM51"/>
  <c r="AL31"/>
  <c r="AM31"/>
  <c r="AL16"/>
  <c r="AM16"/>
  <c r="AL63"/>
  <c r="AM63"/>
  <c r="AL25"/>
  <c r="AM25"/>
  <c r="AL41"/>
  <c r="AM41"/>
  <c r="AL42"/>
  <c r="AM42"/>
  <c r="AL46"/>
  <c r="AM46"/>
  <c r="AL48"/>
  <c r="AM48"/>
  <c r="AL50"/>
  <c r="AM50"/>
  <c r="AL53"/>
  <c r="AM53"/>
  <c r="AL15"/>
  <c r="AM15"/>
  <c r="AL37"/>
  <c r="AM37"/>
  <c r="AL24"/>
  <c r="AM24"/>
  <c r="AL69"/>
  <c r="AM69"/>
  <c r="AL131"/>
  <c r="AM131"/>
  <c r="AL76"/>
  <c r="AM76"/>
  <c r="AL136"/>
  <c r="AM136"/>
  <c r="AL138"/>
  <c r="AM138"/>
  <c r="AL78"/>
  <c r="AM78"/>
  <c r="AL52"/>
  <c r="AM52"/>
  <c r="AL87"/>
  <c r="AM87"/>
  <c r="AL33"/>
  <c r="AM33"/>
  <c r="AL17"/>
  <c r="AM17"/>
  <c r="AL19"/>
  <c r="AM19"/>
  <c r="AL113"/>
  <c r="AM113"/>
  <c r="AL64"/>
  <c r="AM64"/>
  <c r="AL66"/>
  <c r="AM66"/>
  <c r="AL39"/>
  <c r="AM39"/>
  <c r="AL40"/>
  <c r="AM40"/>
  <c r="AL295"/>
  <c r="AM295"/>
  <c r="AL45"/>
  <c r="AM45"/>
  <c r="AL127"/>
  <c r="AM127"/>
  <c r="AL47"/>
  <c r="AM47"/>
  <c r="AL28"/>
  <c r="AM28"/>
  <c r="AL71"/>
  <c r="AM71"/>
  <c r="AL30"/>
  <c r="AM30"/>
  <c r="AL312"/>
  <c r="AM312"/>
  <c r="AL324"/>
  <c r="AM324"/>
  <c r="AL32"/>
  <c r="AM32"/>
  <c r="AL157"/>
  <c r="AM157"/>
  <c r="AL90"/>
  <c r="AM90"/>
  <c r="AL95"/>
  <c r="AM95"/>
  <c r="AL34"/>
  <c r="AM34"/>
  <c r="AL60"/>
  <c r="AM60"/>
  <c r="AL277"/>
  <c r="AM277"/>
  <c r="AL278"/>
  <c r="AM278"/>
  <c r="AL114"/>
  <c r="AM114"/>
  <c r="AL115"/>
  <c r="AM115"/>
  <c r="AL68"/>
  <c r="AM68"/>
  <c r="AL303"/>
  <c r="AM303"/>
  <c r="AL49"/>
  <c r="AM49"/>
  <c r="AL130"/>
  <c r="AM130"/>
  <c r="AL72"/>
  <c r="AM72"/>
  <c r="AL73"/>
  <c r="AM73"/>
  <c r="AL74"/>
  <c r="AM74"/>
  <c r="AL75"/>
  <c r="AM75"/>
  <c r="AL133"/>
  <c r="AM133"/>
  <c r="AL315"/>
  <c r="AM315"/>
  <c r="AL77"/>
  <c r="AM77"/>
  <c r="AL320"/>
  <c r="AM320"/>
  <c r="AL321"/>
  <c r="AM321"/>
  <c r="AL140"/>
  <c r="AM140"/>
  <c r="AL79"/>
  <c r="AM79"/>
  <c r="AL145"/>
  <c r="AM145"/>
  <c r="AL147"/>
  <c r="AM147"/>
  <c r="AL80"/>
  <c r="AM80"/>
  <c r="AL328"/>
  <c r="AM328"/>
  <c r="AL81"/>
  <c r="AM81"/>
  <c r="AL82"/>
  <c r="AM82"/>
  <c r="AL83"/>
  <c r="AM83"/>
  <c r="AL160"/>
  <c r="AM160"/>
  <c r="AL173"/>
  <c r="AM173"/>
  <c r="AL176"/>
  <c r="AM176"/>
  <c r="AL92"/>
  <c r="AM92"/>
  <c r="AL190"/>
  <c r="AM190"/>
  <c r="AL54"/>
  <c r="AM54"/>
  <c r="AL98"/>
  <c r="AM98"/>
  <c r="AL55"/>
  <c r="AM55"/>
  <c r="AL56"/>
  <c r="AM56"/>
  <c r="AL57"/>
  <c r="AM57"/>
  <c r="AL58"/>
  <c r="AM58"/>
  <c r="AL59"/>
  <c r="AM59"/>
  <c r="AL110"/>
  <c r="AM110"/>
  <c r="AL61"/>
  <c r="AM61"/>
  <c r="AL111"/>
  <c r="AM111"/>
  <c r="AL272"/>
  <c r="AM272"/>
  <c r="AL62"/>
  <c r="AM62"/>
  <c r="AL112"/>
  <c r="AM112"/>
  <c r="AL275"/>
  <c r="AM275"/>
  <c r="AL65"/>
  <c r="AM65"/>
  <c r="AL280"/>
  <c r="AM280"/>
  <c r="AL116"/>
  <c r="AM116"/>
  <c r="AL67"/>
  <c r="AM67"/>
  <c r="AL117"/>
  <c r="AM117"/>
  <c r="AL120"/>
  <c r="AM120"/>
  <c r="AL289"/>
  <c r="AM289"/>
  <c r="AL122"/>
  <c r="AM122"/>
  <c r="AL123"/>
  <c r="AM123"/>
  <c r="AL291"/>
  <c r="AM291"/>
  <c r="AL124"/>
  <c r="AM124"/>
  <c r="AL125"/>
  <c r="AM125"/>
  <c r="AL297"/>
  <c r="AM297"/>
  <c r="AL301"/>
  <c r="AM301"/>
  <c r="AL128"/>
  <c r="AM128"/>
  <c r="AL70"/>
  <c r="AM70"/>
  <c r="AL129"/>
  <c r="AM129"/>
  <c r="AL132"/>
  <c r="AM132"/>
  <c r="AL311"/>
  <c r="AM311"/>
  <c r="AL313"/>
  <c r="AM313"/>
  <c r="AL134"/>
  <c r="AM134"/>
  <c r="AL135"/>
  <c r="AM135"/>
  <c r="AL318"/>
  <c r="AM318"/>
  <c r="AL319"/>
  <c r="AM319"/>
  <c r="AL322"/>
  <c r="AM322"/>
  <c r="AL326"/>
  <c r="AM326"/>
  <c r="AL146"/>
  <c r="AM146"/>
  <c r="AL149"/>
  <c r="AM149"/>
  <c r="AL151"/>
  <c r="AM151"/>
  <c r="AL152"/>
  <c r="AM152"/>
  <c r="AL153"/>
  <c r="AM153"/>
  <c r="AL154"/>
  <c r="AM154"/>
  <c r="AL334"/>
  <c r="AM334"/>
  <c r="AL335"/>
  <c r="AM335"/>
  <c r="AL338"/>
  <c r="AM338"/>
  <c r="AL84"/>
  <c r="AM84"/>
  <c r="AL156"/>
  <c r="AM156"/>
  <c r="AL158"/>
  <c r="AM158"/>
  <c r="AL85"/>
  <c r="AM85"/>
  <c r="AL341"/>
  <c r="AM341"/>
  <c r="AL162"/>
  <c r="AM162"/>
  <c r="AL345"/>
  <c r="AM345"/>
  <c r="AL166"/>
  <c r="AM166"/>
  <c r="AL352"/>
  <c r="AM352"/>
  <c r="AL356"/>
  <c r="AM356"/>
  <c r="AL86"/>
  <c r="AM86"/>
  <c r="AL88"/>
  <c r="AM88"/>
  <c r="AL359"/>
  <c r="AM359"/>
  <c r="AL89"/>
  <c r="AM89"/>
  <c r="AL361"/>
  <c r="AM361"/>
  <c r="AL91"/>
  <c r="AM91"/>
  <c r="AL180"/>
  <c r="AM180"/>
  <c r="AL182"/>
  <c r="AM182"/>
  <c r="AL93"/>
  <c r="AM93"/>
  <c r="AL94"/>
  <c r="AM94"/>
  <c r="AL96"/>
  <c r="AM96"/>
  <c r="AL97"/>
  <c r="AM97"/>
  <c r="AL205"/>
  <c r="AM205"/>
  <c r="AL99"/>
  <c r="AM99"/>
  <c r="AL100"/>
  <c r="AM100"/>
  <c r="AL101"/>
  <c r="AM101"/>
  <c r="AL102"/>
  <c r="AM102"/>
  <c r="AL103"/>
  <c r="AM103"/>
  <c r="AL104"/>
  <c r="AM104"/>
  <c r="AL105"/>
  <c r="AM105"/>
  <c r="AL106"/>
  <c r="AM106"/>
  <c r="AL107"/>
  <c r="AM107"/>
  <c r="AL108"/>
  <c r="AM108"/>
  <c r="AL109"/>
  <c r="AM109"/>
  <c r="AL266"/>
  <c r="AM266"/>
  <c r="AL267"/>
  <c r="AM267"/>
  <c r="AL268"/>
  <c r="AM268"/>
  <c r="AL269"/>
  <c r="AM269"/>
  <c r="AL270"/>
  <c r="AM270"/>
  <c r="AL271"/>
  <c r="AM271"/>
  <c r="AL273"/>
  <c r="AM273"/>
  <c r="AL274"/>
  <c r="AM274"/>
  <c r="AL276"/>
  <c r="AM276"/>
  <c r="AL279"/>
  <c r="AM279"/>
  <c r="AL281"/>
  <c r="AM281"/>
  <c r="AL282"/>
  <c r="AM282"/>
  <c r="AL283"/>
  <c r="AM283"/>
  <c r="AL284"/>
  <c r="AM284"/>
  <c r="AL285"/>
  <c r="AM285"/>
  <c r="AL286"/>
  <c r="AM286"/>
  <c r="AL118"/>
  <c r="AM118"/>
  <c r="AL119"/>
  <c r="AM119"/>
  <c r="AL287"/>
  <c r="AM287"/>
  <c r="AL288"/>
  <c r="AM288"/>
  <c r="AL121"/>
  <c r="AM121"/>
  <c r="AL290"/>
  <c r="AM290"/>
  <c r="AL292"/>
  <c r="AM292"/>
  <c r="AL293"/>
  <c r="AM293"/>
  <c r="AL294"/>
  <c r="AM294"/>
  <c r="AL296"/>
  <c r="AM296"/>
  <c r="AL298"/>
  <c r="AM298"/>
  <c r="AL299"/>
  <c r="AM299"/>
  <c r="AL126"/>
  <c r="AM126"/>
  <c r="AL300"/>
  <c r="AM300"/>
  <c r="AL304"/>
  <c r="AM304"/>
  <c r="AL305"/>
  <c r="AM305"/>
  <c r="AL306"/>
  <c r="AM306"/>
  <c r="AL307"/>
  <c r="AM307"/>
  <c r="AL308"/>
  <c r="AM308"/>
  <c r="AL309"/>
  <c r="AM309"/>
  <c r="AL310"/>
  <c r="AM310"/>
  <c r="AL314"/>
  <c r="AM314"/>
  <c r="AL316"/>
  <c r="AM316"/>
  <c r="AL317"/>
  <c r="AM317"/>
  <c r="AL137"/>
  <c r="AM137"/>
  <c r="AL323"/>
  <c r="AM323"/>
  <c r="AL139"/>
  <c r="AM139"/>
  <c r="AL141"/>
  <c r="AM141"/>
  <c r="AL325"/>
  <c r="AM325"/>
  <c r="AL142"/>
  <c r="AM142"/>
  <c r="AL143"/>
  <c r="AM143"/>
  <c r="AL144"/>
  <c r="AM144"/>
  <c r="AL327"/>
  <c r="AM327"/>
  <c r="AL148"/>
  <c r="AM148"/>
  <c r="AL329"/>
  <c r="AM329"/>
  <c r="AL330"/>
  <c r="AM330"/>
  <c r="AL150"/>
  <c r="AM150"/>
  <c r="AL331"/>
  <c r="AM331"/>
  <c r="AL332"/>
  <c r="AM332"/>
  <c r="AL333"/>
  <c r="AM333"/>
  <c r="AL155"/>
  <c r="AM155"/>
  <c r="AL336"/>
  <c r="AM336"/>
  <c r="AL337"/>
  <c r="AM337"/>
  <c r="AL339"/>
  <c r="AM339"/>
  <c r="AL340"/>
  <c r="AM340"/>
  <c r="AL159"/>
  <c r="AM159"/>
  <c r="AL342"/>
  <c r="AM342"/>
  <c r="AL343"/>
  <c r="AM343"/>
  <c r="AL161"/>
  <c r="AM161"/>
  <c r="AL163"/>
  <c r="AM163"/>
  <c r="AL344"/>
  <c r="AM344"/>
  <c r="AL346"/>
  <c r="AM346"/>
  <c r="AL164"/>
  <c r="AM164"/>
  <c r="AL347"/>
  <c r="AM347"/>
  <c r="AL165"/>
  <c r="AM165"/>
  <c r="AL168"/>
  <c r="AM168"/>
  <c r="AL348"/>
  <c r="AM348"/>
  <c r="AL169"/>
  <c r="AM169"/>
  <c r="AL349"/>
  <c r="AM349"/>
  <c r="AL350"/>
  <c r="AM350"/>
  <c r="AL351"/>
  <c r="AM351"/>
  <c r="AL353"/>
  <c r="AM353"/>
  <c r="AL354"/>
  <c r="AM354"/>
  <c r="AL355"/>
  <c r="AM355"/>
  <c r="AL357"/>
  <c r="AM357"/>
  <c r="AL170"/>
  <c r="AM170"/>
  <c r="AL171"/>
  <c r="AM171"/>
  <c r="AL174"/>
  <c r="AM174"/>
  <c r="AL175"/>
  <c r="AM175"/>
  <c r="AL358"/>
  <c r="AM358"/>
  <c r="AL360"/>
  <c r="AM360"/>
  <c r="AL362"/>
  <c r="AM362"/>
  <c r="AL177"/>
  <c r="AM177"/>
  <c r="AL363"/>
  <c r="AM363"/>
  <c r="AL364"/>
  <c r="AM364"/>
  <c r="AL178"/>
  <c r="AM178"/>
  <c r="AL365"/>
  <c r="AM365"/>
  <c r="AL179"/>
  <c r="AM179"/>
  <c r="AL366"/>
  <c r="AM366"/>
  <c r="AL367"/>
  <c r="AM367"/>
  <c r="AL368"/>
  <c r="AM368"/>
  <c r="AL181"/>
  <c r="AM181"/>
  <c r="AL183"/>
  <c r="AM183"/>
  <c r="AL369"/>
  <c r="AM369"/>
  <c r="AL184"/>
  <c r="AM184"/>
  <c r="AL185"/>
  <c r="AM185"/>
  <c r="AL186"/>
  <c r="AM186"/>
  <c r="AL187"/>
  <c r="AM187"/>
  <c r="AL188"/>
  <c r="AM188"/>
  <c r="AL189"/>
  <c r="AM189"/>
  <c r="AL191"/>
  <c r="AM191"/>
  <c r="AL192"/>
  <c r="AM192"/>
  <c r="AL193"/>
  <c r="AM193"/>
  <c r="AL194"/>
  <c r="AM194"/>
  <c r="AL195"/>
  <c r="AM195"/>
  <c r="AL370"/>
  <c r="AM370"/>
  <c r="AL196"/>
  <c r="AM196"/>
  <c r="AL197"/>
  <c r="AM197"/>
  <c r="AL198"/>
  <c r="AM198"/>
  <c r="AL199"/>
  <c r="AM199"/>
  <c r="AL371"/>
  <c r="AM371"/>
  <c r="AL200"/>
  <c r="AM200"/>
  <c r="AL201"/>
  <c r="AM201"/>
  <c r="AL202"/>
  <c r="AM202"/>
  <c r="AL203"/>
  <c r="AM203"/>
  <c r="AL204"/>
  <c r="AM204"/>
  <c r="AL206"/>
  <c r="AM206"/>
  <c r="AL207"/>
  <c r="AM207"/>
  <c r="AL208"/>
  <c r="AM208"/>
  <c r="AL372"/>
  <c r="AM372"/>
  <c r="AL373"/>
  <c r="AM373"/>
  <c r="AL209"/>
  <c r="AM209"/>
  <c r="AL374"/>
  <c r="AM374"/>
  <c r="AL210"/>
  <c r="AM210"/>
  <c r="AL211"/>
  <c r="AM211"/>
  <c r="AL212"/>
  <c r="AM212"/>
  <c r="AL213"/>
  <c r="AM213"/>
  <c r="AL214"/>
  <c r="AM214"/>
  <c r="AL215"/>
  <c r="AM215"/>
  <c r="AL216"/>
  <c r="AM216"/>
  <c r="AL217"/>
  <c r="AM217"/>
  <c r="AL218"/>
  <c r="AM218"/>
  <c r="AL219"/>
  <c r="AM219"/>
  <c r="AL220"/>
  <c r="AM220"/>
  <c r="AL221"/>
  <c r="AM221"/>
  <c r="AL222"/>
  <c r="AM222"/>
  <c r="AL223"/>
  <c r="AM223"/>
  <c r="AL224"/>
  <c r="AM224"/>
  <c r="AL225"/>
  <c r="AM225"/>
  <c r="AL226"/>
  <c r="AM226"/>
  <c r="AL227"/>
  <c r="AM227"/>
  <c r="AL228"/>
  <c r="AM228"/>
  <c r="AL229"/>
  <c r="AM229"/>
  <c r="AL230"/>
  <c r="AM230"/>
  <c r="AL231"/>
  <c r="AM231"/>
  <c r="AL232"/>
  <c r="AM232"/>
  <c r="AL233"/>
  <c r="AM233"/>
  <c r="AL234"/>
  <c r="AM234"/>
  <c r="AL235"/>
  <c r="AM235"/>
  <c r="AL236"/>
  <c r="AM236"/>
  <c r="AL237"/>
  <c r="AM237"/>
  <c r="AL238"/>
  <c r="AM238"/>
  <c r="AL239"/>
  <c r="AM239"/>
  <c r="AL240"/>
  <c r="AM240"/>
  <c r="AL241"/>
  <c r="AM241"/>
  <c r="AL242"/>
  <c r="AM242"/>
  <c r="AL243"/>
  <c r="AM243"/>
  <c r="AL244"/>
  <c r="AM244"/>
  <c r="AL245"/>
  <c r="AM245"/>
  <c r="AL246"/>
  <c r="AM246"/>
  <c r="AL247"/>
  <c r="AM247"/>
  <c r="AL248"/>
  <c r="AM248"/>
  <c r="AL249"/>
  <c r="AM249"/>
  <c r="AL250"/>
  <c r="AM250"/>
  <c r="AL251"/>
  <c r="AM251"/>
  <c r="AL252"/>
  <c r="AM252"/>
  <c r="AL253"/>
  <c r="AM253"/>
  <c r="AL254"/>
  <c r="AM254"/>
  <c r="AL255"/>
  <c r="AM255"/>
  <c r="AL256"/>
  <c r="AM256"/>
  <c r="AL257"/>
  <c r="AM257"/>
  <c r="AL258"/>
  <c r="AM258"/>
  <c r="AL259"/>
  <c r="AM259"/>
  <c r="AL260"/>
  <c r="AM260"/>
  <c r="AL261"/>
  <c r="AM261"/>
  <c r="AL262"/>
  <c r="AM262"/>
  <c r="AL263"/>
  <c r="AM263"/>
  <c r="AL264"/>
  <c r="AM264"/>
  <c r="AL265"/>
  <c r="AM265"/>
  <c r="AL302"/>
  <c r="AM302"/>
  <c r="AL3"/>
  <c r="AM3"/>
  <c r="AA9"/>
  <c r="AA8"/>
  <c r="AP3"/>
  <c r="AP4"/>
  <c r="AP404" s="1"/>
  <c r="AP5"/>
  <c r="AP6"/>
  <c r="AP7"/>
  <c r="AP8"/>
  <c r="AP9"/>
  <c r="AP10"/>
  <c r="AP11"/>
  <c r="AP12"/>
  <c r="AP13"/>
  <c r="AP14"/>
  <c r="AP15"/>
  <c r="AP16"/>
  <c r="AP17"/>
  <c r="AP18"/>
  <c r="AP19"/>
  <c r="AP20"/>
  <c r="AP21"/>
  <c r="AP22"/>
  <c r="AP23"/>
  <c r="AP24"/>
  <c r="AP25"/>
  <c r="AP26"/>
  <c r="AP27"/>
  <c r="AP28"/>
  <c r="AP29"/>
  <c r="AP30"/>
  <c r="AP31"/>
  <c r="AP32"/>
  <c r="AP33"/>
  <c r="AP34"/>
  <c r="AP35"/>
  <c r="AP36"/>
  <c r="AP37"/>
  <c r="AP38"/>
  <c r="AP39"/>
  <c r="AP40"/>
  <c r="AP41"/>
  <c r="AP42"/>
  <c r="AP43"/>
  <c r="AP44"/>
  <c r="AP45"/>
  <c r="AP46"/>
  <c r="AP47"/>
  <c r="AP48"/>
  <c r="AP49"/>
  <c r="AP50"/>
  <c r="AP51"/>
  <c r="AP52"/>
  <c r="AP53"/>
  <c r="AP54"/>
  <c r="AP55"/>
  <c r="AP56"/>
  <c r="AP57"/>
  <c r="AP58"/>
  <c r="AP59"/>
  <c r="AP60"/>
  <c r="AP61"/>
  <c r="AP62"/>
  <c r="AP63"/>
  <c r="AP64"/>
  <c r="AP65"/>
  <c r="AP66"/>
  <c r="AP67"/>
  <c r="AP68"/>
  <c r="AP69"/>
  <c r="AP70"/>
  <c r="AP71"/>
  <c r="AP72"/>
  <c r="AP73"/>
  <c r="AP74"/>
  <c r="AP75"/>
  <c r="AP76"/>
  <c r="AP77"/>
  <c r="AP78"/>
  <c r="AP79"/>
  <c r="AP80"/>
  <c r="AP81"/>
  <c r="AP82"/>
  <c r="AP83"/>
  <c r="AP84"/>
  <c r="AP85"/>
  <c r="AP86"/>
  <c r="AP87"/>
  <c r="AP88"/>
  <c r="AP89"/>
  <c r="AP90"/>
  <c r="AP91"/>
  <c r="AP92"/>
  <c r="AP93"/>
  <c r="AP94"/>
  <c r="AP95"/>
  <c r="AP96"/>
  <c r="AP97"/>
  <c r="AP98"/>
  <c r="AP99"/>
  <c r="AP100"/>
  <c r="AP101"/>
  <c r="AP102"/>
  <c r="AP103"/>
  <c r="AP104"/>
  <c r="AP105"/>
  <c r="AP106"/>
  <c r="AP107"/>
  <c r="AP108"/>
  <c r="AP109"/>
  <c r="AP110"/>
  <c r="AP111"/>
  <c r="AP112"/>
  <c r="AP113"/>
  <c r="AP114"/>
  <c r="AP115"/>
  <c r="AP116"/>
  <c r="AP117"/>
  <c r="AP118"/>
  <c r="AP119"/>
  <c r="AP120"/>
  <c r="AP121"/>
  <c r="AP122"/>
  <c r="AP123"/>
  <c r="AP124"/>
  <c r="AP125"/>
  <c r="AP126"/>
  <c r="AP127"/>
  <c r="AP128"/>
  <c r="AP129"/>
  <c r="AP130"/>
  <c r="AP131"/>
  <c r="AP132"/>
  <c r="AP133"/>
  <c r="AP134"/>
  <c r="AP135"/>
  <c r="AP136"/>
  <c r="AP137"/>
  <c r="AP138"/>
  <c r="AP139"/>
  <c r="AP140"/>
  <c r="AP141"/>
  <c r="AP142"/>
  <c r="AP143"/>
  <c r="AP144"/>
  <c r="AP145"/>
  <c r="AP146"/>
  <c r="AP147"/>
  <c r="AP148"/>
  <c r="AP149"/>
  <c r="AP150"/>
  <c r="AP151"/>
  <c r="AP152"/>
  <c r="AP153"/>
  <c r="AP154"/>
  <c r="AP155"/>
  <c r="AP156"/>
  <c r="AP157"/>
  <c r="AP158"/>
  <c r="AP159"/>
  <c r="AP160"/>
  <c r="AP161"/>
  <c r="AP162"/>
  <c r="AP163"/>
  <c r="AP164"/>
  <c r="AP165"/>
  <c r="AP166"/>
  <c r="AP168"/>
  <c r="AP169"/>
  <c r="AP170"/>
  <c r="AP171"/>
  <c r="AP173"/>
  <c r="AP174"/>
  <c r="AP175"/>
  <c r="AP176"/>
  <c r="AP177"/>
  <c r="AP178"/>
  <c r="AP179"/>
  <c r="AP180"/>
  <c r="AP181"/>
  <c r="AP182"/>
  <c r="AP183"/>
  <c r="AP184"/>
  <c r="AP185"/>
  <c r="AP186"/>
  <c r="AP187"/>
  <c r="AP188"/>
  <c r="AP189"/>
  <c r="AP190"/>
  <c r="AP191"/>
  <c r="AP192"/>
  <c r="AP193"/>
  <c r="AP194"/>
  <c r="AP195"/>
  <c r="AP196"/>
  <c r="AP197"/>
  <c r="AP198"/>
  <c r="AP199"/>
  <c r="AP200"/>
  <c r="AP201"/>
  <c r="AP202"/>
  <c r="AP203"/>
  <c r="AP204"/>
  <c r="AP205"/>
  <c r="AP206"/>
  <c r="AP207"/>
  <c r="AP208"/>
  <c r="AP209"/>
  <c r="AP210"/>
  <c r="AP211"/>
  <c r="AP212"/>
  <c r="AP213"/>
  <c r="AP214"/>
  <c r="AP215"/>
  <c r="AP216"/>
  <c r="AP217"/>
  <c r="AP218"/>
  <c r="AP219"/>
  <c r="AP220"/>
  <c r="AP221"/>
  <c r="AP222"/>
  <c r="AP223"/>
  <c r="AP224"/>
  <c r="AP225"/>
  <c r="AP226"/>
  <c r="AP227"/>
  <c r="AP228"/>
  <c r="AP229"/>
  <c r="AP230"/>
  <c r="AP231"/>
  <c r="AP232"/>
  <c r="AP233"/>
  <c r="AP234"/>
  <c r="AP235"/>
  <c r="AP236"/>
  <c r="AP237"/>
  <c r="AP238"/>
  <c r="AP239"/>
  <c r="AP240"/>
  <c r="AP241"/>
  <c r="AP242"/>
  <c r="AP243"/>
  <c r="AP244"/>
  <c r="AP245"/>
  <c r="AP246"/>
  <c r="AP247"/>
  <c r="AP248"/>
  <c r="AP249"/>
  <c r="AP250"/>
  <c r="AP251"/>
  <c r="AP252"/>
  <c r="AP253"/>
  <c r="AP254"/>
  <c r="AP255"/>
  <c r="AP256"/>
  <c r="AP257"/>
  <c r="AP258"/>
  <c r="AP259"/>
  <c r="AP260"/>
  <c r="AP261"/>
  <c r="AP262"/>
  <c r="AP263"/>
  <c r="AP264"/>
  <c r="AP265"/>
  <c r="AP266"/>
  <c r="AP267"/>
  <c r="AP268"/>
  <c r="AP269"/>
  <c r="AP270"/>
  <c r="AP271"/>
  <c r="AP272"/>
  <c r="AP273"/>
  <c r="AP274"/>
  <c r="AP275"/>
  <c r="AP276"/>
  <c r="AP277"/>
  <c r="AP278"/>
  <c r="AP279"/>
  <c r="AP280"/>
  <c r="AP281"/>
  <c r="AP282"/>
  <c r="AP283"/>
  <c r="AP284"/>
  <c r="AP285"/>
  <c r="AP286"/>
  <c r="AP287"/>
  <c r="AP288"/>
  <c r="AP289"/>
  <c r="AP290"/>
  <c r="AP291"/>
  <c r="AP292"/>
  <c r="AP293"/>
  <c r="AP294"/>
  <c r="AP295"/>
  <c r="AP296"/>
  <c r="AP297"/>
  <c r="AP298"/>
  <c r="AP299"/>
  <c r="AP300"/>
  <c r="AP301"/>
  <c r="AP302"/>
  <c r="AP303"/>
  <c r="AP304"/>
  <c r="AP305"/>
  <c r="AP306"/>
  <c r="AP307"/>
  <c r="AP308"/>
  <c r="AP309"/>
  <c r="AP310"/>
  <c r="AP311"/>
  <c r="AP312"/>
  <c r="AP313"/>
  <c r="AP314"/>
  <c r="AP315"/>
  <c r="AP316"/>
  <c r="AP317"/>
  <c r="AP318"/>
  <c r="AP319"/>
  <c r="AP320"/>
  <c r="AP321"/>
  <c r="AP322"/>
  <c r="AP323"/>
  <c r="AP324"/>
  <c r="AP325"/>
  <c r="AP326"/>
  <c r="AP327"/>
  <c r="AP328"/>
  <c r="AP329"/>
  <c r="AP330"/>
  <c r="AP331"/>
  <c r="AP332"/>
  <c r="AP333"/>
  <c r="AP334"/>
  <c r="AP335"/>
  <c r="AP336"/>
  <c r="AP337"/>
  <c r="AP338"/>
  <c r="AP339"/>
  <c r="AP340"/>
  <c r="AP341"/>
  <c r="AP342"/>
  <c r="AP343"/>
  <c r="AP344"/>
  <c r="AP345"/>
  <c r="AP346"/>
  <c r="AP347"/>
  <c r="AP348"/>
  <c r="AP349"/>
  <c r="AP350"/>
  <c r="AP351"/>
  <c r="AP352"/>
  <c r="AP353"/>
  <c r="AP354"/>
  <c r="AP355"/>
  <c r="AP356"/>
  <c r="AP357"/>
  <c r="AP358"/>
  <c r="AP359"/>
  <c r="AP360"/>
  <c r="AP361"/>
  <c r="AP362"/>
  <c r="AP363"/>
  <c r="AP364"/>
  <c r="AP365"/>
  <c r="AP366"/>
  <c r="AP367"/>
  <c r="AP368"/>
  <c r="AP369"/>
  <c r="AP370"/>
  <c r="AP371"/>
  <c r="AP372"/>
  <c r="AP373"/>
  <c r="AP374"/>
  <c r="AP2"/>
  <c r="AO3"/>
  <c r="AO4"/>
  <c r="AO5"/>
  <c r="AO6"/>
  <c r="AO7"/>
  <c r="AO8"/>
  <c r="AO9"/>
  <c r="AO10"/>
  <c r="AO11"/>
  <c r="AO12"/>
  <c r="AO13"/>
  <c r="AO14"/>
  <c r="AO15"/>
  <c r="AO16"/>
  <c r="AO17"/>
  <c r="AO18"/>
  <c r="AO19"/>
  <c r="AO20"/>
  <c r="AO21"/>
  <c r="AO22"/>
  <c r="AO23"/>
  <c r="AO24"/>
  <c r="AO25"/>
  <c r="AO26"/>
  <c r="AO27"/>
  <c r="AO28"/>
  <c r="AO29"/>
  <c r="AO30"/>
  <c r="AO31"/>
  <c r="AO32"/>
  <c r="AO33"/>
  <c r="AO34"/>
  <c r="AO35"/>
  <c r="AO36"/>
  <c r="AO37"/>
  <c r="AO38"/>
  <c r="AO39"/>
  <c r="AO40"/>
  <c r="AO41"/>
  <c r="AO42"/>
  <c r="AO43"/>
  <c r="AO44"/>
  <c r="AO45"/>
  <c r="AO46"/>
  <c r="AO47"/>
  <c r="AO48"/>
  <c r="AO49"/>
  <c r="AO50"/>
  <c r="AO51"/>
  <c r="AO52"/>
  <c r="AO53"/>
  <c r="AO54"/>
  <c r="AO55"/>
  <c r="AO56"/>
  <c r="AO57"/>
  <c r="AO58"/>
  <c r="AO59"/>
  <c r="AO60"/>
  <c r="AO61"/>
  <c r="AO62"/>
  <c r="AO63"/>
  <c r="AO64"/>
  <c r="AO65"/>
  <c r="AO66"/>
  <c r="AO67"/>
  <c r="AO68"/>
  <c r="AO69"/>
  <c r="AO70"/>
  <c r="AO71"/>
  <c r="AO72"/>
  <c r="AO73"/>
  <c r="AO74"/>
  <c r="AO75"/>
  <c r="AO76"/>
  <c r="AO77"/>
  <c r="AO78"/>
  <c r="AO79"/>
  <c r="AO80"/>
  <c r="AO81"/>
  <c r="AO82"/>
  <c r="AO83"/>
  <c r="AO84"/>
  <c r="AO85"/>
  <c r="AO86"/>
  <c r="AO87"/>
  <c r="AO88"/>
  <c r="AO89"/>
  <c r="AO90"/>
  <c r="AO91"/>
  <c r="AO92"/>
  <c r="AO93"/>
  <c r="AO94"/>
  <c r="AO95"/>
  <c r="AO96"/>
  <c r="AO97"/>
  <c r="AO98"/>
  <c r="AO99"/>
  <c r="AO100"/>
  <c r="AO101"/>
  <c r="AO102"/>
  <c r="AO103"/>
  <c r="AO104"/>
  <c r="AO105"/>
  <c r="AO106"/>
  <c r="AO107"/>
  <c r="AO108"/>
  <c r="AO109"/>
  <c r="AO110"/>
  <c r="AO111"/>
  <c r="AO112"/>
  <c r="AO113"/>
  <c r="AO114"/>
  <c r="AO115"/>
  <c r="AO116"/>
  <c r="AO117"/>
  <c r="AO118"/>
  <c r="AO119"/>
  <c r="AO120"/>
  <c r="AO121"/>
  <c r="AO122"/>
  <c r="AO123"/>
  <c r="AO124"/>
  <c r="AO125"/>
  <c r="AO126"/>
  <c r="AO127"/>
  <c r="AO128"/>
  <c r="AO129"/>
  <c r="AO130"/>
  <c r="AO131"/>
  <c r="AO132"/>
  <c r="AO133"/>
  <c r="AO134"/>
  <c r="AO135"/>
  <c r="AO136"/>
  <c r="AO137"/>
  <c r="AO138"/>
  <c r="AO139"/>
  <c r="AO140"/>
  <c r="AO141"/>
  <c r="AO142"/>
  <c r="AO143"/>
  <c r="AO144"/>
  <c r="AO145"/>
  <c r="AO146"/>
  <c r="AO147"/>
  <c r="AO148"/>
  <c r="AO149"/>
  <c r="AO150"/>
  <c r="AO151"/>
  <c r="AO152"/>
  <c r="AO153"/>
  <c r="AO154"/>
  <c r="AO155"/>
  <c r="AO156"/>
  <c r="AO157"/>
  <c r="AO158"/>
  <c r="AO159"/>
  <c r="AO160"/>
  <c r="AO161"/>
  <c r="AO162"/>
  <c r="AO163"/>
  <c r="AO164"/>
  <c r="AO165"/>
  <c r="AO166"/>
  <c r="AO168"/>
  <c r="AO169"/>
  <c r="AO170"/>
  <c r="AO171"/>
  <c r="AO173"/>
  <c r="AO174"/>
  <c r="AO175"/>
  <c r="AO176"/>
  <c r="AO177"/>
  <c r="AO178"/>
  <c r="AO179"/>
  <c r="AO180"/>
  <c r="AO181"/>
  <c r="AO182"/>
  <c r="AO183"/>
  <c r="AO184"/>
  <c r="AO185"/>
  <c r="AO186"/>
  <c r="AO187"/>
  <c r="AO188"/>
  <c r="AO189"/>
  <c r="AO190"/>
  <c r="AO191"/>
  <c r="AO192"/>
  <c r="AO193"/>
  <c r="AO194"/>
  <c r="AO195"/>
  <c r="AO196"/>
  <c r="AO197"/>
  <c r="AO198"/>
  <c r="AO199"/>
  <c r="AO200"/>
  <c r="AO201"/>
  <c r="AO202"/>
  <c r="AO203"/>
  <c r="AO204"/>
  <c r="AO205"/>
  <c r="AO206"/>
  <c r="AO207"/>
  <c r="AO208"/>
  <c r="AO209"/>
  <c r="AO210"/>
  <c r="AO211"/>
  <c r="AO212"/>
  <c r="AO213"/>
  <c r="AO214"/>
  <c r="AO215"/>
  <c r="AO216"/>
  <c r="AO217"/>
  <c r="AO218"/>
  <c r="AO219"/>
  <c r="AO220"/>
  <c r="AO221"/>
  <c r="AO222"/>
  <c r="AO223"/>
  <c r="AO224"/>
  <c r="AO225"/>
  <c r="AO226"/>
  <c r="AO227"/>
  <c r="AO228"/>
  <c r="AO229"/>
  <c r="AO230"/>
  <c r="AO231"/>
  <c r="AO232"/>
  <c r="AO233"/>
  <c r="AO234"/>
  <c r="AO235"/>
  <c r="AO236"/>
  <c r="AO237"/>
  <c r="AO238"/>
  <c r="AO239"/>
  <c r="AO240"/>
  <c r="AO241"/>
  <c r="AO242"/>
  <c r="AO243"/>
  <c r="AO244"/>
  <c r="AO245"/>
  <c r="AO246"/>
  <c r="AO247"/>
  <c r="AO248"/>
  <c r="AO249"/>
  <c r="AO250"/>
  <c r="AO251"/>
  <c r="AO252"/>
  <c r="AO253"/>
  <c r="AO254"/>
  <c r="AO255"/>
  <c r="AO256"/>
  <c r="AO257"/>
  <c r="AO258"/>
  <c r="AO259"/>
  <c r="AO260"/>
  <c r="AO261"/>
  <c r="AO262"/>
  <c r="AO263"/>
  <c r="AO264"/>
  <c r="AO265"/>
  <c r="AO266"/>
  <c r="AO267"/>
  <c r="AO268"/>
  <c r="AO269"/>
  <c r="AO270"/>
  <c r="AO271"/>
  <c r="AO272"/>
  <c r="AO273"/>
  <c r="AO274"/>
  <c r="AO275"/>
  <c r="AO276"/>
  <c r="AO277"/>
  <c r="AO278"/>
  <c r="AO279"/>
  <c r="AO280"/>
  <c r="AO281"/>
  <c r="AO282"/>
  <c r="AO283"/>
  <c r="AO284"/>
  <c r="AO285"/>
  <c r="AO286"/>
  <c r="AO287"/>
  <c r="AO288"/>
  <c r="AO289"/>
  <c r="AO290"/>
  <c r="AO291"/>
  <c r="AO292"/>
  <c r="AO293"/>
  <c r="AO294"/>
  <c r="AO295"/>
  <c r="AO296"/>
  <c r="AO297"/>
  <c r="AO298"/>
  <c r="AO299"/>
  <c r="AO300"/>
  <c r="AO301"/>
  <c r="AO302"/>
  <c r="AO303"/>
  <c r="AO304"/>
  <c r="AO305"/>
  <c r="AO306"/>
  <c r="AO307"/>
  <c r="AO308"/>
  <c r="AO309"/>
  <c r="AO310"/>
  <c r="AO311"/>
  <c r="AO312"/>
  <c r="AO313"/>
  <c r="AO314"/>
  <c r="AO315"/>
  <c r="AO316"/>
  <c r="AO317"/>
  <c r="AO318"/>
  <c r="AO319"/>
  <c r="AO320"/>
  <c r="AO321"/>
  <c r="AO322"/>
  <c r="AO323"/>
  <c r="AO324"/>
  <c r="AO325"/>
  <c r="AO326"/>
  <c r="AO327"/>
  <c r="AO328"/>
  <c r="AO329"/>
  <c r="AO330"/>
  <c r="AO331"/>
  <c r="AO332"/>
  <c r="AO333"/>
  <c r="AO334"/>
  <c r="AO335"/>
  <c r="AO336"/>
  <c r="AO337"/>
  <c r="AO338"/>
  <c r="AO339"/>
  <c r="AO340"/>
  <c r="AO341"/>
  <c r="AO342"/>
  <c r="AO343"/>
  <c r="AO344"/>
  <c r="AO345"/>
  <c r="AO346"/>
  <c r="AO347"/>
  <c r="AO348"/>
  <c r="AO349"/>
  <c r="AO350"/>
  <c r="AO351"/>
  <c r="AO352"/>
  <c r="AO353"/>
  <c r="AO354"/>
  <c r="AO355"/>
  <c r="AO356"/>
  <c r="AO357"/>
  <c r="AO358"/>
  <c r="AO359"/>
  <c r="AO360"/>
  <c r="AO361"/>
  <c r="AO362"/>
  <c r="AO363"/>
  <c r="AO364"/>
  <c r="AO365"/>
  <c r="AO366"/>
  <c r="AO367"/>
  <c r="AO368"/>
  <c r="AO369"/>
  <c r="AO370"/>
  <c r="AO371"/>
  <c r="AO372"/>
  <c r="AO373"/>
  <c r="AO374"/>
  <c r="AO2"/>
  <c r="AO404" s="1"/>
  <c r="AN3"/>
  <c r="AN4"/>
  <c r="AN404" s="1"/>
  <c r="AN5"/>
  <c r="AN6"/>
  <c r="AN7"/>
  <c r="AN8"/>
  <c r="AN9"/>
  <c r="AN10"/>
  <c r="AN11"/>
  <c r="AN12"/>
  <c r="AN13"/>
  <c r="AN14"/>
  <c r="AN15"/>
  <c r="AN16"/>
  <c r="AN17"/>
  <c r="AN18"/>
  <c r="AN19"/>
  <c r="AN20"/>
  <c r="AN21"/>
  <c r="AN22"/>
  <c r="AN23"/>
  <c r="AN24"/>
  <c r="AN25"/>
  <c r="AN26"/>
  <c r="AN27"/>
  <c r="AN28"/>
  <c r="AN29"/>
  <c r="AN30"/>
  <c r="AN31"/>
  <c r="AN32"/>
  <c r="AN33"/>
  <c r="AN34"/>
  <c r="AN35"/>
  <c r="AN36"/>
  <c r="AN37"/>
  <c r="AN38"/>
  <c r="AN39"/>
  <c r="AN40"/>
  <c r="AN41"/>
  <c r="AN42"/>
  <c r="AN43"/>
  <c r="AN44"/>
  <c r="AN45"/>
  <c r="AN46"/>
  <c r="AN47"/>
  <c r="AN48"/>
  <c r="AN49"/>
  <c r="AN50"/>
  <c r="AN51"/>
  <c r="AN52"/>
  <c r="AN53"/>
  <c r="AN54"/>
  <c r="AN55"/>
  <c r="AN56"/>
  <c r="AN57"/>
  <c r="AN58"/>
  <c r="AN59"/>
  <c r="AN60"/>
  <c r="AN61"/>
  <c r="AN62"/>
  <c r="AN63"/>
  <c r="AN64"/>
  <c r="AN65"/>
  <c r="AN66"/>
  <c r="AN67"/>
  <c r="AN68"/>
  <c r="AN69"/>
  <c r="AN70"/>
  <c r="AN71"/>
  <c r="AN72"/>
  <c r="AN73"/>
  <c r="AN74"/>
  <c r="AN75"/>
  <c r="AN76"/>
  <c r="AN77"/>
  <c r="AN78"/>
  <c r="AN79"/>
  <c r="AN80"/>
  <c r="AN81"/>
  <c r="AN82"/>
  <c r="AN83"/>
  <c r="AN84"/>
  <c r="AN85"/>
  <c r="AN86"/>
  <c r="AN87"/>
  <c r="AN88"/>
  <c r="AN89"/>
  <c r="AN90"/>
  <c r="AN91"/>
  <c r="AN92"/>
  <c r="AN93"/>
  <c r="AN94"/>
  <c r="AN95"/>
  <c r="AN96"/>
  <c r="AN97"/>
  <c r="AN98"/>
  <c r="AN99"/>
  <c r="AN100"/>
  <c r="AN101"/>
  <c r="AN102"/>
  <c r="AN103"/>
  <c r="AN104"/>
  <c r="AN105"/>
  <c r="AN106"/>
  <c r="AN107"/>
  <c r="AN108"/>
  <c r="AN109"/>
  <c r="AN110"/>
  <c r="AN111"/>
  <c r="AN112"/>
  <c r="AN113"/>
  <c r="AN114"/>
  <c r="AN115"/>
  <c r="AN116"/>
  <c r="AN117"/>
  <c r="AN118"/>
  <c r="AN119"/>
  <c r="AN120"/>
  <c r="AN121"/>
  <c r="AN122"/>
  <c r="AN123"/>
  <c r="AN124"/>
  <c r="AN125"/>
  <c r="AN126"/>
  <c r="AN127"/>
  <c r="AN128"/>
  <c r="AN129"/>
  <c r="AN130"/>
  <c r="AN131"/>
  <c r="AN132"/>
  <c r="AN133"/>
  <c r="AN134"/>
  <c r="AN135"/>
  <c r="AN136"/>
  <c r="AN137"/>
  <c r="AN138"/>
  <c r="AN139"/>
  <c r="AN140"/>
  <c r="AN141"/>
  <c r="AN142"/>
  <c r="AN143"/>
  <c r="AN144"/>
  <c r="AN145"/>
  <c r="AN146"/>
  <c r="AN147"/>
  <c r="AN148"/>
  <c r="AN149"/>
  <c r="AN150"/>
  <c r="AN151"/>
  <c r="AN152"/>
  <c r="AN153"/>
  <c r="AN154"/>
  <c r="AN155"/>
  <c r="AN156"/>
  <c r="AN157"/>
  <c r="AN158"/>
  <c r="AN159"/>
  <c r="AN160"/>
  <c r="AN161"/>
  <c r="AN162"/>
  <c r="AN163"/>
  <c r="AN164"/>
  <c r="AN165"/>
  <c r="AN166"/>
  <c r="AN168"/>
  <c r="AN169"/>
  <c r="AN170"/>
  <c r="AN171"/>
  <c r="AN173"/>
  <c r="AN174"/>
  <c r="AN175"/>
  <c r="AN176"/>
  <c r="AN177"/>
  <c r="AN178"/>
  <c r="AN179"/>
  <c r="AN180"/>
  <c r="AN181"/>
  <c r="AN182"/>
  <c r="AN183"/>
  <c r="AN184"/>
  <c r="AN185"/>
  <c r="AN186"/>
  <c r="AN187"/>
  <c r="AN188"/>
  <c r="AN189"/>
  <c r="AN190"/>
  <c r="AN191"/>
  <c r="AN192"/>
  <c r="AN193"/>
  <c r="AN194"/>
  <c r="AN195"/>
  <c r="AN196"/>
  <c r="AN197"/>
  <c r="AN198"/>
  <c r="AN199"/>
  <c r="AN200"/>
  <c r="AN201"/>
  <c r="AN202"/>
  <c r="AN203"/>
  <c r="AN204"/>
  <c r="AN205"/>
  <c r="AN206"/>
  <c r="AN207"/>
  <c r="AN208"/>
  <c r="AN209"/>
  <c r="AN210"/>
  <c r="AN211"/>
  <c r="AN212"/>
  <c r="AN213"/>
  <c r="AN214"/>
  <c r="AN215"/>
  <c r="AN216"/>
  <c r="AN217"/>
  <c r="AN218"/>
  <c r="AN219"/>
  <c r="AN220"/>
  <c r="AN221"/>
  <c r="AN222"/>
  <c r="AN223"/>
  <c r="AN224"/>
  <c r="AN225"/>
  <c r="AN226"/>
  <c r="AN227"/>
  <c r="AN228"/>
  <c r="AN229"/>
  <c r="AN230"/>
  <c r="AN231"/>
  <c r="AN232"/>
  <c r="AN233"/>
  <c r="AN234"/>
  <c r="AN235"/>
  <c r="AN236"/>
  <c r="AN237"/>
  <c r="AN238"/>
  <c r="AN239"/>
  <c r="AN240"/>
  <c r="AN241"/>
  <c r="AN242"/>
  <c r="AN243"/>
  <c r="AN244"/>
  <c r="AN245"/>
  <c r="AN246"/>
  <c r="AN247"/>
  <c r="AN248"/>
  <c r="AN249"/>
  <c r="AN250"/>
  <c r="AN251"/>
  <c r="AN252"/>
  <c r="AN253"/>
  <c r="AN254"/>
  <c r="AN255"/>
  <c r="AN256"/>
  <c r="AN257"/>
  <c r="AN258"/>
  <c r="AN259"/>
  <c r="AN260"/>
  <c r="AN261"/>
  <c r="AN262"/>
  <c r="AN263"/>
  <c r="AN264"/>
  <c r="AN265"/>
  <c r="AN266"/>
  <c r="AN267"/>
  <c r="AN268"/>
  <c r="AN269"/>
  <c r="AN270"/>
  <c r="AN271"/>
  <c r="AN272"/>
  <c r="AN273"/>
  <c r="AN274"/>
  <c r="AN275"/>
  <c r="AN276"/>
  <c r="AN277"/>
  <c r="AN278"/>
  <c r="AN279"/>
  <c r="AN280"/>
  <c r="AN281"/>
  <c r="AN282"/>
  <c r="AN283"/>
  <c r="AN284"/>
  <c r="AN285"/>
  <c r="AN286"/>
  <c r="AN287"/>
  <c r="AN288"/>
  <c r="AN289"/>
  <c r="AN290"/>
  <c r="AN291"/>
  <c r="AN292"/>
  <c r="AN293"/>
  <c r="AN294"/>
  <c r="AN295"/>
  <c r="AN296"/>
  <c r="AN297"/>
  <c r="AN298"/>
  <c r="AN299"/>
  <c r="AN300"/>
  <c r="AN301"/>
  <c r="AN302"/>
  <c r="AN303"/>
  <c r="AN304"/>
  <c r="AN305"/>
  <c r="AN306"/>
  <c r="AN307"/>
  <c r="AN308"/>
  <c r="AN309"/>
  <c r="AN310"/>
  <c r="AN311"/>
  <c r="AN312"/>
  <c r="AN313"/>
  <c r="AN314"/>
  <c r="AN315"/>
  <c r="AN316"/>
  <c r="AN317"/>
  <c r="AN318"/>
  <c r="AN319"/>
  <c r="AN320"/>
  <c r="AN321"/>
  <c r="AN322"/>
  <c r="AN323"/>
  <c r="AN324"/>
  <c r="AN325"/>
  <c r="AN326"/>
  <c r="AN327"/>
  <c r="AN328"/>
  <c r="AN329"/>
  <c r="AN330"/>
  <c r="AN331"/>
  <c r="AN332"/>
  <c r="AN333"/>
  <c r="AN334"/>
  <c r="AN335"/>
  <c r="AN336"/>
  <c r="AN337"/>
  <c r="AN338"/>
  <c r="AN339"/>
  <c r="AN340"/>
  <c r="AN341"/>
  <c r="AN342"/>
  <c r="AN343"/>
  <c r="AN344"/>
  <c r="AN345"/>
  <c r="AN346"/>
  <c r="AN347"/>
  <c r="AN348"/>
  <c r="AN349"/>
  <c r="AN350"/>
  <c r="AN351"/>
  <c r="AN352"/>
  <c r="AN353"/>
  <c r="AN354"/>
  <c r="AN355"/>
  <c r="AN356"/>
  <c r="AN357"/>
  <c r="AN358"/>
  <c r="AN359"/>
  <c r="AN360"/>
  <c r="AN361"/>
  <c r="AN362"/>
  <c r="AN363"/>
  <c r="AN364"/>
  <c r="AN365"/>
  <c r="AN366"/>
  <c r="AN367"/>
  <c r="AN368"/>
  <c r="AN369"/>
  <c r="AN370"/>
  <c r="AN371"/>
  <c r="AN372"/>
  <c r="AN373"/>
  <c r="AN374"/>
  <c r="BQ63" i="13"/>
  <c r="BQ64"/>
  <c r="BQ65"/>
  <c r="BQ66"/>
  <c r="BQ67"/>
  <c r="BQ68"/>
  <c r="BQ69"/>
  <c r="BQ70"/>
  <c r="BQ71"/>
  <c r="BQ72"/>
  <c r="BQ73"/>
  <c r="BQ74"/>
  <c r="BQ75"/>
  <c r="BQ76"/>
  <c r="BQ77"/>
  <c r="BQ78"/>
  <c r="BQ79"/>
  <c r="BQ80"/>
  <c r="BQ81"/>
  <c r="BQ82"/>
  <c r="BQ83"/>
  <c r="BQ84"/>
  <c r="BQ85"/>
  <c r="BQ86"/>
  <c r="BQ87"/>
  <c r="BQ88"/>
  <c r="BQ89"/>
  <c r="BQ90"/>
  <c r="BQ91"/>
  <c r="BQ92"/>
  <c r="BQ93"/>
  <c r="BQ94"/>
  <c r="BQ95"/>
  <c r="BQ96"/>
  <c r="BQ97"/>
  <c r="BQ98"/>
  <c r="BQ99"/>
  <c r="BQ100"/>
  <c r="BQ101"/>
  <c r="BQ102"/>
  <c r="BQ103"/>
  <c r="BQ104"/>
  <c r="BQ105"/>
  <c r="BQ106"/>
  <c r="BQ107"/>
  <c r="BQ108"/>
  <c r="BQ109"/>
  <c r="BQ110"/>
  <c r="BQ111"/>
  <c r="BQ112"/>
  <c r="BQ113"/>
  <c r="BQ114"/>
  <c r="BQ115"/>
  <c r="BQ116"/>
  <c r="BQ117"/>
  <c r="BQ118"/>
  <c r="BQ119"/>
  <c r="BQ120"/>
  <c r="BQ121"/>
  <c r="BQ122"/>
  <c r="BQ123"/>
  <c r="BQ124"/>
  <c r="BQ125"/>
  <c r="BQ126"/>
  <c r="BQ127"/>
  <c r="BQ128"/>
  <c r="BQ129"/>
  <c r="BQ130"/>
  <c r="BQ131"/>
  <c r="BQ132"/>
  <c r="BQ133"/>
  <c r="BQ134"/>
  <c r="BQ135"/>
  <c r="BQ136"/>
  <c r="BQ137"/>
  <c r="BQ138"/>
  <c r="BQ139"/>
  <c r="BQ140"/>
  <c r="BQ141"/>
  <c r="BQ142"/>
  <c r="BQ143"/>
  <c r="BQ144"/>
  <c r="BQ145"/>
  <c r="BQ146"/>
  <c r="BQ147"/>
  <c r="BQ148"/>
  <c r="BQ149"/>
  <c r="BQ150"/>
  <c r="BQ151"/>
  <c r="BQ152"/>
  <c r="BQ153"/>
  <c r="BQ154"/>
  <c r="BQ155"/>
  <c r="BQ156"/>
  <c r="BQ157"/>
  <c r="BQ62"/>
  <c r="BF63"/>
  <c r="BF64"/>
  <c r="BF65"/>
  <c r="BF66"/>
  <c r="BF67"/>
  <c r="BF68"/>
  <c r="BF69"/>
  <c r="BF70"/>
  <c r="BF71"/>
  <c r="BF72"/>
  <c r="BF73"/>
  <c r="BF74"/>
  <c r="BF75"/>
  <c r="BF76"/>
  <c r="BF77"/>
  <c r="BF78"/>
  <c r="BF79"/>
  <c r="BF80"/>
  <c r="BF81"/>
  <c r="BF82"/>
  <c r="BF83"/>
  <c r="BF84"/>
  <c r="BF85"/>
  <c r="BF86"/>
  <c r="BF87"/>
  <c r="BF88"/>
  <c r="BF89"/>
  <c r="BF90"/>
  <c r="BF91"/>
  <c r="BF92"/>
  <c r="BF93"/>
  <c r="BF94"/>
  <c r="BF95"/>
  <c r="BF96"/>
  <c r="BF97"/>
  <c r="BF98"/>
  <c r="BF99"/>
  <c r="BF100"/>
  <c r="BF101"/>
  <c r="BF102"/>
  <c r="BF103"/>
  <c r="BF104"/>
  <c r="BF105"/>
  <c r="BF106"/>
  <c r="BF107"/>
  <c r="BF108"/>
  <c r="BF109"/>
  <c r="BF110"/>
  <c r="BF111"/>
  <c r="BF112"/>
  <c r="BF113"/>
  <c r="BF114"/>
  <c r="BF115"/>
  <c r="BF116"/>
  <c r="BF117"/>
  <c r="BF118"/>
  <c r="BF119"/>
  <c r="BF120"/>
  <c r="BF121"/>
  <c r="BF122"/>
  <c r="BF123"/>
  <c r="BF124"/>
  <c r="BF125"/>
  <c r="BF126"/>
  <c r="BF127"/>
  <c r="BF128"/>
  <c r="BF129"/>
  <c r="BF130"/>
  <c r="BF131"/>
  <c r="BF132"/>
  <c r="BF133"/>
  <c r="BF134"/>
  <c r="BF135"/>
  <c r="BF136"/>
  <c r="BF137"/>
  <c r="BF138"/>
  <c r="BF139"/>
  <c r="BF140"/>
  <c r="BF141"/>
  <c r="BF142"/>
  <c r="BF143"/>
  <c r="BF144"/>
  <c r="BF145"/>
  <c r="BF146"/>
  <c r="BF147"/>
  <c r="BF148"/>
  <c r="BF149"/>
  <c r="BF150"/>
  <c r="BF151"/>
  <c r="BF152"/>
  <c r="BF153"/>
  <c r="BF154"/>
  <c r="BF155"/>
  <c r="BF156"/>
  <c r="BF157"/>
  <c r="BF62"/>
  <c r="AY63"/>
  <c r="AY64"/>
  <c r="AY65"/>
  <c r="AY66"/>
  <c r="AY67"/>
  <c r="AY68"/>
  <c r="AY69"/>
  <c r="AY70"/>
  <c r="AY71"/>
  <c r="AY72"/>
  <c r="AY73"/>
  <c r="AY74"/>
  <c r="AY75"/>
  <c r="AY76"/>
  <c r="AY77"/>
  <c r="AY78"/>
  <c r="AY79"/>
  <c r="AY80"/>
  <c r="AY81"/>
  <c r="AY82"/>
  <c r="AY83"/>
  <c r="AY84"/>
  <c r="AY85"/>
  <c r="AY86"/>
  <c r="AY87"/>
  <c r="AY88"/>
  <c r="AY89"/>
  <c r="AY90"/>
  <c r="AY91"/>
  <c r="AY92"/>
  <c r="AY93"/>
  <c r="AY94"/>
  <c r="AY95"/>
  <c r="AY96"/>
  <c r="AY97"/>
  <c r="AY98"/>
  <c r="AY99"/>
  <c r="AY100"/>
  <c r="AY101"/>
  <c r="AY102"/>
  <c r="AY103"/>
  <c r="AY104"/>
  <c r="AY105"/>
  <c r="AY106"/>
  <c r="AY107"/>
  <c r="AY108"/>
  <c r="AY109"/>
  <c r="AY110"/>
  <c r="AY111"/>
  <c r="AY112"/>
  <c r="AY113"/>
  <c r="AY114"/>
  <c r="AY115"/>
  <c r="AY116"/>
  <c r="AY117"/>
  <c r="AY118"/>
  <c r="AY119"/>
  <c r="AY120"/>
  <c r="AY121"/>
  <c r="AY122"/>
  <c r="AY123"/>
  <c r="AY124"/>
  <c r="AY125"/>
  <c r="AY126"/>
  <c r="AY127"/>
  <c r="AY128"/>
  <c r="AY129"/>
  <c r="AY130"/>
  <c r="AY131"/>
  <c r="AY132"/>
  <c r="AY133"/>
  <c r="AY134"/>
  <c r="AY135"/>
  <c r="AY136"/>
  <c r="AY137"/>
  <c r="AY138"/>
  <c r="AY139"/>
  <c r="AY140"/>
  <c r="AY141"/>
  <c r="AY142"/>
  <c r="AY143"/>
  <c r="AY144"/>
  <c r="AY145"/>
  <c r="AY146"/>
  <c r="AY147"/>
  <c r="AY148"/>
  <c r="AY149"/>
  <c r="AY150"/>
  <c r="AY151"/>
  <c r="AY152"/>
  <c r="AY153"/>
  <c r="AY154"/>
  <c r="AY155"/>
  <c r="AY156"/>
  <c r="AY157"/>
  <c r="AY62"/>
  <c r="AR63"/>
  <c r="AR64"/>
  <c r="AR65"/>
  <c r="AR66"/>
  <c r="AR67"/>
  <c r="AR68"/>
  <c r="AR69"/>
  <c r="AR70"/>
  <c r="AR71"/>
  <c r="AR72"/>
  <c r="AR73"/>
  <c r="AR74"/>
  <c r="AR75"/>
  <c r="AR76"/>
  <c r="AR77"/>
  <c r="AR78"/>
  <c r="AR79"/>
  <c r="AR80"/>
  <c r="AR81"/>
  <c r="AR82"/>
  <c r="AR83"/>
  <c r="AR84"/>
  <c r="AR85"/>
  <c r="AR86"/>
  <c r="AR87"/>
  <c r="AR88"/>
  <c r="AR89"/>
  <c r="AR90"/>
  <c r="AR91"/>
  <c r="AR92"/>
  <c r="AR93"/>
  <c r="AR94"/>
  <c r="AR95"/>
  <c r="AR96"/>
  <c r="AR97"/>
  <c r="AR98"/>
  <c r="AR99"/>
  <c r="AR100"/>
  <c r="AR101"/>
  <c r="AR102"/>
  <c r="AR103"/>
  <c r="AR104"/>
  <c r="AR105"/>
  <c r="AR106"/>
  <c r="AR107"/>
  <c r="AR108"/>
  <c r="AR109"/>
  <c r="AR110"/>
  <c r="AR111"/>
  <c r="AR112"/>
  <c r="AR113"/>
  <c r="AR114"/>
  <c r="AR115"/>
  <c r="AR116"/>
  <c r="AR117"/>
  <c r="AR118"/>
  <c r="AR119"/>
  <c r="AR120"/>
  <c r="AR121"/>
  <c r="AR122"/>
  <c r="AR123"/>
  <c r="AR124"/>
  <c r="AR125"/>
  <c r="AR126"/>
  <c r="AR127"/>
  <c r="AR128"/>
  <c r="AR129"/>
  <c r="AR130"/>
  <c r="AR131"/>
  <c r="AR132"/>
  <c r="AR133"/>
  <c r="AR134"/>
  <c r="AR135"/>
  <c r="AR136"/>
  <c r="AR137"/>
  <c r="AR138"/>
  <c r="AR139"/>
  <c r="AR140"/>
  <c r="AR141"/>
  <c r="AR142"/>
  <c r="AR143"/>
  <c r="AR144"/>
  <c r="AR145"/>
  <c r="AR146"/>
  <c r="AR147"/>
  <c r="AR148"/>
  <c r="AR149"/>
  <c r="AR150"/>
  <c r="AR151"/>
  <c r="AR152"/>
  <c r="AR153"/>
  <c r="AR154"/>
  <c r="AR155"/>
  <c r="AR156"/>
  <c r="AR157"/>
  <c r="AR62"/>
  <c r="AK63"/>
  <c r="AK64"/>
  <c r="AK65"/>
  <c r="AK66"/>
  <c r="AK67"/>
  <c r="AK68"/>
  <c r="AK69"/>
  <c r="AK70"/>
  <c r="AK71"/>
  <c r="AK72"/>
  <c r="AK73"/>
  <c r="AK74"/>
  <c r="AK75"/>
  <c r="AK76"/>
  <c r="AK77"/>
  <c r="AK78"/>
  <c r="AK79"/>
  <c r="AK80"/>
  <c r="AK81"/>
  <c r="AK82"/>
  <c r="AK83"/>
  <c r="AK84"/>
  <c r="AK85"/>
  <c r="AK86"/>
  <c r="AK87"/>
  <c r="AK88"/>
  <c r="AK89"/>
  <c r="AK90"/>
  <c r="AK91"/>
  <c r="AK92"/>
  <c r="AK93"/>
  <c r="AK94"/>
  <c r="AK95"/>
  <c r="AK96"/>
  <c r="AK97"/>
  <c r="AK98"/>
  <c r="AK99"/>
  <c r="AK100"/>
  <c r="AK101"/>
  <c r="AK102"/>
  <c r="AK103"/>
  <c r="AK104"/>
  <c r="AK105"/>
  <c r="AK106"/>
  <c r="AK107"/>
  <c r="AK108"/>
  <c r="AK109"/>
  <c r="AK110"/>
  <c r="AK111"/>
  <c r="AK112"/>
  <c r="AK113"/>
  <c r="AK114"/>
  <c r="AK115"/>
  <c r="AK116"/>
  <c r="AK117"/>
  <c r="AK118"/>
  <c r="AK119"/>
  <c r="AK120"/>
  <c r="AK121"/>
  <c r="AK122"/>
  <c r="AK123"/>
  <c r="AK124"/>
  <c r="AK125"/>
  <c r="AK126"/>
  <c r="AK127"/>
  <c r="AK128"/>
  <c r="AK129"/>
  <c r="AK130"/>
  <c r="AK131"/>
  <c r="AK132"/>
  <c r="AK133"/>
  <c r="AK134"/>
  <c r="AK135"/>
  <c r="AK136"/>
  <c r="AK137"/>
  <c r="AK138"/>
  <c r="AK139"/>
  <c r="AK140"/>
  <c r="AK141"/>
  <c r="AK142"/>
  <c r="AK143"/>
  <c r="AK144"/>
  <c r="AK145"/>
  <c r="AK146"/>
  <c r="AK147"/>
  <c r="AK148"/>
  <c r="AK149"/>
  <c r="AK150"/>
  <c r="AK151"/>
  <c r="AK152"/>
  <c r="AK153"/>
  <c r="AK154"/>
  <c r="AK155"/>
  <c r="AK156"/>
  <c r="AK157"/>
  <c r="AK62"/>
  <c r="AD63"/>
  <c r="AD64"/>
  <c r="AD65"/>
  <c r="AD66"/>
  <c r="AD67"/>
  <c r="AD68"/>
  <c r="AD69"/>
  <c r="AD70"/>
  <c r="AD71"/>
  <c r="AD72"/>
  <c r="AD73"/>
  <c r="AD74"/>
  <c r="AD75"/>
  <c r="AD76"/>
  <c r="AD77"/>
  <c r="AD78"/>
  <c r="AD79"/>
  <c r="AD80"/>
  <c r="AD81"/>
  <c r="AD82"/>
  <c r="AD83"/>
  <c r="AD84"/>
  <c r="AD85"/>
  <c r="AD86"/>
  <c r="AD87"/>
  <c r="AD88"/>
  <c r="AD89"/>
  <c r="AD90"/>
  <c r="AD91"/>
  <c r="AD92"/>
  <c r="AD93"/>
  <c r="AD94"/>
  <c r="AD95"/>
  <c r="AD96"/>
  <c r="AD97"/>
  <c r="AD98"/>
  <c r="AD99"/>
  <c r="AD100"/>
  <c r="AD101"/>
  <c r="AD102"/>
  <c r="AD103"/>
  <c r="AD104"/>
  <c r="AD105"/>
  <c r="AD106"/>
  <c r="AD107"/>
  <c r="AD108"/>
  <c r="AD109"/>
  <c r="AD110"/>
  <c r="AD111"/>
  <c r="AD112"/>
  <c r="AD113"/>
  <c r="AD114"/>
  <c r="AD115"/>
  <c r="AD116"/>
  <c r="AD117"/>
  <c r="AD118"/>
  <c r="AD119"/>
  <c r="AD120"/>
  <c r="AD121"/>
  <c r="AD122"/>
  <c r="AD123"/>
  <c r="AD124"/>
  <c r="AD125"/>
  <c r="AD126"/>
  <c r="AD127"/>
  <c r="AD128"/>
  <c r="AD129"/>
  <c r="AD130"/>
  <c r="AD131"/>
  <c r="AD132"/>
  <c r="AD133"/>
  <c r="AD134"/>
  <c r="AD135"/>
  <c r="AD136"/>
  <c r="AD137"/>
  <c r="AD138"/>
  <c r="AD139"/>
  <c r="AD140"/>
  <c r="AD141"/>
  <c r="AD142"/>
  <c r="AD143"/>
  <c r="AD144"/>
  <c r="AD145"/>
  <c r="AD146"/>
  <c r="AD147"/>
  <c r="AD148"/>
  <c r="AD149"/>
  <c r="AD150"/>
  <c r="AD151"/>
  <c r="AD152"/>
  <c r="AD153"/>
  <c r="AD154"/>
  <c r="AD155"/>
  <c r="AD156"/>
  <c r="AD157"/>
  <c r="AD62"/>
  <c r="W63"/>
  <c r="W64"/>
  <c r="W65"/>
  <c r="W66"/>
  <c r="W67"/>
  <c r="W68"/>
  <c r="W69"/>
  <c r="W70"/>
  <c r="W71"/>
  <c r="W72"/>
  <c r="W73"/>
  <c r="W74"/>
  <c r="W75"/>
  <c r="W76"/>
  <c r="W77"/>
  <c r="W78"/>
  <c r="W79"/>
  <c r="W80"/>
  <c r="W81"/>
  <c r="W82"/>
  <c r="W83"/>
  <c r="W84"/>
  <c r="W85"/>
  <c r="W86"/>
  <c r="W87"/>
  <c r="W88"/>
  <c r="W89"/>
  <c r="W90"/>
  <c r="W91"/>
  <c r="W92"/>
  <c r="W93"/>
  <c r="W94"/>
  <c r="W95"/>
  <c r="W96"/>
  <c r="W97"/>
  <c r="W98"/>
  <c r="W99"/>
  <c r="W100"/>
  <c r="W101"/>
  <c r="W102"/>
  <c r="W103"/>
  <c r="W104"/>
  <c r="W105"/>
  <c r="W106"/>
  <c r="W107"/>
  <c r="W108"/>
  <c r="W109"/>
  <c r="W110"/>
  <c r="W111"/>
  <c r="W112"/>
  <c r="W113"/>
  <c r="W114"/>
  <c r="W115"/>
  <c r="W116"/>
  <c r="W117"/>
  <c r="W118"/>
  <c r="W119"/>
  <c r="W120"/>
  <c r="W121"/>
  <c r="W122"/>
  <c r="W123"/>
  <c r="W124"/>
  <c r="W125"/>
  <c r="W126"/>
  <c r="W127"/>
  <c r="W128"/>
  <c r="W129"/>
  <c r="W130"/>
  <c r="W131"/>
  <c r="W132"/>
  <c r="W133"/>
  <c r="W134"/>
  <c r="W135"/>
  <c r="W136"/>
  <c r="W137"/>
  <c r="W138"/>
  <c r="W139"/>
  <c r="W140"/>
  <c r="W141"/>
  <c r="W142"/>
  <c r="W143"/>
  <c r="W144"/>
  <c r="W145"/>
  <c r="W146"/>
  <c r="W147"/>
  <c r="W148"/>
  <c r="W149"/>
  <c r="W150"/>
  <c r="W151"/>
  <c r="W152"/>
  <c r="W153"/>
  <c r="W154"/>
  <c r="W155"/>
  <c r="W156"/>
  <c r="W157"/>
  <c r="W62"/>
  <c r="R150"/>
  <c r="R151"/>
  <c r="R152"/>
  <c r="R153"/>
  <c r="R154"/>
  <c r="R155"/>
  <c r="R156"/>
  <c r="R157"/>
  <c r="Q150"/>
  <c r="Q151"/>
  <c r="Q152"/>
  <c r="Q153"/>
  <c r="Q154"/>
  <c r="Q155"/>
  <c r="Q156"/>
  <c r="Q157"/>
  <c r="U2" i="12"/>
  <c r="U3"/>
  <c r="U4"/>
  <c r="U5"/>
  <c r="U6"/>
  <c r="U7"/>
  <c r="U9"/>
  <c r="U10"/>
  <c r="U11"/>
  <c r="K3"/>
  <c r="K4"/>
  <c r="K5"/>
  <c r="K6"/>
  <c r="K7"/>
  <c r="K8"/>
  <c r="K9"/>
  <c r="K10"/>
  <c r="K11"/>
  <c r="C807"/>
  <c r="C815"/>
  <c r="C819"/>
  <c r="C824"/>
  <c r="C825"/>
  <c r="C826"/>
  <c r="C827"/>
  <c r="C828"/>
  <c r="C832"/>
  <c r="C833"/>
  <c r="C834"/>
  <c r="C835"/>
  <c r="C836"/>
  <c r="C837"/>
  <c r="C838"/>
  <c r="C839"/>
  <c r="C840"/>
  <c r="C841"/>
  <c r="C842"/>
  <c r="C846"/>
  <c r="C847"/>
  <c r="C848"/>
  <c r="C849"/>
  <c r="C850"/>
  <c r="C851"/>
  <c r="C852"/>
  <c r="C853"/>
  <c r="C854"/>
  <c r="C855"/>
  <c r="C856"/>
  <c r="C857"/>
  <c r="C858"/>
  <c r="C859"/>
  <c r="C860"/>
  <c r="C862"/>
  <c r="C863"/>
  <c r="C864"/>
  <c r="C865"/>
  <c r="C870"/>
  <c r="C872"/>
  <c r="C873"/>
  <c r="C874"/>
  <c r="C875"/>
  <c r="C877"/>
  <c r="C878"/>
  <c r="C879"/>
  <c r="C881"/>
  <c r="C882"/>
  <c r="C883"/>
  <c r="C884"/>
  <c r="C886"/>
  <c r="C887"/>
  <c r="C888"/>
  <c r="C889"/>
  <c r="C890"/>
  <c r="C896"/>
  <c r="C897"/>
  <c r="C898"/>
  <c r="C899"/>
  <c r="BS63" i="13"/>
  <c r="BS64"/>
  <c r="BS65"/>
  <c r="BS66"/>
  <c r="BS67"/>
  <c r="BS68"/>
  <c r="BS69"/>
  <c r="BS70"/>
  <c r="BS71"/>
  <c r="BS72"/>
  <c r="BS73"/>
  <c r="BS74"/>
  <c r="BS75"/>
  <c r="BS76"/>
  <c r="BS77"/>
  <c r="BS78"/>
  <c r="BS79"/>
  <c r="BS80"/>
  <c r="BS81"/>
  <c r="BS82"/>
  <c r="BS83"/>
  <c r="BS84"/>
  <c r="BS85"/>
  <c r="BS86"/>
  <c r="BS87"/>
  <c r="BS88"/>
  <c r="BS89"/>
  <c r="BS90"/>
  <c r="BS91"/>
  <c r="BS92"/>
  <c r="BS93"/>
  <c r="BS94"/>
  <c r="BS95"/>
  <c r="BS96"/>
  <c r="BS97"/>
  <c r="BS98"/>
  <c r="BS99"/>
  <c r="BS100"/>
  <c r="BS101"/>
  <c r="BS102"/>
  <c r="BS103"/>
  <c r="BS104"/>
  <c r="BS105"/>
  <c r="BS106"/>
  <c r="BS107"/>
  <c r="BS108"/>
  <c r="BS109"/>
  <c r="BS110"/>
  <c r="BS111"/>
  <c r="BS112"/>
  <c r="BS113"/>
  <c r="BS114"/>
  <c r="BS115"/>
  <c r="BS116"/>
  <c r="BS117"/>
  <c r="BS118"/>
  <c r="BS119"/>
  <c r="BS120"/>
  <c r="BS121"/>
  <c r="BS122"/>
  <c r="BS123"/>
  <c r="BS124"/>
  <c r="BS125"/>
  <c r="BS126"/>
  <c r="BS127"/>
  <c r="BS128"/>
  <c r="BS129"/>
  <c r="BS130"/>
  <c r="BS131"/>
  <c r="BS132"/>
  <c r="BS133"/>
  <c r="BS134"/>
  <c r="BS135"/>
  <c r="BS136"/>
  <c r="BS137"/>
  <c r="BS138"/>
  <c r="BS139"/>
  <c r="BS140"/>
  <c r="BS141"/>
  <c r="BS142"/>
  <c r="BS143"/>
  <c r="BS144"/>
  <c r="BS145"/>
  <c r="BS146"/>
  <c r="BS147"/>
  <c r="BS148"/>
  <c r="BS149"/>
  <c r="BS150"/>
  <c r="BS151"/>
  <c r="BS152"/>
  <c r="BS153"/>
  <c r="BS154"/>
  <c r="BS155"/>
  <c r="BS156"/>
  <c r="BS157"/>
  <c r="BK63"/>
  <c r="BL63"/>
  <c r="BM63"/>
  <c r="BN63"/>
  <c r="BO63"/>
  <c r="BP63"/>
  <c r="BR63"/>
  <c r="BK64"/>
  <c r="BL64"/>
  <c r="BM64"/>
  <c r="BN64"/>
  <c r="BO64"/>
  <c r="BP64"/>
  <c r="BR64"/>
  <c r="BK65"/>
  <c r="BL65"/>
  <c r="BM65"/>
  <c r="BN65"/>
  <c r="BO65"/>
  <c r="BP65"/>
  <c r="BR65"/>
  <c r="BK66"/>
  <c r="BL66"/>
  <c r="BM66"/>
  <c r="BN66"/>
  <c r="BO66"/>
  <c r="BP66"/>
  <c r="BR66"/>
  <c r="BK67"/>
  <c r="BL67"/>
  <c r="BM67"/>
  <c r="BN67"/>
  <c r="BO67"/>
  <c r="BP67"/>
  <c r="BR67"/>
  <c r="BK68"/>
  <c r="BL68"/>
  <c r="BM68"/>
  <c r="BN68"/>
  <c r="BO68"/>
  <c r="BP68"/>
  <c r="BR68"/>
  <c r="BK69"/>
  <c r="BL69"/>
  <c r="BM69"/>
  <c r="BN69"/>
  <c r="BO69"/>
  <c r="BP69"/>
  <c r="BR69"/>
  <c r="BK70"/>
  <c r="BL70"/>
  <c r="BM70"/>
  <c r="BN70"/>
  <c r="BO70"/>
  <c r="BP70"/>
  <c r="BR70"/>
  <c r="BK71"/>
  <c r="BL71"/>
  <c r="BM71"/>
  <c r="BN71"/>
  <c r="BO71"/>
  <c r="BP71"/>
  <c r="BR71"/>
  <c r="BK72"/>
  <c r="BL72"/>
  <c r="BM72"/>
  <c r="BN72"/>
  <c r="BO72"/>
  <c r="BP72"/>
  <c r="BR72"/>
  <c r="BK73"/>
  <c r="BL73"/>
  <c r="BM73"/>
  <c r="BN73"/>
  <c r="BO73"/>
  <c r="BP73"/>
  <c r="BR73"/>
  <c r="BK74"/>
  <c r="BL74"/>
  <c r="BM74"/>
  <c r="BN74"/>
  <c r="BO74"/>
  <c r="BP74"/>
  <c r="BR74"/>
  <c r="BK75"/>
  <c r="BL75"/>
  <c r="BM75"/>
  <c r="BN75"/>
  <c r="BO75"/>
  <c r="BP75"/>
  <c r="BR75"/>
  <c r="BK76"/>
  <c r="BL76"/>
  <c r="BM76"/>
  <c r="BN76"/>
  <c r="BO76"/>
  <c r="BP76"/>
  <c r="BR76"/>
  <c r="BK77"/>
  <c r="BL77"/>
  <c r="BM77"/>
  <c r="BN77"/>
  <c r="BO77"/>
  <c r="BP77"/>
  <c r="BR77"/>
  <c r="BK78"/>
  <c r="BL78"/>
  <c r="BM78"/>
  <c r="BN78"/>
  <c r="BO78"/>
  <c r="BP78"/>
  <c r="BR78"/>
  <c r="BK79"/>
  <c r="BL79"/>
  <c r="BM79"/>
  <c r="BN79"/>
  <c r="BO79"/>
  <c r="BP79"/>
  <c r="BR79"/>
  <c r="BK80"/>
  <c r="BL80"/>
  <c r="BM80"/>
  <c r="BN80"/>
  <c r="BO80"/>
  <c r="BP80"/>
  <c r="BR80"/>
  <c r="BK81"/>
  <c r="BL81"/>
  <c r="BM81"/>
  <c r="BN81"/>
  <c r="BO81"/>
  <c r="BP81"/>
  <c r="BR81"/>
  <c r="BK82"/>
  <c r="BL82"/>
  <c r="BM82"/>
  <c r="BN82"/>
  <c r="BO82"/>
  <c r="BP82"/>
  <c r="BR82"/>
  <c r="BK83"/>
  <c r="BL83"/>
  <c r="BM83"/>
  <c r="BN83"/>
  <c r="BO83"/>
  <c r="BP83"/>
  <c r="BR83"/>
  <c r="BK84"/>
  <c r="BL84"/>
  <c r="BM84"/>
  <c r="BN84"/>
  <c r="BO84"/>
  <c r="BP84"/>
  <c r="BR84"/>
  <c r="BK85"/>
  <c r="BL85"/>
  <c r="BM85"/>
  <c r="BN85"/>
  <c r="BO85"/>
  <c r="BP85"/>
  <c r="BR85"/>
  <c r="BK86"/>
  <c r="BL86"/>
  <c r="BM86"/>
  <c r="BN86"/>
  <c r="BO86"/>
  <c r="BP86"/>
  <c r="BR86"/>
  <c r="BK87"/>
  <c r="BL87"/>
  <c r="BM87"/>
  <c r="BN87"/>
  <c r="BO87"/>
  <c r="BP87"/>
  <c r="BR87"/>
  <c r="BK88"/>
  <c r="BL88"/>
  <c r="BM88"/>
  <c r="BN88"/>
  <c r="BO88"/>
  <c r="BP88"/>
  <c r="BR88"/>
  <c r="BK89"/>
  <c r="BL89"/>
  <c r="BM89"/>
  <c r="BN89"/>
  <c r="BO89"/>
  <c r="BP89"/>
  <c r="BR89"/>
  <c r="BK90"/>
  <c r="BL90"/>
  <c r="BM90"/>
  <c r="BN90"/>
  <c r="BO90"/>
  <c r="BP90"/>
  <c r="BR90"/>
  <c r="BK91"/>
  <c r="BL91"/>
  <c r="BM91"/>
  <c r="BN91"/>
  <c r="BO91"/>
  <c r="BP91"/>
  <c r="BR91"/>
  <c r="BK92"/>
  <c r="BL92"/>
  <c r="BM92"/>
  <c r="BN92"/>
  <c r="BO92"/>
  <c r="BP92"/>
  <c r="BR92"/>
  <c r="BK93"/>
  <c r="BL93"/>
  <c r="BM93"/>
  <c r="BN93"/>
  <c r="BO93"/>
  <c r="BP93"/>
  <c r="BR93"/>
  <c r="BK94"/>
  <c r="BL94"/>
  <c r="BM94"/>
  <c r="BN94"/>
  <c r="BO94"/>
  <c r="BP94"/>
  <c r="BR94"/>
  <c r="BK95"/>
  <c r="BL95"/>
  <c r="BM95"/>
  <c r="BN95"/>
  <c r="BO95"/>
  <c r="BP95"/>
  <c r="BR95"/>
  <c r="BK96"/>
  <c r="BL96"/>
  <c r="BM96"/>
  <c r="BN96"/>
  <c r="BO96"/>
  <c r="BP96"/>
  <c r="BR96"/>
  <c r="BK97"/>
  <c r="BL97"/>
  <c r="BM97"/>
  <c r="BN97"/>
  <c r="BO97"/>
  <c r="BP97"/>
  <c r="BR97"/>
  <c r="BK98"/>
  <c r="BL98"/>
  <c r="BM98"/>
  <c r="BN98"/>
  <c r="BO98"/>
  <c r="BP98"/>
  <c r="BR98"/>
  <c r="BK99"/>
  <c r="BL99"/>
  <c r="BM99"/>
  <c r="BN99"/>
  <c r="BO99"/>
  <c r="BP99"/>
  <c r="BR99"/>
  <c r="BK100"/>
  <c r="BL100"/>
  <c r="BM100"/>
  <c r="BN100"/>
  <c r="BO100"/>
  <c r="BP100"/>
  <c r="BR100"/>
  <c r="BK101"/>
  <c r="BL101"/>
  <c r="BM101"/>
  <c r="BN101"/>
  <c r="BO101"/>
  <c r="BP101"/>
  <c r="BR101"/>
  <c r="BK102"/>
  <c r="BL102"/>
  <c r="BM102"/>
  <c r="BN102"/>
  <c r="BO102"/>
  <c r="BP102"/>
  <c r="BR102"/>
  <c r="BK103"/>
  <c r="BL103"/>
  <c r="BM103"/>
  <c r="BN103"/>
  <c r="BO103"/>
  <c r="BP103"/>
  <c r="BR103"/>
  <c r="BK104"/>
  <c r="BL104"/>
  <c r="BM104"/>
  <c r="BN104"/>
  <c r="BO104"/>
  <c r="BP104"/>
  <c r="BR104"/>
  <c r="BK105"/>
  <c r="BL105"/>
  <c r="BM105"/>
  <c r="BN105"/>
  <c r="BO105"/>
  <c r="BP105"/>
  <c r="BR105"/>
  <c r="BK106"/>
  <c r="BL106"/>
  <c r="BM106"/>
  <c r="BN106"/>
  <c r="BO106"/>
  <c r="BP106"/>
  <c r="BR106"/>
  <c r="BK107"/>
  <c r="BL107"/>
  <c r="BM107"/>
  <c r="BN107"/>
  <c r="BO107"/>
  <c r="BP107"/>
  <c r="BR107"/>
  <c r="BK108"/>
  <c r="BL108"/>
  <c r="BM108"/>
  <c r="BN108"/>
  <c r="BO108"/>
  <c r="BP108"/>
  <c r="BR108"/>
  <c r="BK109"/>
  <c r="BL109"/>
  <c r="BM109"/>
  <c r="BN109"/>
  <c r="BO109"/>
  <c r="BP109"/>
  <c r="BR109"/>
  <c r="BK110"/>
  <c r="BL110"/>
  <c r="BM110"/>
  <c r="BN110"/>
  <c r="BO110"/>
  <c r="BP110"/>
  <c r="BR110"/>
  <c r="BK111"/>
  <c r="BL111"/>
  <c r="BM111"/>
  <c r="BN111"/>
  <c r="BO111"/>
  <c r="BP111"/>
  <c r="BR111"/>
  <c r="BK112"/>
  <c r="BL112"/>
  <c r="BM112"/>
  <c r="BN112"/>
  <c r="BO112"/>
  <c r="BP112"/>
  <c r="BR112"/>
  <c r="BK113"/>
  <c r="BL113"/>
  <c r="BM113"/>
  <c r="BN113"/>
  <c r="BO113"/>
  <c r="BP113"/>
  <c r="BR113"/>
  <c r="BK114"/>
  <c r="BL114"/>
  <c r="BM114"/>
  <c r="BN114"/>
  <c r="BO114"/>
  <c r="BP114"/>
  <c r="BR114"/>
  <c r="BK115"/>
  <c r="BL115"/>
  <c r="BM115"/>
  <c r="BN115"/>
  <c r="BO115"/>
  <c r="BP115"/>
  <c r="BR115"/>
  <c r="BK116"/>
  <c r="BL116"/>
  <c r="BM116"/>
  <c r="BN116"/>
  <c r="BO116"/>
  <c r="BP116"/>
  <c r="BR116"/>
  <c r="BK117"/>
  <c r="BL117"/>
  <c r="BM117"/>
  <c r="BN117"/>
  <c r="BO117"/>
  <c r="BP117"/>
  <c r="BR117"/>
  <c r="BK118"/>
  <c r="BL118"/>
  <c r="BM118"/>
  <c r="BN118"/>
  <c r="BO118"/>
  <c r="BP118"/>
  <c r="BR118"/>
  <c r="BK119"/>
  <c r="BL119"/>
  <c r="BM119"/>
  <c r="BN119"/>
  <c r="BO119"/>
  <c r="BP119"/>
  <c r="BR119"/>
  <c r="BK120"/>
  <c r="BL120"/>
  <c r="BM120"/>
  <c r="BN120"/>
  <c r="BO120"/>
  <c r="BP120"/>
  <c r="BR120"/>
  <c r="BK121"/>
  <c r="BL121"/>
  <c r="BM121"/>
  <c r="BN121"/>
  <c r="BO121"/>
  <c r="BP121"/>
  <c r="BR121"/>
  <c r="BK122"/>
  <c r="BL122"/>
  <c r="BM122"/>
  <c r="BN122"/>
  <c r="BO122"/>
  <c r="BP122"/>
  <c r="BR122"/>
  <c r="BK123"/>
  <c r="BL123"/>
  <c r="BM123"/>
  <c r="BT123"/>
  <c r="BN123"/>
  <c r="BO123"/>
  <c r="BP123"/>
  <c r="BR123"/>
  <c r="BK124"/>
  <c r="BL124"/>
  <c r="BM124"/>
  <c r="BT124"/>
  <c r="BN124"/>
  <c r="BO124"/>
  <c r="BP124"/>
  <c r="BR124"/>
  <c r="BK125"/>
  <c r="BL125"/>
  <c r="BM125"/>
  <c r="BT125"/>
  <c r="BN125"/>
  <c r="BO125"/>
  <c r="BP125"/>
  <c r="BR125"/>
  <c r="BK126"/>
  <c r="BL126"/>
  <c r="BM126"/>
  <c r="BT126"/>
  <c r="BN126"/>
  <c r="BO126"/>
  <c r="BP126"/>
  <c r="BR126"/>
  <c r="BK127"/>
  <c r="BL127"/>
  <c r="BM127"/>
  <c r="BT127"/>
  <c r="BN127"/>
  <c r="BO127"/>
  <c r="BP127"/>
  <c r="BR127"/>
  <c r="BK128"/>
  <c r="BL128"/>
  <c r="BM128"/>
  <c r="BT128"/>
  <c r="BN128"/>
  <c r="BO128"/>
  <c r="BP128"/>
  <c r="BR128"/>
  <c r="BK129"/>
  <c r="BL129"/>
  <c r="BM129"/>
  <c r="BT129"/>
  <c r="BN129"/>
  <c r="BO129"/>
  <c r="BP129"/>
  <c r="BR129"/>
  <c r="BK130"/>
  <c r="BL130"/>
  <c r="BM130"/>
  <c r="BT130"/>
  <c r="BN130"/>
  <c r="BO130"/>
  <c r="BP130"/>
  <c r="BR130"/>
  <c r="BK131"/>
  <c r="BL131"/>
  <c r="BM131"/>
  <c r="BT131"/>
  <c r="BN131"/>
  <c r="BO131"/>
  <c r="BP131"/>
  <c r="BR131"/>
  <c r="BK132"/>
  <c r="BL132"/>
  <c r="BM132"/>
  <c r="BT132"/>
  <c r="BN132"/>
  <c r="BO132"/>
  <c r="BP132"/>
  <c r="BR132"/>
  <c r="BK133"/>
  <c r="BL133"/>
  <c r="BM133"/>
  <c r="BT133"/>
  <c r="BN133"/>
  <c r="BO133"/>
  <c r="BP133"/>
  <c r="BR133"/>
  <c r="BK134"/>
  <c r="BL134"/>
  <c r="BM134"/>
  <c r="BT134"/>
  <c r="BN134"/>
  <c r="BO134"/>
  <c r="BP134"/>
  <c r="BR134"/>
  <c r="BK135"/>
  <c r="BL135"/>
  <c r="BM135"/>
  <c r="BT135"/>
  <c r="BN135"/>
  <c r="BO135"/>
  <c r="BP135"/>
  <c r="BR135"/>
  <c r="BK136"/>
  <c r="BL136"/>
  <c r="BM136"/>
  <c r="BT136"/>
  <c r="BN136"/>
  <c r="BO136"/>
  <c r="BP136"/>
  <c r="BR136"/>
  <c r="BK137"/>
  <c r="BL137"/>
  <c r="BM137"/>
  <c r="BT137"/>
  <c r="BN137"/>
  <c r="BO137"/>
  <c r="BP137"/>
  <c r="BR137"/>
  <c r="BK138"/>
  <c r="BL138"/>
  <c r="BM138"/>
  <c r="BT138"/>
  <c r="BN138"/>
  <c r="BO138"/>
  <c r="BP138"/>
  <c r="BR138"/>
  <c r="BK139"/>
  <c r="BL139"/>
  <c r="BM139"/>
  <c r="BT139"/>
  <c r="BN139"/>
  <c r="BO139"/>
  <c r="BP139"/>
  <c r="BR139"/>
  <c r="BK140"/>
  <c r="BL140"/>
  <c r="BM140"/>
  <c r="BT140"/>
  <c r="BN140"/>
  <c r="BO140"/>
  <c r="BP140"/>
  <c r="BR140"/>
  <c r="BK141"/>
  <c r="BL141"/>
  <c r="BM141"/>
  <c r="BT141"/>
  <c r="BN141"/>
  <c r="BO141"/>
  <c r="BP141"/>
  <c r="BR141"/>
  <c r="BK142"/>
  <c r="BL142"/>
  <c r="BM142"/>
  <c r="BT142"/>
  <c r="BN142"/>
  <c r="BO142"/>
  <c r="BP142"/>
  <c r="BR142"/>
  <c r="BK143"/>
  <c r="BL143"/>
  <c r="BM143"/>
  <c r="BT143"/>
  <c r="BN143"/>
  <c r="BO143"/>
  <c r="BP143"/>
  <c r="BR143"/>
  <c r="BK144"/>
  <c r="BL144"/>
  <c r="BM144"/>
  <c r="BT144"/>
  <c r="BN144"/>
  <c r="BO144"/>
  <c r="BP144"/>
  <c r="BR144"/>
  <c r="BK145"/>
  <c r="BL145"/>
  <c r="BM145"/>
  <c r="BT145"/>
  <c r="BN145"/>
  <c r="BO145"/>
  <c r="BP145"/>
  <c r="BR145"/>
  <c r="BK146"/>
  <c r="BL146"/>
  <c r="BM146"/>
  <c r="BT146"/>
  <c r="BN146"/>
  <c r="BO146"/>
  <c r="BP146"/>
  <c r="BR146"/>
  <c r="BK147"/>
  <c r="BL147"/>
  <c r="BM147"/>
  <c r="BT147"/>
  <c r="BN147"/>
  <c r="BO147"/>
  <c r="BP147"/>
  <c r="BR147"/>
  <c r="BK148"/>
  <c r="BL148"/>
  <c r="BM148"/>
  <c r="BT148"/>
  <c r="BN148"/>
  <c r="BO148"/>
  <c r="BP148"/>
  <c r="BR148"/>
  <c r="BK149"/>
  <c r="BL149"/>
  <c r="BM149"/>
  <c r="BT149"/>
  <c r="BN149"/>
  <c r="BO149"/>
  <c r="BP149"/>
  <c r="BR149"/>
  <c r="BK150"/>
  <c r="BL150"/>
  <c r="BM150"/>
  <c r="BT150"/>
  <c r="BN150"/>
  <c r="BO150"/>
  <c r="BP150"/>
  <c r="BR150"/>
  <c r="BK151"/>
  <c r="BL151"/>
  <c r="BM151"/>
  <c r="BT151"/>
  <c r="BN151"/>
  <c r="BO151"/>
  <c r="BP151"/>
  <c r="BR151"/>
  <c r="BK152"/>
  <c r="BL152"/>
  <c r="BM152"/>
  <c r="BT152"/>
  <c r="BN152"/>
  <c r="BO152"/>
  <c r="BP152"/>
  <c r="BR152"/>
  <c r="BK153"/>
  <c r="BL153"/>
  <c r="BM153"/>
  <c r="BT153"/>
  <c r="BN153"/>
  <c r="BO153"/>
  <c r="BP153"/>
  <c r="BR153"/>
  <c r="BK154"/>
  <c r="BL154"/>
  <c r="BM154"/>
  <c r="BT154"/>
  <c r="BN154"/>
  <c r="BO154"/>
  <c r="BP154"/>
  <c r="BR154"/>
  <c r="BK155"/>
  <c r="BL155"/>
  <c r="BM155"/>
  <c r="BT155"/>
  <c r="BN155"/>
  <c r="BO155"/>
  <c r="BP155"/>
  <c r="BR155"/>
  <c r="BK156"/>
  <c r="BL156"/>
  <c r="BM156"/>
  <c r="BT156"/>
  <c r="BN156"/>
  <c r="BO156"/>
  <c r="BP156"/>
  <c r="BR156"/>
  <c r="BK157"/>
  <c r="BL157"/>
  <c r="BM157"/>
  <c r="BT157"/>
  <c r="BN157"/>
  <c r="BO157"/>
  <c r="BP157"/>
  <c r="BR157"/>
  <c r="BK62"/>
  <c r="BL62"/>
  <c r="BT62"/>
  <c r="BM62"/>
  <c r="BN62"/>
  <c r="BO62"/>
  <c r="BP62"/>
  <c r="BV161"/>
  <c r="BH63"/>
  <c r="BH64"/>
  <c r="BH65"/>
  <c r="BH66"/>
  <c r="BH67"/>
  <c r="BH68"/>
  <c r="BH69"/>
  <c r="BH70"/>
  <c r="BH71"/>
  <c r="BH72"/>
  <c r="BH73"/>
  <c r="BH74"/>
  <c r="BH75"/>
  <c r="BH76"/>
  <c r="BH77"/>
  <c r="BH78"/>
  <c r="BH79"/>
  <c r="BH80"/>
  <c r="BH81"/>
  <c r="BH82"/>
  <c r="BH83"/>
  <c r="BH84"/>
  <c r="BH85"/>
  <c r="BH86"/>
  <c r="BH87"/>
  <c r="BH88"/>
  <c r="BH89"/>
  <c r="BH90"/>
  <c r="BH91"/>
  <c r="BH92"/>
  <c r="BH93"/>
  <c r="BH94"/>
  <c r="BH95"/>
  <c r="BH96"/>
  <c r="BH97"/>
  <c r="BH98"/>
  <c r="BH99"/>
  <c r="BH100"/>
  <c r="BH101"/>
  <c r="BH102"/>
  <c r="BH103"/>
  <c r="BH104"/>
  <c r="BH105"/>
  <c r="BH106"/>
  <c r="BH107"/>
  <c r="BH108"/>
  <c r="BH109"/>
  <c r="BH110"/>
  <c r="BH111"/>
  <c r="BH112"/>
  <c r="BH113"/>
  <c r="BH114"/>
  <c r="BH115"/>
  <c r="BH116"/>
  <c r="BH117"/>
  <c r="BH118"/>
  <c r="BH119"/>
  <c r="BH120"/>
  <c r="BH121"/>
  <c r="BH122"/>
  <c r="BH123"/>
  <c r="BH124"/>
  <c r="BH125"/>
  <c r="BH126"/>
  <c r="BH127"/>
  <c r="BH128"/>
  <c r="BH129"/>
  <c r="BH130"/>
  <c r="BH131"/>
  <c r="BH132"/>
  <c r="BH133"/>
  <c r="BH134"/>
  <c r="BH135"/>
  <c r="BH136"/>
  <c r="BH137"/>
  <c r="BH138"/>
  <c r="BH139"/>
  <c r="BH140"/>
  <c r="BH141"/>
  <c r="BH142"/>
  <c r="BH143"/>
  <c r="BH144"/>
  <c r="BH145"/>
  <c r="BH146"/>
  <c r="BH147"/>
  <c r="BH148"/>
  <c r="BH149"/>
  <c r="BH150"/>
  <c r="BH151"/>
  <c r="BH152"/>
  <c r="BH153"/>
  <c r="BH154"/>
  <c r="BH155"/>
  <c r="BH156"/>
  <c r="BH157"/>
  <c r="BH62"/>
  <c r="BR160"/>
  <c r="BG62"/>
  <c r="BG63"/>
  <c r="BG64"/>
  <c r="BG65"/>
  <c r="BG66"/>
  <c r="BG67"/>
  <c r="BG68"/>
  <c r="BG69"/>
  <c r="BG70"/>
  <c r="BG71"/>
  <c r="BG72"/>
  <c r="BG73"/>
  <c r="BG74"/>
  <c r="BG75"/>
  <c r="BG76"/>
  <c r="BG77"/>
  <c r="BG78"/>
  <c r="BG79"/>
  <c r="BG80"/>
  <c r="BG81"/>
  <c r="BG82"/>
  <c r="BG83"/>
  <c r="BG84"/>
  <c r="BG85"/>
  <c r="BG86"/>
  <c r="BG87"/>
  <c r="BG88"/>
  <c r="BG89"/>
  <c r="BG90"/>
  <c r="BG91"/>
  <c r="BG92"/>
  <c r="BG93"/>
  <c r="BG94"/>
  <c r="BG95"/>
  <c r="BG96"/>
  <c r="BG97"/>
  <c r="BG98"/>
  <c r="BG99"/>
  <c r="BG100"/>
  <c r="BG101"/>
  <c r="BG102"/>
  <c r="BG103"/>
  <c r="BG104"/>
  <c r="BG105"/>
  <c r="BG106"/>
  <c r="BG107"/>
  <c r="BG108"/>
  <c r="BG109"/>
  <c r="BG110"/>
  <c r="BG111"/>
  <c r="BG112"/>
  <c r="BG113"/>
  <c r="BG114"/>
  <c r="BG115"/>
  <c r="BG116"/>
  <c r="BG117"/>
  <c r="BG118"/>
  <c r="BG119"/>
  <c r="BG120"/>
  <c r="BG121"/>
  <c r="BG122"/>
  <c r="BG123"/>
  <c r="BG124"/>
  <c r="BG125"/>
  <c r="BG126"/>
  <c r="BG127"/>
  <c r="BG128"/>
  <c r="BG129"/>
  <c r="BG130"/>
  <c r="BG131"/>
  <c r="BG132"/>
  <c r="BG133"/>
  <c r="BG134"/>
  <c r="BG135"/>
  <c r="BG136"/>
  <c r="BG137"/>
  <c r="BG138"/>
  <c r="BG139"/>
  <c r="BG140"/>
  <c r="BG141"/>
  <c r="BG142"/>
  <c r="BG143"/>
  <c r="BG144"/>
  <c r="BG145"/>
  <c r="BG146"/>
  <c r="BG147"/>
  <c r="BG148"/>
  <c r="BG149"/>
  <c r="BG150"/>
  <c r="BG151"/>
  <c r="BG152"/>
  <c r="BG153"/>
  <c r="BG154"/>
  <c r="BG155"/>
  <c r="BG156"/>
  <c r="BG157"/>
  <c r="BQ160"/>
  <c r="BP160"/>
  <c r="BO160"/>
  <c r="BN160"/>
  <c r="BM160"/>
  <c r="BL160"/>
  <c r="BK160"/>
  <c r="BE62"/>
  <c r="BK161"/>
  <c r="BK162"/>
  <c r="BE63"/>
  <c r="BE64"/>
  <c r="BE65"/>
  <c r="BE66"/>
  <c r="BE67"/>
  <c r="BE68"/>
  <c r="BE69"/>
  <c r="BE70"/>
  <c r="BE71"/>
  <c r="BE72"/>
  <c r="BE73"/>
  <c r="BE74"/>
  <c r="BE75"/>
  <c r="BE76"/>
  <c r="BE77"/>
  <c r="BE78"/>
  <c r="BE79"/>
  <c r="BE80"/>
  <c r="BE81"/>
  <c r="BE82"/>
  <c r="BE83"/>
  <c r="BE84"/>
  <c r="BE85"/>
  <c r="BE86"/>
  <c r="BE87"/>
  <c r="BE88"/>
  <c r="BE89"/>
  <c r="BE90"/>
  <c r="BE91"/>
  <c r="BE92"/>
  <c r="BE93"/>
  <c r="BE94"/>
  <c r="BE95"/>
  <c r="BE96"/>
  <c r="BE97"/>
  <c r="BE98"/>
  <c r="BE99"/>
  <c r="BE100"/>
  <c r="BE101"/>
  <c r="BE102"/>
  <c r="BE103"/>
  <c r="BE104"/>
  <c r="BE105"/>
  <c r="BE106"/>
  <c r="BE107"/>
  <c r="BE108"/>
  <c r="BE109"/>
  <c r="BE110"/>
  <c r="BE111"/>
  <c r="BE112"/>
  <c r="BE113"/>
  <c r="BE114"/>
  <c r="BE115"/>
  <c r="BE116"/>
  <c r="BE117"/>
  <c r="BE118"/>
  <c r="BE119"/>
  <c r="BE120"/>
  <c r="BE121"/>
  <c r="BE122"/>
  <c r="BE123"/>
  <c r="BE124"/>
  <c r="BE125"/>
  <c r="BE126"/>
  <c r="BE127"/>
  <c r="BE128"/>
  <c r="BE129"/>
  <c r="BE130"/>
  <c r="BE131"/>
  <c r="BE132"/>
  <c r="BE133"/>
  <c r="BE134"/>
  <c r="BE135"/>
  <c r="BE136"/>
  <c r="BE137"/>
  <c r="BE138"/>
  <c r="BE139"/>
  <c r="BE140"/>
  <c r="BE141"/>
  <c r="BE142"/>
  <c r="BE143"/>
  <c r="BE144"/>
  <c r="BE145"/>
  <c r="BE146"/>
  <c r="BE147"/>
  <c r="BE148"/>
  <c r="BE149"/>
  <c r="BE150"/>
  <c r="BE151"/>
  <c r="BE152"/>
  <c r="BE153"/>
  <c r="BE154"/>
  <c r="BE155"/>
  <c r="BE156"/>
  <c r="BE157"/>
  <c r="R62"/>
  <c r="R63"/>
  <c r="R64"/>
  <c r="R65"/>
  <c r="R66"/>
  <c r="R67"/>
  <c r="R68"/>
  <c r="R69"/>
  <c r="R70"/>
  <c r="R71"/>
  <c r="R72"/>
  <c r="R73"/>
  <c r="R74"/>
  <c r="R75"/>
  <c r="R76"/>
  <c r="R77"/>
  <c r="R78"/>
  <c r="R79"/>
  <c r="R80"/>
  <c r="R81"/>
  <c r="R82"/>
  <c r="R83"/>
  <c r="R84"/>
  <c r="R85"/>
  <c r="R86"/>
  <c r="R87"/>
  <c r="R88"/>
  <c r="R89"/>
  <c r="R90"/>
  <c r="R91"/>
  <c r="R92"/>
  <c r="R93"/>
  <c r="R94"/>
  <c r="R95"/>
  <c r="R96"/>
  <c r="R97"/>
  <c r="R98"/>
  <c r="R99"/>
  <c r="R100"/>
  <c r="R101"/>
  <c r="R102"/>
  <c r="R103"/>
  <c r="R104"/>
  <c r="R105"/>
  <c r="R106"/>
  <c r="R107"/>
  <c r="R108"/>
  <c r="R109"/>
  <c r="R110"/>
  <c r="R111"/>
  <c r="R112"/>
  <c r="R113"/>
  <c r="R114"/>
  <c r="R115"/>
  <c r="R116"/>
  <c r="R117"/>
  <c r="R118"/>
  <c r="R119"/>
  <c r="R120"/>
  <c r="R121"/>
  <c r="R122"/>
  <c r="R123"/>
  <c r="R124"/>
  <c r="R125"/>
  <c r="R126"/>
  <c r="R127"/>
  <c r="R128"/>
  <c r="R129"/>
  <c r="R130"/>
  <c r="R131"/>
  <c r="R132"/>
  <c r="R133"/>
  <c r="R134"/>
  <c r="R135"/>
  <c r="R136"/>
  <c r="R137"/>
  <c r="R138"/>
  <c r="R139"/>
  <c r="R140"/>
  <c r="R141"/>
  <c r="R142"/>
  <c r="R143"/>
  <c r="R144"/>
  <c r="R145"/>
  <c r="R146"/>
  <c r="R147"/>
  <c r="R148"/>
  <c r="R149"/>
  <c r="Y62"/>
  <c r="Y63"/>
  <c r="Y160"/>
  <c r="Y64"/>
  <c r="Y65"/>
  <c r="Y66"/>
  <c r="Y67"/>
  <c r="Y68"/>
  <c r="Y69"/>
  <c r="Y70"/>
  <c r="Y71"/>
  <c r="Y72"/>
  <c r="Y73"/>
  <c r="Y74"/>
  <c r="Y75"/>
  <c r="Y76"/>
  <c r="Y77"/>
  <c r="Y78"/>
  <c r="Y79"/>
  <c r="Y80"/>
  <c r="Y81"/>
  <c r="Y82"/>
  <c r="Y83"/>
  <c r="Y84"/>
  <c r="Y85"/>
  <c r="Y86"/>
  <c r="Y87"/>
  <c r="Y88"/>
  <c r="Y89"/>
  <c r="Y90"/>
  <c r="Y91"/>
  <c r="Y92"/>
  <c r="Y93"/>
  <c r="Y94"/>
  <c r="Y95"/>
  <c r="Y96"/>
  <c r="Y97"/>
  <c r="Y98"/>
  <c r="Y99"/>
  <c r="Y100"/>
  <c r="Y101"/>
  <c r="Y102"/>
  <c r="Y103"/>
  <c r="Y104"/>
  <c r="Y105"/>
  <c r="Y106"/>
  <c r="Y107"/>
  <c r="Y108"/>
  <c r="Y109"/>
  <c r="Y110"/>
  <c r="Y111"/>
  <c r="Y112"/>
  <c r="Y113"/>
  <c r="Y114"/>
  <c r="Y115"/>
  <c r="Y116"/>
  <c r="Y117"/>
  <c r="Y118"/>
  <c r="Y119"/>
  <c r="Y120"/>
  <c r="Y121"/>
  <c r="Y122"/>
  <c r="Y123"/>
  <c r="Y124"/>
  <c r="Y125"/>
  <c r="Y126"/>
  <c r="Y127"/>
  <c r="Y128"/>
  <c r="Y129"/>
  <c r="Y130"/>
  <c r="Y131"/>
  <c r="Y132"/>
  <c r="Y133"/>
  <c r="Y134"/>
  <c r="Y135"/>
  <c r="Y136"/>
  <c r="Y137"/>
  <c r="Y138"/>
  <c r="Y139"/>
  <c r="Y140"/>
  <c r="Y141"/>
  <c r="Y142"/>
  <c r="Y143"/>
  <c r="Y144"/>
  <c r="Y145"/>
  <c r="Y146"/>
  <c r="Y147"/>
  <c r="Y148"/>
  <c r="Y149"/>
  <c r="Y150"/>
  <c r="Y151"/>
  <c r="Y152"/>
  <c r="Y153"/>
  <c r="Y154"/>
  <c r="Y155"/>
  <c r="Y156"/>
  <c r="Y157"/>
  <c r="X62"/>
  <c r="X63"/>
  <c r="X64"/>
  <c r="X65"/>
  <c r="X66"/>
  <c r="X67"/>
  <c r="X68"/>
  <c r="X69"/>
  <c r="X70"/>
  <c r="X71"/>
  <c r="X72"/>
  <c r="X73"/>
  <c r="X74"/>
  <c r="X75"/>
  <c r="X76"/>
  <c r="X77"/>
  <c r="X78"/>
  <c r="X79"/>
  <c r="X80"/>
  <c r="X81"/>
  <c r="X82"/>
  <c r="X83"/>
  <c r="X84"/>
  <c r="X85"/>
  <c r="X86"/>
  <c r="X87"/>
  <c r="X88"/>
  <c r="X89"/>
  <c r="X90"/>
  <c r="X91"/>
  <c r="X92"/>
  <c r="X93"/>
  <c r="X94"/>
  <c r="X95"/>
  <c r="X96"/>
  <c r="X97"/>
  <c r="X98"/>
  <c r="X99"/>
  <c r="X100"/>
  <c r="X101"/>
  <c r="X102"/>
  <c r="X103"/>
  <c r="X104"/>
  <c r="X105"/>
  <c r="X106"/>
  <c r="X107"/>
  <c r="X108"/>
  <c r="X109"/>
  <c r="X110"/>
  <c r="X111"/>
  <c r="X112"/>
  <c r="X113"/>
  <c r="X114"/>
  <c r="X115"/>
  <c r="X116"/>
  <c r="X117"/>
  <c r="X118"/>
  <c r="X119"/>
  <c r="X120"/>
  <c r="X121"/>
  <c r="X122"/>
  <c r="X123"/>
  <c r="X124"/>
  <c r="X125"/>
  <c r="X126"/>
  <c r="X127"/>
  <c r="X128"/>
  <c r="X129"/>
  <c r="X130"/>
  <c r="X131"/>
  <c r="X132"/>
  <c r="X133"/>
  <c r="X134"/>
  <c r="X135"/>
  <c r="X136"/>
  <c r="X137"/>
  <c r="X138"/>
  <c r="X139"/>
  <c r="X140"/>
  <c r="X141"/>
  <c r="X142"/>
  <c r="X143"/>
  <c r="X144"/>
  <c r="X145"/>
  <c r="X146"/>
  <c r="X147"/>
  <c r="X148"/>
  <c r="X149"/>
  <c r="X150"/>
  <c r="X151"/>
  <c r="X152"/>
  <c r="X153"/>
  <c r="X154"/>
  <c r="X155"/>
  <c r="X156"/>
  <c r="X157"/>
  <c r="AF62"/>
  <c r="AF63"/>
  <c r="AF64"/>
  <c r="AF65"/>
  <c r="AF66"/>
  <c r="AF67"/>
  <c r="AF68"/>
  <c r="AF69"/>
  <c r="AF70"/>
  <c r="AF71"/>
  <c r="AF72"/>
  <c r="AF73"/>
  <c r="AF74"/>
  <c r="AF75"/>
  <c r="AF76"/>
  <c r="AF77"/>
  <c r="AF78"/>
  <c r="AF79"/>
  <c r="AF80"/>
  <c r="AF81"/>
  <c r="AF82"/>
  <c r="AF83"/>
  <c r="AF84"/>
  <c r="AF85"/>
  <c r="AF86"/>
  <c r="AF87"/>
  <c r="AF88"/>
  <c r="AF89"/>
  <c r="AF90"/>
  <c r="AF91"/>
  <c r="AF92"/>
  <c r="AF93"/>
  <c r="AF94"/>
  <c r="AF95"/>
  <c r="AF96"/>
  <c r="AF97"/>
  <c r="AF98"/>
  <c r="AF99"/>
  <c r="AF100"/>
  <c r="AF101"/>
  <c r="AF102"/>
  <c r="AF103"/>
  <c r="AF104"/>
  <c r="AF105"/>
  <c r="AF106"/>
  <c r="AF107"/>
  <c r="AF108"/>
  <c r="AF109"/>
  <c r="AF110"/>
  <c r="AF111"/>
  <c r="AF112"/>
  <c r="AF113"/>
  <c r="AF114"/>
  <c r="AF115"/>
  <c r="AF116"/>
  <c r="AF117"/>
  <c r="AF118"/>
  <c r="AF119"/>
  <c r="AF120"/>
  <c r="AF121"/>
  <c r="AF122"/>
  <c r="AF123"/>
  <c r="AF124"/>
  <c r="AF125"/>
  <c r="AF126"/>
  <c r="AF127"/>
  <c r="AF128"/>
  <c r="AF129"/>
  <c r="AF130"/>
  <c r="AF131"/>
  <c r="AF132"/>
  <c r="AF133"/>
  <c r="AF134"/>
  <c r="AF135"/>
  <c r="AF136"/>
  <c r="AF137"/>
  <c r="AF138"/>
  <c r="AF139"/>
  <c r="AF140"/>
  <c r="AF141"/>
  <c r="AF142"/>
  <c r="AF143"/>
  <c r="AF144"/>
  <c r="AF145"/>
  <c r="AF146"/>
  <c r="AF147"/>
  <c r="AF148"/>
  <c r="AF149"/>
  <c r="AF150"/>
  <c r="AF151"/>
  <c r="AF152"/>
  <c r="AF153"/>
  <c r="AF154"/>
  <c r="AF155"/>
  <c r="AF156"/>
  <c r="AF157"/>
  <c r="AF160"/>
  <c r="AE62"/>
  <c r="AE63"/>
  <c r="AE64"/>
  <c r="AE65"/>
  <c r="AE66"/>
  <c r="AE67"/>
  <c r="AE68"/>
  <c r="AE69"/>
  <c r="AE70"/>
  <c r="AE71"/>
  <c r="AE72"/>
  <c r="AE73"/>
  <c r="AE74"/>
  <c r="AE75"/>
  <c r="AE76"/>
  <c r="AE77"/>
  <c r="AE78"/>
  <c r="AE79"/>
  <c r="AE80"/>
  <c r="AE81"/>
  <c r="AE82"/>
  <c r="AE83"/>
  <c r="AE84"/>
  <c r="AE85"/>
  <c r="AE86"/>
  <c r="AE87"/>
  <c r="AE88"/>
  <c r="AE89"/>
  <c r="AE90"/>
  <c r="AE91"/>
  <c r="AE92"/>
  <c r="AE93"/>
  <c r="AE94"/>
  <c r="AE95"/>
  <c r="AE96"/>
  <c r="AE97"/>
  <c r="AE98"/>
  <c r="AE99"/>
  <c r="AE100"/>
  <c r="AE101"/>
  <c r="AE102"/>
  <c r="AE103"/>
  <c r="AE104"/>
  <c r="AE105"/>
  <c r="AE106"/>
  <c r="AE107"/>
  <c r="AE108"/>
  <c r="AE109"/>
  <c r="AE110"/>
  <c r="AE111"/>
  <c r="AE112"/>
  <c r="AE113"/>
  <c r="AE114"/>
  <c r="AE115"/>
  <c r="AE116"/>
  <c r="AE117"/>
  <c r="AE118"/>
  <c r="AE119"/>
  <c r="AE120"/>
  <c r="AE121"/>
  <c r="AE122"/>
  <c r="AE123"/>
  <c r="AE124"/>
  <c r="AE125"/>
  <c r="AE126"/>
  <c r="AE127"/>
  <c r="AE128"/>
  <c r="AE129"/>
  <c r="AE130"/>
  <c r="AE131"/>
  <c r="AE132"/>
  <c r="AE133"/>
  <c r="AE134"/>
  <c r="AE135"/>
  <c r="AE136"/>
  <c r="AE137"/>
  <c r="AE138"/>
  <c r="AE139"/>
  <c r="AE140"/>
  <c r="AE141"/>
  <c r="AE142"/>
  <c r="AE143"/>
  <c r="AE144"/>
  <c r="AE145"/>
  <c r="AE146"/>
  <c r="AE147"/>
  <c r="AE148"/>
  <c r="AE149"/>
  <c r="AE150"/>
  <c r="AE151"/>
  <c r="AE152"/>
  <c r="AE153"/>
  <c r="AE154"/>
  <c r="AE155"/>
  <c r="AE156"/>
  <c r="AE157"/>
  <c r="AD160"/>
  <c r="AC62"/>
  <c r="BF160"/>
  <c r="AM62"/>
  <c r="AM63"/>
  <c r="AM64"/>
  <c r="AM65"/>
  <c r="AM66"/>
  <c r="AM67"/>
  <c r="AM68"/>
  <c r="AM69"/>
  <c r="AM70"/>
  <c r="AM71"/>
  <c r="AM72"/>
  <c r="AM73"/>
  <c r="AM74"/>
  <c r="AM75"/>
  <c r="AM76"/>
  <c r="AM77"/>
  <c r="AM78"/>
  <c r="AM79"/>
  <c r="AM80"/>
  <c r="AM81"/>
  <c r="AM82"/>
  <c r="AM83"/>
  <c r="AM84"/>
  <c r="AM85"/>
  <c r="AM86"/>
  <c r="AM87"/>
  <c r="AM88"/>
  <c r="AM89"/>
  <c r="AM90"/>
  <c r="AM91"/>
  <c r="AM92"/>
  <c r="AM93"/>
  <c r="AM94"/>
  <c r="AM95"/>
  <c r="AM96"/>
  <c r="AM97"/>
  <c r="AM98"/>
  <c r="AM99"/>
  <c r="AM100"/>
  <c r="AM101"/>
  <c r="AM102"/>
  <c r="AM103"/>
  <c r="AM104"/>
  <c r="AM105"/>
  <c r="AM106"/>
  <c r="AM107"/>
  <c r="AM108"/>
  <c r="AM109"/>
  <c r="AM110"/>
  <c r="AM111"/>
  <c r="AM112"/>
  <c r="AM113"/>
  <c r="AM114"/>
  <c r="AM115"/>
  <c r="AM116"/>
  <c r="AM117"/>
  <c r="AM118"/>
  <c r="AM119"/>
  <c r="AM120"/>
  <c r="AM121"/>
  <c r="AM122"/>
  <c r="AM123"/>
  <c r="AM124"/>
  <c r="AM125"/>
  <c r="AM126"/>
  <c r="AM127"/>
  <c r="AM128"/>
  <c r="AM129"/>
  <c r="AM130"/>
  <c r="AM131"/>
  <c r="AM132"/>
  <c r="AM133"/>
  <c r="AM134"/>
  <c r="AM135"/>
  <c r="AM136"/>
  <c r="AM137"/>
  <c r="AM138"/>
  <c r="AM139"/>
  <c r="AM140"/>
  <c r="AM141"/>
  <c r="AM142"/>
  <c r="AM143"/>
  <c r="AM144"/>
  <c r="AM145"/>
  <c r="AM146"/>
  <c r="AM147"/>
  <c r="AM148"/>
  <c r="AM149"/>
  <c r="AM150"/>
  <c r="AM151"/>
  <c r="AM152"/>
  <c r="AM153"/>
  <c r="AM154"/>
  <c r="AM155"/>
  <c r="AM156"/>
  <c r="AM157"/>
  <c r="AL62"/>
  <c r="AL63"/>
  <c r="AL64"/>
  <c r="AL65"/>
  <c r="AL66"/>
  <c r="AL67"/>
  <c r="AL68"/>
  <c r="AL69"/>
  <c r="AL70"/>
  <c r="AL71"/>
  <c r="AL72"/>
  <c r="AL73"/>
  <c r="AL74"/>
  <c r="AL75"/>
  <c r="AL76"/>
  <c r="AL77"/>
  <c r="AL78"/>
  <c r="AL79"/>
  <c r="AL80"/>
  <c r="AL81"/>
  <c r="AL82"/>
  <c r="AL83"/>
  <c r="AL84"/>
  <c r="AL85"/>
  <c r="AL86"/>
  <c r="AL87"/>
  <c r="AL88"/>
  <c r="AL89"/>
  <c r="AL90"/>
  <c r="AL91"/>
  <c r="AL92"/>
  <c r="AL93"/>
  <c r="AL94"/>
  <c r="AL95"/>
  <c r="AL96"/>
  <c r="AL97"/>
  <c r="AL98"/>
  <c r="AL99"/>
  <c r="AL100"/>
  <c r="AL101"/>
  <c r="AL102"/>
  <c r="AL103"/>
  <c r="AL104"/>
  <c r="AL105"/>
  <c r="AL106"/>
  <c r="AL107"/>
  <c r="AL108"/>
  <c r="AL109"/>
  <c r="AL110"/>
  <c r="AL111"/>
  <c r="AL112"/>
  <c r="AL113"/>
  <c r="AL114"/>
  <c r="AL115"/>
  <c r="AL116"/>
  <c r="AL117"/>
  <c r="AL118"/>
  <c r="AL119"/>
  <c r="AL120"/>
  <c r="AL121"/>
  <c r="AL122"/>
  <c r="AL123"/>
  <c r="AL124"/>
  <c r="AL125"/>
  <c r="AL126"/>
  <c r="AL127"/>
  <c r="AL128"/>
  <c r="AL129"/>
  <c r="AL130"/>
  <c r="AL131"/>
  <c r="AL132"/>
  <c r="AL133"/>
  <c r="AL134"/>
  <c r="AL135"/>
  <c r="AL136"/>
  <c r="AL137"/>
  <c r="AL138"/>
  <c r="AL139"/>
  <c r="AL140"/>
  <c r="AL141"/>
  <c r="AL142"/>
  <c r="AL143"/>
  <c r="AL144"/>
  <c r="AL145"/>
  <c r="AL146"/>
  <c r="AL147"/>
  <c r="AL148"/>
  <c r="AL149"/>
  <c r="AL150"/>
  <c r="AL151"/>
  <c r="AL152"/>
  <c r="AL153"/>
  <c r="AL154"/>
  <c r="AL155"/>
  <c r="AL156"/>
  <c r="AL157"/>
  <c r="AL160"/>
  <c r="AK160"/>
  <c r="AJ62"/>
  <c r="AJ63"/>
  <c r="AJ64"/>
  <c r="AJ65"/>
  <c r="AJ66"/>
  <c r="AJ67"/>
  <c r="AJ68"/>
  <c r="AJ69"/>
  <c r="AJ70"/>
  <c r="AJ71"/>
  <c r="AJ72"/>
  <c r="AJ73"/>
  <c r="AJ74"/>
  <c r="AJ75"/>
  <c r="AJ76"/>
  <c r="AJ77"/>
  <c r="AJ78"/>
  <c r="AJ79"/>
  <c r="AJ80"/>
  <c r="AJ81"/>
  <c r="AJ82"/>
  <c r="AJ83"/>
  <c r="AJ84"/>
  <c r="AJ85"/>
  <c r="AJ86"/>
  <c r="AJ87"/>
  <c r="AJ88"/>
  <c r="AJ89"/>
  <c r="AJ90"/>
  <c r="AJ91"/>
  <c r="AJ92"/>
  <c r="AJ93"/>
  <c r="AJ94"/>
  <c r="AJ95"/>
  <c r="AJ96"/>
  <c r="AJ97"/>
  <c r="AJ98"/>
  <c r="AJ99"/>
  <c r="AJ100"/>
  <c r="AJ101"/>
  <c r="AJ102"/>
  <c r="AJ103"/>
  <c r="AJ104"/>
  <c r="AJ105"/>
  <c r="AJ106"/>
  <c r="AJ107"/>
  <c r="AJ108"/>
  <c r="AJ109"/>
  <c r="AJ110"/>
  <c r="AJ111"/>
  <c r="AJ112"/>
  <c r="AJ113"/>
  <c r="AJ114"/>
  <c r="AJ115"/>
  <c r="AJ116"/>
  <c r="AJ117"/>
  <c r="AJ118"/>
  <c r="AJ119"/>
  <c r="AJ120"/>
  <c r="AJ121"/>
  <c r="AJ122"/>
  <c r="AJ123"/>
  <c r="AJ124"/>
  <c r="AJ125"/>
  <c r="AJ126"/>
  <c r="AJ127"/>
  <c r="AJ128"/>
  <c r="AJ129"/>
  <c r="AJ130"/>
  <c r="AJ131"/>
  <c r="AJ132"/>
  <c r="AJ133"/>
  <c r="AJ134"/>
  <c r="AJ135"/>
  <c r="AJ136"/>
  <c r="AJ137"/>
  <c r="AJ138"/>
  <c r="AJ139"/>
  <c r="AJ140"/>
  <c r="AJ141"/>
  <c r="AJ142"/>
  <c r="AJ143"/>
  <c r="AJ144"/>
  <c r="AJ145"/>
  <c r="AJ146"/>
  <c r="AJ147"/>
  <c r="AJ148"/>
  <c r="AJ149"/>
  <c r="AJ150"/>
  <c r="AJ151"/>
  <c r="AJ152"/>
  <c r="AJ153"/>
  <c r="AJ154"/>
  <c r="AJ155"/>
  <c r="AJ156"/>
  <c r="AJ157"/>
  <c r="AJ160"/>
  <c r="AI62"/>
  <c r="AS62"/>
  <c r="AS63"/>
  <c r="AS64"/>
  <c r="AS65"/>
  <c r="AS66"/>
  <c r="AS67"/>
  <c r="AS68"/>
  <c r="AS69"/>
  <c r="AS70"/>
  <c r="AS71"/>
  <c r="AS72"/>
  <c r="AS73"/>
  <c r="AS74"/>
  <c r="AS75"/>
  <c r="AS76"/>
  <c r="AS77"/>
  <c r="AS78"/>
  <c r="AS79"/>
  <c r="AS80"/>
  <c r="AS81"/>
  <c r="AS82"/>
  <c r="AS83"/>
  <c r="AS84"/>
  <c r="AS85"/>
  <c r="AS86"/>
  <c r="AS87"/>
  <c r="AS88"/>
  <c r="AS89"/>
  <c r="AS90"/>
  <c r="AS91"/>
  <c r="AS92"/>
  <c r="AS93"/>
  <c r="AS94"/>
  <c r="AS95"/>
  <c r="AS96"/>
  <c r="AS97"/>
  <c r="AS98"/>
  <c r="AS99"/>
  <c r="AS100"/>
  <c r="AS101"/>
  <c r="AS102"/>
  <c r="AS103"/>
  <c r="AS104"/>
  <c r="AS105"/>
  <c r="AS106"/>
  <c r="AS107"/>
  <c r="AS108"/>
  <c r="AS109"/>
  <c r="AS110"/>
  <c r="AS111"/>
  <c r="AS112"/>
  <c r="AS113"/>
  <c r="AS114"/>
  <c r="AS115"/>
  <c r="AS116"/>
  <c r="AS117"/>
  <c r="AS118"/>
  <c r="AS119"/>
  <c r="AS120"/>
  <c r="AS121"/>
  <c r="AS122"/>
  <c r="AS123"/>
  <c r="AS124"/>
  <c r="AS125"/>
  <c r="AS126"/>
  <c r="AS127"/>
  <c r="AS128"/>
  <c r="AS129"/>
  <c r="AS130"/>
  <c r="AS131"/>
  <c r="AS132"/>
  <c r="AS133"/>
  <c r="AS134"/>
  <c r="AS135"/>
  <c r="AS136"/>
  <c r="AS137"/>
  <c r="AS138"/>
  <c r="AS139"/>
  <c r="AS140"/>
  <c r="AS141"/>
  <c r="AS142"/>
  <c r="AS143"/>
  <c r="AS144"/>
  <c r="AS145"/>
  <c r="AS146"/>
  <c r="AS147"/>
  <c r="AS148"/>
  <c r="AS149"/>
  <c r="AS150"/>
  <c r="AS151"/>
  <c r="AS152"/>
  <c r="AS153"/>
  <c r="AS154"/>
  <c r="AS155"/>
  <c r="AS156"/>
  <c r="AS157"/>
  <c r="AS160"/>
  <c r="AR160"/>
  <c r="AQ62"/>
  <c r="AQ63"/>
  <c r="AQ64"/>
  <c r="AQ65"/>
  <c r="AQ66"/>
  <c r="AQ67"/>
  <c r="AQ68"/>
  <c r="AQ69"/>
  <c r="AQ70"/>
  <c r="AQ71"/>
  <c r="AQ72"/>
  <c r="AQ73"/>
  <c r="AQ74"/>
  <c r="AQ75"/>
  <c r="AQ76"/>
  <c r="AQ77"/>
  <c r="AQ78"/>
  <c r="AQ79"/>
  <c r="AQ80"/>
  <c r="AQ81"/>
  <c r="AQ82"/>
  <c r="AQ83"/>
  <c r="AQ84"/>
  <c r="AQ85"/>
  <c r="AQ86"/>
  <c r="AQ87"/>
  <c r="AQ88"/>
  <c r="AQ89"/>
  <c r="AQ90"/>
  <c r="AQ91"/>
  <c r="AQ92"/>
  <c r="AQ93"/>
  <c r="AQ94"/>
  <c r="AQ95"/>
  <c r="AQ96"/>
  <c r="AQ97"/>
  <c r="AQ98"/>
  <c r="AQ99"/>
  <c r="AQ100"/>
  <c r="AQ101"/>
  <c r="AQ102"/>
  <c r="AQ103"/>
  <c r="AQ104"/>
  <c r="AQ105"/>
  <c r="AQ106"/>
  <c r="AQ107"/>
  <c r="AQ108"/>
  <c r="AQ109"/>
  <c r="AQ110"/>
  <c r="AQ111"/>
  <c r="AQ112"/>
  <c r="AQ113"/>
  <c r="AQ114"/>
  <c r="AQ115"/>
  <c r="AQ116"/>
  <c r="AQ117"/>
  <c r="AQ118"/>
  <c r="AQ119"/>
  <c r="AQ120"/>
  <c r="AQ121"/>
  <c r="AQ122"/>
  <c r="AQ123"/>
  <c r="AQ124"/>
  <c r="AQ125"/>
  <c r="AQ126"/>
  <c r="AQ127"/>
  <c r="AQ128"/>
  <c r="AQ129"/>
  <c r="AQ130"/>
  <c r="AQ131"/>
  <c r="AQ132"/>
  <c r="AQ133"/>
  <c r="AQ134"/>
  <c r="AQ135"/>
  <c r="AQ136"/>
  <c r="AQ137"/>
  <c r="AQ138"/>
  <c r="AQ139"/>
  <c r="AQ140"/>
  <c r="AQ141"/>
  <c r="AQ142"/>
  <c r="AQ143"/>
  <c r="AQ144"/>
  <c r="AQ145"/>
  <c r="AQ146"/>
  <c r="AQ147"/>
  <c r="AQ148"/>
  <c r="AQ149"/>
  <c r="AQ150"/>
  <c r="AQ151"/>
  <c r="AQ152"/>
  <c r="AQ153"/>
  <c r="AQ154"/>
  <c r="AQ155"/>
  <c r="AQ156"/>
  <c r="AQ157"/>
  <c r="AQ160"/>
  <c r="AP62"/>
  <c r="AP63"/>
  <c r="AP64"/>
  <c r="AP65"/>
  <c r="AP66"/>
  <c r="AP67"/>
  <c r="AP68"/>
  <c r="AP69"/>
  <c r="AP70"/>
  <c r="AP71"/>
  <c r="AP72"/>
  <c r="AP73"/>
  <c r="AP74"/>
  <c r="AP75"/>
  <c r="AP76"/>
  <c r="AP77"/>
  <c r="AP78"/>
  <c r="AP79"/>
  <c r="AP80"/>
  <c r="AP81"/>
  <c r="AP82"/>
  <c r="AP83"/>
  <c r="AP84"/>
  <c r="AP85"/>
  <c r="AP86"/>
  <c r="AP87"/>
  <c r="AP88"/>
  <c r="AP89"/>
  <c r="AP90"/>
  <c r="AP91"/>
  <c r="AP92"/>
  <c r="AP93"/>
  <c r="AP94"/>
  <c r="AP95"/>
  <c r="AP96"/>
  <c r="AP97"/>
  <c r="AP98"/>
  <c r="AP99"/>
  <c r="AP100"/>
  <c r="AP101"/>
  <c r="AP102"/>
  <c r="AP103"/>
  <c r="AP104"/>
  <c r="AP105"/>
  <c r="AP106"/>
  <c r="AP107"/>
  <c r="AP108"/>
  <c r="AP109"/>
  <c r="AP110"/>
  <c r="AP111"/>
  <c r="AP112"/>
  <c r="AP113"/>
  <c r="AP114"/>
  <c r="AP115"/>
  <c r="AP116"/>
  <c r="AP117"/>
  <c r="AP118"/>
  <c r="AP119"/>
  <c r="AP120"/>
  <c r="AP121"/>
  <c r="AP122"/>
  <c r="AP123"/>
  <c r="AP124"/>
  <c r="AP125"/>
  <c r="AP126"/>
  <c r="AP127"/>
  <c r="AP128"/>
  <c r="AP129"/>
  <c r="AP130"/>
  <c r="AP131"/>
  <c r="AP132"/>
  <c r="AP133"/>
  <c r="AP134"/>
  <c r="AP135"/>
  <c r="AP136"/>
  <c r="AP137"/>
  <c r="AP138"/>
  <c r="AP139"/>
  <c r="AP140"/>
  <c r="AP141"/>
  <c r="AP142"/>
  <c r="AP143"/>
  <c r="AP144"/>
  <c r="AP145"/>
  <c r="AP146"/>
  <c r="AP147"/>
  <c r="AP148"/>
  <c r="AP149"/>
  <c r="AP150"/>
  <c r="AP151"/>
  <c r="AP152"/>
  <c r="AP153"/>
  <c r="AP154"/>
  <c r="AP155"/>
  <c r="AP156"/>
  <c r="AP157"/>
  <c r="AO62"/>
  <c r="AY160"/>
  <c r="AX62"/>
  <c r="AX63"/>
  <c r="AX160"/>
  <c r="AX64"/>
  <c r="AX65"/>
  <c r="AX66"/>
  <c r="AX67"/>
  <c r="AX68"/>
  <c r="AX69"/>
  <c r="AX70"/>
  <c r="AX71"/>
  <c r="AX72"/>
  <c r="AX73"/>
  <c r="AX74"/>
  <c r="AX75"/>
  <c r="AX76"/>
  <c r="AX77"/>
  <c r="AX78"/>
  <c r="AX79"/>
  <c r="AX80"/>
  <c r="AX81"/>
  <c r="AX82"/>
  <c r="AX83"/>
  <c r="AX84"/>
  <c r="AX85"/>
  <c r="AX86"/>
  <c r="AX87"/>
  <c r="AX88"/>
  <c r="AX89"/>
  <c r="AX90"/>
  <c r="AX91"/>
  <c r="AX92"/>
  <c r="AX93"/>
  <c r="AX94"/>
  <c r="AX95"/>
  <c r="AX96"/>
  <c r="AX97"/>
  <c r="AX98"/>
  <c r="AX99"/>
  <c r="AX100"/>
  <c r="AX101"/>
  <c r="AX102"/>
  <c r="AX103"/>
  <c r="AX104"/>
  <c r="AX105"/>
  <c r="AX106"/>
  <c r="AX107"/>
  <c r="AX108"/>
  <c r="AX109"/>
  <c r="AX110"/>
  <c r="AX111"/>
  <c r="AX112"/>
  <c r="AX113"/>
  <c r="AX114"/>
  <c r="AX115"/>
  <c r="AX116"/>
  <c r="AX117"/>
  <c r="AX118"/>
  <c r="AX119"/>
  <c r="AX120"/>
  <c r="AX121"/>
  <c r="AX122"/>
  <c r="AX123"/>
  <c r="AX124"/>
  <c r="AX125"/>
  <c r="AX126"/>
  <c r="AX127"/>
  <c r="AX128"/>
  <c r="AX129"/>
  <c r="AX130"/>
  <c r="AX131"/>
  <c r="AX132"/>
  <c r="AX133"/>
  <c r="AX134"/>
  <c r="AX135"/>
  <c r="AX136"/>
  <c r="AX137"/>
  <c r="AX138"/>
  <c r="AX139"/>
  <c r="AX140"/>
  <c r="AX141"/>
  <c r="AX142"/>
  <c r="AX143"/>
  <c r="AX144"/>
  <c r="AX145"/>
  <c r="AX146"/>
  <c r="AX147"/>
  <c r="AX148"/>
  <c r="AX149"/>
  <c r="AX150"/>
  <c r="AX151"/>
  <c r="AX152"/>
  <c r="AX153"/>
  <c r="AX154"/>
  <c r="AX155"/>
  <c r="AX156"/>
  <c r="AX157"/>
  <c r="BE160"/>
  <c r="BD62"/>
  <c r="BD63"/>
  <c r="BD160"/>
  <c r="BD64"/>
  <c r="BD65"/>
  <c r="BD66"/>
  <c r="BD67"/>
  <c r="BD68"/>
  <c r="BD69"/>
  <c r="BD70"/>
  <c r="BD71"/>
  <c r="BD72"/>
  <c r="BD73"/>
  <c r="BD74"/>
  <c r="BD75"/>
  <c r="BD76"/>
  <c r="BD77"/>
  <c r="BD78"/>
  <c r="BD79"/>
  <c r="BD80"/>
  <c r="BD81"/>
  <c r="BD82"/>
  <c r="BD83"/>
  <c r="BD84"/>
  <c r="BD85"/>
  <c r="BD86"/>
  <c r="BD87"/>
  <c r="BD88"/>
  <c r="BD89"/>
  <c r="BD90"/>
  <c r="BD91"/>
  <c r="BD92"/>
  <c r="BD93"/>
  <c r="BD94"/>
  <c r="BD95"/>
  <c r="BD96"/>
  <c r="BD97"/>
  <c r="BD98"/>
  <c r="BD99"/>
  <c r="BD100"/>
  <c r="BD101"/>
  <c r="BD102"/>
  <c r="BD103"/>
  <c r="BD104"/>
  <c r="BD105"/>
  <c r="BD106"/>
  <c r="BD107"/>
  <c r="BD108"/>
  <c r="BD109"/>
  <c r="BD110"/>
  <c r="BD111"/>
  <c r="BD112"/>
  <c r="BD113"/>
  <c r="BD114"/>
  <c r="BD115"/>
  <c r="BD116"/>
  <c r="BD117"/>
  <c r="BD118"/>
  <c r="BD119"/>
  <c r="BD120"/>
  <c r="BD121"/>
  <c r="BD122"/>
  <c r="BD123"/>
  <c r="BD124"/>
  <c r="BD125"/>
  <c r="BD126"/>
  <c r="BD127"/>
  <c r="BD128"/>
  <c r="BD129"/>
  <c r="BD130"/>
  <c r="BD131"/>
  <c r="BD132"/>
  <c r="BD133"/>
  <c r="BD134"/>
  <c r="BD135"/>
  <c r="BD136"/>
  <c r="BD137"/>
  <c r="BD138"/>
  <c r="BD139"/>
  <c r="BD140"/>
  <c r="BD141"/>
  <c r="BD142"/>
  <c r="BD143"/>
  <c r="BD144"/>
  <c r="BD145"/>
  <c r="BD146"/>
  <c r="BD147"/>
  <c r="BD148"/>
  <c r="BD149"/>
  <c r="BD150"/>
  <c r="BD151"/>
  <c r="BD152"/>
  <c r="BD153"/>
  <c r="BD154"/>
  <c r="BD155"/>
  <c r="BD156"/>
  <c r="BD157"/>
  <c r="AW62"/>
  <c r="AW63"/>
  <c r="AW64"/>
  <c r="AW65"/>
  <c r="AW66"/>
  <c r="AW67"/>
  <c r="AW68"/>
  <c r="AW69"/>
  <c r="AW70"/>
  <c r="AW71"/>
  <c r="AW72"/>
  <c r="AW73"/>
  <c r="AW74"/>
  <c r="AW75"/>
  <c r="AW76"/>
  <c r="AW77"/>
  <c r="AW78"/>
  <c r="AW79"/>
  <c r="AW80"/>
  <c r="AW81"/>
  <c r="AW82"/>
  <c r="AW83"/>
  <c r="AW84"/>
  <c r="AW85"/>
  <c r="AW86"/>
  <c r="AW87"/>
  <c r="AW88"/>
  <c r="AW89"/>
  <c r="AW90"/>
  <c r="AW91"/>
  <c r="AW92"/>
  <c r="AW93"/>
  <c r="AW94"/>
  <c r="AW95"/>
  <c r="AW96"/>
  <c r="AW97"/>
  <c r="AW98"/>
  <c r="AW99"/>
  <c r="AW100"/>
  <c r="AW101"/>
  <c r="AW102"/>
  <c r="AW103"/>
  <c r="AW104"/>
  <c r="AW105"/>
  <c r="AW106"/>
  <c r="AW107"/>
  <c r="AW108"/>
  <c r="AW109"/>
  <c r="AW110"/>
  <c r="AW111"/>
  <c r="AW112"/>
  <c r="AW113"/>
  <c r="AW114"/>
  <c r="AW115"/>
  <c r="AW116"/>
  <c r="AW117"/>
  <c r="AW118"/>
  <c r="AW119"/>
  <c r="AW120"/>
  <c r="AW121"/>
  <c r="AW122"/>
  <c r="AW123"/>
  <c r="AW124"/>
  <c r="AW125"/>
  <c r="AW126"/>
  <c r="AW127"/>
  <c r="AW128"/>
  <c r="AW129"/>
  <c r="AW130"/>
  <c r="AW131"/>
  <c r="AW132"/>
  <c r="AW133"/>
  <c r="AW134"/>
  <c r="AW135"/>
  <c r="AW136"/>
  <c r="AW137"/>
  <c r="AW138"/>
  <c r="AW139"/>
  <c r="AW140"/>
  <c r="AW141"/>
  <c r="AW142"/>
  <c r="AW143"/>
  <c r="AW144"/>
  <c r="AW145"/>
  <c r="AW146"/>
  <c r="AW147"/>
  <c r="AW148"/>
  <c r="AW149"/>
  <c r="AW150"/>
  <c r="AW151"/>
  <c r="AW152"/>
  <c r="AW153"/>
  <c r="AW154"/>
  <c r="AW155"/>
  <c r="AW156"/>
  <c r="AW157"/>
  <c r="AV62"/>
  <c r="AV63"/>
  <c r="AV64"/>
  <c r="AV65"/>
  <c r="AV66"/>
  <c r="AV67"/>
  <c r="AV68"/>
  <c r="AV69"/>
  <c r="AV70"/>
  <c r="AV71"/>
  <c r="AV72"/>
  <c r="AV73"/>
  <c r="AV74"/>
  <c r="AV75"/>
  <c r="AV76"/>
  <c r="AV77"/>
  <c r="AV78"/>
  <c r="AV79"/>
  <c r="AV80"/>
  <c r="AV81"/>
  <c r="AV82"/>
  <c r="AV83"/>
  <c r="AV84"/>
  <c r="AV85"/>
  <c r="AV86"/>
  <c r="AV87"/>
  <c r="AV88"/>
  <c r="AV89"/>
  <c r="AV90"/>
  <c r="AV91"/>
  <c r="AV92"/>
  <c r="AV93"/>
  <c r="AV94"/>
  <c r="AV95"/>
  <c r="AV96"/>
  <c r="AV97"/>
  <c r="AV98"/>
  <c r="AV99"/>
  <c r="AV100"/>
  <c r="AV101"/>
  <c r="AV102"/>
  <c r="AV103"/>
  <c r="AV104"/>
  <c r="AV105"/>
  <c r="AV106"/>
  <c r="AV107"/>
  <c r="AV108"/>
  <c r="AV109"/>
  <c r="AV110"/>
  <c r="AV111"/>
  <c r="AV112"/>
  <c r="AV113"/>
  <c r="AV114"/>
  <c r="AV115"/>
  <c r="AV116"/>
  <c r="AV117"/>
  <c r="AV118"/>
  <c r="AV119"/>
  <c r="AV120"/>
  <c r="AV121"/>
  <c r="AV122"/>
  <c r="AV123"/>
  <c r="AV124"/>
  <c r="AV125"/>
  <c r="AV126"/>
  <c r="AV127"/>
  <c r="AV128"/>
  <c r="AV129"/>
  <c r="AV130"/>
  <c r="AV131"/>
  <c r="AV132"/>
  <c r="AV133"/>
  <c r="AV134"/>
  <c r="AV135"/>
  <c r="AV136"/>
  <c r="AV137"/>
  <c r="AV138"/>
  <c r="AV139"/>
  <c r="AV140"/>
  <c r="AV141"/>
  <c r="AV142"/>
  <c r="AV143"/>
  <c r="AV144"/>
  <c r="AV145"/>
  <c r="AV146"/>
  <c r="AV147"/>
  <c r="AV148"/>
  <c r="AV149"/>
  <c r="AV150"/>
  <c r="AV151"/>
  <c r="AV152"/>
  <c r="AV153"/>
  <c r="AV154"/>
  <c r="AV155"/>
  <c r="AV156"/>
  <c r="AV157"/>
  <c r="AV160"/>
  <c r="BC62"/>
  <c r="BC63"/>
  <c r="BC64"/>
  <c r="BC65"/>
  <c r="BC66"/>
  <c r="BC67"/>
  <c r="BC68"/>
  <c r="BC69"/>
  <c r="BC70"/>
  <c r="BC71"/>
  <c r="BC72"/>
  <c r="BC73"/>
  <c r="BC74"/>
  <c r="BC75"/>
  <c r="BC76"/>
  <c r="BC77"/>
  <c r="BC78"/>
  <c r="BC79"/>
  <c r="BC80"/>
  <c r="BC81"/>
  <c r="BC82"/>
  <c r="BC83"/>
  <c r="BC84"/>
  <c r="BC85"/>
  <c r="BC86"/>
  <c r="BC87"/>
  <c r="BC88"/>
  <c r="BC89"/>
  <c r="BC90"/>
  <c r="BC91"/>
  <c r="BC92"/>
  <c r="BC93"/>
  <c r="BC94"/>
  <c r="BC95"/>
  <c r="BC96"/>
  <c r="BC97"/>
  <c r="BC98"/>
  <c r="BC99"/>
  <c r="BC100"/>
  <c r="BC101"/>
  <c r="BC102"/>
  <c r="BC103"/>
  <c r="BC104"/>
  <c r="BC105"/>
  <c r="BC106"/>
  <c r="BC107"/>
  <c r="BC108"/>
  <c r="BC109"/>
  <c r="BC110"/>
  <c r="BC111"/>
  <c r="BC112"/>
  <c r="BC113"/>
  <c r="BC114"/>
  <c r="BC115"/>
  <c r="BC116"/>
  <c r="BC117"/>
  <c r="BC118"/>
  <c r="BC119"/>
  <c r="BC120"/>
  <c r="BC121"/>
  <c r="BC122"/>
  <c r="BC123"/>
  <c r="BC124"/>
  <c r="BC125"/>
  <c r="BC126"/>
  <c r="BC127"/>
  <c r="BC128"/>
  <c r="BC129"/>
  <c r="BC130"/>
  <c r="BC131"/>
  <c r="BC132"/>
  <c r="BC133"/>
  <c r="BC134"/>
  <c r="BC135"/>
  <c r="BC136"/>
  <c r="BC137"/>
  <c r="BC138"/>
  <c r="BC139"/>
  <c r="BC140"/>
  <c r="BC141"/>
  <c r="BC142"/>
  <c r="BC143"/>
  <c r="BC144"/>
  <c r="BC145"/>
  <c r="BC146"/>
  <c r="BC147"/>
  <c r="BC148"/>
  <c r="BC149"/>
  <c r="BC150"/>
  <c r="BC151"/>
  <c r="BC152"/>
  <c r="BC153"/>
  <c r="BC154"/>
  <c r="BC155"/>
  <c r="BC156"/>
  <c r="BC157"/>
  <c r="BB62"/>
  <c r="BB63"/>
  <c r="BB64"/>
  <c r="BB65"/>
  <c r="BB66"/>
  <c r="BB67"/>
  <c r="BB68"/>
  <c r="BB69"/>
  <c r="BB70"/>
  <c r="BB71"/>
  <c r="BB72"/>
  <c r="BB73"/>
  <c r="BB74"/>
  <c r="BB75"/>
  <c r="BB76"/>
  <c r="BB77"/>
  <c r="BB78"/>
  <c r="BB79"/>
  <c r="BB80"/>
  <c r="BB81"/>
  <c r="BB82"/>
  <c r="BB83"/>
  <c r="BB84"/>
  <c r="BB85"/>
  <c r="BB86"/>
  <c r="BB87"/>
  <c r="BB88"/>
  <c r="BB89"/>
  <c r="BB90"/>
  <c r="BB91"/>
  <c r="BB92"/>
  <c r="BB93"/>
  <c r="BB94"/>
  <c r="BB95"/>
  <c r="BB96"/>
  <c r="BB97"/>
  <c r="BB98"/>
  <c r="BB99"/>
  <c r="BB100"/>
  <c r="BB101"/>
  <c r="BB102"/>
  <c r="BB103"/>
  <c r="BB104"/>
  <c r="BB105"/>
  <c r="BB106"/>
  <c r="BB107"/>
  <c r="BB108"/>
  <c r="BB109"/>
  <c r="BB110"/>
  <c r="BB111"/>
  <c r="BB112"/>
  <c r="BB113"/>
  <c r="BB114"/>
  <c r="BB115"/>
  <c r="BB116"/>
  <c r="BB117"/>
  <c r="BB118"/>
  <c r="BB119"/>
  <c r="BB120"/>
  <c r="BB121"/>
  <c r="BB122"/>
  <c r="BB123"/>
  <c r="BB124"/>
  <c r="BB125"/>
  <c r="BB126"/>
  <c r="BB127"/>
  <c r="BB128"/>
  <c r="BB129"/>
  <c r="BB130"/>
  <c r="BB131"/>
  <c r="BB132"/>
  <c r="BB133"/>
  <c r="BB134"/>
  <c r="BB135"/>
  <c r="BB136"/>
  <c r="BB137"/>
  <c r="BB138"/>
  <c r="BB139"/>
  <c r="BB140"/>
  <c r="BB141"/>
  <c r="BB142"/>
  <c r="BB143"/>
  <c r="BB144"/>
  <c r="BB145"/>
  <c r="BB146"/>
  <c r="BB147"/>
  <c r="BB148"/>
  <c r="BB149"/>
  <c r="BB150"/>
  <c r="BB151"/>
  <c r="BB152"/>
  <c r="BB153"/>
  <c r="BB154"/>
  <c r="BB155"/>
  <c r="BB156"/>
  <c r="BB157"/>
  <c r="BA62"/>
  <c r="BA63"/>
  <c r="BA64"/>
  <c r="BA65"/>
  <c r="BA66"/>
  <c r="BA67"/>
  <c r="BA68"/>
  <c r="BA69"/>
  <c r="BA70"/>
  <c r="BA71"/>
  <c r="BA72"/>
  <c r="BA73"/>
  <c r="BA74"/>
  <c r="BA75"/>
  <c r="BA76"/>
  <c r="BA77"/>
  <c r="BA78"/>
  <c r="BA79"/>
  <c r="BA80"/>
  <c r="BA81"/>
  <c r="BA82"/>
  <c r="BA83"/>
  <c r="BA84"/>
  <c r="BA85"/>
  <c r="BA86"/>
  <c r="BA87"/>
  <c r="BA88"/>
  <c r="BA89"/>
  <c r="BA90"/>
  <c r="BA91"/>
  <c r="BA92"/>
  <c r="BA93"/>
  <c r="BA94"/>
  <c r="BA95"/>
  <c r="BA96"/>
  <c r="BA97"/>
  <c r="BA98"/>
  <c r="BA99"/>
  <c r="BA100"/>
  <c r="BA101"/>
  <c r="BA102"/>
  <c r="BA103"/>
  <c r="BA104"/>
  <c r="BA105"/>
  <c r="BA106"/>
  <c r="BA107"/>
  <c r="BA108"/>
  <c r="BA109"/>
  <c r="BA110"/>
  <c r="BA111"/>
  <c r="BA112"/>
  <c r="BA113"/>
  <c r="BA114"/>
  <c r="BA115"/>
  <c r="BA160"/>
  <c r="BA116"/>
  <c r="BA117"/>
  <c r="BA118"/>
  <c r="BA119"/>
  <c r="BA120"/>
  <c r="BA121"/>
  <c r="BA122"/>
  <c r="BA123"/>
  <c r="BA124"/>
  <c r="BA125"/>
  <c r="BA126"/>
  <c r="BA127"/>
  <c r="BA128"/>
  <c r="BA129"/>
  <c r="BA130"/>
  <c r="BA131"/>
  <c r="BA132"/>
  <c r="BA133"/>
  <c r="BA134"/>
  <c r="BA135"/>
  <c r="BA136"/>
  <c r="BA137"/>
  <c r="BA138"/>
  <c r="BA139"/>
  <c r="BA140"/>
  <c r="BA141"/>
  <c r="BA142"/>
  <c r="BA143"/>
  <c r="BA144"/>
  <c r="BA145"/>
  <c r="BA146"/>
  <c r="BA147"/>
  <c r="BA148"/>
  <c r="BA149"/>
  <c r="BA150"/>
  <c r="BA151"/>
  <c r="BA152"/>
  <c r="BA153"/>
  <c r="BA154"/>
  <c r="BA155"/>
  <c r="BA156"/>
  <c r="BA157"/>
  <c r="AU62"/>
  <c r="AU63"/>
  <c r="AU64"/>
  <c r="AU65"/>
  <c r="AU66"/>
  <c r="AU67"/>
  <c r="AU68"/>
  <c r="AU69"/>
  <c r="AU70"/>
  <c r="AU71"/>
  <c r="AU72"/>
  <c r="AU73"/>
  <c r="AU74"/>
  <c r="AU75"/>
  <c r="AU76"/>
  <c r="AU77"/>
  <c r="AU78"/>
  <c r="AU79"/>
  <c r="AU80"/>
  <c r="AU81"/>
  <c r="AU82"/>
  <c r="AU83"/>
  <c r="AU84"/>
  <c r="AU85"/>
  <c r="AU86"/>
  <c r="AU87"/>
  <c r="AU88"/>
  <c r="AU89"/>
  <c r="AU90"/>
  <c r="AU91"/>
  <c r="BA161"/>
  <c r="AU92"/>
  <c r="AU93"/>
  <c r="AU94"/>
  <c r="AU95"/>
  <c r="AU96"/>
  <c r="AU97"/>
  <c r="AU98"/>
  <c r="AU99"/>
  <c r="AU100"/>
  <c r="AU101"/>
  <c r="AU102"/>
  <c r="AU103"/>
  <c r="AU104"/>
  <c r="AU105"/>
  <c r="AU106"/>
  <c r="AU107"/>
  <c r="AU108"/>
  <c r="AU109"/>
  <c r="AU110"/>
  <c r="AU111"/>
  <c r="AU112"/>
  <c r="AU113"/>
  <c r="AU114"/>
  <c r="AU115"/>
  <c r="AU116"/>
  <c r="AU117"/>
  <c r="AU118"/>
  <c r="AU119"/>
  <c r="AU120"/>
  <c r="AU121"/>
  <c r="AU122"/>
  <c r="AU123"/>
  <c r="AU124"/>
  <c r="AU125"/>
  <c r="AU126"/>
  <c r="AU127"/>
  <c r="AU128"/>
  <c r="AU129"/>
  <c r="AU130"/>
  <c r="AU131"/>
  <c r="AU132"/>
  <c r="AU133"/>
  <c r="AU134"/>
  <c r="AU135"/>
  <c r="AU136"/>
  <c r="AU137"/>
  <c r="AU138"/>
  <c r="AU139"/>
  <c r="AU140"/>
  <c r="AU141"/>
  <c r="AU142"/>
  <c r="AU143"/>
  <c r="AU144"/>
  <c r="AU145"/>
  <c r="AU146"/>
  <c r="AU147"/>
  <c r="AU148"/>
  <c r="AU149"/>
  <c r="AU150"/>
  <c r="AU151"/>
  <c r="AU152"/>
  <c r="AU153"/>
  <c r="AU154"/>
  <c r="AU155"/>
  <c r="AU156"/>
  <c r="AU157"/>
  <c r="AO63"/>
  <c r="AO64"/>
  <c r="AO65"/>
  <c r="AO66"/>
  <c r="AO67"/>
  <c r="AO68"/>
  <c r="AO69"/>
  <c r="AO70"/>
  <c r="AO71"/>
  <c r="AO72"/>
  <c r="AO73"/>
  <c r="AO74"/>
  <c r="AO75"/>
  <c r="AO76"/>
  <c r="AO77"/>
  <c r="AO78"/>
  <c r="AO79"/>
  <c r="AO80"/>
  <c r="AO81"/>
  <c r="AO82"/>
  <c r="AO83"/>
  <c r="AO84"/>
  <c r="AO85"/>
  <c r="AO86"/>
  <c r="AO87"/>
  <c r="AO88"/>
  <c r="AO89"/>
  <c r="AO90"/>
  <c r="AO91"/>
  <c r="AO92"/>
  <c r="AO93"/>
  <c r="AO94"/>
  <c r="AO95"/>
  <c r="AU161"/>
  <c r="AU162"/>
  <c r="AO96"/>
  <c r="AO97"/>
  <c r="AO98"/>
  <c r="AO99"/>
  <c r="AO100"/>
  <c r="AO101"/>
  <c r="AO102"/>
  <c r="AO103"/>
  <c r="AO104"/>
  <c r="AO105"/>
  <c r="AO106"/>
  <c r="AO107"/>
  <c r="AO108"/>
  <c r="AO109"/>
  <c r="AO110"/>
  <c r="AO111"/>
  <c r="AO112"/>
  <c r="AO113"/>
  <c r="AO114"/>
  <c r="AO115"/>
  <c r="AO116"/>
  <c r="AO117"/>
  <c r="AO118"/>
  <c r="AO119"/>
  <c r="AO120"/>
  <c r="AO121"/>
  <c r="AO122"/>
  <c r="AO123"/>
  <c r="AO124"/>
  <c r="AO125"/>
  <c r="AO126"/>
  <c r="AO127"/>
  <c r="AO128"/>
  <c r="AO129"/>
  <c r="AO130"/>
  <c r="AO131"/>
  <c r="AO132"/>
  <c r="AO133"/>
  <c r="AO134"/>
  <c r="AO135"/>
  <c r="AO136"/>
  <c r="AO137"/>
  <c r="AO138"/>
  <c r="AO139"/>
  <c r="AO140"/>
  <c r="AO141"/>
  <c r="AO142"/>
  <c r="AO143"/>
  <c r="AO144"/>
  <c r="AO145"/>
  <c r="AO146"/>
  <c r="AO147"/>
  <c r="AO148"/>
  <c r="AO149"/>
  <c r="AO150"/>
  <c r="AO151"/>
  <c r="AO152"/>
  <c r="AO153"/>
  <c r="AO154"/>
  <c r="AO155"/>
  <c r="AO156"/>
  <c r="AO157"/>
  <c r="AI63"/>
  <c r="AI64"/>
  <c r="AI65"/>
  <c r="AI66"/>
  <c r="AI67"/>
  <c r="AI68"/>
  <c r="AI69"/>
  <c r="AI70"/>
  <c r="AI71"/>
  <c r="AI72"/>
  <c r="AI73"/>
  <c r="AI74"/>
  <c r="AI75"/>
  <c r="AI76"/>
  <c r="AI77"/>
  <c r="AI78"/>
  <c r="AI79"/>
  <c r="AI80"/>
  <c r="AI81"/>
  <c r="AI82"/>
  <c r="AI83"/>
  <c r="AI84"/>
  <c r="AI85"/>
  <c r="AI86"/>
  <c r="AI87"/>
  <c r="AI88"/>
  <c r="AI89"/>
  <c r="AI90"/>
  <c r="AI91"/>
  <c r="AI92"/>
  <c r="AI93"/>
  <c r="AO161"/>
  <c r="AO162"/>
  <c r="AI94"/>
  <c r="AI95"/>
  <c r="AI96"/>
  <c r="AI97"/>
  <c r="AI98"/>
  <c r="AI99"/>
  <c r="AI100"/>
  <c r="AI101"/>
  <c r="AI102"/>
  <c r="AI103"/>
  <c r="AI104"/>
  <c r="AI105"/>
  <c r="AI106"/>
  <c r="AI107"/>
  <c r="AI108"/>
  <c r="AI109"/>
  <c r="AI110"/>
  <c r="AI111"/>
  <c r="AI112"/>
  <c r="AI113"/>
  <c r="AI114"/>
  <c r="AI115"/>
  <c r="AI116"/>
  <c r="AI117"/>
  <c r="AI118"/>
  <c r="AI119"/>
  <c r="AI120"/>
  <c r="AI121"/>
  <c r="AI122"/>
  <c r="AI123"/>
  <c r="AI124"/>
  <c r="AI125"/>
  <c r="AI126"/>
  <c r="AI127"/>
  <c r="AI128"/>
  <c r="AI129"/>
  <c r="AI130"/>
  <c r="AI131"/>
  <c r="AI132"/>
  <c r="AI133"/>
  <c r="AI134"/>
  <c r="AI135"/>
  <c r="AI136"/>
  <c r="AI137"/>
  <c r="AI138"/>
  <c r="AI139"/>
  <c r="AI140"/>
  <c r="AI141"/>
  <c r="AI142"/>
  <c r="AI143"/>
  <c r="AI144"/>
  <c r="AI145"/>
  <c r="AI146"/>
  <c r="AI147"/>
  <c r="AI148"/>
  <c r="AI149"/>
  <c r="AI150"/>
  <c r="AI151"/>
  <c r="AI152"/>
  <c r="AI153"/>
  <c r="AI154"/>
  <c r="AI155"/>
  <c r="AI156"/>
  <c r="AI157"/>
  <c r="AC63"/>
  <c r="AC64"/>
  <c r="AC65"/>
  <c r="AC66"/>
  <c r="AC67"/>
  <c r="AC68"/>
  <c r="AC69"/>
  <c r="AC70"/>
  <c r="AC71"/>
  <c r="AC72"/>
  <c r="AC73"/>
  <c r="AC74"/>
  <c r="AC75"/>
  <c r="AC76"/>
  <c r="AC77"/>
  <c r="AC78"/>
  <c r="AC79"/>
  <c r="AC80"/>
  <c r="AC81"/>
  <c r="AC82"/>
  <c r="AC83"/>
  <c r="AC84"/>
  <c r="AC85"/>
  <c r="AC86"/>
  <c r="AC87"/>
  <c r="AC88"/>
  <c r="AC89"/>
  <c r="AC90"/>
  <c r="AC91"/>
  <c r="AC92"/>
  <c r="AC93"/>
  <c r="AC94"/>
  <c r="AC95"/>
  <c r="AC96"/>
  <c r="AC97"/>
  <c r="AC98"/>
  <c r="AC99"/>
  <c r="AC100"/>
  <c r="AC101"/>
  <c r="AC102"/>
  <c r="AC103"/>
  <c r="AC104"/>
  <c r="AC105"/>
  <c r="AC106"/>
  <c r="AC107"/>
  <c r="AC108"/>
  <c r="AC109"/>
  <c r="AC110"/>
  <c r="AC111"/>
  <c r="AC112"/>
  <c r="AC113"/>
  <c r="AC114"/>
  <c r="AC115"/>
  <c r="AC116"/>
  <c r="AC117"/>
  <c r="AC118"/>
  <c r="AC119"/>
  <c r="AC120"/>
  <c r="AC121"/>
  <c r="AC122"/>
  <c r="AC123"/>
  <c r="AC124"/>
  <c r="AC125"/>
  <c r="AC126"/>
  <c r="AC127"/>
  <c r="AC128"/>
  <c r="AC129"/>
  <c r="AC130"/>
  <c r="AC131"/>
  <c r="AC132"/>
  <c r="AC133"/>
  <c r="AC134"/>
  <c r="AC135"/>
  <c r="AC136"/>
  <c r="AC137"/>
  <c r="AC138"/>
  <c r="AC139"/>
  <c r="AC140"/>
  <c r="AC141"/>
  <c r="AC142"/>
  <c r="AC143"/>
  <c r="AC144"/>
  <c r="AC145"/>
  <c r="AC146"/>
  <c r="AC147"/>
  <c r="AC148"/>
  <c r="AC149"/>
  <c r="AC150"/>
  <c r="AC151"/>
  <c r="AC152"/>
  <c r="AC153"/>
  <c r="AC154"/>
  <c r="AC155"/>
  <c r="AC156"/>
  <c r="AI161"/>
  <c r="AC157"/>
  <c r="AC161"/>
  <c r="Q62"/>
  <c r="Q63"/>
  <c r="Q64"/>
  <c r="Q160"/>
  <c r="Q65"/>
  <c r="Q66"/>
  <c r="Q67"/>
  <c r="Q68"/>
  <c r="Q69"/>
  <c r="Q70"/>
  <c r="Q71"/>
  <c r="Q72"/>
  <c r="Q73"/>
  <c r="Q74"/>
  <c r="Q75"/>
  <c r="Q76"/>
  <c r="Q77"/>
  <c r="Q78"/>
  <c r="Q79"/>
  <c r="Q80"/>
  <c r="Q81"/>
  <c r="Q82"/>
  <c r="Q83"/>
  <c r="Q84"/>
  <c r="Q85"/>
  <c r="Q86"/>
  <c r="Q87"/>
  <c r="Q88"/>
  <c r="Q89"/>
  <c r="Q90"/>
  <c r="Q91"/>
  <c r="Q92"/>
  <c r="Q93"/>
  <c r="Q94"/>
  <c r="Q95"/>
  <c r="Q96"/>
  <c r="Q97"/>
  <c r="Q98"/>
  <c r="Q99"/>
  <c r="Q100"/>
  <c r="Q101"/>
  <c r="Q102"/>
  <c r="Q103"/>
  <c r="Q104"/>
  <c r="Q105"/>
  <c r="Q106"/>
  <c r="Q107"/>
  <c r="Q108"/>
  <c r="Q109"/>
  <c r="Q110"/>
  <c r="Q111"/>
  <c r="Q112"/>
  <c r="Q113"/>
  <c r="Q114"/>
  <c r="Q115"/>
  <c r="Q116"/>
  <c r="Q117"/>
  <c r="Q118"/>
  <c r="Q119"/>
  <c r="Q120"/>
  <c r="Q121"/>
  <c r="Q122"/>
  <c r="Q123"/>
  <c r="Q124"/>
  <c r="Q125"/>
  <c r="Q126"/>
  <c r="Q127"/>
  <c r="Q128"/>
  <c r="Q129"/>
  <c r="Q130"/>
  <c r="Q131"/>
  <c r="Q132"/>
  <c r="Q133"/>
  <c r="Q134"/>
  <c r="Q135"/>
  <c r="Q136"/>
  <c r="Q137"/>
  <c r="Q138"/>
  <c r="Q139"/>
  <c r="Q140"/>
  <c r="Q141"/>
  <c r="Q142"/>
  <c r="Q143"/>
  <c r="Q144"/>
  <c r="Q145"/>
  <c r="Q146"/>
  <c r="Q147"/>
  <c r="Q148"/>
  <c r="Q149"/>
  <c r="W160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Q161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127"/>
  <c r="I128"/>
  <c r="I129"/>
  <c r="I130"/>
  <c r="I131"/>
  <c r="I132"/>
  <c r="I136"/>
  <c r="C5" i="12"/>
  <c r="C6"/>
  <c r="C7"/>
  <c r="C8"/>
  <c r="C9"/>
  <c r="C11"/>
  <c r="C12"/>
  <c r="C13"/>
  <c r="C14"/>
  <c r="D13"/>
  <c r="C22"/>
  <c r="C23"/>
  <c r="C24"/>
  <c r="C56"/>
  <c r="C57"/>
  <c r="C62"/>
  <c r="C63"/>
  <c r="C64"/>
  <c r="C86"/>
  <c r="C87"/>
  <c r="C88"/>
  <c r="C92"/>
  <c r="C94"/>
  <c r="C95"/>
  <c r="C96"/>
  <c r="C97"/>
  <c r="C174"/>
  <c r="C186"/>
  <c r="C187"/>
  <c r="C188"/>
  <c r="C192"/>
  <c r="C193"/>
  <c r="C194"/>
  <c r="C195"/>
  <c r="C206"/>
  <c r="C207"/>
  <c r="C208"/>
  <c r="C209"/>
  <c r="C210"/>
  <c r="C212"/>
  <c r="C213"/>
  <c r="C214"/>
  <c r="C215"/>
  <c r="C216"/>
  <c r="C217"/>
  <c r="C218"/>
  <c r="C219"/>
  <c r="C220"/>
  <c r="C221"/>
  <c r="C226"/>
  <c r="C237"/>
  <c r="C238"/>
  <c r="C239"/>
  <c r="C240"/>
  <c r="C241"/>
  <c r="C249"/>
  <c r="C250"/>
  <c r="C251"/>
  <c r="D250"/>
  <c r="C258"/>
  <c r="C259"/>
  <c r="C260"/>
  <c r="C261"/>
  <c r="C262"/>
  <c r="C263"/>
  <c r="C264"/>
  <c r="C265"/>
  <c r="C272"/>
  <c r="C273"/>
  <c r="C274"/>
  <c r="C275"/>
  <c r="C276"/>
  <c r="C277"/>
  <c r="C282"/>
  <c r="C283"/>
  <c r="D282"/>
  <c r="C284"/>
  <c r="C285"/>
  <c r="C288"/>
  <c r="C289"/>
  <c r="D288"/>
  <c r="C290"/>
  <c r="C291"/>
  <c r="C292"/>
  <c r="C293"/>
  <c r="C301"/>
  <c r="C302"/>
  <c r="C303"/>
  <c r="D302"/>
  <c r="C304"/>
  <c r="C305"/>
  <c r="C308"/>
  <c r="C309"/>
  <c r="D308"/>
  <c r="C310"/>
  <c r="C311"/>
  <c r="C312"/>
  <c r="C313"/>
  <c r="C320"/>
  <c r="C321"/>
  <c r="C322"/>
  <c r="C332"/>
  <c r="C333"/>
  <c r="C340"/>
  <c r="C341"/>
  <c r="C348"/>
  <c r="C349"/>
  <c r="C350"/>
  <c r="C353"/>
  <c r="C354"/>
  <c r="C355"/>
  <c r="C358"/>
  <c r="C359"/>
  <c r="C360"/>
  <c r="C361"/>
  <c r="C365"/>
  <c r="C366"/>
  <c r="C371"/>
  <c r="C372"/>
  <c r="C373"/>
  <c r="C374"/>
  <c r="C375"/>
  <c r="C376"/>
  <c r="C377"/>
  <c r="C378"/>
  <c r="C381"/>
  <c r="C388"/>
  <c r="C389"/>
  <c r="C390"/>
  <c r="C391"/>
  <c r="C392"/>
  <c r="C393"/>
  <c r="D392"/>
  <c r="C402"/>
  <c r="C403"/>
  <c r="C406"/>
  <c r="C407"/>
  <c r="C408"/>
  <c r="C409"/>
  <c r="C411"/>
  <c r="C412"/>
  <c r="C415"/>
  <c r="C419"/>
  <c r="C420"/>
  <c r="C421"/>
  <c r="C422"/>
  <c r="C423"/>
  <c r="C424"/>
  <c r="C425"/>
  <c r="D424"/>
  <c r="C433"/>
  <c r="C434"/>
  <c r="C438"/>
  <c r="C439"/>
  <c r="C444"/>
  <c r="C445"/>
  <c r="C446"/>
  <c r="C447"/>
  <c r="C449"/>
  <c r="C450"/>
  <c r="C452"/>
  <c r="C453"/>
  <c r="C454"/>
  <c r="C455"/>
  <c r="C456"/>
  <c r="C465"/>
  <c r="C466"/>
  <c r="C467"/>
  <c r="C468"/>
  <c r="C469"/>
  <c r="C470"/>
  <c r="C471"/>
  <c r="C472"/>
  <c r="C473"/>
  <c r="C474"/>
  <c r="C475"/>
  <c r="C477"/>
  <c r="C481"/>
  <c r="C482"/>
  <c r="C483"/>
  <c r="C484"/>
  <c r="C489"/>
  <c r="C490"/>
  <c r="C491"/>
  <c r="C493"/>
  <c r="C495"/>
  <c r="C496"/>
  <c r="C500"/>
  <c r="C501"/>
  <c r="C502"/>
  <c r="C503"/>
  <c r="C505"/>
  <c r="C506"/>
  <c r="C507"/>
  <c r="C508"/>
  <c r="C509"/>
  <c r="C513"/>
  <c r="C514"/>
  <c r="C515"/>
  <c r="C516"/>
  <c r="C518"/>
  <c r="C522"/>
  <c r="C523"/>
  <c r="C525"/>
  <c r="C526"/>
  <c r="C527"/>
  <c r="C528"/>
  <c r="C529"/>
  <c r="C530"/>
  <c r="C531"/>
  <c r="C532"/>
  <c r="C533"/>
  <c r="C534"/>
  <c r="C535"/>
  <c r="C536"/>
  <c r="C537"/>
  <c r="C538"/>
  <c r="C539"/>
  <c r="C540"/>
  <c r="C541"/>
  <c r="C542"/>
  <c r="C550"/>
  <c r="C551"/>
  <c r="C552"/>
  <c r="C556"/>
  <c r="C562"/>
  <c r="C563"/>
  <c r="C570"/>
  <c r="C571"/>
  <c r="C572"/>
  <c r="C573"/>
  <c r="C574"/>
  <c r="C575"/>
  <c r="C578"/>
  <c r="C579"/>
  <c r="C580"/>
  <c r="C581"/>
  <c r="C582"/>
  <c r="C585"/>
  <c r="C586"/>
  <c r="C588"/>
  <c r="C589"/>
  <c r="C590"/>
  <c r="C591"/>
  <c r="C598"/>
  <c r="C599"/>
  <c r="C602"/>
  <c r="C603"/>
  <c r="C604"/>
  <c r="C606"/>
  <c r="C607"/>
  <c r="C608"/>
  <c r="C609"/>
  <c r="C611"/>
  <c r="C612"/>
  <c r="C613"/>
  <c r="C614"/>
  <c r="C615"/>
  <c r="D614"/>
  <c r="C616"/>
  <c r="C617"/>
  <c r="C618"/>
  <c r="C619"/>
  <c r="C620"/>
  <c r="C621"/>
  <c r="C622"/>
  <c r="C623"/>
  <c r="C624"/>
  <c r="C625"/>
  <c r="C626"/>
  <c r="C627"/>
  <c r="C628"/>
  <c r="C629"/>
  <c r="C630"/>
  <c r="C631"/>
  <c r="C632"/>
  <c r="C634"/>
  <c r="C635"/>
  <c r="D634"/>
  <c r="C636"/>
  <c r="C637"/>
  <c r="C638"/>
  <c r="C639"/>
  <c r="C640"/>
  <c r="C649"/>
  <c r="C650"/>
  <c r="C651"/>
  <c r="C652"/>
  <c r="C653"/>
  <c r="C654"/>
  <c r="C655"/>
  <c r="C656"/>
  <c r="C662"/>
  <c r="C663"/>
  <c r="C667"/>
  <c r="C668"/>
  <c r="C669"/>
  <c r="C670"/>
  <c r="C671"/>
  <c r="C672"/>
  <c r="C673"/>
  <c r="C674"/>
  <c r="C675"/>
  <c r="C676"/>
  <c r="C677"/>
  <c r="C678"/>
  <c r="C679"/>
  <c r="C680"/>
  <c r="C681"/>
  <c r="C682"/>
  <c r="C685"/>
  <c r="C686"/>
  <c r="C688"/>
  <c r="C689"/>
  <c r="C690"/>
  <c r="C692"/>
  <c r="C693"/>
  <c r="C694"/>
  <c r="C695"/>
  <c r="C696"/>
  <c r="C698"/>
  <c r="C699"/>
  <c r="C700"/>
  <c r="C701"/>
  <c r="C702"/>
  <c r="C703"/>
  <c r="C704"/>
  <c r="C705"/>
  <c r="C706"/>
  <c r="C707"/>
  <c r="C708"/>
  <c r="C710"/>
  <c r="C711"/>
  <c r="C712"/>
  <c r="C713"/>
  <c r="C714"/>
  <c r="C715"/>
  <c r="C716"/>
  <c r="C717"/>
  <c r="C718"/>
  <c r="C719"/>
  <c r="C720"/>
  <c r="C721"/>
  <c r="C722"/>
  <c r="C723"/>
  <c r="C724"/>
  <c r="C725"/>
  <c r="C726"/>
  <c r="C727"/>
  <c r="C728"/>
  <c r="C731"/>
  <c r="C732"/>
  <c r="C733"/>
  <c r="C734"/>
  <c r="C735"/>
  <c r="C736"/>
  <c r="C737"/>
  <c r="C738"/>
  <c r="C739"/>
  <c r="C740"/>
  <c r="C742"/>
  <c r="C743"/>
  <c r="C744"/>
  <c r="C745"/>
  <c r="C747"/>
  <c r="C748"/>
  <c r="C749"/>
  <c r="C750"/>
  <c r="C751"/>
  <c r="C752"/>
  <c r="C755"/>
  <c r="C756"/>
  <c r="C757"/>
  <c r="C758"/>
  <c r="C760"/>
  <c r="C761"/>
  <c r="C762"/>
  <c r="C763"/>
  <c r="C764"/>
  <c r="C765"/>
  <c r="C769"/>
  <c r="C772"/>
  <c r="C773"/>
  <c r="C774"/>
  <c r="C775"/>
  <c r="C776"/>
  <c r="C781"/>
  <c r="C782"/>
  <c r="C783"/>
  <c r="C784"/>
  <c r="C785"/>
  <c r="C786"/>
  <c r="C787"/>
  <c r="C788"/>
  <c r="C789"/>
  <c r="C790"/>
  <c r="C791"/>
  <c r="C793"/>
  <c r="C794"/>
  <c r="C796"/>
  <c r="C797"/>
  <c r="C798"/>
  <c r="C799"/>
  <c r="C800"/>
  <c r="C802"/>
  <c r="C803"/>
  <c r="C804"/>
  <c r="C805"/>
  <c r="C4"/>
  <c r="AW160" i="13"/>
  <c r="AM160"/>
  <c r="X160"/>
  <c r="BT121"/>
  <c r="BT119"/>
  <c r="BT117"/>
  <c r="BT115"/>
  <c r="BT113"/>
  <c r="BT111"/>
  <c r="BT109"/>
  <c r="BT107"/>
  <c r="BT105"/>
  <c r="BT103"/>
  <c r="BT101"/>
  <c r="BT99"/>
  <c r="BT97"/>
  <c r="BT95"/>
  <c r="BT93"/>
  <c r="BT91"/>
  <c r="BT89"/>
  <c r="BT87"/>
  <c r="BT85"/>
  <c r="BT83"/>
  <c r="BT81"/>
  <c r="BT79"/>
  <c r="BT77"/>
  <c r="BT75"/>
  <c r="BT73"/>
  <c r="BT71"/>
  <c r="BT69"/>
  <c r="BT67"/>
  <c r="BT65"/>
  <c r="BT63"/>
  <c r="AI160"/>
  <c r="AI162"/>
  <c r="AO160"/>
  <c r="AU160"/>
  <c r="BC160"/>
  <c r="AP160"/>
  <c r="AE160"/>
  <c r="R160"/>
  <c r="BT122"/>
  <c r="BT120"/>
  <c r="BT118"/>
  <c r="BT116"/>
  <c r="BT114"/>
  <c r="BT112"/>
  <c r="BT110"/>
  <c r="BT108"/>
  <c r="BT106"/>
  <c r="BT104"/>
  <c r="BT102"/>
  <c r="BT100"/>
  <c r="BT98"/>
  <c r="BT96"/>
  <c r="BT94"/>
  <c r="BT92"/>
  <c r="BT90"/>
  <c r="BT88"/>
  <c r="BT86"/>
  <c r="BT84"/>
  <c r="BT82"/>
  <c r="BT80"/>
  <c r="BT78"/>
  <c r="BT76"/>
  <c r="BT74"/>
  <c r="BT72"/>
  <c r="BT70"/>
  <c r="BT68"/>
  <c r="BT66"/>
  <c r="BT64"/>
  <c r="BS160"/>
  <c r="D858" i="12"/>
  <c r="D848"/>
  <c r="D348"/>
  <c r="D589"/>
  <c r="C553"/>
  <c r="D534"/>
  <c r="C519"/>
  <c r="C520"/>
  <c r="C521"/>
  <c r="D757"/>
  <c r="D743"/>
  <c r="D707"/>
  <c r="C543"/>
  <c r="D508"/>
  <c r="D734"/>
  <c r="D630"/>
  <c r="D612"/>
  <c r="D483"/>
  <c r="D467"/>
  <c r="D433"/>
  <c r="D423"/>
  <c r="C413"/>
  <c r="C379"/>
  <c r="C323"/>
  <c r="C324"/>
  <c r="D291"/>
  <c r="D273"/>
  <c r="D209"/>
  <c r="C173"/>
  <c r="D172"/>
  <c r="D94"/>
  <c r="C891"/>
  <c r="C892"/>
  <c r="C893"/>
  <c r="D877"/>
  <c r="D873"/>
  <c r="C871"/>
  <c r="D871"/>
  <c r="C861"/>
  <c r="D861"/>
  <c r="D853"/>
  <c r="C843"/>
  <c r="D835"/>
  <c r="C829"/>
  <c r="C830"/>
  <c r="D829"/>
  <c r="D825"/>
  <c r="D6"/>
  <c r="W161" i="13"/>
  <c r="AC160"/>
  <c r="AC162"/>
  <c r="C175" i="12"/>
  <c r="C99"/>
  <c r="C100"/>
  <c r="D99"/>
  <c r="D95"/>
  <c r="C93"/>
  <c r="C89"/>
  <c r="C59"/>
  <c r="C43"/>
  <c r="C25"/>
  <c r="C26"/>
  <c r="C19"/>
  <c r="C20"/>
  <c r="D11"/>
  <c r="I135" i="13"/>
  <c r="I137"/>
  <c r="W162"/>
  <c r="AB5" i="12"/>
  <c r="AB6"/>
  <c r="AB7"/>
  <c r="AB8"/>
  <c r="AB9"/>
  <c r="AB10"/>
  <c r="AB11"/>
  <c r="AB12"/>
  <c r="AB13"/>
  <c r="AB14"/>
  <c r="AB15"/>
  <c r="AB16"/>
  <c r="AB17"/>
  <c r="AB18"/>
  <c r="AB19"/>
  <c r="AB20"/>
  <c r="AB21"/>
  <c r="AB22"/>
  <c r="AB23"/>
  <c r="AB24"/>
  <c r="AB25"/>
  <c r="AB26"/>
  <c r="AB27"/>
  <c r="AB28"/>
  <c r="AB29"/>
  <c r="AB30"/>
  <c r="AB31"/>
  <c r="AB32"/>
  <c r="AB33"/>
  <c r="AB34"/>
  <c r="AB35"/>
  <c r="AB36"/>
  <c r="AB37"/>
  <c r="AB38"/>
  <c r="AB39"/>
  <c r="AB40"/>
  <c r="AB41"/>
  <c r="AB42"/>
  <c r="AB43"/>
  <c r="AB44"/>
  <c r="AB45"/>
  <c r="AB46"/>
  <c r="AB47"/>
  <c r="AB48"/>
  <c r="AB49"/>
  <c r="AB50"/>
  <c r="AB51"/>
  <c r="AB52"/>
  <c r="AB53"/>
  <c r="AB54"/>
  <c r="AB55"/>
  <c r="AB56"/>
  <c r="AB57"/>
  <c r="AB58"/>
  <c r="AB59"/>
  <c r="AB60"/>
  <c r="AB61"/>
  <c r="AB62"/>
  <c r="AB63"/>
  <c r="AB64"/>
  <c r="AB65"/>
  <c r="AB66"/>
  <c r="AB67"/>
  <c r="AB68"/>
  <c r="AB69"/>
  <c r="AB70"/>
  <c r="AB71"/>
  <c r="AB72"/>
  <c r="AB73"/>
  <c r="AB74"/>
  <c r="AB75"/>
  <c r="AB76"/>
  <c r="AB77"/>
  <c r="AB78"/>
  <c r="AB79"/>
  <c r="AB80"/>
  <c r="AB81"/>
  <c r="AB82"/>
  <c r="AB83"/>
  <c r="AB84"/>
  <c r="AB85"/>
  <c r="AB86"/>
  <c r="AB87"/>
  <c r="AB88"/>
  <c r="AB89"/>
  <c r="AB90"/>
  <c r="AB91"/>
  <c r="AB92"/>
  <c r="AB93"/>
  <c r="AB94"/>
  <c r="AB95"/>
  <c r="AB96"/>
  <c r="AB97"/>
  <c r="AB98"/>
  <c r="AB99"/>
  <c r="AB100"/>
  <c r="AB101"/>
  <c r="AB102"/>
  <c r="AB103"/>
  <c r="AB104"/>
  <c r="AB105"/>
  <c r="AB106"/>
  <c r="AB107"/>
  <c r="AB108"/>
  <c r="AB109"/>
  <c r="AB110"/>
  <c r="AB111"/>
  <c r="AB112"/>
  <c r="AB113"/>
  <c r="AB114"/>
  <c r="AB115"/>
  <c r="AB116"/>
  <c r="AB117"/>
  <c r="AB118"/>
  <c r="AB119"/>
  <c r="AB120"/>
  <c r="AB121"/>
  <c r="AB122"/>
  <c r="AB123"/>
  <c r="AB124"/>
  <c r="AB125"/>
  <c r="AB126"/>
  <c r="AB127"/>
  <c r="AB128"/>
  <c r="AB129"/>
  <c r="AB130"/>
  <c r="AB131"/>
  <c r="AB132"/>
  <c r="AB133"/>
  <c r="AB134"/>
  <c r="AB135"/>
  <c r="AB136"/>
  <c r="AB137"/>
  <c r="AB138"/>
  <c r="AB139"/>
  <c r="AB140"/>
  <c r="AB141"/>
  <c r="AB142"/>
  <c r="AB143"/>
  <c r="AB144"/>
  <c r="AB145"/>
  <c r="AB146"/>
  <c r="AB147"/>
  <c r="AB148"/>
  <c r="AB149"/>
  <c r="AB150"/>
  <c r="AB151"/>
  <c r="AB152"/>
  <c r="AB153"/>
  <c r="AB154"/>
  <c r="AB155"/>
  <c r="AB156"/>
  <c r="AB157"/>
  <c r="AB158"/>
  <c r="AB159"/>
  <c r="AB160"/>
  <c r="AB161"/>
  <c r="AB162"/>
  <c r="AB163"/>
  <c r="AB164"/>
  <c r="AB165"/>
  <c r="AB166"/>
  <c r="C876"/>
  <c r="D875"/>
  <c r="C334"/>
  <c r="D333"/>
  <c r="D874"/>
  <c r="D406"/>
  <c r="D420"/>
  <c r="D621"/>
  <c r="C356"/>
  <c r="D355"/>
  <c r="C524"/>
  <c r="D523"/>
  <c r="C44"/>
  <c r="D43"/>
  <c r="C116"/>
  <c r="C152"/>
  <c r="C153"/>
  <c r="C176"/>
  <c r="C177"/>
  <c r="C200"/>
  <c r="C201"/>
  <c r="C34"/>
  <c r="C35"/>
  <c r="D34"/>
  <c r="C60"/>
  <c r="C61"/>
  <c r="C184"/>
  <c r="D174"/>
  <c r="D186"/>
  <c r="C592"/>
  <c r="D590"/>
  <c r="C129"/>
  <c r="C130"/>
  <c r="C131"/>
  <c r="C101"/>
  <c r="C185"/>
  <c r="C113"/>
  <c r="C114"/>
  <c r="D113"/>
  <c r="C117"/>
  <c r="C118"/>
  <c r="C119"/>
  <c r="D118"/>
  <c r="C67"/>
  <c r="C68"/>
  <c r="C45"/>
  <c r="C102"/>
  <c r="C103"/>
  <c r="D102"/>
  <c r="C155"/>
  <c r="C169"/>
  <c r="C170"/>
  <c r="C171"/>
  <c r="D171"/>
  <c r="C69"/>
  <c r="C70"/>
  <c r="C71"/>
  <c r="C78"/>
  <c r="C79"/>
  <c r="C133"/>
  <c r="C134"/>
  <c r="C135"/>
  <c r="C136"/>
  <c r="C105"/>
  <c r="C106"/>
  <c r="C107"/>
  <c r="C143"/>
  <c r="C121"/>
  <c r="C122"/>
  <c r="C123"/>
  <c r="C124"/>
  <c r="C125"/>
  <c r="C126"/>
  <c r="C144"/>
  <c r="C145"/>
  <c r="C158"/>
  <c r="C159"/>
  <c r="D529"/>
  <c r="D502"/>
  <c r="D421"/>
  <c r="D374"/>
  <c r="D219"/>
  <c r="AU118"/>
  <c r="AU113"/>
  <c r="AU21"/>
  <c r="AU90"/>
  <c r="AU7"/>
  <c r="BL11"/>
  <c r="BL24"/>
  <c r="BX42"/>
  <c r="BX35"/>
  <c r="BX29"/>
  <c r="BX16"/>
  <c r="CO31"/>
  <c r="CN31"/>
  <c r="BX49"/>
  <c r="BX45"/>
  <c r="BX39"/>
  <c r="BX6"/>
  <c r="BX28"/>
  <c r="BX21"/>
  <c r="BX17"/>
  <c r="BX12"/>
  <c r="BX9"/>
  <c r="BX11"/>
  <c r="BX48"/>
  <c r="BX41"/>
  <c r="BX8"/>
  <c r="BX33"/>
  <c r="BX27"/>
  <c r="BX24"/>
  <c r="BX20"/>
  <c r="BX15"/>
  <c r="CA57"/>
  <c r="BX56"/>
  <c r="BX50"/>
  <c r="BX2"/>
  <c r="CB57"/>
  <c r="BX55"/>
  <c r="BX36"/>
  <c r="D570"/>
  <c r="D322"/>
  <c r="D24"/>
  <c r="D7"/>
  <c r="D175"/>
  <c r="C278"/>
  <c r="D276"/>
  <c r="D187"/>
  <c r="C189"/>
  <c r="D188"/>
  <c r="C98"/>
  <c r="D97"/>
  <c r="D96"/>
  <c r="D185"/>
  <c r="C252"/>
  <c r="D251"/>
  <c r="D468"/>
  <c r="D216"/>
  <c r="C426"/>
  <c r="D23"/>
  <c r="D87"/>
  <c r="D93"/>
  <c r="D22"/>
  <c r="D580"/>
  <c r="D620"/>
  <c r="D526"/>
  <c r="D619"/>
  <c r="D723"/>
  <c r="D751"/>
  <c r="D763"/>
  <c r="D537"/>
  <c r="D531"/>
  <c r="D320"/>
  <c r="D260"/>
  <c r="D92"/>
  <c r="D888"/>
  <c r="D887"/>
  <c r="D863"/>
  <c r="D860"/>
  <c r="D857"/>
  <c r="D854"/>
  <c r="D839"/>
  <c r="D832"/>
  <c r="D826"/>
  <c r="K2"/>
  <c r="AU12"/>
  <c r="D955"/>
  <c r="BL89"/>
  <c r="BL85"/>
  <c r="BL81"/>
  <c r="BL77"/>
  <c r="BL74"/>
  <c r="BL70"/>
  <c r="BL67"/>
  <c r="BL62"/>
  <c r="BL58"/>
  <c r="BL57"/>
  <c r="BL56"/>
  <c r="BL51"/>
  <c r="BL17"/>
  <c r="BL49"/>
  <c r="BL47"/>
  <c r="BL45"/>
  <c r="BL14"/>
  <c r="BL13"/>
  <c r="BL7"/>
  <c r="BL33"/>
  <c r="BL30"/>
  <c r="BL28"/>
  <c r="BL76"/>
  <c r="BL92"/>
  <c r="BL86"/>
  <c r="BL82"/>
  <c r="BL22"/>
  <c r="BL21"/>
  <c r="BL75"/>
  <c r="BL71"/>
  <c r="BL65"/>
  <c r="BL63"/>
  <c r="BL61"/>
  <c r="BL59"/>
  <c r="BL19"/>
  <c r="BL55"/>
  <c r="BL50"/>
  <c r="BL16"/>
  <c r="BL44"/>
  <c r="BL42"/>
  <c r="BL39"/>
  <c r="BL36"/>
  <c r="BL31"/>
  <c r="BL6"/>
  <c r="BL27"/>
  <c r="BL91"/>
  <c r="BL66"/>
  <c r="C10"/>
  <c r="D8"/>
  <c r="D899"/>
  <c r="D898"/>
  <c r="D501"/>
  <c r="C335"/>
  <c r="D354"/>
  <c r="D258"/>
  <c r="C394"/>
  <c r="D550"/>
  <c r="D332"/>
  <c r="D262"/>
  <c r="D62"/>
  <c r="D5"/>
  <c r="D849"/>
  <c r="D207"/>
  <c r="D301"/>
  <c r="D311"/>
  <c r="D353"/>
  <c r="D453"/>
  <c r="D513"/>
  <c r="D628"/>
  <c r="D698"/>
  <c r="D573"/>
  <c r="D675"/>
  <c r="D803"/>
  <c r="D521"/>
  <c r="CJ28"/>
  <c r="CJ23"/>
  <c r="CJ19"/>
  <c r="CJ3"/>
  <c r="CJ12"/>
  <c r="CJ8"/>
  <c r="CJ5"/>
  <c r="D985"/>
  <c r="D912"/>
  <c r="D904"/>
  <c r="AU54"/>
  <c r="AU10"/>
  <c r="AU8"/>
  <c r="AU159"/>
  <c r="AU161"/>
  <c r="AU20"/>
  <c r="AW232"/>
  <c r="AU157"/>
  <c r="AU150"/>
  <c r="AU158"/>
  <c r="AU72"/>
  <c r="AU111"/>
  <c r="AU14"/>
  <c r="AY232"/>
  <c r="AU166"/>
  <c r="AU142"/>
  <c r="AU149"/>
  <c r="AU176"/>
  <c r="AU50"/>
  <c r="AU132"/>
  <c r="AU133"/>
  <c r="AU114"/>
  <c r="AU78"/>
  <c r="AU136"/>
  <c r="AU181"/>
  <c r="AU145"/>
  <c r="AU89"/>
  <c r="AU143"/>
  <c r="AU99"/>
  <c r="AU34"/>
  <c r="AU83"/>
  <c r="AU163"/>
  <c r="AU141"/>
  <c r="AU22"/>
  <c r="AU16"/>
  <c r="AU179"/>
  <c r="AU108"/>
  <c r="AU218"/>
  <c r="AU81"/>
  <c r="AU77"/>
  <c r="AU126"/>
  <c r="AU42"/>
  <c r="AU109"/>
  <c r="AU219"/>
  <c r="AU228"/>
  <c r="AU96"/>
  <c r="AU172"/>
  <c r="AU153"/>
  <c r="AU135"/>
  <c r="AU123"/>
  <c r="AU37"/>
  <c r="AU104"/>
  <c r="AU32"/>
  <c r="AU45"/>
  <c r="AU208"/>
  <c r="AU85"/>
  <c r="AU194"/>
  <c r="AU48"/>
  <c r="AU76"/>
  <c r="AU27"/>
  <c r="AU129"/>
  <c r="AU101"/>
  <c r="AU137"/>
  <c r="AU127"/>
  <c r="AU69"/>
  <c r="AU13"/>
  <c r="AU57"/>
  <c r="AU148"/>
  <c r="AU112"/>
  <c r="AU102"/>
  <c r="AU52"/>
  <c r="AU51"/>
  <c r="AU49"/>
  <c r="AU164"/>
  <c r="AU11"/>
  <c r="AU128"/>
  <c r="AU65"/>
  <c r="AU3"/>
  <c r="AU110"/>
  <c r="AU168"/>
  <c r="AU152"/>
  <c r="AU74"/>
  <c r="AU71"/>
  <c r="AU124"/>
  <c r="D926"/>
  <c r="D923"/>
  <c r="D527"/>
  <c r="C357"/>
  <c r="D357"/>
  <c r="D695"/>
  <c r="D61"/>
  <c r="D60"/>
  <c r="D637"/>
  <c r="D289"/>
  <c r="D992"/>
  <c r="D968"/>
  <c r="D965"/>
  <c r="D946"/>
  <c r="D937"/>
  <c r="D934"/>
  <c r="D922"/>
  <c r="D909"/>
  <c r="D906"/>
  <c r="D490"/>
  <c r="C492"/>
  <c r="D492"/>
  <c r="C294"/>
  <c r="C295"/>
  <c r="C296"/>
  <c r="D295"/>
  <c r="D292"/>
  <c r="D192"/>
  <c r="D193"/>
  <c r="D213"/>
  <c r="D373"/>
  <c r="D212"/>
  <c r="D870"/>
  <c r="D261"/>
  <c r="D365"/>
  <c r="D495"/>
  <c r="D533"/>
  <c r="D588"/>
  <c r="D716"/>
  <c r="D607"/>
  <c r="D522"/>
  <c r="D615"/>
  <c r="D4"/>
  <c r="AB167"/>
  <c r="AB168"/>
  <c r="D638"/>
  <c r="C36"/>
  <c r="C37"/>
  <c r="D36"/>
  <c r="D671"/>
  <c r="D652"/>
  <c r="D631"/>
  <c r="D627"/>
  <c r="D625"/>
  <c r="D622"/>
  <c r="D551"/>
  <c r="D506"/>
  <c r="D489"/>
  <c r="D469"/>
  <c r="D445"/>
  <c r="D391"/>
  <c r="D310"/>
  <c r="D275"/>
  <c r="D238"/>
  <c r="D206"/>
  <c r="D194"/>
  <c r="D158"/>
  <c r="C160"/>
  <c r="C161"/>
  <c r="D70"/>
  <c r="C72"/>
  <c r="C73"/>
  <c r="D520"/>
  <c r="C15"/>
  <c r="D897"/>
  <c r="D976"/>
  <c r="D969"/>
  <c r="D967"/>
  <c r="D69"/>
  <c r="D785"/>
  <c r="D783"/>
  <c r="D774"/>
  <c r="D704"/>
  <c r="D699"/>
  <c r="D680"/>
  <c r="D674"/>
  <c r="D836"/>
  <c r="D679"/>
  <c r="D678"/>
  <c r="D184"/>
  <c r="D98"/>
  <c r="D802"/>
  <c r="D748"/>
  <c r="D742"/>
  <c r="D736"/>
  <c r="D733"/>
  <c r="D715"/>
  <c r="D710"/>
  <c r="D358"/>
  <c r="D917"/>
  <c r="D105"/>
  <c r="D121"/>
  <c r="C190"/>
  <c r="D189"/>
  <c r="D116"/>
  <c r="C831"/>
  <c r="D831"/>
  <c r="C457"/>
  <c r="C458"/>
  <c r="D760"/>
  <c r="D685"/>
  <c r="D667"/>
  <c r="D606"/>
  <c r="D541"/>
  <c r="D359"/>
  <c r="D833"/>
  <c r="D824"/>
  <c r="CJ15"/>
  <c r="CJ11"/>
  <c r="D900"/>
  <c r="D993"/>
  <c r="D984"/>
  <c r="D980"/>
  <c r="D978"/>
  <c r="D975"/>
  <c r="D972"/>
  <c r="D970"/>
  <c r="D964"/>
  <c r="D960"/>
  <c r="D951"/>
  <c r="D44"/>
  <c r="C46"/>
  <c r="D393"/>
  <c r="D892"/>
  <c r="C894"/>
  <c r="D893"/>
  <c r="D19"/>
  <c r="C21"/>
  <c r="D21"/>
  <c r="D25"/>
  <c r="C27"/>
  <c r="C90"/>
  <c r="D89"/>
  <c r="D88"/>
  <c r="C242"/>
  <c r="D241"/>
  <c r="D304"/>
  <c r="C306"/>
  <c r="C795"/>
  <c r="D795"/>
  <c r="C777"/>
  <c r="D775"/>
  <c r="C729"/>
  <c r="D728"/>
  <c r="C367"/>
  <c r="D366"/>
  <c r="D882"/>
  <c r="D881"/>
  <c r="D170"/>
  <c r="D59"/>
  <c r="D519"/>
  <c r="D530"/>
  <c r="D14"/>
  <c r="C16"/>
  <c r="D176"/>
  <c r="C178"/>
  <c r="C179"/>
  <c r="D178"/>
  <c r="D334"/>
  <c r="C336"/>
  <c r="D473"/>
  <c r="D472"/>
  <c r="D215"/>
  <c r="D214"/>
  <c r="D591"/>
  <c r="C593"/>
  <c r="D10"/>
  <c r="D9"/>
  <c r="D535"/>
  <c r="D536"/>
  <c r="D425"/>
  <c r="C427"/>
  <c r="D293"/>
  <c r="D294"/>
  <c r="C222"/>
  <c r="D220"/>
  <c r="D277"/>
  <c r="C279"/>
  <c r="D446"/>
  <c r="C448"/>
  <c r="D447"/>
  <c r="C544"/>
  <c r="D543"/>
  <c r="D552"/>
  <c r="C554"/>
  <c r="C510"/>
  <c r="D509"/>
  <c r="C342"/>
  <c r="D340"/>
  <c r="D341"/>
  <c r="C266"/>
  <c r="D264"/>
  <c r="D265"/>
  <c r="D143"/>
  <c r="C297"/>
  <c r="D296"/>
  <c r="C115"/>
  <c r="D115"/>
  <c r="D356"/>
  <c r="C253"/>
  <c r="C254"/>
  <c r="C395"/>
  <c r="D394"/>
  <c r="D100"/>
  <c r="D528"/>
  <c r="D796"/>
  <c r="D542"/>
  <c r="D518"/>
  <c r="D500"/>
  <c r="D101"/>
  <c r="D67"/>
  <c r="D129"/>
  <c r="D524"/>
  <c r="D617"/>
  <c r="D444"/>
  <c r="D86"/>
  <c r="D237"/>
  <c r="D283"/>
  <c r="D321"/>
  <c r="D371"/>
  <c r="D377"/>
  <c r="D419"/>
  <c r="D449"/>
  <c r="D481"/>
  <c r="D505"/>
  <c r="D525"/>
  <c r="D539"/>
  <c r="D616"/>
  <c r="D668"/>
  <c r="D692"/>
  <c r="D579"/>
  <c r="D611"/>
  <c r="D651"/>
  <c r="D703"/>
  <c r="D747"/>
  <c r="D669"/>
  <c r="D208"/>
  <c r="D578"/>
  <c r="D635"/>
  <c r="D466"/>
  <c r="D793"/>
  <c r="D761"/>
  <c r="D755"/>
  <c r="D717"/>
  <c r="D711"/>
  <c r="D705"/>
  <c r="D700"/>
  <c r="D694"/>
  <c r="D688"/>
  <c r="D618"/>
  <c r="D602"/>
  <c r="D538"/>
  <c r="D532"/>
  <c r="D514"/>
  <c r="D507"/>
  <c r="D465"/>
  <c r="D452"/>
  <c r="D422"/>
  <c r="D411"/>
  <c r="D407"/>
  <c r="D389"/>
  <c r="D272"/>
  <c r="D263"/>
  <c r="D249"/>
  <c r="D239"/>
  <c r="D56"/>
  <c r="D896"/>
  <c r="D889"/>
  <c r="D886"/>
  <c r="D862"/>
  <c r="D859"/>
  <c r="D856"/>
  <c r="D855"/>
  <c r="D852"/>
  <c r="D851"/>
  <c r="D847"/>
  <c r="D846"/>
  <c r="D841"/>
  <c r="CJ27"/>
  <c r="CJ22"/>
  <c r="CJ18"/>
  <c r="CJ2"/>
  <c r="D905"/>
  <c r="D925"/>
  <c r="D977"/>
  <c r="D994"/>
  <c r="D991"/>
  <c r="D989"/>
  <c r="D986"/>
  <c r="D983"/>
  <c r="D981"/>
  <c r="D974"/>
  <c r="D961"/>
  <c r="D959"/>
  <c r="D954"/>
  <c r="D952"/>
  <c r="D947"/>
  <c r="D945"/>
  <c r="D943"/>
  <c r="D935"/>
  <c r="D913"/>
  <c r="D910"/>
  <c r="AF404"/>
  <c r="CJ30"/>
  <c r="C127"/>
  <c r="D144"/>
  <c r="C146"/>
  <c r="C147"/>
  <c r="D130"/>
  <c r="C132"/>
  <c r="D132"/>
  <c r="D152"/>
  <c r="C154"/>
  <c r="D153"/>
  <c r="C325"/>
  <c r="C326"/>
  <c r="D323"/>
  <c r="D106"/>
  <c r="C108"/>
  <c r="C109"/>
  <c r="D200"/>
  <c r="C202"/>
  <c r="D891"/>
  <c r="D890"/>
  <c r="D173"/>
  <c r="D402"/>
  <c r="C404"/>
  <c r="C414"/>
  <c r="D413"/>
  <c r="D412"/>
  <c r="D474"/>
  <c r="C476"/>
  <c r="D787"/>
  <c r="D786"/>
  <c r="C770"/>
  <c r="D769"/>
  <c r="C746"/>
  <c r="D746"/>
  <c r="D738"/>
  <c r="D737"/>
  <c r="C687"/>
  <c r="D687"/>
  <c r="C683"/>
  <c r="D681"/>
  <c r="D672"/>
  <c r="D673"/>
  <c r="C641"/>
  <c r="D639"/>
  <c r="C576"/>
  <c r="D575"/>
  <c r="D572"/>
  <c r="D571"/>
  <c r="C494"/>
  <c r="D494"/>
  <c r="C451"/>
  <c r="D451"/>
  <c r="C314"/>
  <c r="C315"/>
  <c r="C227"/>
  <c r="D226"/>
  <c r="C211"/>
  <c r="D211"/>
  <c r="C885"/>
  <c r="D883"/>
  <c r="C880"/>
  <c r="D880"/>
  <c r="C820"/>
  <c r="D819"/>
  <c r="C808"/>
  <c r="C809"/>
  <c r="D921"/>
  <c r="D920"/>
  <c r="D154"/>
  <c r="D217"/>
  <c r="V13"/>
  <c r="C844"/>
  <c r="D842"/>
  <c r="D378"/>
  <c r="C380"/>
  <c r="D379"/>
  <c r="D408"/>
  <c r="C410"/>
  <c r="C801"/>
  <c r="D801"/>
  <c r="D798"/>
  <c r="D797"/>
  <c r="C766"/>
  <c r="C767"/>
  <c r="D764"/>
  <c r="C759"/>
  <c r="D759"/>
  <c r="D750"/>
  <c r="D749"/>
  <c r="D732"/>
  <c r="D731"/>
  <c r="D727"/>
  <c r="D726"/>
  <c r="D722"/>
  <c r="D721"/>
  <c r="C709"/>
  <c r="D709"/>
  <c r="D702"/>
  <c r="D701"/>
  <c r="C697"/>
  <c r="D697"/>
  <c r="C691"/>
  <c r="D689"/>
  <c r="C664"/>
  <c r="D662"/>
  <c r="C657"/>
  <c r="D655"/>
  <c r="C633"/>
  <c r="D633"/>
  <c r="D624"/>
  <c r="D623"/>
  <c r="C605"/>
  <c r="D605"/>
  <c r="D603"/>
  <c r="D604"/>
  <c r="C583"/>
  <c r="D582"/>
  <c r="C564"/>
  <c r="D562"/>
  <c r="C557"/>
  <c r="C517"/>
  <c r="D515"/>
  <c r="C504"/>
  <c r="D504"/>
  <c r="C497"/>
  <c r="C485"/>
  <c r="C478"/>
  <c r="D470"/>
  <c r="D471"/>
  <c r="C440"/>
  <c r="D438"/>
  <c r="C435"/>
  <c r="C436"/>
  <c r="C416"/>
  <c r="C417"/>
  <c r="C382"/>
  <c r="D376"/>
  <c r="D375"/>
  <c r="D360"/>
  <c r="C362"/>
  <c r="C351"/>
  <c r="D349"/>
  <c r="C286"/>
  <c r="C196"/>
  <c r="C58"/>
  <c r="D57"/>
  <c r="C866"/>
  <c r="D838"/>
  <c r="D837"/>
  <c r="D827"/>
  <c r="D828"/>
  <c r="C816"/>
  <c r="D901"/>
  <c r="C903"/>
  <c r="D903"/>
  <c r="D123"/>
  <c r="D134"/>
  <c r="D71"/>
  <c r="D133"/>
  <c r="D122"/>
  <c r="D169"/>
  <c r="D68"/>
  <c r="C191"/>
  <c r="C895"/>
  <c r="D894"/>
  <c r="D177"/>
  <c r="D35"/>
  <c r="D117"/>
  <c r="D218"/>
  <c r="D670"/>
  <c r="D240"/>
  <c r="D455"/>
  <c r="D789"/>
  <c r="D735"/>
  <c r="D626"/>
  <c r="D540"/>
  <c r="D454"/>
  <c r="D372"/>
  <c r="D290"/>
  <c r="D259"/>
  <c r="D12"/>
  <c r="D878"/>
  <c r="D872"/>
  <c r="D840"/>
  <c r="AK404"/>
  <c r="AG404"/>
  <c r="D908"/>
  <c r="D956"/>
  <c r="D916"/>
  <c r="D973"/>
  <c r="D990"/>
  <c r="D988"/>
  <c r="D982"/>
  <c r="D979"/>
  <c r="D971"/>
  <c r="D963"/>
  <c r="D953"/>
  <c r="D914"/>
  <c r="D907"/>
  <c r="D303"/>
  <c r="D799"/>
  <c r="D788"/>
  <c r="D784"/>
  <c r="D782"/>
  <c r="D772"/>
  <c r="D762"/>
  <c r="D756"/>
  <c r="D744"/>
  <c r="D712"/>
  <c r="D706"/>
  <c r="D693"/>
  <c r="D636"/>
  <c r="D629"/>
  <c r="D613"/>
  <c r="D581"/>
  <c r="D574"/>
  <c r="D482"/>
  <c r="D388"/>
  <c r="D312"/>
  <c r="D284"/>
  <c r="D274"/>
  <c r="D864"/>
  <c r="D850"/>
  <c r="D834"/>
  <c r="AL404"/>
  <c r="AH404"/>
  <c r="D125"/>
  <c r="D124"/>
  <c r="C148"/>
  <c r="D146"/>
  <c r="D147"/>
  <c r="C137"/>
  <c r="D135"/>
  <c r="D136"/>
  <c r="C80"/>
  <c r="D78"/>
  <c r="D79"/>
  <c r="D63"/>
  <c r="C65"/>
  <c r="D64"/>
  <c r="D160"/>
  <c r="C162"/>
  <c r="C110"/>
  <c r="D108"/>
  <c r="D109"/>
  <c r="C74"/>
  <c r="D72"/>
  <c r="D73"/>
  <c r="C792"/>
  <c r="D790"/>
  <c r="C768"/>
  <c r="D766"/>
  <c r="C753"/>
  <c r="D752"/>
  <c r="C741"/>
  <c r="D739"/>
  <c r="D650"/>
  <c r="D649"/>
  <c r="C600"/>
  <c r="D598"/>
  <c r="C587"/>
  <c r="D585"/>
  <c r="D958"/>
  <c r="D957"/>
  <c r="C930"/>
  <c r="D930"/>
  <c r="D928"/>
  <c r="D390"/>
  <c r="C806"/>
  <c r="D806"/>
  <c r="C778"/>
  <c r="D776"/>
  <c r="D725"/>
  <c r="D724"/>
  <c r="D720"/>
  <c r="D719"/>
  <c r="D714"/>
  <c r="D713"/>
  <c r="C684"/>
  <c r="D682"/>
  <c r="D677"/>
  <c r="D676"/>
  <c r="C658"/>
  <c r="D656"/>
  <c r="D654"/>
  <c r="D653"/>
  <c r="C610"/>
  <c r="D608"/>
  <c r="D919"/>
  <c r="D918"/>
  <c r="D950"/>
  <c r="D949"/>
  <c r="C940"/>
  <c r="D939"/>
  <c r="D938"/>
  <c r="D932"/>
  <c r="D931"/>
  <c r="D145"/>
  <c r="C156"/>
  <c r="C104"/>
  <c r="C38"/>
  <c r="C120"/>
  <c r="D114"/>
  <c r="C180"/>
  <c r="C298"/>
  <c r="D895"/>
  <c r="D325"/>
  <c r="D448"/>
  <c r="D414"/>
  <c r="D380"/>
  <c r="D876"/>
  <c r="D309"/>
  <c r="D765"/>
  <c r="D773"/>
  <c r="D781"/>
  <c r="D804"/>
  <c r="D718"/>
  <c r="D911"/>
  <c r="D936"/>
  <c r="D942"/>
  <c r="D966"/>
  <c r="D927"/>
  <c r="D933"/>
  <c r="D944"/>
  <c r="D948"/>
  <c r="D962"/>
  <c r="D987"/>
  <c r="D794"/>
  <c r="D491"/>
  <c r="AB169"/>
  <c r="D159"/>
  <c r="D800"/>
  <c r="D107"/>
  <c r="D324"/>
  <c r="D456"/>
  <c r="D457"/>
  <c r="C459"/>
  <c r="D805"/>
  <c r="D929"/>
  <c r="D830"/>
  <c r="D253"/>
  <c r="C255"/>
  <c r="C267"/>
  <c r="C268"/>
  <c r="C555"/>
  <c r="D555"/>
  <c r="D553"/>
  <c r="D278"/>
  <c r="C280"/>
  <c r="D426"/>
  <c r="C428"/>
  <c r="D592"/>
  <c r="C594"/>
  <c r="D335"/>
  <c r="C337"/>
  <c r="D15"/>
  <c r="C17"/>
  <c r="C368"/>
  <c r="D367"/>
  <c r="C730"/>
  <c r="D730"/>
  <c r="C243"/>
  <c r="C244"/>
  <c r="C91"/>
  <c r="D91"/>
  <c r="D26"/>
  <c r="C28"/>
  <c r="D902"/>
  <c r="D20"/>
  <c r="C396"/>
  <c r="C397"/>
  <c r="C343"/>
  <c r="D342"/>
  <c r="C511"/>
  <c r="D510"/>
  <c r="C545"/>
  <c r="D544"/>
  <c r="C223"/>
  <c r="D221"/>
  <c r="C307"/>
  <c r="D305"/>
  <c r="D45"/>
  <c r="C47"/>
  <c r="D252"/>
  <c r="D191"/>
  <c r="D190"/>
  <c r="C817"/>
  <c r="C867"/>
  <c r="C197"/>
  <c r="C287"/>
  <c r="D287"/>
  <c r="D350"/>
  <c r="C352"/>
  <c r="D352"/>
  <c r="C383"/>
  <c r="D416"/>
  <c r="C418"/>
  <c r="D418"/>
  <c r="D435"/>
  <c r="C437"/>
  <c r="D437"/>
  <c r="C441"/>
  <c r="D439"/>
  <c r="C479"/>
  <c r="D478"/>
  <c r="C486"/>
  <c r="C498"/>
  <c r="D497"/>
  <c r="D516"/>
  <c r="D517"/>
  <c r="C558"/>
  <c r="D557"/>
  <c r="C565"/>
  <c r="D563"/>
  <c r="D564"/>
  <c r="C584"/>
  <c r="D584"/>
  <c r="D409"/>
  <c r="D410"/>
  <c r="D476"/>
  <c r="D475"/>
  <c r="C405"/>
  <c r="D405"/>
  <c r="D403"/>
  <c r="D404"/>
  <c r="D201"/>
  <c r="C203"/>
  <c r="C128"/>
  <c r="D128"/>
  <c r="D632"/>
  <c r="D696"/>
  <c r="D708"/>
  <c r="D758"/>
  <c r="D58"/>
  <c r="D807"/>
  <c r="D879"/>
  <c r="D210"/>
  <c r="D313"/>
  <c r="D450"/>
  <c r="D493"/>
  <c r="D686"/>
  <c r="D745"/>
  <c r="C363"/>
  <c r="D362"/>
  <c r="D361"/>
  <c r="C665"/>
  <c r="D663"/>
  <c r="D690"/>
  <c r="D691"/>
  <c r="D843"/>
  <c r="C845"/>
  <c r="D845"/>
  <c r="D808"/>
  <c r="C810"/>
  <c r="D809"/>
  <c r="C821"/>
  <c r="D820"/>
  <c r="D885"/>
  <c r="D884"/>
  <c r="C228"/>
  <c r="C229"/>
  <c r="D314"/>
  <c r="C316"/>
  <c r="C577"/>
  <c r="D577"/>
  <c r="C642"/>
  <c r="D640"/>
  <c r="C771"/>
  <c r="D771"/>
  <c r="C327"/>
  <c r="D815"/>
  <c r="D865"/>
  <c r="D195"/>
  <c r="D285"/>
  <c r="D381"/>
  <c r="D415"/>
  <c r="D434"/>
  <c r="D477"/>
  <c r="D484"/>
  <c r="D496"/>
  <c r="D503"/>
  <c r="D556"/>
  <c r="D131"/>
  <c r="D126"/>
  <c r="D179"/>
  <c r="C181"/>
  <c r="C39"/>
  <c r="D38"/>
  <c r="D37"/>
  <c r="C157"/>
  <c r="D157"/>
  <c r="D155"/>
  <c r="D156"/>
  <c r="C941"/>
  <c r="D941"/>
  <c r="D610"/>
  <c r="D609"/>
  <c r="D657"/>
  <c r="C659"/>
  <c r="D658"/>
  <c r="D684"/>
  <c r="D683"/>
  <c r="D777"/>
  <c r="C779"/>
  <c r="D587"/>
  <c r="D586"/>
  <c r="D599"/>
  <c r="C601"/>
  <c r="D601"/>
  <c r="D741"/>
  <c r="D740"/>
  <c r="C754"/>
  <c r="D754"/>
  <c r="D768"/>
  <c r="D767"/>
  <c r="D791"/>
  <c r="D792"/>
  <c r="C75"/>
  <c r="C163"/>
  <c r="D162"/>
  <c r="C138"/>
  <c r="D137"/>
  <c r="D161"/>
  <c r="C299"/>
  <c r="D297"/>
  <c r="D120"/>
  <c r="D119"/>
  <c r="D103"/>
  <c r="D104"/>
  <c r="C111"/>
  <c r="D110"/>
  <c r="C66"/>
  <c r="D66"/>
  <c r="C81"/>
  <c r="D80"/>
  <c r="C149"/>
  <c r="D148"/>
  <c r="AB170"/>
  <c r="D554"/>
  <c r="D770"/>
  <c r="D127"/>
  <c r="D436"/>
  <c r="D351"/>
  <c r="D90"/>
  <c r="D242"/>
  <c r="D729"/>
  <c r="D458"/>
  <c r="C460"/>
  <c r="D459"/>
  <c r="D46"/>
  <c r="C48"/>
  <c r="C546"/>
  <c r="C512"/>
  <c r="D512"/>
  <c r="C344"/>
  <c r="C345"/>
  <c r="D27"/>
  <c r="C29"/>
  <c r="D243"/>
  <c r="C245"/>
  <c r="D244"/>
  <c r="C18"/>
  <c r="D18"/>
  <c r="D16"/>
  <c r="D17"/>
  <c r="D336"/>
  <c r="C338"/>
  <c r="D337"/>
  <c r="D593"/>
  <c r="C595"/>
  <c r="D427"/>
  <c r="C429"/>
  <c r="D428"/>
  <c r="D279"/>
  <c r="C281"/>
  <c r="D281"/>
  <c r="D395"/>
  <c r="D266"/>
  <c r="D306"/>
  <c r="D307"/>
  <c r="C224"/>
  <c r="D222"/>
  <c r="D396"/>
  <c r="C398"/>
  <c r="C369"/>
  <c r="D368"/>
  <c r="D267"/>
  <c r="C269"/>
  <c r="C256"/>
  <c r="D254"/>
  <c r="C328"/>
  <c r="C643"/>
  <c r="D642"/>
  <c r="C317"/>
  <c r="C318"/>
  <c r="D228"/>
  <c r="C230"/>
  <c r="C666"/>
  <c r="D666"/>
  <c r="D202"/>
  <c r="C204"/>
  <c r="C487"/>
  <c r="D486"/>
  <c r="C384"/>
  <c r="D383"/>
  <c r="C198"/>
  <c r="D197"/>
  <c r="C868"/>
  <c r="D867"/>
  <c r="C818"/>
  <c r="D818"/>
  <c r="C822"/>
  <c r="D821"/>
  <c r="C811"/>
  <c r="C812"/>
  <c r="C364"/>
  <c r="D364"/>
  <c r="C566"/>
  <c r="D565"/>
  <c r="C559"/>
  <c r="D558"/>
  <c r="C499"/>
  <c r="D499"/>
  <c r="C480"/>
  <c r="D480"/>
  <c r="D440"/>
  <c r="C442"/>
  <c r="D65"/>
  <c r="D940"/>
  <c r="D326"/>
  <c r="D641"/>
  <c r="D576"/>
  <c r="D315"/>
  <c r="D227"/>
  <c r="D844"/>
  <c r="D664"/>
  <c r="D583"/>
  <c r="D485"/>
  <c r="D417"/>
  <c r="D382"/>
  <c r="D286"/>
  <c r="D196"/>
  <c r="D866"/>
  <c r="D816"/>
  <c r="C300"/>
  <c r="D300"/>
  <c r="C76"/>
  <c r="C780"/>
  <c r="D780"/>
  <c r="C182"/>
  <c r="C150"/>
  <c r="C82"/>
  <c r="C112"/>
  <c r="D112"/>
  <c r="C660"/>
  <c r="C40"/>
  <c r="D39"/>
  <c r="D778"/>
  <c r="D298"/>
  <c r="D74"/>
  <c r="D753"/>
  <c r="D600"/>
  <c r="C139"/>
  <c r="D138"/>
  <c r="C164"/>
  <c r="D163"/>
  <c r="D180"/>
  <c r="AB171"/>
  <c r="AB172"/>
  <c r="D511"/>
  <c r="D479"/>
  <c r="D498"/>
  <c r="D363"/>
  <c r="D810"/>
  <c r="D817"/>
  <c r="C461"/>
  <c r="D460"/>
  <c r="C257"/>
  <c r="D257"/>
  <c r="D268"/>
  <c r="C270"/>
  <c r="C399"/>
  <c r="C400"/>
  <c r="C401"/>
  <c r="D397"/>
  <c r="C225"/>
  <c r="D225"/>
  <c r="C596"/>
  <c r="C30"/>
  <c r="D344"/>
  <c r="C346"/>
  <c r="D345"/>
  <c r="C547"/>
  <c r="D546"/>
  <c r="C49"/>
  <c r="D47"/>
  <c r="C370"/>
  <c r="D370"/>
  <c r="C430"/>
  <c r="C431"/>
  <c r="C339"/>
  <c r="D339"/>
  <c r="C246"/>
  <c r="D245"/>
  <c r="D255"/>
  <c r="D223"/>
  <c r="D280"/>
  <c r="D594"/>
  <c r="D28"/>
  <c r="D343"/>
  <c r="D545"/>
  <c r="D441"/>
  <c r="C443"/>
  <c r="D443"/>
  <c r="C205"/>
  <c r="D205"/>
  <c r="D317"/>
  <c r="C319"/>
  <c r="C329"/>
  <c r="D328"/>
  <c r="C560"/>
  <c r="D559"/>
  <c r="C567"/>
  <c r="D566"/>
  <c r="D811"/>
  <c r="C813"/>
  <c r="D812"/>
  <c r="C823"/>
  <c r="D823"/>
  <c r="C869"/>
  <c r="D869"/>
  <c r="C199"/>
  <c r="D199"/>
  <c r="C385"/>
  <c r="C386"/>
  <c r="C488"/>
  <c r="D488"/>
  <c r="D399"/>
  <c r="D229"/>
  <c r="C231"/>
  <c r="C644"/>
  <c r="D203"/>
  <c r="D665"/>
  <c r="D316"/>
  <c r="D327"/>
  <c r="C661"/>
  <c r="D661"/>
  <c r="C83"/>
  <c r="C151"/>
  <c r="D151"/>
  <c r="C183"/>
  <c r="D183"/>
  <c r="C77"/>
  <c r="D77"/>
  <c r="C165"/>
  <c r="C140"/>
  <c r="C41"/>
  <c r="D40"/>
  <c r="D659"/>
  <c r="D111"/>
  <c r="D81"/>
  <c r="D149"/>
  <c r="D181"/>
  <c r="D779"/>
  <c r="D75"/>
  <c r="D299"/>
  <c r="AB173"/>
  <c r="D224"/>
  <c r="D338"/>
  <c r="D429"/>
  <c r="D256"/>
  <c r="C462"/>
  <c r="D461"/>
  <c r="C31"/>
  <c r="C32"/>
  <c r="C597"/>
  <c r="D597"/>
  <c r="C271"/>
  <c r="D271"/>
  <c r="C247"/>
  <c r="D246"/>
  <c r="D430"/>
  <c r="C432"/>
  <c r="D432"/>
  <c r="D48"/>
  <c r="C50"/>
  <c r="C51"/>
  <c r="C52"/>
  <c r="C548"/>
  <c r="D547"/>
  <c r="C347"/>
  <c r="D347"/>
  <c r="D384"/>
  <c r="D442"/>
  <c r="D398"/>
  <c r="D369"/>
  <c r="D29"/>
  <c r="D595"/>
  <c r="D269"/>
  <c r="C645"/>
  <c r="C646"/>
  <c r="D318"/>
  <c r="D319"/>
  <c r="D204"/>
  <c r="D230"/>
  <c r="C232"/>
  <c r="D401"/>
  <c r="D400"/>
  <c r="D385"/>
  <c r="C387"/>
  <c r="D387"/>
  <c r="C814"/>
  <c r="D814"/>
  <c r="C568"/>
  <c r="D567"/>
  <c r="C561"/>
  <c r="D561"/>
  <c r="C330"/>
  <c r="D329"/>
  <c r="D76"/>
  <c r="D182"/>
  <c r="D643"/>
  <c r="D487"/>
  <c r="D198"/>
  <c r="D868"/>
  <c r="D822"/>
  <c r="C141"/>
  <c r="C166"/>
  <c r="C84"/>
  <c r="D83"/>
  <c r="D660"/>
  <c r="C42"/>
  <c r="D42"/>
  <c r="D139"/>
  <c r="D164"/>
  <c r="D150"/>
  <c r="D82"/>
  <c r="D50"/>
  <c r="AB174"/>
  <c r="D165"/>
  <c r="C167"/>
  <c r="D813"/>
  <c r="D386"/>
  <c r="D346"/>
  <c r="D270"/>
  <c r="C463"/>
  <c r="D462"/>
  <c r="C549"/>
  <c r="D549"/>
  <c r="C248"/>
  <c r="D248"/>
  <c r="D31"/>
  <c r="C33"/>
  <c r="D33"/>
  <c r="D41"/>
  <c r="D49"/>
  <c r="D431"/>
  <c r="D596"/>
  <c r="D30"/>
  <c r="C233"/>
  <c r="D232"/>
  <c r="D560"/>
  <c r="D644"/>
  <c r="C331"/>
  <c r="D331"/>
  <c r="C569"/>
  <c r="D569"/>
  <c r="D645"/>
  <c r="C647"/>
  <c r="D231"/>
  <c r="C53"/>
  <c r="C142"/>
  <c r="D142"/>
  <c r="C85"/>
  <c r="D85"/>
  <c r="D166"/>
  <c r="D51"/>
  <c r="D140"/>
  <c r="AB175"/>
  <c r="C464"/>
  <c r="D464"/>
  <c r="D32"/>
  <c r="D548"/>
  <c r="D568"/>
  <c r="D330"/>
  <c r="D247"/>
  <c r="C648"/>
  <c r="D648"/>
  <c r="C234"/>
  <c r="D646"/>
  <c r="C54"/>
  <c r="C168"/>
  <c r="D168"/>
  <c r="D84"/>
  <c r="D141"/>
  <c r="D52"/>
  <c r="AB176"/>
  <c r="D167"/>
  <c r="D463"/>
  <c r="D647"/>
  <c r="C235"/>
  <c r="D234"/>
  <c r="D233"/>
  <c r="C55"/>
  <c r="D55"/>
  <c r="D53"/>
  <c r="AB177"/>
  <c r="C236"/>
  <c r="D236"/>
  <c r="D54"/>
  <c r="AB178"/>
  <c r="D235"/>
  <c r="AB179"/>
  <c r="AB180"/>
  <c r="AB181"/>
  <c r="AB182"/>
  <c r="AB183"/>
  <c r="AB184"/>
  <c r="AB185"/>
  <c r="AB186"/>
  <c r="AB187"/>
  <c r="AB188"/>
  <c r="AB189"/>
  <c r="AB190"/>
  <c r="AB191"/>
  <c r="AB192"/>
  <c r="AB193"/>
  <c r="AB194"/>
  <c r="AB195"/>
  <c r="AB196"/>
  <c r="AB197"/>
  <c r="AB198"/>
  <c r="AB199"/>
  <c r="AB200"/>
  <c r="AB201"/>
  <c r="AB202"/>
  <c r="AB203"/>
  <c r="AB204"/>
  <c r="AB205"/>
  <c r="AB206"/>
  <c r="AB207"/>
  <c r="AB208"/>
  <c r="AB209"/>
  <c r="AB210"/>
  <c r="AB211"/>
  <c r="AB212"/>
  <c r="AB213"/>
  <c r="AB214"/>
  <c r="AB215"/>
  <c r="AB216"/>
  <c r="AB217"/>
  <c r="AB218"/>
  <c r="AB219"/>
  <c r="AB220"/>
  <c r="AB221"/>
  <c r="AB222"/>
  <c r="AB223"/>
  <c r="AB224"/>
  <c r="AB225"/>
  <c r="AB226"/>
  <c r="AB227"/>
  <c r="AB228"/>
  <c r="AB229"/>
  <c r="AB230"/>
  <c r="AB231"/>
  <c r="AB232"/>
  <c r="AB233"/>
  <c r="AB234"/>
  <c r="AB235"/>
  <c r="AB236"/>
  <c r="AB237"/>
  <c r="AB238"/>
  <c r="AB239"/>
  <c r="AB240"/>
  <c r="AB241"/>
  <c r="AB242"/>
  <c r="AB243"/>
  <c r="AB244"/>
  <c r="AB245"/>
  <c r="AB246"/>
  <c r="AB247"/>
  <c r="AB248"/>
  <c r="AB249"/>
  <c r="AB250"/>
  <c r="AB251"/>
  <c r="AB252"/>
  <c r="AB253"/>
  <c r="AB254"/>
  <c r="AB255"/>
  <c r="AB256"/>
  <c r="AB257"/>
  <c r="AB258"/>
  <c r="AB259"/>
  <c r="AB260"/>
  <c r="AB261"/>
  <c r="AB262"/>
  <c r="AB263"/>
  <c r="AB264"/>
  <c r="AB265"/>
  <c r="AB266"/>
  <c r="AB267"/>
  <c r="AB268"/>
  <c r="AB269"/>
  <c r="AB270"/>
  <c r="AB271"/>
  <c r="AB272"/>
  <c r="AB273"/>
  <c r="AB274"/>
  <c r="AB275"/>
  <c r="AB276"/>
  <c r="AB277"/>
  <c r="AB278"/>
  <c r="AB279"/>
  <c r="AB280"/>
  <c r="AB281"/>
  <c r="AB282"/>
  <c r="AB283"/>
  <c r="AB284"/>
  <c r="AB285"/>
  <c r="AB286"/>
  <c r="AB287"/>
  <c r="AB288"/>
  <c r="AB289"/>
  <c r="AB290"/>
  <c r="AB291"/>
  <c r="AB292"/>
  <c r="AB293"/>
  <c r="AB294"/>
  <c r="AB295"/>
  <c r="AB296"/>
  <c r="AB297"/>
  <c r="AB298"/>
  <c r="AB299"/>
  <c r="AB300"/>
  <c r="AB301"/>
  <c r="AB302"/>
  <c r="AB303"/>
  <c r="AB304"/>
  <c r="AB305"/>
  <c r="AB306"/>
  <c r="AB307"/>
  <c r="AB308"/>
  <c r="AB309"/>
  <c r="AB310"/>
  <c r="AB311"/>
  <c r="AB312"/>
  <c r="AB313"/>
  <c r="AB314"/>
  <c r="AB315"/>
  <c r="AB316"/>
  <c r="AB317"/>
  <c r="AB318"/>
  <c r="AB319"/>
  <c r="AB320"/>
  <c r="AB321"/>
  <c r="AB322"/>
  <c r="AB323"/>
  <c r="AB324"/>
  <c r="AB325"/>
  <c r="AB326"/>
  <c r="AB327"/>
  <c r="AB328"/>
  <c r="AB329"/>
  <c r="AB330"/>
  <c r="AB331"/>
  <c r="AB332"/>
  <c r="AB333"/>
  <c r="AB334"/>
  <c r="AB335"/>
  <c r="AB336"/>
  <c r="AB337"/>
  <c r="AB338"/>
  <c r="AB339"/>
  <c r="AB340"/>
  <c r="AB341"/>
  <c r="AB342"/>
  <c r="AB343"/>
  <c r="AB344"/>
  <c r="AB345"/>
  <c r="AB346"/>
  <c r="AB347"/>
  <c r="AB348"/>
  <c r="AB349"/>
  <c r="AB350"/>
  <c r="AB351"/>
  <c r="AB352"/>
  <c r="AB353"/>
  <c r="AB354"/>
  <c r="AB355"/>
  <c r="AB356"/>
  <c r="AB357"/>
  <c r="AB358"/>
  <c r="AB359"/>
  <c r="AB360"/>
  <c r="AB361"/>
  <c r="AB362"/>
  <c r="AB363"/>
  <c r="AB364"/>
  <c r="AB365"/>
  <c r="AB366"/>
  <c r="AB367"/>
  <c r="AB368"/>
  <c r="AB369"/>
  <c r="AB370"/>
  <c r="AB371"/>
  <c r="AB372"/>
  <c r="AB373"/>
  <c r="AB374"/>
  <c r="AB375"/>
  <c r="AB376"/>
  <c r="AB377"/>
  <c r="AB378"/>
  <c r="AB379"/>
  <c r="AB380"/>
  <c r="AB381"/>
  <c r="AB382"/>
  <c r="AB383"/>
  <c r="AB384"/>
  <c r="AB385"/>
  <c r="AB386"/>
  <c r="AB387"/>
  <c r="AB388"/>
  <c r="AB389"/>
  <c r="AB390"/>
  <c r="AB391"/>
  <c r="AB392"/>
  <c r="AB393"/>
  <c r="AB394"/>
  <c r="AB395"/>
  <c r="AB396"/>
  <c r="AB397"/>
  <c r="AB398"/>
  <c r="AB399"/>
  <c r="AB400"/>
  <c r="AB401"/>
  <c r="AB402"/>
  <c r="AB403"/>
  <c r="AZ3" i="17"/>
  <c r="BI3"/>
  <c r="BR3"/>
  <c r="BG160" i="13"/>
  <c r="BB160"/>
  <c r="CA3" i="17"/>
  <c r="CJ3"/>
  <c r="I3"/>
  <c r="Q3"/>
  <c r="AQ3"/>
  <c r="AU59" i="12"/>
  <c r="Q162" i="13"/>
  <c r="BA162"/>
  <c r="BV160"/>
  <c r="BV162"/>
  <c r="AU201" i="12"/>
  <c r="AU115"/>
  <c r="BX5"/>
  <c r="CX16"/>
  <c r="DB16"/>
  <c r="CW16"/>
  <c r="BL104"/>
  <c r="DA16"/>
  <c r="Y3" i="17"/>
  <c r="AH3"/>
  <c r="AM19" i="11"/>
  <c r="AM175"/>
  <c r="AM147"/>
  <c r="AM83"/>
  <c r="AM35"/>
  <c r="AM21"/>
  <c r="AM15"/>
  <c r="AM9"/>
  <c r="AM32"/>
  <c r="AM24"/>
  <c r="AM22"/>
  <c r="AM20"/>
  <c r="AM14"/>
  <c r="AM12"/>
  <c r="AM217"/>
  <c r="AM27"/>
  <c r="AM13"/>
  <c r="AM138"/>
  <c r="D518"/>
  <c r="D510"/>
  <c r="D457"/>
  <c r="D441"/>
  <c r="D361"/>
  <c r="D313"/>
  <c r="D287"/>
  <c r="D263"/>
  <c r="D95"/>
  <c r="D61"/>
  <c r="D793"/>
  <c r="D779"/>
  <c r="D761"/>
  <c r="D689"/>
  <c r="D679"/>
  <c r="D615"/>
  <c r="D569"/>
  <c r="D559"/>
  <c r="D996"/>
  <c r="D994"/>
  <c r="D992"/>
  <c r="D988"/>
  <c r="D986"/>
  <c r="D984"/>
  <c r="D982"/>
  <c r="D980"/>
  <c r="D978"/>
  <c r="D974"/>
  <c r="D972"/>
  <c r="D970"/>
  <c r="D967"/>
  <c r="D965"/>
  <c r="D963"/>
  <c r="D961"/>
  <c r="D956"/>
  <c r="D954"/>
  <c r="D949"/>
  <c r="D947"/>
  <c r="D928"/>
  <c r="D925"/>
  <c r="D908"/>
  <c r="D906"/>
  <c r="D898"/>
  <c r="D805"/>
  <c r="D787"/>
  <c r="D767"/>
  <c r="D765"/>
  <c r="D763"/>
  <c r="D759"/>
  <c r="D739"/>
  <c r="D708"/>
  <c r="D691"/>
  <c r="D622"/>
  <c r="D575"/>
  <c r="D573"/>
  <c r="D565"/>
  <c r="D69"/>
  <c r="D819"/>
  <c r="D769"/>
  <c r="D699"/>
  <c r="D685"/>
  <c r="D675"/>
  <c r="D567"/>
  <c r="C903"/>
  <c r="D902"/>
  <c r="C895"/>
  <c r="D894"/>
  <c r="C883"/>
  <c r="D883"/>
  <c r="C808"/>
  <c r="D807"/>
  <c r="C790"/>
  <c r="D790"/>
  <c r="C785"/>
  <c r="D785"/>
  <c r="C777"/>
  <c r="D777"/>
  <c r="D775"/>
  <c r="C773"/>
  <c r="D772"/>
  <c r="C755"/>
  <c r="D754"/>
  <c r="D753"/>
  <c r="D752"/>
  <c r="D751"/>
  <c r="D750"/>
  <c r="D749"/>
  <c r="C747"/>
  <c r="D747"/>
  <c r="D745"/>
  <c r="C743"/>
  <c r="D742"/>
  <c r="D741"/>
  <c r="C720"/>
  <c r="D720"/>
  <c r="D719"/>
  <c r="C717"/>
  <c r="D717"/>
  <c r="D716"/>
  <c r="D715"/>
  <c r="D714"/>
  <c r="D713"/>
  <c r="D712"/>
  <c r="D711"/>
  <c r="D710"/>
  <c r="D709"/>
  <c r="C694"/>
  <c r="D694"/>
  <c r="D688"/>
  <c r="D687"/>
  <c r="D684"/>
  <c r="D683"/>
  <c r="C682"/>
  <c r="D682"/>
  <c r="D678"/>
  <c r="D677"/>
  <c r="C672"/>
  <c r="D671"/>
  <c r="C667"/>
  <c r="D666"/>
  <c r="D665"/>
  <c r="C659"/>
  <c r="D658"/>
  <c r="D657"/>
  <c r="C655"/>
  <c r="D655"/>
  <c r="D653"/>
  <c r="C643"/>
  <c r="D642"/>
  <c r="D641"/>
  <c r="D640"/>
  <c r="D639"/>
  <c r="D638"/>
  <c r="D637"/>
  <c r="D636"/>
  <c r="D635"/>
  <c r="C634"/>
  <c r="D634"/>
  <c r="C625"/>
  <c r="D624"/>
  <c r="D625"/>
  <c r="D623"/>
  <c r="C618"/>
  <c r="D618"/>
  <c r="D617"/>
  <c r="C613"/>
  <c r="D613"/>
  <c r="D612"/>
  <c r="D611"/>
  <c r="D610"/>
  <c r="D609"/>
  <c r="C592"/>
  <c r="D591"/>
  <c r="C557"/>
  <c r="D556"/>
  <c r="D555"/>
  <c r="D554"/>
  <c r="D553"/>
  <c r="C547"/>
  <c r="D546"/>
  <c r="D545"/>
  <c r="C543"/>
  <c r="D542"/>
  <c r="D541"/>
  <c r="C537"/>
  <c r="D536"/>
  <c r="D535"/>
  <c r="D534"/>
  <c r="D533"/>
  <c r="C527"/>
  <c r="D526"/>
  <c r="D525"/>
  <c r="C523"/>
  <c r="D522"/>
  <c r="D521"/>
  <c r="D520"/>
  <c r="D519"/>
  <c r="C513"/>
  <c r="D512"/>
  <c r="D511"/>
  <c r="C507"/>
  <c r="D507"/>
  <c r="C494"/>
  <c r="D493"/>
  <c r="C487"/>
  <c r="D486"/>
  <c r="C459"/>
  <c r="D458"/>
  <c r="D456"/>
  <c r="D455"/>
  <c r="C453"/>
  <c r="D452"/>
  <c r="C448"/>
  <c r="D448"/>
  <c r="C444"/>
  <c r="D443"/>
  <c r="C437"/>
  <c r="D436"/>
  <c r="C396"/>
  <c r="D395"/>
  <c r="C392"/>
  <c r="D392"/>
  <c r="D391"/>
  <c r="C381"/>
  <c r="D380"/>
  <c r="C375"/>
  <c r="D374"/>
  <c r="C365"/>
  <c r="D364"/>
  <c r="D363"/>
  <c r="C357"/>
  <c r="D356"/>
  <c r="C336"/>
  <c r="D335"/>
  <c r="C318"/>
  <c r="D317"/>
  <c r="C306"/>
  <c r="D305"/>
  <c r="C296"/>
  <c r="D295"/>
  <c r="C286"/>
  <c r="D286"/>
  <c r="C212"/>
  <c r="D211"/>
  <c r="C158"/>
  <c r="D157"/>
  <c r="C116"/>
  <c r="D115"/>
  <c r="C102"/>
  <c r="D102"/>
  <c r="C89"/>
  <c r="D88"/>
  <c r="C73"/>
  <c r="D72"/>
  <c r="D71"/>
  <c r="C65"/>
  <c r="C28"/>
  <c r="D966"/>
  <c r="D964"/>
  <c r="D962"/>
  <c r="D950"/>
  <c r="D948"/>
  <c r="D946"/>
  <c r="D924"/>
  <c r="D862"/>
  <c r="D860"/>
  <c r="D858"/>
  <c r="D856"/>
  <c r="D854"/>
  <c r="D802"/>
  <c r="D736"/>
  <c r="D734"/>
  <c r="D700"/>
  <c r="D630"/>
  <c r="D628"/>
  <c r="D588"/>
  <c r="D574"/>
  <c r="D425"/>
  <c r="D241"/>
  <c r="D197"/>
  <c r="D177"/>
  <c r="D145"/>
  <c r="D45"/>
  <c r="D21"/>
  <c r="D13"/>
  <c r="D9"/>
  <c r="D995"/>
  <c r="D991"/>
  <c r="D987"/>
  <c r="D983"/>
  <c r="D979"/>
  <c r="D971"/>
  <c r="D935"/>
  <c r="D927"/>
  <c r="D915"/>
  <c r="D911"/>
  <c r="D891"/>
  <c r="D863"/>
  <c r="D843"/>
  <c r="D839"/>
  <c r="D835"/>
  <c r="D827"/>
  <c r="C945"/>
  <c r="D945"/>
  <c r="D944"/>
  <c r="C939"/>
  <c r="D939"/>
  <c r="C931"/>
  <c r="D930"/>
  <c r="C923"/>
  <c r="D923"/>
  <c r="C881"/>
  <c r="D881"/>
  <c r="C877"/>
  <c r="D876"/>
  <c r="C869"/>
  <c r="D868"/>
  <c r="C853"/>
  <c r="D853"/>
  <c r="C833"/>
  <c r="D832"/>
  <c r="C823"/>
  <c r="D822"/>
  <c r="C811"/>
  <c r="D810"/>
  <c r="C804"/>
  <c r="D804"/>
  <c r="C801"/>
  <c r="D801"/>
  <c r="D799"/>
  <c r="D798"/>
  <c r="D797"/>
  <c r="D796"/>
  <c r="D795"/>
  <c r="C738"/>
  <c r="D738"/>
  <c r="C731"/>
  <c r="D730"/>
  <c r="D729"/>
  <c r="C727"/>
  <c r="D726"/>
  <c r="D725"/>
  <c r="D724"/>
  <c r="D723"/>
  <c r="C707"/>
  <c r="D707"/>
  <c r="D705"/>
  <c r="D704"/>
  <c r="D703"/>
  <c r="C702"/>
  <c r="D702"/>
  <c r="D698"/>
  <c r="D697"/>
  <c r="C696"/>
  <c r="D696"/>
  <c r="C632"/>
  <c r="D632"/>
  <c r="C627"/>
  <c r="D627"/>
  <c r="C620"/>
  <c r="D619"/>
  <c r="C607"/>
  <c r="D606"/>
  <c r="D605"/>
  <c r="C602"/>
  <c r="D601"/>
  <c r="C590"/>
  <c r="D590"/>
  <c r="D589"/>
  <c r="C587"/>
  <c r="D587"/>
  <c r="D586"/>
  <c r="D585"/>
  <c r="C583"/>
  <c r="D582"/>
  <c r="D581"/>
  <c r="C579"/>
  <c r="D578"/>
  <c r="D577"/>
  <c r="C529"/>
  <c r="D528"/>
  <c r="C504"/>
  <c r="D503"/>
  <c r="C497"/>
  <c r="D497"/>
  <c r="C482"/>
  <c r="D481"/>
  <c r="C478"/>
  <c r="D477"/>
  <c r="C474"/>
  <c r="D473"/>
  <c r="C450"/>
  <c r="D449"/>
  <c r="C427"/>
  <c r="D426"/>
  <c r="C424"/>
  <c r="D424"/>
  <c r="C420"/>
  <c r="D419"/>
  <c r="C416"/>
  <c r="D415"/>
  <c r="C412"/>
  <c r="D411"/>
  <c r="C406"/>
  <c r="D405"/>
  <c r="C394"/>
  <c r="D394"/>
  <c r="C352"/>
  <c r="D351"/>
  <c r="C343"/>
  <c r="D342"/>
  <c r="C312"/>
  <c r="D312"/>
  <c r="C308"/>
  <c r="D307"/>
  <c r="C292"/>
  <c r="D292"/>
  <c r="C280"/>
  <c r="D279"/>
  <c r="C277"/>
  <c r="D277"/>
  <c r="D275"/>
  <c r="C267"/>
  <c r="D266"/>
  <c r="C253"/>
  <c r="D252"/>
  <c r="D251"/>
  <c r="C243"/>
  <c r="D242"/>
  <c r="D240"/>
  <c r="D239"/>
  <c r="C229"/>
  <c r="D228"/>
  <c r="C219"/>
  <c r="D218"/>
  <c r="C210"/>
  <c r="D210"/>
  <c r="C204"/>
  <c r="D203"/>
  <c r="C199"/>
  <c r="D198"/>
  <c r="C190"/>
  <c r="D189"/>
  <c r="C179"/>
  <c r="D178"/>
  <c r="C172"/>
  <c r="D171"/>
  <c r="C147"/>
  <c r="D146"/>
  <c r="C137"/>
  <c r="D136"/>
  <c r="D135"/>
  <c r="C133"/>
  <c r="D132"/>
  <c r="D131"/>
  <c r="C125"/>
  <c r="D124"/>
  <c r="D123"/>
  <c r="C121"/>
  <c r="D120"/>
  <c r="D119"/>
  <c r="C108"/>
  <c r="D107"/>
  <c r="C60"/>
  <c r="D60"/>
  <c r="C49"/>
  <c r="D48"/>
  <c r="D47"/>
  <c r="C37"/>
  <c r="D36"/>
  <c r="C26"/>
  <c r="D26"/>
  <c r="C23"/>
  <c r="D23"/>
  <c r="D22"/>
  <c r="C15"/>
  <c r="D14"/>
  <c r="C11"/>
  <c r="D10"/>
  <c r="D8"/>
  <c r="D7"/>
  <c r="D993"/>
  <c r="D989"/>
  <c r="D985"/>
  <c r="D981"/>
  <c r="D977"/>
  <c r="D973"/>
  <c r="D969"/>
  <c r="D937"/>
  <c r="D929"/>
  <c r="D917"/>
  <c r="D913"/>
  <c r="D893"/>
  <c r="D889"/>
  <c r="D865"/>
  <c r="D849"/>
  <c r="D841"/>
  <c r="D837"/>
  <c r="D829"/>
  <c r="D821"/>
  <c r="C517"/>
  <c r="D517"/>
  <c r="D516"/>
  <c r="C509"/>
  <c r="D509"/>
  <c r="C499"/>
  <c r="D498"/>
  <c r="C485"/>
  <c r="D485"/>
  <c r="C471"/>
  <c r="D470"/>
  <c r="C385"/>
  <c r="D384"/>
  <c r="C379"/>
  <c r="D379"/>
  <c r="C369"/>
  <c r="D368"/>
  <c r="C325"/>
  <c r="D324"/>
  <c r="C289"/>
  <c r="D288"/>
  <c r="C265"/>
  <c r="D265"/>
  <c r="C261"/>
  <c r="D260"/>
  <c r="C223"/>
  <c r="D222"/>
  <c r="C215"/>
  <c r="D214"/>
  <c r="C195"/>
  <c r="D195"/>
  <c r="C175"/>
  <c r="D175"/>
  <c r="C161"/>
  <c r="D160"/>
  <c r="C155"/>
  <c r="D154"/>
  <c r="C105"/>
  <c r="D104"/>
  <c r="C97"/>
  <c r="D96"/>
  <c r="C81"/>
  <c r="D80"/>
  <c r="C63"/>
  <c r="D63"/>
  <c r="D492"/>
  <c r="D480"/>
  <c r="D468"/>
  <c r="D442"/>
  <c r="D422"/>
  <c r="D418"/>
  <c r="D414"/>
  <c r="D410"/>
  <c r="D350"/>
  <c r="D316"/>
  <c r="D314"/>
  <c r="D304"/>
  <c r="D294"/>
  <c r="D278"/>
  <c r="D208"/>
  <c r="D202"/>
  <c r="D188"/>
  <c r="D186"/>
  <c r="D94"/>
  <c r="D58"/>
  <c r="D24"/>
  <c r="D968"/>
  <c r="D926"/>
  <c r="D910"/>
  <c r="D820"/>
  <c r="D818"/>
  <c r="D794"/>
  <c r="D792"/>
  <c r="D780"/>
  <c r="D778"/>
  <c r="D768"/>
  <c r="D760"/>
  <c r="D748"/>
  <c r="D740"/>
  <c r="D722"/>
  <c r="D686"/>
  <c r="D676"/>
  <c r="D656"/>
  <c r="D652"/>
  <c r="D614"/>
  <c r="D576"/>
  <c r="D568"/>
  <c r="D566"/>
  <c r="D409"/>
  <c r="AM23"/>
  <c r="AM39"/>
  <c r="AM53"/>
  <c r="AM38"/>
  <c r="AM78"/>
  <c r="AM90"/>
  <c r="AM112"/>
  <c r="AM205"/>
  <c r="AM34"/>
  <c r="AM62"/>
  <c r="AM140"/>
  <c r="AM170"/>
  <c r="AM208"/>
  <c r="AM54"/>
  <c r="AM72"/>
  <c r="AM131"/>
  <c r="AM165"/>
  <c r="D209"/>
  <c r="D393"/>
  <c r="D737"/>
  <c r="D101"/>
  <c r="D285"/>
  <c r="D447"/>
  <c r="D506"/>
  <c r="D746"/>
  <c r="D784"/>
  <c r="D789"/>
  <c r="D882"/>
  <c r="D880"/>
  <c r="C12"/>
  <c r="D12"/>
  <c r="D11"/>
  <c r="C16"/>
  <c r="D15"/>
  <c r="C38"/>
  <c r="D37"/>
  <c r="C122"/>
  <c r="D122"/>
  <c r="D121"/>
  <c r="C134"/>
  <c r="D134"/>
  <c r="D133"/>
  <c r="C148"/>
  <c r="D147"/>
  <c r="C191"/>
  <c r="D190"/>
  <c r="C254"/>
  <c r="D253"/>
  <c r="C268"/>
  <c r="D267"/>
  <c r="C428"/>
  <c r="D427"/>
  <c r="C451"/>
  <c r="D451"/>
  <c r="D450"/>
  <c r="C475"/>
  <c r="D474"/>
  <c r="C483"/>
  <c r="D483"/>
  <c r="C530"/>
  <c r="D529"/>
  <c r="C580"/>
  <c r="D580"/>
  <c r="C603"/>
  <c r="D602"/>
  <c r="C608"/>
  <c r="D608"/>
  <c r="C732"/>
  <c r="D731"/>
  <c r="C870"/>
  <c r="D869"/>
  <c r="C878"/>
  <c r="D877"/>
  <c r="C29"/>
  <c r="D28"/>
  <c r="C66"/>
  <c r="D65"/>
  <c r="C159"/>
  <c r="D159"/>
  <c r="C319"/>
  <c r="D318"/>
  <c r="C366"/>
  <c r="D365"/>
  <c r="C376"/>
  <c r="D375"/>
  <c r="C382"/>
  <c r="D381"/>
  <c r="C397"/>
  <c r="D396"/>
  <c r="C445"/>
  <c r="D444"/>
  <c r="C454"/>
  <c r="D454"/>
  <c r="C488"/>
  <c r="D487"/>
  <c r="C524"/>
  <c r="D524"/>
  <c r="C538"/>
  <c r="D537"/>
  <c r="C548"/>
  <c r="D547"/>
  <c r="C558"/>
  <c r="D558"/>
  <c r="C644"/>
  <c r="D643"/>
  <c r="C660"/>
  <c r="D659"/>
  <c r="C774"/>
  <c r="D774"/>
  <c r="D773"/>
  <c r="C809"/>
  <c r="D809"/>
  <c r="D808"/>
  <c r="C896"/>
  <c r="D895"/>
  <c r="C904"/>
  <c r="D903"/>
  <c r="D62"/>
  <c r="D174"/>
  <c r="D194"/>
  <c r="D264"/>
  <c r="D378"/>
  <c r="D484"/>
  <c r="D508"/>
  <c r="D25"/>
  <c r="D59"/>
  <c r="D276"/>
  <c r="D291"/>
  <c r="D311"/>
  <c r="D423"/>
  <c r="D496"/>
  <c r="D626"/>
  <c r="D631"/>
  <c r="D695"/>
  <c r="D701"/>
  <c r="D706"/>
  <c r="D800"/>
  <c r="D803"/>
  <c r="D852"/>
  <c r="D922"/>
  <c r="D938"/>
  <c r="D633"/>
  <c r="D654"/>
  <c r="D681"/>
  <c r="D693"/>
  <c r="D776"/>
  <c r="C82"/>
  <c r="D81"/>
  <c r="C98"/>
  <c r="D97"/>
  <c r="C106"/>
  <c r="D106"/>
  <c r="D105"/>
  <c r="C156"/>
  <c r="D156"/>
  <c r="D155"/>
  <c r="C162"/>
  <c r="D161"/>
  <c r="C216"/>
  <c r="D215"/>
  <c r="C224"/>
  <c r="D223"/>
  <c r="C262"/>
  <c r="D262"/>
  <c r="D261"/>
  <c r="C290"/>
  <c r="D290"/>
  <c r="D289"/>
  <c r="C326"/>
  <c r="D325"/>
  <c r="C370"/>
  <c r="D369"/>
  <c r="C386"/>
  <c r="D385"/>
  <c r="C472"/>
  <c r="D472"/>
  <c r="D471"/>
  <c r="C500"/>
  <c r="D499"/>
  <c r="C50"/>
  <c r="D49"/>
  <c r="C109"/>
  <c r="D108"/>
  <c r="C126"/>
  <c r="D125"/>
  <c r="C138"/>
  <c r="D137"/>
  <c r="C173"/>
  <c r="D173"/>
  <c r="D172"/>
  <c r="C180"/>
  <c r="D179"/>
  <c r="C200"/>
  <c r="D199"/>
  <c r="C205"/>
  <c r="D204"/>
  <c r="C220"/>
  <c r="D219"/>
  <c r="C230"/>
  <c r="D229"/>
  <c r="C244"/>
  <c r="D243"/>
  <c r="C281"/>
  <c r="D280"/>
  <c r="C309"/>
  <c r="D308"/>
  <c r="C344"/>
  <c r="D343"/>
  <c r="C353"/>
  <c r="D352"/>
  <c r="C407"/>
  <c r="D406"/>
  <c r="C413"/>
  <c r="D413"/>
  <c r="D412"/>
  <c r="C417"/>
  <c r="D417"/>
  <c r="D416"/>
  <c r="C421"/>
  <c r="D421"/>
  <c r="D420"/>
  <c r="C479"/>
  <c r="D479"/>
  <c r="D478"/>
  <c r="C505"/>
  <c r="D505"/>
  <c r="D504"/>
  <c r="C584"/>
  <c r="D584"/>
  <c r="D583"/>
  <c r="C621"/>
  <c r="D621"/>
  <c r="D620"/>
  <c r="C728"/>
  <c r="D728"/>
  <c r="D727"/>
  <c r="C812"/>
  <c r="D811"/>
  <c r="C824"/>
  <c r="D823"/>
  <c r="C834"/>
  <c r="D834"/>
  <c r="D833"/>
  <c r="C932"/>
  <c r="D932"/>
  <c r="D931"/>
  <c r="C74"/>
  <c r="D73"/>
  <c r="C90"/>
  <c r="D89"/>
  <c r="C117"/>
  <c r="D117"/>
  <c r="D116"/>
  <c r="C213"/>
  <c r="D213"/>
  <c r="C297"/>
  <c r="D296"/>
  <c r="C337"/>
  <c r="D336"/>
  <c r="C358"/>
  <c r="D357"/>
  <c r="C438"/>
  <c r="D437"/>
  <c r="C460"/>
  <c r="D459"/>
  <c r="C495"/>
  <c r="D495"/>
  <c r="D494"/>
  <c r="C514"/>
  <c r="D513"/>
  <c r="C544"/>
  <c r="D544"/>
  <c r="D543"/>
  <c r="C593"/>
  <c r="D592"/>
  <c r="C668"/>
  <c r="D667"/>
  <c r="C673"/>
  <c r="D672"/>
  <c r="C744"/>
  <c r="D744"/>
  <c r="C756"/>
  <c r="D755"/>
  <c r="D27"/>
  <c r="D64"/>
  <c r="D743"/>
  <c r="D523"/>
  <c r="D453"/>
  <c r="D579"/>
  <c r="C757"/>
  <c r="D757"/>
  <c r="D756"/>
  <c r="C674"/>
  <c r="D674"/>
  <c r="D673"/>
  <c r="C669"/>
  <c r="D669"/>
  <c r="D668"/>
  <c r="C515"/>
  <c r="D515"/>
  <c r="D514"/>
  <c r="C359"/>
  <c r="D358"/>
  <c r="C338"/>
  <c r="D337"/>
  <c r="C91"/>
  <c r="D90"/>
  <c r="C75"/>
  <c r="D74"/>
  <c r="C825"/>
  <c r="D824"/>
  <c r="C813"/>
  <c r="D812"/>
  <c r="C408"/>
  <c r="D408"/>
  <c r="D407"/>
  <c r="C354"/>
  <c r="D353"/>
  <c r="C345"/>
  <c r="D344"/>
  <c r="C282"/>
  <c r="D281"/>
  <c r="C245"/>
  <c r="D244"/>
  <c r="C231"/>
  <c r="D230"/>
  <c r="C221"/>
  <c r="D221"/>
  <c r="D220"/>
  <c r="C201"/>
  <c r="D201"/>
  <c r="D200"/>
  <c r="C181"/>
  <c r="D180"/>
  <c r="C139"/>
  <c r="D138"/>
  <c r="C127"/>
  <c r="D126"/>
  <c r="C110"/>
  <c r="D109"/>
  <c r="C51"/>
  <c r="D50"/>
  <c r="C501"/>
  <c r="D500"/>
  <c r="C387"/>
  <c r="D386"/>
  <c r="C371"/>
  <c r="D370"/>
  <c r="C327"/>
  <c r="D326"/>
  <c r="C225"/>
  <c r="D224"/>
  <c r="C217"/>
  <c r="D217"/>
  <c r="D216"/>
  <c r="C163"/>
  <c r="D162"/>
  <c r="C99"/>
  <c r="D98"/>
  <c r="C83"/>
  <c r="D82"/>
  <c r="C905"/>
  <c r="D905"/>
  <c r="D904"/>
  <c r="C897"/>
  <c r="D897"/>
  <c r="D896"/>
  <c r="C661"/>
  <c r="D660"/>
  <c r="C645"/>
  <c r="D644"/>
  <c r="C549"/>
  <c r="D548"/>
  <c r="C539"/>
  <c r="D538"/>
  <c r="C489"/>
  <c r="D488"/>
  <c r="C398"/>
  <c r="D397"/>
  <c r="C383"/>
  <c r="D383"/>
  <c r="D382"/>
  <c r="C377"/>
  <c r="D377"/>
  <c r="D376"/>
  <c r="C367"/>
  <c r="D367"/>
  <c r="D366"/>
  <c r="C67"/>
  <c r="D66"/>
  <c r="C30"/>
  <c r="D29"/>
  <c r="C733"/>
  <c r="D733"/>
  <c r="D732"/>
  <c r="C604"/>
  <c r="D604"/>
  <c r="D603"/>
  <c r="C429"/>
  <c r="D428"/>
  <c r="C269"/>
  <c r="D268"/>
  <c r="C255"/>
  <c r="D254"/>
  <c r="C39"/>
  <c r="D38"/>
  <c r="C17"/>
  <c r="D16"/>
  <c r="D212"/>
  <c r="D557"/>
  <c r="D158"/>
  <c r="D607"/>
  <c r="D482"/>
  <c r="C594"/>
  <c r="D593"/>
  <c r="C461"/>
  <c r="C439"/>
  <c r="D438"/>
  <c r="C298"/>
  <c r="D297"/>
  <c r="C310"/>
  <c r="D309"/>
  <c r="C206"/>
  <c r="D205"/>
  <c r="C446"/>
  <c r="D445"/>
  <c r="C320"/>
  <c r="D319"/>
  <c r="C879"/>
  <c r="D879"/>
  <c r="C871"/>
  <c r="D870"/>
  <c r="C531"/>
  <c r="C476"/>
  <c r="D476"/>
  <c r="C192"/>
  <c r="C149"/>
  <c r="D878"/>
  <c r="C150"/>
  <c r="D149"/>
  <c r="C193"/>
  <c r="D193"/>
  <c r="C532"/>
  <c r="D532"/>
  <c r="D531"/>
  <c r="C462"/>
  <c r="D461"/>
  <c r="C872"/>
  <c r="D872"/>
  <c r="D871"/>
  <c r="C207"/>
  <c r="D207"/>
  <c r="C299"/>
  <c r="C440"/>
  <c r="D440"/>
  <c r="D439"/>
  <c r="C18"/>
  <c r="D17"/>
  <c r="C40"/>
  <c r="D39"/>
  <c r="C256"/>
  <c r="D255"/>
  <c r="C270"/>
  <c r="D269"/>
  <c r="C430"/>
  <c r="D429"/>
  <c r="C31"/>
  <c r="D30"/>
  <c r="C68"/>
  <c r="D68"/>
  <c r="D67"/>
  <c r="C399"/>
  <c r="D398"/>
  <c r="C490"/>
  <c r="D489"/>
  <c r="C540"/>
  <c r="D540"/>
  <c r="D539"/>
  <c r="C550"/>
  <c r="D549"/>
  <c r="C646"/>
  <c r="D645"/>
  <c r="C662"/>
  <c r="D661"/>
  <c r="C84"/>
  <c r="D83"/>
  <c r="C100"/>
  <c r="D100"/>
  <c r="D99"/>
  <c r="C164"/>
  <c r="D163"/>
  <c r="C226"/>
  <c r="D225"/>
  <c r="C328"/>
  <c r="D327"/>
  <c r="C372"/>
  <c r="D371"/>
  <c r="C388"/>
  <c r="D387"/>
  <c r="C502"/>
  <c r="D502"/>
  <c r="D501"/>
  <c r="C52"/>
  <c r="D51"/>
  <c r="C111"/>
  <c r="D110"/>
  <c r="C128"/>
  <c r="D127"/>
  <c r="C140"/>
  <c r="D139"/>
  <c r="C182"/>
  <c r="D181"/>
  <c r="C232"/>
  <c r="D231"/>
  <c r="C246"/>
  <c r="D245"/>
  <c r="C283"/>
  <c r="D282"/>
  <c r="C346"/>
  <c r="D345"/>
  <c r="C355"/>
  <c r="D355"/>
  <c r="D354"/>
  <c r="C814"/>
  <c r="D813"/>
  <c r="C826"/>
  <c r="D826"/>
  <c r="D825"/>
  <c r="C76"/>
  <c r="D75"/>
  <c r="C92"/>
  <c r="D91"/>
  <c r="C339"/>
  <c r="D338"/>
  <c r="C360"/>
  <c r="D360"/>
  <c r="D359"/>
  <c r="D148"/>
  <c r="D191"/>
  <c r="D475"/>
  <c r="D530"/>
  <c r="D460"/>
  <c r="C321"/>
  <c r="C595"/>
  <c r="D594"/>
  <c r="C322"/>
  <c r="D322"/>
  <c r="D321"/>
  <c r="C300"/>
  <c r="D299"/>
  <c r="C596"/>
  <c r="D595"/>
  <c r="C340"/>
  <c r="D339"/>
  <c r="C93"/>
  <c r="D93"/>
  <c r="D92"/>
  <c r="C77"/>
  <c r="D76"/>
  <c r="C815"/>
  <c r="D814"/>
  <c r="C347"/>
  <c r="D346"/>
  <c r="C284"/>
  <c r="D284"/>
  <c r="D283"/>
  <c r="C247"/>
  <c r="D246"/>
  <c r="C233"/>
  <c r="D232"/>
  <c r="C183"/>
  <c r="D182"/>
  <c r="C141"/>
  <c r="D140"/>
  <c r="C129"/>
  <c r="D128"/>
  <c r="C112"/>
  <c r="D111"/>
  <c r="C53"/>
  <c r="D52"/>
  <c r="C389"/>
  <c r="D388"/>
  <c r="C373"/>
  <c r="D373"/>
  <c r="D372"/>
  <c r="C329"/>
  <c r="D328"/>
  <c r="C227"/>
  <c r="D227"/>
  <c r="D226"/>
  <c r="C165"/>
  <c r="D164"/>
  <c r="C85"/>
  <c r="D84"/>
  <c r="C663"/>
  <c r="D662"/>
  <c r="C647"/>
  <c r="D646"/>
  <c r="C551"/>
  <c r="D550"/>
  <c r="C491"/>
  <c r="D491"/>
  <c r="D490"/>
  <c r="C400"/>
  <c r="D399"/>
  <c r="C32"/>
  <c r="D31"/>
  <c r="C431"/>
  <c r="D430"/>
  <c r="C271"/>
  <c r="D270"/>
  <c r="C257"/>
  <c r="D256"/>
  <c r="C41"/>
  <c r="D40"/>
  <c r="C19"/>
  <c r="D18"/>
  <c r="C463"/>
  <c r="D462"/>
  <c r="C151"/>
  <c r="D150"/>
  <c r="D320"/>
  <c r="D298"/>
  <c r="D206"/>
  <c r="D192"/>
  <c r="C152"/>
  <c r="D151"/>
  <c r="C464"/>
  <c r="D463"/>
  <c r="C20"/>
  <c r="D20"/>
  <c r="D19"/>
  <c r="C42"/>
  <c r="D41"/>
  <c r="C258"/>
  <c r="D257"/>
  <c r="C272"/>
  <c r="D271"/>
  <c r="C432"/>
  <c r="D431"/>
  <c r="C33"/>
  <c r="D32"/>
  <c r="C401"/>
  <c r="D400"/>
  <c r="C552"/>
  <c r="D552"/>
  <c r="D551"/>
  <c r="C648"/>
  <c r="D647"/>
  <c r="C664"/>
  <c r="D664"/>
  <c r="D663"/>
  <c r="C86"/>
  <c r="D85"/>
  <c r="C166"/>
  <c r="D165"/>
  <c r="C330"/>
  <c r="D329"/>
  <c r="C390"/>
  <c r="D390"/>
  <c r="D389"/>
  <c r="C54"/>
  <c r="D53"/>
  <c r="C113"/>
  <c r="D112"/>
  <c r="C130"/>
  <c r="D130"/>
  <c r="D129"/>
  <c r="C142"/>
  <c r="D141"/>
  <c r="C184"/>
  <c r="D183"/>
  <c r="C234"/>
  <c r="D233"/>
  <c r="C248"/>
  <c r="D247"/>
  <c r="C348"/>
  <c r="D347"/>
  <c r="C816"/>
  <c r="D815"/>
  <c r="C78"/>
  <c r="D77"/>
  <c r="C341"/>
  <c r="D341"/>
  <c r="D340"/>
  <c r="C597"/>
  <c r="D596"/>
  <c r="C301"/>
  <c r="C302"/>
  <c r="C79"/>
  <c r="D79"/>
  <c r="D78"/>
  <c r="C817"/>
  <c r="D817"/>
  <c r="D816"/>
  <c r="C349"/>
  <c r="D349"/>
  <c r="D348"/>
  <c r="C249"/>
  <c r="D248"/>
  <c r="C235"/>
  <c r="D234"/>
  <c r="C185"/>
  <c r="D185"/>
  <c r="D184"/>
  <c r="C143"/>
  <c r="D142"/>
  <c r="C114"/>
  <c r="D114"/>
  <c r="D113"/>
  <c r="C55"/>
  <c r="D54"/>
  <c r="C331"/>
  <c r="D330"/>
  <c r="C167"/>
  <c r="D166"/>
  <c r="C87"/>
  <c r="D87"/>
  <c r="D86"/>
  <c r="C649"/>
  <c r="D648"/>
  <c r="C402"/>
  <c r="D401"/>
  <c r="C34"/>
  <c r="D33"/>
  <c r="C433"/>
  <c r="D432"/>
  <c r="C273"/>
  <c r="D272"/>
  <c r="C259"/>
  <c r="D259"/>
  <c r="D258"/>
  <c r="C43"/>
  <c r="D42"/>
  <c r="C465"/>
  <c r="D464"/>
  <c r="C153"/>
  <c r="D153"/>
  <c r="D152"/>
  <c r="D300"/>
  <c r="C598"/>
  <c r="C599"/>
  <c r="C303"/>
  <c r="D303"/>
  <c r="C466"/>
  <c r="D465"/>
  <c r="C44"/>
  <c r="D44"/>
  <c r="D43"/>
  <c r="C274"/>
  <c r="D274"/>
  <c r="D273"/>
  <c r="C434"/>
  <c r="D433"/>
  <c r="C35"/>
  <c r="D35"/>
  <c r="D34"/>
  <c r="C403"/>
  <c r="D402"/>
  <c r="C650"/>
  <c r="D649"/>
  <c r="C168"/>
  <c r="D167"/>
  <c r="C332"/>
  <c r="D331"/>
  <c r="C56"/>
  <c r="D55"/>
  <c r="C144"/>
  <c r="D144"/>
  <c r="D143"/>
  <c r="C236"/>
  <c r="D235"/>
  <c r="C250"/>
  <c r="D250"/>
  <c r="D249"/>
  <c r="D597"/>
  <c r="D301"/>
  <c r="C237"/>
  <c r="D236"/>
  <c r="C57"/>
  <c r="D57"/>
  <c r="D56"/>
  <c r="C333"/>
  <c r="D332"/>
  <c r="C169"/>
  <c r="D168"/>
  <c r="C651"/>
  <c r="D651"/>
  <c r="D650"/>
  <c r="C404"/>
  <c r="D404"/>
  <c r="D403"/>
  <c r="C435"/>
  <c r="D435"/>
  <c r="D434"/>
  <c r="C467"/>
  <c r="D467"/>
  <c r="D466"/>
  <c r="D302"/>
  <c r="C170"/>
  <c r="D170"/>
  <c r="D169"/>
  <c r="C334"/>
  <c r="D334"/>
  <c r="D333"/>
  <c r="C238"/>
  <c r="D238"/>
  <c r="D237"/>
  <c r="D598"/>
  <c r="C600"/>
  <c r="D600"/>
  <c r="D976"/>
  <c r="D975"/>
  <c r="C942"/>
  <c r="D940"/>
  <c r="D941"/>
  <c r="D919"/>
  <c r="D920"/>
  <c r="C921"/>
  <c r="D921"/>
  <c r="D901"/>
  <c r="D900"/>
  <c r="D888"/>
  <c r="D887"/>
  <c r="D884"/>
  <c r="D885"/>
  <c r="D770"/>
  <c r="D771"/>
  <c r="D957"/>
  <c r="C959"/>
  <c r="D952"/>
  <c r="D951"/>
  <c r="D934"/>
  <c r="D933"/>
  <c r="D874"/>
  <c r="D873"/>
  <c r="C847"/>
  <c r="D846"/>
  <c r="D845"/>
  <c r="C783"/>
  <c r="D783"/>
  <c r="D781"/>
  <c r="D782"/>
  <c r="C572"/>
  <c r="D572"/>
  <c r="D571"/>
  <c r="D570"/>
  <c r="C562"/>
  <c r="D561"/>
  <c r="D560"/>
  <c r="D446"/>
  <c r="D306"/>
  <c r="D527"/>
  <c r="D766"/>
  <c r="D735"/>
  <c r="D721"/>
  <c r="D469"/>
  <c r="D103"/>
  <c r="D70"/>
  <c r="D46"/>
  <c r="D310"/>
  <c r="AC405"/>
  <c r="AM405" s="1"/>
  <c r="H405"/>
  <c r="AC403"/>
  <c r="AM403"/>
  <c r="H403"/>
  <c r="AC401"/>
  <c r="AM401" s="1"/>
  <c r="H401"/>
  <c r="AC399"/>
  <c r="AM399"/>
  <c r="H399"/>
  <c r="AC397"/>
  <c r="H397"/>
  <c r="AC395"/>
  <c r="AM395" s="1"/>
  <c r="H395"/>
  <c r="AC393"/>
  <c r="H393"/>
  <c r="AC391"/>
  <c r="AM391"/>
  <c r="H391"/>
  <c r="AC389"/>
  <c r="H389"/>
  <c r="AC387"/>
  <c r="AM387" s="1"/>
  <c r="H387"/>
  <c r="AC385"/>
  <c r="AM385"/>
  <c r="H385"/>
  <c r="AC383"/>
  <c r="AM383" s="1"/>
  <c r="H383"/>
  <c r="AC381"/>
  <c r="AM381" s="1"/>
  <c r="H381"/>
  <c r="AC379"/>
  <c r="AM379"/>
  <c r="H379"/>
  <c r="AC377"/>
  <c r="H377"/>
  <c r="AC375"/>
  <c r="AM375" s="1"/>
  <c r="H375"/>
  <c r="AC373"/>
  <c r="H372"/>
  <c r="AC371"/>
  <c r="AM371"/>
  <c r="H371"/>
  <c r="AC369"/>
  <c r="AM369" s="1"/>
  <c r="H369"/>
  <c r="AC367"/>
  <c r="H367"/>
  <c r="AC365"/>
  <c r="AM365"/>
  <c r="H365"/>
  <c r="AC363"/>
  <c r="AM363" s="1"/>
  <c r="AC361"/>
  <c r="AM361" s="1"/>
  <c r="H364"/>
  <c r="AC359"/>
  <c r="AM359"/>
  <c r="H357"/>
  <c r="AC357"/>
  <c r="AM357" s="1"/>
  <c r="H358"/>
  <c r="AC355"/>
  <c r="AM355"/>
  <c r="H355"/>
  <c r="AC353"/>
  <c r="AM353" s="1"/>
  <c r="H353"/>
  <c r="AC351"/>
  <c r="AM351"/>
  <c r="H351"/>
  <c r="AC349"/>
  <c r="AM349" s="1"/>
  <c r="H349"/>
  <c r="AC347"/>
  <c r="AM347"/>
  <c r="AC345"/>
  <c r="AM345" s="1"/>
  <c r="H345"/>
  <c r="AC343"/>
  <c r="AM343"/>
  <c r="AC341"/>
  <c r="AM341" s="1"/>
  <c r="H343"/>
  <c r="AC339"/>
  <c r="AM339"/>
  <c r="H341"/>
  <c r="AC337"/>
  <c r="AM337" s="1"/>
  <c r="H336"/>
  <c r="AC335"/>
  <c r="AM335"/>
  <c r="H335"/>
  <c r="AC333"/>
  <c r="AM333" s="1"/>
  <c r="H333"/>
  <c r="AC331"/>
  <c r="AM331"/>
  <c r="H331"/>
  <c r="AC329"/>
  <c r="AM329" s="1"/>
  <c r="H329"/>
  <c r="AC327"/>
  <c r="AM327"/>
  <c r="H327"/>
  <c r="AC325"/>
  <c r="AM325" s="1"/>
  <c r="H325"/>
  <c r="AC323"/>
  <c r="AM323"/>
  <c r="H323"/>
  <c r="AC321"/>
  <c r="AM321" s="1"/>
  <c r="H322"/>
  <c r="AC319"/>
  <c r="AM319"/>
  <c r="H319"/>
  <c r="AC317"/>
  <c r="AM317" s="1"/>
  <c r="H315"/>
  <c r="AC315"/>
  <c r="AM315"/>
  <c r="AC313"/>
  <c r="AM313" s="1"/>
  <c r="H313"/>
  <c r="AC311"/>
  <c r="AM311"/>
  <c r="AC309"/>
  <c r="AM309" s="1"/>
  <c r="H309"/>
  <c r="AC307"/>
  <c r="AM307"/>
  <c r="H307"/>
  <c r="AC305"/>
  <c r="AM305" s="1"/>
  <c r="H305"/>
  <c r="AC303"/>
  <c r="AM303"/>
  <c r="AC301"/>
  <c r="AM301" s="1"/>
  <c r="H301"/>
  <c r="AC299"/>
  <c r="AM299"/>
  <c r="AC297"/>
  <c r="AM297" s="1"/>
  <c r="H298"/>
  <c r="AC295"/>
  <c r="AM295"/>
  <c r="H293"/>
  <c r="AC293"/>
  <c r="AM293" s="1"/>
  <c r="H290"/>
  <c r="AC291"/>
  <c r="AM291"/>
  <c r="AC289"/>
  <c r="AM289" s="1"/>
  <c r="H288"/>
  <c r="AC287"/>
  <c r="AM287"/>
  <c r="AC285"/>
  <c r="AM285" s="1"/>
  <c r="H283"/>
  <c r="AC283"/>
  <c r="AM283"/>
  <c r="H285"/>
  <c r="AC281"/>
  <c r="AM281" s="1"/>
  <c r="H281"/>
  <c r="AC279"/>
  <c r="AM279"/>
  <c r="H279"/>
  <c r="AC277"/>
  <c r="AM277" s="1"/>
  <c r="H274"/>
  <c r="AC275"/>
  <c r="AM275"/>
  <c r="H277"/>
  <c r="AC273"/>
  <c r="AM273" s="1"/>
  <c r="H273"/>
  <c r="AC271"/>
  <c r="AM271"/>
  <c r="AC269"/>
  <c r="AM269" s="1"/>
  <c r="H268"/>
  <c r="AC267"/>
  <c r="AM267"/>
  <c r="H267"/>
  <c r="AC265"/>
  <c r="AM265" s="1"/>
  <c r="H263"/>
  <c r="AC263"/>
  <c r="AM263"/>
  <c r="AC259"/>
  <c r="AM259" s="1"/>
  <c r="H261"/>
  <c r="AC257"/>
  <c r="AM257"/>
  <c r="H257"/>
  <c r="AC255"/>
  <c r="AM255" s="1"/>
  <c r="H260"/>
  <c r="AC253"/>
  <c r="AM253"/>
  <c r="H253"/>
  <c r="AC251"/>
  <c r="AM251" s="1"/>
  <c r="H251"/>
  <c r="AC249"/>
  <c r="AM249"/>
  <c r="H249"/>
  <c r="AC247"/>
  <c r="AM247" s="1"/>
  <c r="H247"/>
  <c r="AC245"/>
  <c r="AM245"/>
  <c r="H245"/>
  <c r="AC243"/>
  <c r="AM243" s="1"/>
  <c r="H240"/>
  <c r="AC241"/>
  <c r="AM241"/>
  <c r="H242"/>
  <c r="AC239"/>
  <c r="AM239" s="1"/>
  <c r="H239"/>
  <c r="AC237"/>
  <c r="AM237"/>
  <c r="H237"/>
  <c r="AC235"/>
  <c r="AM235" s="1"/>
  <c r="H235"/>
  <c r="AC233"/>
  <c r="AM233"/>
  <c r="H234"/>
  <c r="AC231"/>
  <c r="AM231" s="1"/>
  <c r="H231"/>
  <c r="AC229"/>
  <c r="AM229"/>
  <c r="H223"/>
  <c r="AC227"/>
  <c r="AM227" s="1"/>
  <c r="H226"/>
  <c r="AC225"/>
  <c r="AM225"/>
  <c r="H222"/>
  <c r="AC223"/>
  <c r="AM223" s="1"/>
  <c r="H224"/>
  <c r="AC221"/>
  <c r="AM221"/>
  <c r="H219"/>
  <c r="AC219"/>
  <c r="AM219" s="1"/>
  <c r="H220"/>
  <c r="AC215"/>
  <c r="AM215"/>
  <c r="H210"/>
  <c r="AC213"/>
  <c r="AM213" s="1"/>
  <c r="H214"/>
  <c r="AC211"/>
  <c r="AM211"/>
  <c r="H212"/>
  <c r="AC209"/>
  <c r="AM209" s="1"/>
  <c r="H209"/>
  <c r="AC207"/>
  <c r="AM207"/>
  <c r="H208"/>
  <c r="AC203"/>
  <c r="AM203" s="1"/>
  <c r="H203"/>
  <c r="AC201"/>
  <c r="AM201"/>
  <c r="H200"/>
  <c r="AC199"/>
  <c r="AM199" s="1"/>
  <c r="H198"/>
  <c r="AC197"/>
  <c r="AM197"/>
  <c r="H196"/>
  <c r="AC195"/>
  <c r="AM195" s="1"/>
  <c r="H195"/>
  <c r="AC193"/>
  <c r="AM193"/>
  <c r="H192"/>
  <c r="AC191"/>
  <c r="AM191" s="1"/>
  <c r="H191"/>
  <c r="AC189"/>
  <c r="H190"/>
  <c r="AC187"/>
  <c r="H188"/>
  <c r="AC185"/>
  <c r="H185"/>
  <c r="AC183"/>
  <c r="H184"/>
  <c r="AC181"/>
  <c r="AM181"/>
  <c r="H181"/>
  <c r="AC179"/>
  <c r="AM179" s="1"/>
  <c r="H179"/>
  <c r="AC177"/>
  <c r="AM177"/>
  <c r="H177"/>
  <c r="AC173"/>
  <c r="AM173" s="1"/>
  <c r="H175"/>
  <c r="AC171"/>
  <c r="AM171"/>
  <c r="H173"/>
  <c r="AC169"/>
  <c r="AM169" s="1"/>
  <c r="H167"/>
  <c r="AC167"/>
  <c r="AM167"/>
  <c r="H169"/>
  <c r="AC161"/>
  <c r="AM161" s="1"/>
  <c r="H165"/>
  <c r="AC159"/>
  <c r="AM159"/>
  <c r="H163"/>
  <c r="AC157"/>
  <c r="AM157" s="1"/>
  <c r="H157"/>
  <c r="AC155"/>
  <c r="AM155"/>
  <c r="H155"/>
  <c r="AC153"/>
  <c r="AM153" s="1"/>
  <c r="H153"/>
  <c r="AC151"/>
  <c r="AM151"/>
  <c r="H147"/>
  <c r="AC149"/>
  <c r="AM149" s="1"/>
  <c r="H151"/>
  <c r="AC145"/>
  <c r="AM145"/>
  <c r="AC143"/>
  <c r="AM143" s="1"/>
  <c r="H143"/>
  <c r="AC141"/>
  <c r="AM141"/>
  <c r="H141"/>
  <c r="AC139"/>
  <c r="AM139" s="1"/>
  <c r="H140"/>
  <c r="H139"/>
  <c r="AC135"/>
  <c r="AM135" s="1"/>
  <c r="H137"/>
  <c r="H128"/>
  <c r="AC127"/>
  <c r="AM127" s="1"/>
  <c r="H129"/>
  <c r="AC123"/>
  <c r="AM123" s="1"/>
  <c r="H124"/>
  <c r="AC119"/>
  <c r="AM119" s="1"/>
  <c r="H116"/>
  <c r="AC115"/>
  <c r="AM115" s="1"/>
  <c r="H117"/>
  <c r="AC111"/>
  <c r="AM111" s="1"/>
  <c r="H112"/>
  <c r="AC109"/>
  <c r="AM109"/>
  <c r="H109"/>
  <c r="AC107"/>
  <c r="AM107" s="1"/>
  <c r="H108"/>
  <c r="AC105"/>
  <c r="AM105"/>
  <c r="H105"/>
  <c r="AC101"/>
  <c r="AM101" s="1"/>
  <c r="H101"/>
  <c r="H98"/>
  <c r="AC95"/>
  <c r="AM95" s="1"/>
  <c r="H95"/>
  <c r="H92"/>
  <c r="AC91"/>
  <c r="AM91" s="1"/>
  <c r="H91"/>
  <c r="AC89"/>
  <c r="AM89"/>
  <c r="H85"/>
  <c r="AC87"/>
  <c r="AM87" s="1"/>
  <c r="H90"/>
  <c r="AC85"/>
  <c r="AM85"/>
  <c r="H88"/>
  <c r="AC81"/>
  <c r="AM81" s="1"/>
  <c r="H83"/>
  <c r="AC79"/>
  <c r="AM79"/>
  <c r="H82"/>
  <c r="AC77"/>
  <c r="AM77" s="1"/>
  <c r="H78"/>
  <c r="H76"/>
  <c r="AC73"/>
  <c r="AM73" s="1"/>
  <c r="H74"/>
  <c r="AC71"/>
  <c r="AM71"/>
  <c r="H73"/>
  <c r="AC63"/>
  <c r="AC61"/>
  <c r="AM61" s="1"/>
  <c r="H61"/>
  <c r="AC59"/>
  <c r="AM59"/>
  <c r="H58"/>
  <c r="AC55"/>
  <c r="AM55" s="1"/>
  <c r="H56"/>
  <c r="AC49"/>
  <c r="AM49"/>
  <c r="H49"/>
  <c r="AC47"/>
  <c r="AM47" s="1"/>
  <c r="H47"/>
  <c r="H46"/>
  <c r="AC43"/>
  <c r="AM43" s="1"/>
  <c r="H44"/>
  <c r="AC37"/>
  <c r="AM37"/>
  <c r="H39"/>
  <c r="AC31"/>
  <c r="AM31" s="1"/>
  <c r="H32"/>
  <c r="H7"/>
  <c r="H22"/>
  <c r="H12"/>
  <c r="H11"/>
  <c r="H8"/>
  <c r="H24"/>
  <c r="H20"/>
  <c r="H71"/>
  <c r="H36"/>
  <c r="H30"/>
  <c r="H26"/>
  <c r="H28"/>
  <c r="H35"/>
  <c r="H81"/>
  <c r="H62"/>
  <c r="H25"/>
  <c r="H97"/>
  <c r="H111"/>
  <c r="H17"/>
  <c r="H171"/>
  <c r="H57"/>
  <c r="H136"/>
  <c r="H204"/>
  <c r="H41"/>
  <c r="H75"/>
  <c r="H186"/>
  <c r="H217"/>
  <c r="H54"/>
  <c r="H69"/>
  <c r="H145"/>
  <c r="H126"/>
  <c r="AC404"/>
  <c r="AM404" s="1"/>
  <c r="H404"/>
  <c r="AC400"/>
  <c r="AM400" s="1"/>
  <c r="H400"/>
  <c r="AC396"/>
  <c r="AM396" s="1"/>
  <c r="H396"/>
  <c r="AC392"/>
  <c r="AM392" s="1"/>
  <c r="H392"/>
  <c r="AC388"/>
  <c r="AM388" s="1"/>
  <c r="H388"/>
  <c r="AC384"/>
  <c r="AM384" s="1"/>
  <c r="H384"/>
  <c r="AC380"/>
  <c r="AM380" s="1"/>
  <c r="H380"/>
  <c r="AC376"/>
  <c r="AM376" s="1"/>
  <c r="H376"/>
  <c r="AC372"/>
  <c r="AM372" s="1"/>
  <c r="H373"/>
  <c r="AC368"/>
  <c r="AM368" s="1"/>
  <c r="H368"/>
  <c r="AC364"/>
  <c r="AM364" s="1"/>
  <c r="H363"/>
  <c r="H361"/>
  <c r="AC360"/>
  <c r="AM360" s="1"/>
  <c r="H360"/>
  <c r="H359"/>
  <c r="AC356"/>
  <c r="AM356" s="1"/>
  <c r="H356"/>
  <c r="AC352"/>
  <c r="AM352" s="1"/>
  <c r="H352"/>
  <c r="AC348"/>
  <c r="AM348" s="1"/>
  <c r="H347"/>
  <c r="AC344"/>
  <c r="AM344" s="1"/>
  <c r="H344"/>
  <c r="H339"/>
  <c r="AC340"/>
  <c r="AM340" s="1"/>
  <c r="H342"/>
  <c r="AC336"/>
  <c r="AM336" s="1"/>
  <c r="H337"/>
  <c r="AC332"/>
  <c r="AM332" s="1"/>
  <c r="H332"/>
  <c r="AC328"/>
  <c r="AM328" s="1"/>
  <c r="H328"/>
  <c r="AC324"/>
  <c r="AM324" s="1"/>
  <c r="H324"/>
  <c r="H317"/>
  <c r="AC320"/>
  <c r="AM320" s="1"/>
  <c r="H321"/>
  <c r="AC316"/>
  <c r="AM316" s="1"/>
  <c r="H320"/>
  <c r="AC312"/>
  <c r="AM312" s="1"/>
  <c r="H311"/>
  <c r="AC308"/>
  <c r="AM308" s="1"/>
  <c r="H308"/>
  <c r="AC304"/>
  <c r="AM304" s="1"/>
  <c r="H304"/>
  <c r="H303"/>
  <c r="AC300"/>
  <c r="AM300" s="1"/>
  <c r="H296"/>
  <c r="H299"/>
  <c r="AC296"/>
  <c r="AM296" s="1"/>
  <c r="H297"/>
  <c r="H291"/>
  <c r="AC292"/>
  <c r="AM292" s="1"/>
  <c r="H295"/>
  <c r="H289"/>
  <c r="AC288"/>
  <c r="AM288" s="1"/>
  <c r="H287"/>
  <c r="AC284"/>
  <c r="AM284" s="1"/>
  <c r="H286"/>
  <c r="AC280"/>
  <c r="AM280" s="1"/>
  <c r="H280"/>
  <c r="AC276"/>
  <c r="AM276" s="1"/>
  <c r="H275"/>
  <c r="AC272"/>
  <c r="AM272" s="1"/>
  <c r="H269"/>
  <c r="H271"/>
  <c r="AC268"/>
  <c r="AM268" s="1"/>
  <c r="H270"/>
  <c r="AC264"/>
  <c r="AM264" s="1"/>
  <c r="H265"/>
  <c r="H259"/>
  <c r="AC260"/>
  <c r="AM260" s="1"/>
  <c r="H262"/>
  <c r="AC258"/>
  <c r="AM258"/>
  <c r="H258"/>
  <c r="AC256"/>
  <c r="AM256" s="1"/>
  <c r="H255"/>
  <c r="AC254"/>
  <c r="AM254"/>
  <c r="H254"/>
  <c r="AC252"/>
  <c r="AM252" s="1"/>
  <c r="H252"/>
  <c r="AC250"/>
  <c r="AM250"/>
  <c r="H250"/>
  <c r="AC248"/>
  <c r="AM248" s="1"/>
  <c r="H248"/>
  <c r="AC246"/>
  <c r="AM246"/>
  <c r="H244"/>
  <c r="AC244"/>
  <c r="AM244" s="1"/>
  <c r="H246"/>
  <c r="AC242"/>
  <c r="AM242"/>
  <c r="H243"/>
  <c r="AC240"/>
  <c r="AM240" s="1"/>
  <c r="H241"/>
  <c r="AC238"/>
  <c r="AM238"/>
  <c r="H238"/>
  <c r="AC236"/>
  <c r="AM236" s="1"/>
  <c r="H236"/>
  <c r="AC234"/>
  <c r="AM234"/>
  <c r="H232"/>
  <c r="AC232"/>
  <c r="AM232" s="1"/>
  <c r="H233"/>
  <c r="AC230"/>
  <c r="AM230"/>
  <c r="H228"/>
  <c r="AC228"/>
  <c r="AM228" s="1"/>
  <c r="H229"/>
  <c r="AC226"/>
  <c r="AM226"/>
  <c r="H227"/>
  <c r="AC224"/>
  <c r="AM224" s="1"/>
  <c r="H225"/>
  <c r="AC222"/>
  <c r="AM222"/>
  <c r="H230"/>
  <c r="AC220"/>
  <c r="AM220" s="1"/>
  <c r="H218"/>
  <c r="AC218"/>
  <c r="AM218"/>
  <c r="H221"/>
  <c r="AC216"/>
  <c r="AM216" s="1"/>
  <c r="H216"/>
  <c r="AC214"/>
  <c r="AM214"/>
  <c r="H215"/>
  <c r="AC212"/>
  <c r="AM212" s="1"/>
  <c r="H213"/>
  <c r="AC210"/>
  <c r="AM210"/>
  <c r="H211"/>
  <c r="AC206"/>
  <c r="AM206" s="1"/>
  <c r="H206"/>
  <c r="AC204"/>
  <c r="AM204"/>
  <c r="H205"/>
  <c r="AC202"/>
  <c r="AM202" s="1"/>
  <c r="H202"/>
  <c r="AC200"/>
  <c r="AM200"/>
  <c r="H201"/>
  <c r="AC198"/>
  <c r="AM198" s="1"/>
  <c r="H197"/>
  <c r="AC196"/>
  <c r="AM196"/>
  <c r="H199"/>
  <c r="AC194"/>
  <c r="AM194" s="1"/>
  <c r="H194"/>
  <c r="AC192"/>
  <c r="H193"/>
  <c r="AC188"/>
  <c r="H189"/>
  <c r="AC186"/>
  <c r="H187"/>
  <c r="AC184"/>
  <c r="H183"/>
  <c r="AC182"/>
  <c r="H182"/>
  <c r="AC180"/>
  <c r="AM180"/>
  <c r="H180"/>
  <c r="AC178"/>
  <c r="AM178" s="1"/>
  <c r="H178"/>
  <c r="AC176"/>
  <c r="AM176"/>
  <c r="H174"/>
  <c r="AC174"/>
  <c r="AM174" s="1"/>
  <c r="H176"/>
  <c r="AC172"/>
  <c r="AM172"/>
  <c r="H172"/>
  <c r="AC168"/>
  <c r="AM168" s="1"/>
  <c r="H170"/>
  <c r="AC166"/>
  <c r="AM166"/>
  <c r="AC164"/>
  <c r="AM164" s="1"/>
  <c r="H161"/>
  <c r="H166"/>
  <c r="AC160"/>
  <c r="AM160" s="1"/>
  <c r="H164"/>
  <c r="H159"/>
  <c r="AC156"/>
  <c r="AM156" s="1"/>
  <c r="H156"/>
  <c r="AC152"/>
  <c r="AM152" s="1"/>
  <c r="H152"/>
  <c r="H146"/>
  <c r="AC148"/>
  <c r="AM148" s="1"/>
  <c r="H150"/>
  <c r="AC146"/>
  <c r="AM146"/>
  <c r="H149"/>
  <c r="AC144"/>
  <c r="AM144" s="1"/>
  <c r="H144"/>
  <c r="AC142"/>
  <c r="H142"/>
  <c r="AC136"/>
  <c r="H138"/>
  <c r="AC134"/>
  <c r="AM134"/>
  <c r="AC128"/>
  <c r="H130"/>
  <c r="AC126"/>
  <c r="AC124"/>
  <c r="AM124" s="1"/>
  <c r="H122"/>
  <c r="AC122"/>
  <c r="H123"/>
  <c r="AC120"/>
  <c r="H120"/>
  <c r="AC118"/>
  <c r="AM118"/>
  <c r="H118"/>
  <c r="AC116"/>
  <c r="AM116" s="1"/>
  <c r="H115"/>
  <c r="AC114"/>
  <c r="AM114"/>
  <c r="H114"/>
  <c r="AC110"/>
  <c r="AM110" s="1"/>
  <c r="H110"/>
  <c r="H107"/>
  <c r="AC104"/>
  <c r="AC102"/>
  <c r="AM102" s="1"/>
  <c r="H103"/>
  <c r="AC100"/>
  <c r="H100"/>
  <c r="AC98"/>
  <c r="AM98"/>
  <c r="AC96"/>
  <c r="H96"/>
  <c r="AC94"/>
  <c r="AM94" s="1"/>
  <c r="H94"/>
  <c r="AC92"/>
  <c r="AM92"/>
  <c r="AC88"/>
  <c r="AM88" s="1"/>
  <c r="H87"/>
  <c r="AC86"/>
  <c r="AM86"/>
  <c r="H89"/>
  <c r="AC84"/>
  <c r="AM84" s="1"/>
  <c r="H86"/>
  <c r="AC76"/>
  <c r="AM76"/>
  <c r="AC70"/>
  <c r="AC68"/>
  <c r="AM68" s="1"/>
  <c r="H68"/>
  <c r="AC66"/>
  <c r="H67"/>
  <c r="AC64"/>
  <c r="H64"/>
  <c r="AC60"/>
  <c r="AM60"/>
  <c r="H60"/>
  <c r="AC58"/>
  <c r="AM58" s="1"/>
  <c r="H59"/>
  <c r="AC56"/>
  <c r="H55"/>
  <c r="AC52"/>
  <c r="H52"/>
  <c r="H51"/>
  <c r="AC48"/>
  <c r="AM48" s="1"/>
  <c r="H48"/>
  <c r="AC44"/>
  <c r="AM44"/>
  <c r="AC42"/>
  <c r="H42"/>
  <c r="AC40"/>
  <c r="AM40" s="1"/>
  <c r="H40"/>
  <c r="AC36"/>
  <c r="AM36"/>
  <c r="H37"/>
  <c r="AC28"/>
  <c r="AM28" s="1"/>
  <c r="H29"/>
  <c r="H10"/>
  <c r="H13"/>
  <c r="H9"/>
  <c r="H16"/>
  <c r="H34"/>
  <c r="H23"/>
  <c r="H18"/>
  <c r="H84"/>
  <c r="H15"/>
  <c r="H27"/>
  <c r="H66"/>
  <c r="H79"/>
  <c r="H31"/>
  <c r="H38"/>
  <c r="H53"/>
  <c r="H19"/>
  <c r="H131"/>
  <c r="H168"/>
  <c r="H33"/>
  <c r="H14"/>
  <c r="H70"/>
  <c r="H21"/>
  <c r="H102"/>
  <c r="H80"/>
  <c r="H207"/>
  <c r="H133"/>
  <c r="H132"/>
  <c r="H256"/>
  <c r="H50"/>
  <c r="H134"/>
  <c r="BO8"/>
  <c r="BA8"/>
  <c r="BM8"/>
  <c r="AY8"/>
  <c r="BN8"/>
  <c r="AZ8"/>
  <c r="BO10"/>
  <c r="BA10"/>
  <c r="BM10"/>
  <c r="AY10"/>
  <c r="BN10"/>
  <c r="AZ10"/>
  <c r="BO12"/>
  <c r="BA12"/>
  <c r="BM12"/>
  <c r="AY12"/>
  <c r="BN12"/>
  <c r="AZ12"/>
  <c r="BO14"/>
  <c r="BA14"/>
  <c r="BM14"/>
  <c r="AY14"/>
  <c r="BN14"/>
  <c r="AZ14"/>
  <c r="BO16"/>
  <c r="BA16"/>
  <c r="BM16"/>
  <c r="AY16"/>
  <c r="BN16"/>
  <c r="AZ16"/>
  <c r="BO18"/>
  <c r="BA18"/>
  <c r="BM18"/>
  <c r="AY18"/>
  <c r="BN18"/>
  <c r="AZ18"/>
  <c r="BO20"/>
  <c r="BA20"/>
  <c r="BM20"/>
  <c r="AY20"/>
  <c r="BN20"/>
  <c r="AZ20"/>
  <c r="BO22"/>
  <c r="BA22"/>
  <c r="BM22"/>
  <c r="AY22"/>
  <c r="BN22"/>
  <c r="AZ22"/>
  <c r="BO24"/>
  <c r="BA24"/>
  <c r="BM24"/>
  <c r="AY24"/>
  <c r="BN24"/>
  <c r="AZ24"/>
  <c r="BO26"/>
  <c r="BA26"/>
  <c r="BM26"/>
  <c r="AY26"/>
  <c r="BN26"/>
  <c r="AZ26"/>
  <c r="BO28"/>
  <c r="BA28"/>
  <c r="BM28"/>
  <c r="AY28"/>
  <c r="BN28"/>
  <c r="AZ28"/>
  <c r="BO30"/>
  <c r="BA30"/>
  <c r="BM30"/>
  <c r="AY30"/>
  <c r="BN30"/>
  <c r="AZ30"/>
  <c r="BO32"/>
  <c r="BA32"/>
  <c r="BM32"/>
  <c r="AY32"/>
  <c r="BN32"/>
  <c r="AZ32"/>
  <c r="BO34"/>
  <c r="BA34"/>
  <c r="BM34"/>
  <c r="AY34"/>
  <c r="BN34"/>
  <c r="AZ34"/>
  <c r="BO36"/>
  <c r="BA36"/>
  <c r="BM36"/>
  <c r="AY36"/>
  <c r="BN36"/>
  <c r="AZ36"/>
  <c r="BO38"/>
  <c r="BA38"/>
  <c r="BM38"/>
  <c r="AY38"/>
  <c r="BN38"/>
  <c r="AZ38"/>
  <c r="BO40"/>
  <c r="BA40"/>
  <c r="BM40"/>
  <c r="AY40"/>
  <c r="BN40"/>
  <c r="AZ40"/>
  <c r="BO42"/>
  <c r="BA42"/>
  <c r="BM42"/>
  <c r="AY42"/>
  <c r="BN42"/>
  <c r="AZ42"/>
  <c r="BO44"/>
  <c r="BA44"/>
  <c r="BM44"/>
  <c r="AY44"/>
  <c r="BN44"/>
  <c r="AZ44"/>
  <c r="BO46"/>
  <c r="BA46"/>
  <c r="BM46"/>
  <c r="AY46"/>
  <c r="BN46"/>
  <c r="AZ46"/>
  <c r="BO48"/>
  <c r="BA48"/>
  <c r="BM48"/>
  <c r="AY48"/>
  <c r="BN48"/>
  <c r="AZ48"/>
  <c r="BO50"/>
  <c r="BA50"/>
  <c r="BM50"/>
  <c r="AY50"/>
  <c r="BN50"/>
  <c r="AZ50"/>
  <c r="BO52"/>
  <c r="BA52"/>
  <c r="BM52"/>
  <c r="AY52"/>
  <c r="BN52"/>
  <c r="AZ52"/>
  <c r="BO54"/>
  <c r="BA54"/>
  <c r="BM54"/>
  <c r="AY54"/>
  <c r="BN54"/>
  <c r="AZ54"/>
  <c r="BO56"/>
  <c r="BA56"/>
  <c r="BM56"/>
  <c r="AY56"/>
  <c r="BN56"/>
  <c r="AZ56"/>
  <c r="BO58"/>
  <c r="BA58"/>
  <c r="BM58"/>
  <c r="AY58"/>
  <c r="BN58"/>
  <c r="AZ58"/>
  <c r="BO60"/>
  <c r="BA60"/>
  <c r="BM60"/>
  <c r="AY60"/>
  <c r="BN60"/>
  <c r="AZ60"/>
  <c r="BO62"/>
  <c r="BA62"/>
  <c r="BM62"/>
  <c r="AY62"/>
  <c r="BN62"/>
  <c r="AZ62"/>
  <c r="BO64"/>
  <c r="BA64"/>
  <c r="BM64"/>
  <c r="AY64"/>
  <c r="BN64"/>
  <c r="AZ64"/>
  <c r="BO66"/>
  <c r="BA66"/>
  <c r="BN66"/>
  <c r="AZ66"/>
  <c r="BO68"/>
  <c r="BA68"/>
  <c r="BN68"/>
  <c r="AZ68"/>
  <c r="BO70"/>
  <c r="BA70"/>
  <c r="BN70"/>
  <c r="AZ70"/>
  <c r="BO72"/>
  <c r="BA72"/>
  <c r="BN72"/>
  <c r="AZ72"/>
  <c r="BO74"/>
  <c r="BA74"/>
  <c r="BN74"/>
  <c r="AZ74"/>
  <c r="BO76"/>
  <c r="BA76"/>
  <c r="BN76"/>
  <c r="AZ76"/>
  <c r="BO78"/>
  <c r="BA78"/>
  <c r="BN78"/>
  <c r="AZ78"/>
  <c r="BO80"/>
  <c r="BA80"/>
  <c r="BN80"/>
  <c r="AZ80"/>
  <c r="BO82"/>
  <c r="BA82"/>
  <c r="BN82"/>
  <c r="AZ82"/>
  <c r="BO84"/>
  <c r="BA84"/>
  <c r="BN84"/>
  <c r="AZ84"/>
  <c r="BO86"/>
  <c r="BA86"/>
  <c r="BN86"/>
  <c r="AZ86"/>
  <c r="BO88"/>
  <c r="BA88"/>
  <c r="BN88"/>
  <c r="AZ88"/>
  <c r="BO90"/>
  <c r="BA90"/>
  <c r="BN90"/>
  <c r="AZ90"/>
  <c r="BO92"/>
  <c r="BA92"/>
  <c r="BN92"/>
  <c r="AZ92"/>
  <c r="BO94"/>
  <c r="BA94"/>
  <c r="BN94"/>
  <c r="AZ94"/>
  <c r="BO96"/>
  <c r="BA96"/>
  <c r="BN96"/>
  <c r="AZ96"/>
  <c r="BO98"/>
  <c r="BA98"/>
  <c r="BN98"/>
  <c r="AZ98"/>
  <c r="BO100"/>
  <c r="BA100"/>
  <c r="BN100"/>
  <c r="AZ100"/>
  <c r="BO102"/>
  <c r="BA102"/>
  <c r="BN102"/>
  <c r="AZ102"/>
  <c r="BO104"/>
  <c r="BA104"/>
  <c r="BN104"/>
  <c r="AZ104"/>
  <c r="BO106"/>
  <c r="BA106"/>
  <c r="BN106"/>
  <c r="AZ106"/>
  <c r="BO108"/>
  <c r="BA108"/>
  <c r="BN108"/>
  <c r="AZ108"/>
  <c r="BO110"/>
  <c r="BA110"/>
  <c r="BN110"/>
  <c r="AZ110"/>
  <c r="BO112"/>
  <c r="BA112"/>
  <c r="BN112"/>
  <c r="AZ112"/>
  <c r="BO114"/>
  <c r="BA114"/>
  <c r="BN114"/>
  <c r="AZ114"/>
  <c r="BO116"/>
  <c r="BA116"/>
  <c r="BN116"/>
  <c r="AZ116"/>
  <c r="BO118"/>
  <c r="BA118"/>
  <c r="BN118"/>
  <c r="AZ118"/>
  <c r="BO120"/>
  <c r="BA120"/>
  <c r="BN120"/>
  <c r="AZ120"/>
  <c r="BO122"/>
  <c r="BA122"/>
  <c r="BN122"/>
  <c r="AZ122"/>
  <c r="BO124"/>
  <c r="BA124"/>
  <c r="BN124"/>
  <c r="AZ124"/>
  <c r="BO126"/>
  <c r="BA126"/>
  <c r="BN126"/>
  <c r="AZ126"/>
  <c r="BO128"/>
  <c r="BA128"/>
  <c r="BN128"/>
  <c r="AZ128"/>
  <c r="BO130"/>
  <c r="BA130"/>
  <c r="BN130"/>
  <c r="AZ130"/>
  <c r="BO132"/>
  <c r="BA132"/>
  <c r="BN132"/>
  <c r="AZ132"/>
  <c r="BO134"/>
  <c r="BA134"/>
  <c r="BN134"/>
  <c r="AZ134"/>
  <c r="BO136"/>
  <c r="BA136"/>
  <c r="BN136"/>
  <c r="AZ136"/>
  <c r="BO138"/>
  <c r="BA138"/>
  <c r="BN138"/>
  <c r="AZ138"/>
  <c r="BO140"/>
  <c r="BA140"/>
  <c r="BN140"/>
  <c r="AZ140"/>
  <c r="BO142"/>
  <c r="BA142"/>
  <c r="BN142"/>
  <c r="AZ142"/>
  <c r="BO144"/>
  <c r="BA144"/>
  <c r="BN144"/>
  <c r="AZ144"/>
  <c r="BO146"/>
  <c r="BA146"/>
  <c r="BN146"/>
  <c r="AZ146"/>
  <c r="BO148"/>
  <c r="BA148"/>
  <c r="BN148"/>
  <c r="AZ148"/>
  <c r="BO150"/>
  <c r="BA150"/>
  <c r="BN150"/>
  <c r="AZ150"/>
  <c r="BO152"/>
  <c r="BA152"/>
  <c r="BN152"/>
  <c r="AZ152"/>
  <c r="BO154"/>
  <c r="BA154"/>
  <c r="BN154"/>
  <c r="AZ154"/>
  <c r="BO156"/>
  <c r="BA156"/>
  <c r="BN156"/>
  <c r="AZ156"/>
  <c r="BO158"/>
  <c r="BA158"/>
  <c r="BN158"/>
  <c r="AZ158"/>
  <c r="BO160"/>
  <c r="BA160"/>
  <c r="BN160"/>
  <c r="AZ160"/>
  <c r="BO162"/>
  <c r="BA162"/>
  <c r="BN162"/>
  <c r="AZ162"/>
  <c r="BO164"/>
  <c r="BA164"/>
  <c r="BN164"/>
  <c r="AZ164"/>
  <c r="BO166"/>
  <c r="BA166"/>
  <c r="BN166"/>
  <c r="AZ166"/>
  <c r="BO168"/>
  <c r="BA168"/>
  <c r="BN168"/>
  <c r="AZ168"/>
  <c r="BO170"/>
  <c r="BA170"/>
  <c r="BN170"/>
  <c r="AZ170"/>
  <c r="BO172"/>
  <c r="BA172"/>
  <c r="BN172"/>
  <c r="AZ172"/>
  <c r="BO174"/>
  <c r="BA174"/>
  <c r="BN174"/>
  <c r="AZ174"/>
  <c r="BO176"/>
  <c r="BA176"/>
  <c r="BN176"/>
  <c r="AZ176"/>
  <c r="BO178"/>
  <c r="BA178"/>
  <c r="BN178"/>
  <c r="AZ178"/>
  <c r="BO180"/>
  <c r="BA180"/>
  <c r="BN180"/>
  <c r="AZ180"/>
  <c r="BO182"/>
  <c r="BA182"/>
  <c r="BN182"/>
  <c r="AZ182"/>
  <c r="BO184"/>
  <c r="BA184"/>
  <c r="BN184"/>
  <c r="AZ184"/>
  <c r="BO186"/>
  <c r="BA186"/>
  <c r="BN186"/>
  <c r="AZ186"/>
  <c r="BO188"/>
  <c r="BA188"/>
  <c r="BN188"/>
  <c r="AZ188"/>
  <c r="BO190"/>
  <c r="BA190"/>
  <c r="BN190"/>
  <c r="AZ190"/>
  <c r="BO192"/>
  <c r="BA192"/>
  <c r="BN192"/>
  <c r="AZ192"/>
  <c r="BO194"/>
  <c r="BA194"/>
  <c r="BN194"/>
  <c r="AZ194"/>
  <c r="BO196"/>
  <c r="BA196"/>
  <c r="BN196"/>
  <c r="AZ196"/>
  <c r="BO198"/>
  <c r="BA198"/>
  <c r="BN198"/>
  <c r="AZ198"/>
  <c r="BO200"/>
  <c r="BA200"/>
  <c r="BN200"/>
  <c r="AZ200"/>
  <c r="BO202"/>
  <c r="BA202"/>
  <c r="BN202"/>
  <c r="AZ202"/>
  <c r="BO204"/>
  <c r="BA204"/>
  <c r="BN204"/>
  <c r="AZ204"/>
  <c r="BO206"/>
  <c r="BA206"/>
  <c r="BN206"/>
  <c r="AZ206"/>
  <c r="BO208"/>
  <c r="BA208"/>
  <c r="BN208"/>
  <c r="AZ208"/>
  <c r="BO210"/>
  <c r="BA210"/>
  <c r="BN210"/>
  <c r="AZ210"/>
  <c r="BO212"/>
  <c r="BA212"/>
  <c r="BN212"/>
  <c r="AZ212"/>
  <c r="BO214"/>
  <c r="BA214"/>
  <c r="BN214"/>
  <c r="AZ214"/>
  <c r="BO216"/>
  <c r="BA216"/>
  <c r="BN216"/>
  <c r="AZ216"/>
  <c r="BO218"/>
  <c r="BA218"/>
  <c r="BN218"/>
  <c r="AZ218"/>
  <c r="BO220"/>
  <c r="BA220"/>
  <c r="BN220"/>
  <c r="AZ220"/>
  <c r="BO222"/>
  <c r="BA222"/>
  <c r="BN222"/>
  <c r="AZ222"/>
  <c r="BO224"/>
  <c r="BA224"/>
  <c r="BN224"/>
  <c r="AZ224"/>
  <c r="BO226"/>
  <c r="BA226"/>
  <c r="BN226"/>
  <c r="AZ226"/>
  <c r="BO228"/>
  <c r="BA228"/>
  <c r="BN228"/>
  <c r="AZ228"/>
  <c r="BO230"/>
  <c r="BA230"/>
  <c r="BN230"/>
  <c r="AZ230"/>
  <c r="BO232"/>
  <c r="BA232"/>
  <c r="BN232"/>
  <c r="AZ232"/>
  <c r="BO234"/>
  <c r="BA234"/>
  <c r="BN234"/>
  <c r="AZ234"/>
  <c r="BO236"/>
  <c r="BA236"/>
  <c r="BN236"/>
  <c r="AZ236"/>
  <c r="BO238"/>
  <c r="BA238"/>
  <c r="BN238"/>
  <c r="AZ238"/>
  <c r="BO240"/>
  <c r="BA240"/>
  <c r="BN240"/>
  <c r="AZ240"/>
  <c r="BO242"/>
  <c r="BA242"/>
  <c r="BN242"/>
  <c r="AZ242"/>
  <c r="BO244"/>
  <c r="BA244"/>
  <c r="BN244"/>
  <c r="AZ244"/>
  <c r="BO246"/>
  <c r="BA246"/>
  <c r="BN246"/>
  <c r="AZ246"/>
  <c r="BO248"/>
  <c r="BA248"/>
  <c r="BN248"/>
  <c r="AZ248"/>
  <c r="BO250"/>
  <c r="BA250"/>
  <c r="BN250"/>
  <c r="AZ250"/>
  <c r="BO252"/>
  <c r="BA252"/>
  <c r="BN252"/>
  <c r="AZ252"/>
  <c r="BO254"/>
  <c r="BA254"/>
  <c r="BN254"/>
  <c r="AZ254"/>
  <c r="BO256"/>
  <c r="BA256"/>
  <c r="BN256"/>
  <c r="AZ256"/>
  <c r="BO258"/>
  <c r="BA258"/>
  <c r="BN258"/>
  <c r="AZ258"/>
  <c r="BO260"/>
  <c r="BA260"/>
  <c r="BN260"/>
  <c r="AZ260"/>
  <c r="BO262"/>
  <c r="BA262"/>
  <c r="BN262"/>
  <c r="AZ262"/>
  <c r="BO264"/>
  <c r="BA264"/>
  <c r="BN264"/>
  <c r="AZ264"/>
  <c r="BO266"/>
  <c r="BA266"/>
  <c r="BN266"/>
  <c r="AZ266"/>
  <c r="BO268"/>
  <c r="BA268"/>
  <c r="BN268"/>
  <c r="AZ268"/>
  <c r="BO270"/>
  <c r="BA270"/>
  <c r="BN270"/>
  <c r="AZ270"/>
  <c r="BO272"/>
  <c r="BA272"/>
  <c r="BN272"/>
  <c r="AZ272"/>
  <c r="BO274"/>
  <c r="BA274"/>
  <c r="BN274"/>
  <c r="AZ274"/>
  <c r="BO276"/>
  <c r="BA276"/>
  <c r="BN276"/>
  <c r="AZ276"/>
  <c r="BO278"/>
  <c r="BA278"/>
  <c r="BN278"/>
  <c r="AZ278"/>
  <c r="BO280"/>
  <c r="BA280"/>
  <c r="BN280"/>
  <c r="AZ280"/>
  <c r="BO282"/>
  <c r="BA282"/>
  <c r="BN282"/>
  <c r="AZ282"/>
  <c r="BO284"/>
  <c r="BA284"/>
  <c r="BN284"/>
  <c r="AZ284"/>
  <c r="BO286"/>
  <c r="BA286"/>
  <c r="BN286"/>
  <c r="AZ286"/>
  <c r="BO288"/>
  <c r="BA288"/>
  <c r="BN288"/>
  <c r="AZ288"/>
  <c r="BO290"/>
  <c r="BA290"/>
  <c r="BN290"/>
  <c r="AZ290"/>
  <c r="BO292"/>
  <c r="BA292"/>
  <c r="BN292"/>
  <c r="AZ292"/>
  <c r="BO294"/>
  <c r="BA294"/>
  <c r="BN294"/>
  <c r="AZ294"/>
  <c r="BO296"/>
  <c r="BA296"/>
  <c r="BN296"/>
  <c r="AZ296"/>
  <c r="BO298"/>
  <c r="BA298"/>
  <c r="BN298"/>
  <c r="AZ298"/>
  <c r="BO300"/>
  <c r="BA300"/>
  <c r="BN300"/>
  <c r="AZ300"/>
  <c r="BO302"/>
  <c r="BA302"/>
  <c r="BN302"/>
  <c r="AZ302"/>
  <c r="BO304"/>
  <c r="BA304"/>
  <c r="BN304"/>
  <c r="AZ304"/>
  <c r="BO306"/>
  <c r="BA306"/>
  <c r="BN306"/>
  <c r="AZ306"/>
  <c r="BO308"/>
  <c r="BA308"/>
  <c r="BN308"/>
  <c r="AZ308"/>
  <c r="BO310"/>
  <c r="BA310"/>
  <c r="BN310"/>
  <c r="AZ310"/>
  <c r="BO312"/>
  <c r="BA312"/>
  <c r="BN312"/>
  <c r="AZ312"/>
  <c r="BO314"/>
  <c r="BA314"/>
  <c r="BN314"/>
  <c r="AZ314"/>
  <c r="BO316"/>
  <c r="BA316"/>
  <c r="BN316"/>
  <c r="AZ316"/>
  <c r="BO318"/>
  <c r="BA318"/>
  <c r="BN318"/>
  <c r="AZ318"/>
  <c r="BO320"/>
  <c r="BA320"/>
  <c r="BN320"/>
  <c r="AZ320"/>
  <c r="BO322"/>
  <c r="BA322"/>
  <c r="BN322"/>
  <c r="AZ322"/>
  <c r="BO324"/>
  <c r="BA324"/>
  <c r="BN324"/>
  <c r="AZ324"/>
  <c r="BO326"/>
  <c r="BA326"/>
  <c r="BN326"/>
  <c r="AZ326"/>
  <c r="BO328"/>
  <c r="BA328"/>
  <c r="BN328"/>
  <c r="AZ328"/>
  <c r="BO330"/>
  <c r="BA330"/>
  <c r="BN330"/>
  <c r="AZ330"/>
  <c r="BO332"/>
  <c r="BA332"/>
  <c r="BN332"/>
  <c r="AZ332"/>
  <c r="BO334"/>
  <c r="BA334"/>
  <c r="BN334"/>
  <c r="AZ334"/>
  <c r="BO336"/>
  <c r="BA336"/>
  <c r="BN336"/>
  <c r="AZ336"/>
  <c r="BO338"/>
  <c r="BA338"/>
  <c r="BN338"/>
  <c r="AZ338"/>
  <c r="BO340"/>
  <c r="BA340"/>
  <c r="BN340"/>
  <c r="AZ340"/>
  <c r="BO342"/>
  <c r="BA342"/>
  <c r="BN342"/>
  <c r="AZ342"/>
  <c r="BO344"/>
  <c r="BA344"/>
  <c r="BN344"/>
  <c r="AZ344"/>
  <c r="BO346"/>
  <c r="BA346"/>
  <c r="BN346"/>
  <c r="AZ346"/>
  <c r="BO348"/>
  <c r="BA348"/>
  <c r="BN348"/>
  <c r="AZ348"/>
  <c r="BO350"/>
  <c r="BA350"/>
  <c r="BN350"/>
  <c r="AZ350"/>
  <c r="BO352"/>
  <c r="BA352"/>
  <c r="BN352"/>
  <c r="AZ352"/>
  <c r="BO354"/>
  <c r="BA354"/>
  <c r="BN354"/>
  <c r="AZ354"/>
  <c r="BO356"/>
  <c r="BA356"/>
  <c r="BN356"/>
  <c r="AZ356"/>
  <c r="BO358"/>
  <c r="BA358"/>
  <c r="BN358"/>
  <c r="AZ358"/>
  <c r="BO360"/>
  <c r="BA360"/>
  <c r="BN360"/>
  <c r="AZ360"/>
  <c r="BO362"/>
  <c r="BA362"/>
  <c r="BN362"/>
  <c r="AZ362"/>
  <c r="BO364"/>
  <c r="BA364"/>
  <c r="BN364"/>
  <c r="AZ364"/>
  <c r="BO366"/>
  <c r="BA366"/>
  <c r="BN366"/>
  <c r="AZ366"/>
  <c r="BO368"/>
  <c r="BA368"/>
  <c r="BN368"/>
  <c r="AZ368"/>
  <c r="BO370"/>
  <c r="BA370"/>
  <c r="BN370"/>
  <c r="AZ370"/>
  <c r="BO372"/>
  <c r="BA372"/>
  <c r="BN372"/>
  <c r="AZ372"/>
  <c r="BO374"/>
  <c r="BA374"/>
  <c r="BN374"/>
  <c r="AZ374"/>
  <c r="BO376"/>
  <c r="BA376"/>
  <c r="BN376"/>
  <c r="AZ376"/>
  <c r="BO378"/>
  <c r="BA378"/>
  <c r="BN378"/>
  <c r="AZ378"/>
  <c r="BO380"/>
  <c r="BA380"/>
  <c r="BN380"/>
  <c r="AZ380"/>
  <c r="BO382"/>
  <c r="BA382"/>
  <c r="BN382"/>
  <c r="AZ382"/>
  <c r="BO384"/>
  <c r="BA384"/>
  <c r="BN384"/>
  <c r="AZ384"/>
  <c r="BO386"/>
  <c r="BA386"/>
  <c r="BN386"/>
  <c r="AZ386"/>
  <c r="BO388"/>
  <c r="BA388"/>
  <c r="BN388"/>
  <c r="AZ388"/>
  <c r="BO390"/>
  <c r="BA390"/>
  <c r="BN390"/>
  <c r="AZ390"/>
  <c r="BO392"/>
  <c r="BA392"/>
  <c r="BN392"/>
  <c r="AZ392"/>
  <c r="BO394"/>
  <c r="BA394"/>
  <c r="BN394"/>
  <c r="AZ394"/>
  <c r="BO396"/>
  <c r="BA396"/>
  <c r="BN396"/>
  <c r="AZ396"/>
  <c r="BO398"/>
  <c r="BA398"/>
  <c r="BN398"/>
  <c r="AZ398"/>
  <c r="BO400"/>
  <c r="BA400"/>
  <c r="BN400"/>
  <c r="AZ400"/>
  <c r="BO402"/>
  <c r="BA402"/>
  <c r="BN402"/>
  <c r="AZ402"/>
  <c r="BO404"/>
  <c r="BA404"/>
  <c r="BN404"/>
  <c r="AZ404"/>
  <c r="BL6"/>
  <c r="AX6"/>
  <c r="BO6"/>
  <c r="BA6"/>
  <c r="BJ6"/>
  <c r="AV6"/>
  <c r="BH6"/>
  <c r="AT6"/>
  <c r="BF6"/>
  <c r="AR6"/>
  <c r="BF8"/>
  <c r="AR8"/>
  <c r="BT8" s="1"/>
  <c r="BF10"/>
  <c r="AR10" s="1"/>
  <c r="BF12"/>
  <c r="AR12"/>
  <c r="BT12" s="1"/>
  <c r="BF14"/>
  <c r="AR14" s="1"/>
  <c r="BF16"/>
  <c r="AR16"/>
  <c r="BT16" s="1"/>
  <c r="BF18"/>
  <c r="AR18" s="1"/>
  <c r="BT18" s="1"/>
  <c r="BF20"/>
  <c r="AR20"/>
  <c r="BT20" s="1"/>
  <c r="BF22"/>
  <c r="AR22" s="1"/>
  <c r="BF24"/>
  <c r="AR24" s="1"/>
  <c r="BT24" s="1"/>
  <c r="BF26"/>
  <c r="AR26"/>
  <c r="BT26" s="1"/>
  <c r="BF28"/>
  <c r="AR28" s="1"/>
  <c r="BT28" s="1"/>
  <c r="BF30"/>
  <c r="AR30"/>
  <c r="BF32"/>
  <c r="AR32"/>
  <c r="BT32" s="1"/>
  <c r="BF34"/>
  <c r="AR34" s="1"/>
  <c r="BT34" s="1"/>
  <c r="BF36"/>
  <c r="AR36"/>
  <c r="BT36" s="1"/>
  <c r="BF38"/>
  <c r="AR38" s="1"/>
  <c r="BT38" s="1"/>
  <c r="BF40"/>
  <c r="AR40"/>
  <c r="BT40" s="1"/>
  <c r="BF42"/>
  <c r="AR42" s="1"/>
  <c r="BT42" s="1"/>
  <c r="BF44"/>
  <c r="AR44"/>
  <c r="BT44" s="1"/>
  <c r="BF46"/>
  <c r="AR46" s="1"/>
  <c r="BT46" s="1"/>
  <c r="BF48"/>
  <c r="AR48" s="1"/>
  <c r="BF50"/>
  <c r="AR50"/>
  <c r="BT50" s="1"/>
  <c r="BF52"/>
  <c r="AR52" s="1"/>
  <c r="BT52" s="1"/>
  <c r="BF54"/>
  <c r="AR54"/>
  <c r="BT54" s="1"/>
  <c r="BF56"/>
  <c r="AR56" s="1"/>
  <c r="BF58"/>
  <c r="AR58"/>
  <c r="BT58" s="1"/>
  <c r="BF60"/>
  <c r="AR60" s="1"/>
  <c r="BF62"/>
  <c r="AR62"/>
  <c r="BT62" s="1"/>
  <c r="BF64"/>
  <c r="AR64" s="1"/>
  <c r="BF66"/>
  <c r="AR66"/>
  <c r="BT66" s="1"/>
  <c r="BF68"/>
  <c r="AR68" s="1"/>
  <c r="BF70"/>
  <c r="AR70"/>
  <c r="BT70" s="1"/>
  <c r="BF72"/>
  <c r="AR72" s="1"/>
  <c r="BF74"/>
  <c r="AR74"/>
  <c r="BT74" s="1"/>
  <c r="BF76"/>
  <c r="AR76" s="1"/>
  <c r="BF78"/>
  <c r="AR78"/>
  <c r="BT78" s="1"/>
  <c r="BF80"/>
  <c r="AR80" s="1"/>
  <c r="BF82"/>
  <c r="AR82" s="1"/>
  <c r="BF84"/>
  <c r="AR84"/>
  <c r="BT84" s="1"/>
  <c r="BF86"/>
  <c r="AR86" s="1"/>
  <c r="BF88"/>
  <c r="AR88"/>
  <c r="BT88" s="1"/>
  <c r="BF90"/>
  <c r="AR90" s="1"/>
  <c r="BT90" s="1"/>
  <c r="BF92"/>
  <c r="AR92"/>
  <c r="BT92" s="1"/>
  <c r="BF94"/>
  <c r="AR94" s="1"/>
  <c r="BT94" s="1"/>
  <c r="BF96"/>
  <c r="AR96"/>
  <c r="BT96" s="1"/>
  <c r="BF98"/>
  <c r="AR98" s="1"/>
  <c r="BT98" s="1"/>
  <c r="BF100"/>
  <c r="AR100"/>
  <c r="BT100" s="1"/>
  <c r="BF102"/>
  <c r="AR102" s="1"/>
  <c r="BF104"/>
  <c r="AR104"/>
  <c r="BT104" s="1"/>
  <c r="BF106"/>
  <c r="AR106" s="1"/>
  <c r="BT106" s="1"/>
  <c r="BF108"/>
  <c r="AR108"/>
  <c r="BF110"/>
  <c r="AR110"/>
  <c r="BF112"/>
  <c r="AR112"/>
  <c r="BT112" s="1"/>
  <c r="BF114"/>
  <c r="AR114" s="1"/>
  <c r="BF116"/>
  <c r="AR116"/>
  <c r="BF118"/>
  <c r="AR118"/>
  <c r="BF120"/>
  <c r="AR120"/>
  <c r="BT120" s="1"/>
  <c r="BF122"/>
  <c r="AR122" s="1"/>
  <c r="BT122" s="1"/>
  <c r="BF124"/>
  <c r="AR124" s="1"/>
  <c r="BT124" s="1"/>
  <c r="BF126"/>
  <c r="AR126"/>
  <c r="BF128"/>
  <c r="AR128"/>
  <c r="BT128" s="1"/>
  <c r="BF130"/>
  <c r="AR130" s="1"/>
  <c r="BF132"/>
  <c r="AR132"/>
  <c r="BT132" s="1"/>
  <c r="BF134"/>
  <c r="AR134" s="1"/>
  <c r="BT134" s="1"/>
  <c r="BF136"/>
  <c r="AR136"/>
  <c r="BF138"/>
  <c r="AR138"/>
  <c r="BT138" s="1"/>
  <c r="BF140"/>
  <c r="AR140" s="1"/>
  <c r="BT140" s="1"/>
  <c r="BF142"/>
  <c r="AR142"/>
  <c r="BF144"/>
  <c r="AR144"/>
  <c r="BT144" s="1"/>
  <c r="BF146"/>
  <c r="AR146" s="1"/>
  <c r="BF148"/>
  <c r="AR148" s="1"/>
  <c r="BF150"/>
  <c r="AR150"/>
  <c r="BF152"/>
  <c r="AR152"/>
  <c r="BT152" s="1"/>
  <c r="BF154"/>
  <c r="AR154" s="1"/>
  <c r="BT154" s="1"/>
  <c r="BF156"/>
  <c r="AR156" s="1"/>
  <c r="BF158"/>
  <c r="AR158"/>
  <c r="BT158" s="1"/>
  <c r="BF160"/>
  <c r="AR160" s="1"/>
  <c r="BF162"/>
  <c r="AR162" s="1"/>
  <c r="BF164"/>
  <c r="AR164"/>
  <c r="BT164" s="1"/>
  <c r="BF166"/>
  <c r="AR166" s="1"/>
  <c r="BF168"/>
  <c r="AR168" s="1"/>
  <c r="BT168" s="1"/>
  <c r="BF170"/>
  <c r="AR170"/>
  <c r="BT170" s="1"/>
  <c r="BF172"/>
  <c r="AR172" s="1"/>
  <c r="BF174"/>
  <c r="AR174"/>
  <c r="BT174" s="1"/>
  <c r="BF176"/>
  <c r="AR176" s="1"/>
  <c r="BT176" s="1"/>
  <c r="BF178"/>
  <c r="AR178"/>
  <c r="BT178" s="1"/>
  <c r="BF180"/>
  <c r="AR180" s="1"/>
  <c r="BT180" s="1"/>
  <c r="BF182"/>
  <c r="AR182"/>
  <c r="BF184"/>
  <c r="AR184"/>
  <c r="BT184" s="1"/>
  <c r="BF186"/>
  <c r="AR186" s="1"/>
  <c r="BF188"/>
  <c r="AR188"/>
  <c r="BT188" s="1"/>
  <c r="BF190"/>
  <c r="AR190" s="1"/>
  <c r="BT190" s="1"/>
  <c r="BF192"/>
  <c r="AR192"/>
  <c r="BT192" s="1"/>
  <c r="BF194"/>
  <c r="AR194" s="1"/>
  <c r="BT194" s="1"/>
  <c r="BF196"/>
  <c r="AR196"/>
  <c r="BT196" s="1"/>
  <c r="BF198"/>
  <c r="AR198" s="1"/>
  <c r="BF200"/>
  <c r="AR200" s="1"/>
  <c r="BT200" s="1"/>
  <c r="BF202"/>
  <c r="AR202" s="1"/>
  <c r="BF204"/>
  <c r="AR204"/>
  <c r="BF206"/>
  <c r="AR206"/>
  <c r="BF208"/>
  <c r="AR208"/>
  <c r="BT208" s="1"/>
  <c r="BF210"/>
  <c r="AR210" s="1"/>
  <c r="BF212"/>
  <c r="AR212"/>
  <c r="BT212" s="1"/>
  <c r="BF214"/>
  <c r="AR214" s="1"/>
  <c r="BF216"/>
  <c r="AR216" s="1"/>
  <c r="BT216" s="1"/>
  <c r="BF218"/>
  <c r="AR218"/>
  <c r="BF220"/>
  <c r="AR220"/>
  <c r="BT220" s="1"/>
  <c r="BF222"/>
  <c r="AR222" s="1"/>
  <c r="BT222" s="1"/>
  <c r="BF224"/>
  <c r="AR224"/>
  <c r="BT224" s="1"/>
  <c r="BF226"/>
  <c r="AR226" s="1"/>
  <c r="BT226" s="1"/>
  <c r="BF228"/>
  <c r="AR228"/>
  <c r="BT228" s="1"/>
  <c r="BF230"/>
  <c r="AR230" s="1"/>
  <c r="BT230" s="1"/>
  <c r="BF232"/>
  <c r="AR232"/>
  <c r="BT232" s="1"/>
  <c r="BF234"/>
  <c r="AR234" s="1"/>
  <c r="BF236"/>
  <c r="AR236"/>
  <c r="BT236" s="1"/>
  <c r="BF238"/>
  <c r="AR238" s="1"/>
  <c r="BF240"/>
  <c r="AR240" s="1"/>
  <c r="BF242"/>
  <c r="AR242"/>
  <c r="BT242" s="1"/>
  <c r="BF244"/>
  <c r="AR244" s="1"/>
  <c r="BT244" s="1"/>
  <c r="BF246"/>
  <c r="AR246"/>
  <c r="BT246" s="1"/>
  <c r="BF248"/>
  <c r="AR248" s="1"/>
  <c r="BF250"/>
  <c r="AR250"/>
  <c r="BT250" s="1"/>
  <c r="BF252"/>
  <c r="AR252" s="1"/>
  <c r="BF254"/>
  <c r="AR254"/>
  <c r="BF256"/>
  <c r="AR256"/>
  <c r="BT256" s="1"/>
  <c r="BF258"/>
  <c r="AR258" s="1"/>
  <c r="BT258" s="1"/>
  <c r="BF260"/>
  <c r="AR260"/>
  <c r="BT260" s="1"/>
  <c r="BF262"/>
  <c r="AR262" s="1"/>
  <c r="BT262" s="1"/>
  <c r="BF264"/>
  <c r="AR264"/>
  <c r="BT264" s="1"/>
  <c r="BF266"/>
  <c r="AR266" s="1"/>
  <c r="BT266" s="1"/>
  <c r="BF268"/>
  <c r="AR268"/>
  <c r="BT268" s="1"/>
  <c r="BF270"/>
  <c r="AR270" s="1"/>
  <c r="BF272"/>
  <c r="AR272" s="1"/>
  <c r="BF274"/>
  <c r="AR274"/>
  <c r="BT274" s="1"/>
  <c r="BF276"/>
  <c r="AR276" s="1"/>
  <c r="BF278"/>
  <c r="AR278"/>
  <c r="BT278" s="1"/>
  <c r="BF280"/>
  <c r="AR280" s="1"/>
  <c r="BT280" s="1"/>
  <c r="BF282"/>
  <c r="AR282"/>
  <c r="BT282" s="1"/>
  <c r="BF284"/>
  <c r="AR284" s="1"/>
  <c r="BF286"/>
  <c r="AR286"/>
  <c r="BF288"/>
  <c r="AR288"/>
  <c r="BT288" s="1"/>
  <c r="BF290"/>
  <c r="AR290" s="1"/>
  <c r="BT290" s="1"/>
  <c r="BF292"/>
  <c r="AR292"/>
  <c r="BT292" s="1"/>
  <c r="BF294"/>
  <c r="AR294" s="1"/>
  <c r="BF296"/>
  <c r="AR296"/>
  <c r="BT296" s="1"/>
  <c r="BF298"/>
  <c r="AR298" s="1"/>
  <c r="BT298" s="1"/>
  <c r="BF300"/>
  <c r="AR300"/>
  <c r="BT300" s="1"/>
  <c r="BF302"/>
  <c r="AR302" s="1"/>
  <c r="BF304"/>
  <c r="AR304" s="1"/>
  <c r="BT304" s="1"/>
  <c r="BF306"/>
  <c r="AR306"/>
  <c r="BT306" s="1"/>
  <c r="BF308"/>
  <c r="AR308" s="1"/>
  <c r="BF310"/>
  <c r="AR310"/>
  <c r="BF312"/>
  <c r="AR312" s="1"/>
  <c r="BF314"/>
  <c r="AR314"/>
  <c r="BF316"/>
  <c r="AR316" s="1"/>
  <c r="BT316" s="1"/>
  <c r="BF318"/>
  <c r="AR318"/>
  <c r="BF320"/>
  <c r="AR320"/>
  <c r="BT320" s="1"/>
  <c r="BF322"/>
  <c r="AR322" s="1"/>
  <c r="BT322" s="1"/>
  <c r="BF324"/>
  <c r="AR324"/>
  <c r="BT324" s="1"/>
  <c r="BF326"/>
  <c r="AR326" s="1"/>
  <c r="BT326" s="1"/>
  <c r="BF328"/>
  <c r="AR328"/>
  <c r="BT328" s="1"/>
  <c r="BF330"/>
  <c r="AR330" s="1"/>
  <c r="BT330" s="1"/>
  <c r="BF332"/>
  <c r="AR332"/>
  <c r="BT332" s="1"/>
  <c r="BF334"/>
  <c r="AR334" s="1"/>
  <c r="BF336"/>
  <c r="AR336" s="1"/>
  <c r="BT336" s="1"/>
  <c r="BF338"/>
  <c r="AR338"/>
  <c r="BT338" s="1"/>
  <c r="BF340"/>
  <c r="AR340" s="1"/>
  <c r="BT340" s="1"/>
  <c r="BF342"/>
  <c r="AR342"/>
  <c r="BT342" s="1"/>
  <c r="BF344"/>
  <c r="AR344" s="1"/>
  <c r="BT344" s="1"/>
  <c r="BF346"/>
  <c r="AR346"/>
  <c r="BT346" s="1"/>
  <c r="BF348"/>
  <c r="AR348" s="1"/>
  <c r="BF350"/>
  <c r="AR350"/>
  <c r="BF352"/>
  <c r="AR352"/>
  <c r="BT352" s="1"/>
  <c r="BF354"/>
  <c r="AR354" s="1"/>
  <c r="BT354" s="1"/>
  <c r="BF356"/>
  <c r="AR356"/>
  <c r="BT356" s="1"/>
  <c r="BF358"/>
  <c r="AR358" s="1"/>
  <c r="BT358" s="1"/>
  <c r="BF360"/>
  <c r="AR360"/>
  <c r="BT360" s="1"/>
  <c r="BF362"/>
  <c r="AR362" s="1"/>
  <c r="BF364"/>
  <c r="AR364"/>
  <c r="BT364" s="1"/>
  <c r="BF366"/>
  <c r="AR366" s="1"/>
  <c r="BF368"/>
  <c r="AR368" s="1"/>
  <c r="BF370"/>
  <c r="AR370"/>
  <c r="BT370" s="1"/>
  <c r="BF372"/>
  <c r="AR372" s="1"/>
  <c r="BT372" s="1"/>
  <c r="BF374"/>
  <c r="AR374"/>
  <c r="BT374" s="1"/>
  <c r="BF376"/>
  <c r="AR376" s="1"/>
  <c r="BT376" s="1"/>
  <c r="BF378"/>
  <c r="AR378"/>
  <c r="BT378" s="1"/>
  <c r="BF380"/>
  <c r="AR380" s="1"/>
  <c r="BF382"/>
  <c r="AR382"/>
  <c r="BF384"/>
  <c r="AR384"/>
  <c r="BT384" s="1"/>
  <c r="BF386"/>
  <c r="AR386" s="1"/>
  <c r="BT386" s="1"/>
  <c r="BF388"/>
  <c r="AR388"/>
  <c r="BT388" s="1"/>
  <c r="BF390"/>
  <c r="AR390" s="1"/>
  <c r="BT390" s="1"/>
  <c r="BF392"/>
  <c r="AR392"/>
  <c r="BT392" s="1"/>
  <c r="BF394"/>
  <c r="AR394" s="1"/>
  <c r="BT394" s="1"/>
  <c r="BF396"/>
  <c r="AR396"/>
  <c r="BT396" s="1"/>
  <c r="BF398"/>
  <c r="AR398" s="1"/>
  <c r="BF400"/>
  <c r="AR400" s="1"/>
  <c r="BT400" s="1"/>
  <c r="BF402"/>
  <c r="AR402"/>
  <c r="BT402" s="1"/>
  <c r="BF404"/>
  <c r="AR404" s="1"/>
  <c r="BG405"/>
  <c r="AS405"/>
  <c r="BG403"/>
  <c r="AS403"/>
  <c r="BG401"/>
  <c r="AS401"/>
  <c r="BG399"/>
  <c r="AS399"/>
  <c r="BG397"/>
  <c r="AS397"/>
  <c r="BG395"/>
  <c r="AS395"/>
  <c r="BG393"/>
  <c r="AS393"/>
  <c r="BG391"/>
  <c r="AS391"/>
  <c r="BG389"/>
  <c r="AS389"/>
  <c r="BG387"/>
  <c r="AS387"/>
  <c r="BG385"/>
  <c r="AS385"/>
  <c r="BG383"/>
  <c r="AS383"/>
  <c r="BG381"/>
  <c r="AS381"/>
  <c r="BG379"/>
  <c r="AS379"/>
  <c r="BG377"/>
  <c r="AS377"/>
  <c r="BG375"/>
  <c r="AS375"/>
  <c r="BG373"/>
  <c r="AS373"/>
  <c r="BG371"/>
  <c r="AS371"/>
  <c r="BG369"/>
  <c r="AS369"/>
  <c r="BG367"/>
  <c r="AS367"/>
  <c r="BG365"/>
  <c r="AS365"/>
  <c r="BG363"/>
  <c r="AS363"/>
  <c r="BG361"/>
  <c r="AS361"/>
  <c r="BG359"/>
  <c r="AS359"/>
  <c r="BG357"/>
  <c r="AS357"/>
  <c r="BG355"/>
  <c r="AS355"/>
  <c r="BG353"/>
  <c r="AS353"/>
  <c r="BG351"/>
  <c r="AS351"/>
  <c r="BG349"/>
  <c r="AS349"/>
  <c r="BG347"/>
  <c r="AS347"/>
  <c r="BG345"/>
  <c r="AS345"/>
  <c r="BG343"/>
  <c r="AS343"/>
  <c r="BG341"/>
  <c r="AS341"/>
  <c r="BG339"/>
  <c r="AS339"/>
  <c r="BG337"/>
  <c r="AS337"/>
  <c r="BG335"/>
  <c r="AS335"/>
  <c r="BG333"/>
  <c r="AS333"/>
  <c r="BG331"/>
  <c r="AS331"/>
  <c r="BG329"/>
  <c r="AS329"/>
  <c r="BG327"/>
  <c r="AS327"/>
  <c r="BG325"/>
  <c r="AS325"/>
  <c r="BG323"/>
  <c r="AS323"/>
  <c r="BG321"/>
  <c r="AS321"/>
  <c r="BG319"/>
  <c r="AS319"/>
  <c r="BG317"/>
  <c r="AS317"/>
  <c r="BG315"/>
  <c r="AS315"/>
  <c r="BG313"/>
  <c r="AS313"/>
  <c r="BG311"/>
  <c r="AS311"/>
  <c r="BG309"/>
  <c r="AS309"/>
  <c r="BG307"/>
  <c r="AS307"/>
  <c r="BG305"/>
  <c r="AS305"/>
  <c r="BG303"/>
  <c r="AS303"/>
  <c r="BG301"/>
  <c r="AS301"/>
  <c r="BG299"/>
  <c r="AS299"/>
  <c r="BG297"/>
  <c r="AS297"/>
  <c r="BG295"/>
  <c r="AS295"/>
  <c r="BG293"/>
  <c r="AS293"/>
  <c r="BG291"/>
  <c r="AS291"/>
  <c r="BG289"/>
  <c r="AS289"/>
  <c r="BG287"/>
  <c r="AS287"/>
  <c r="BG285"/>
  <c r="AS285"/>
  <c r="BG283"/>
  <c r="AS283"/>
  <c r="BG281"/>
  <c r="AS281"/>
  <c r="BG279"/>
  <c r="AS279"/>
  <c r="BG277"/>
  <c r="AS277"/>
  <c r="BG275"/>
  <c r="AS275"/>
  <c r="BG273"/>
  <c r="AS273"/>
  <c r="BG271"/>
  <c r="AS271"/>
  <c r="BG269"/>
  <c r="AS269"/>
  <c r="BG267"/>
  <c r="AS267"/>
  <c r="BG265"/>
  <c r="AS265"/>
  <c r="BG263"/>
  <c r="AS263"/>
  <c r="BG261"/>
  <c r="AS261"/>
  <c r="BG259"/>
  <c r="AS259"/>
  <c r="BG257"/>
  <c r="AS257"/>
  <c r="BG255"/>
  <c r="AS255"/>
  <c r="BG253"/>
  <c r="AS253"/>
  <c r="BG251"/>
  <c r="AS251"/>
  <c r="BG249"/>
  <c r="AS249"/>
  <c r="BG247"/>
  <c r="AS247"/>
  <c r="BG245"/>
  <c r="AS245"/>
  <c r="BG243"/>
  <c r="AS243"/>
  <c r="BG241"/>
  <c r="AS241"/>
  <c r="BG239"/>
  <c r="AS239"/>
  <c r="BG237"/>
  <c r="AS237"/>
  <c r="BG235"/>
  <c r="AS235"/>
  <c r="BG233"/>
  <c r="AS233"/>
  <c r="BG231"/>
  <c r="AS231"/>
  <c r="BG229"/>
  <c r="AS229"/>
  <c r="BG227"/>
  <c r="AS227"/>
  <c r="BG225"/>
  <c r="AS225"/>
  <c r="BG223"/>
  <c r="AS223"/>
  <c r="BG221"/>
  <c r="AS221"/>
  <c r="BG219"/>
  <c r="AS219"/>
  <c r="BG217"/>
  <c r="AS217"/>
  <c r="BG215"/>
  <c r="AS215"/>
  <c r="BG213"/>
  <c r="AS213"/>
  <c r="BG211"/>
  <c r="AS211"/>
  <c r="BG209"/>
  <c r="AS209"/>
  <c r="BG207"/>
  <c r="AS207"/>
  <c r="BG205"/>
  <c r="AS205"/>
  <c r="BG203"/>
  <c r="AS203"/>
  <c r="BG201"/>
  <c r="AS201"/>
  <c r="BG199"/>
  <c r="AS199"/>
  <c r="BG197"/>
  <c r="AS197"/>
  <c r="BG195"/>
  <c r="AS195"/>
  <c r="BG193"/>
  <c r="AS193"/>
  <c r="BG191"/>
  <c r="AS191"/>
  <c r="BG189"/>
  <c r="AS189"/>
  <c r="BG187"/>
  <c r="AS187"/>
  <c r="BG185"/>
  <c r="AS185"/>
  <c r="BG183"/>
  <c r="AS183"/>
  <c r="BG181"/>
  <c r="AS181"/>
  <c r="BG179"/>
  <c r="AS179"/>
  <c r="BG177"/>
  <c r="AS177"/>
  <c r="BG175"/>
  <c r="AS175"/>
  <c r="BG173"/>
  <c r="AS173"/>
  <c r="BG171"/>
  <c r="AS171"/>
  <c r="BG169"/>
  <c r="AS169"/>
  <c r="BG167"/>
  <c r="AS167"/>
  <c r="BG165"/>
  <c r="AS165"/>
  <c r="BG163"/>
  <c r="AS163"/>
  <c r="BG161"/>
  <c r="AS161"/>
  <c r="BG159"/>
  <c r="AS159"/>
  <c r="BG157"/>
  <c r="AS157"/>
  <c r="BG155"/>
  <c r="AS155"/>
  <c r="BG153"/>
  <c r="AS153"/>
  <c r="BG151"/>
  <c r="AS151"/>
  <c r="BG149"/>
  <c r="AS149"/>
  <c r="BG147"/>
  <c r="AS147"/>
  <c r="BG145"/>
  <c r="AS145"/>
  <c r="BG143"/>
  <c r="AS143"/>
  <c r="BG141"/>
  <c r="AS141"/>
  <c r="BG139"/>
  <c r="AS139"/>
  <c r="BG137"/>
  <c r="AS137"/>
  <c r="BG135"/>
  <c r="AS135"/>
  <c r="BG133"/>
  <c r="AS133"/>
  <c r="BG131"/>
  <c r="AS131"/>
  <c r="BG129"/>
  <c r="AS129"/>
  <c r="BG127"/>
  <c r="AS127"/>
  <c r="BG125"/>
  <c r="AS125"/>
  <c r="BG123"/>
  <c r="AS123"/>
  <c r="BG121"/>
  <c r="AS121"/>
  <c r="BG119"/>
  <c r="AS119"/>
  <c r="BG117"/>
  <c r="AS117"/>
  <c r="BG115"/>
  <c r="AS115"/>
  <c r="BG113"/>
  <c r="AS113"/>
  <c r="BG111"/>
  <c r="AS111"/>
  <c r="BG109"/>
  <c r="AS109"/>
  <c r="BG107"/>
  <c r="AS107"/>
  <c r="BG105"/>
  <c r="AS105"/>
  <c r="BG103"/>
  <c r="AS103"/>
  <c r="BG101"/>
  <c r="AS101"/>
  <c r="BG99"/>
  <c r="AS99"/>
  <c r="BG97"/>
  <c r="AS97"/>
  <c r="BG95"/>
  <c r="AS95"/>
  <c r="BG93"/>
  <c r="AS93"/>
  <c r="BG91"/>
  <c r="AS91"/>
  <c r="BG89"/>
  <c r="AS89"/>
  <c r="BG87"/>
  <c r="AS87"/>
  <c r="BG85"/>
  <c r="AS85"/>
  <c r="BG83"/>
  <c r="AS83"/>
  <c r="BG81"/>
  <c r="AS81"/>
  <c r="BG79"/>
  <c r="AS79"/>
  <c r="BG77"/>
  <c r="AS77"/>
  <c r="BG75"/>
  <c r="AS75"/>
  <c r="BG73"/>
  <c r="AS73"/>
  <c r="BG71"/>
  <c r="AS71"/>
  <c r="BG69"/>
  <c r="AS69"/>
  <c r="BG67"/>
  <c r="AS67"/>
  <c r="BG65"/>
  <c r="AS65"/>
  <c r="BG63"/>
  <c r="AS63"/>
  <c r="BG61"/>
  <c r="AS61"/>
  <c r="BG59"/>
  <c r="AS59"/>
  <c r="BG57"/>
  <c r="AS57"/>
  <c r="BG55"/>
  <c r="AS55"/>
  <c r="BG53"/>
  <c r="AS53"/>
  <c r="BG51"/>
  <c r="AS51"/>
  <c r="BG49"/>
  <c r="AS49"/>
  <c r="BG47"/>
  <c r="AS47"/>
  <c r="BG45"/>
  <c r="AS45"/>
  <c r="BG43"/>
  <c r="AS43"/>
  <c r="BG41"/>
  <c r="AS41"/>
  <c r="BG39"/>
  <c r="AS39"/>
  <c r="BG37"/>
  <c r="AS37"/>
  <c r="BG35"/>
  <c r="AS35"/>
  <c r="BG33"/>
  <c r="AS33"/>
  <c r="BG31"/>
  <c r="AS31"/>
  <c r="BG29"/>
  <c r="AS29"/>
  <c r="BG27"/>
  <c r="AS27"/>
  <c r="BG25"/>
  <c r="AS25"/>
  <c r="BG23"/>
  <c r="AS23"/>
  <c r="BG21"/>
  <c r="AS21"/>
  <c r="BG19"/>
  <c r="AS19"/>
  <c r="BG17"/>
  <c r="AS17"/>
  <c r="BG15"/>
  <c r="AS15"/>
  <c r="BG13"/>
  <c r="AS13"/>
  <c r="BG11"/>
  <c r="AS11"/>
  <c r="BG9"/>
  <c r="AS9"/>
  <c r="BG7"/>
  <c r="AS7"/>
  <c r="BH404"/>
  <c r="AT404"/>
  <c r="BH402"/>
  <c r="AT402"/>
  <c r="BH400"/>
  <c r="AT400"/>
  <c r="BH398"/>
  <c r="AT398"/>
  <c r="BH396"/>
  <c r="AT396"/>
  <c r="BH394"/>
  <c r="AT394"/>
  <c r="BH392"/>
  <c r="AT392"/>
  <c r="BH390"/>
  <c r="AT390"/>
  <c r="BH388"/>
  <c r="AT388"/>
  <c r="BH386"/>
  <c r="AT386"/>
  <c r="BH384"/>
  <c r="AT384"/>
  <c r="BH382"/>
  <c r="AT382"/>
  <c r="BH380"/>
  <c r="AT380"/>
  <c r="BH378"/>
  <c r="AT378"/>
  <c r="BH376"/>
  <c r="AT376"/>
  <c r="BH374"/>
  <c r="AT374"/>
  <c r="BH372"/>
  <c r="AT372"/>
  <c r="BH370"/>
  <c r="AT370"/>
  <c r="BH368"/>
  <c r="AT368"/>
  <c r="BH366"/>
  <c r="AT366"/>
  <c r="BH364"/>
  <c r="AT364"/>
  <c r="BH362"/>
  <c r="AT362"/>
  <c r="BH360"/>
  <c r="AT360"/>
  <c r="BH358"/>
  <c r="AT358"/>
  <c r="BH356"/>
  <c r="AT356"/>
  <c r="BH354"/>
  <c r="AT354"/>
  <c r="BH352"/>
  <c r="AT352"/>
  <c r="BH350"/>
  <c r="AT350"/>
  <c r="BH348"/>
  <c r="AT348"/>
  <c r="BH346"/>
  <c r="AT346"/>
  <c r="BH344"/>
  <c r="AT344"/>
  <c r="BH342"/>
  <c r="AT342"/>
  <c r="BH340"/>
  <c r="AT340"/>
  <c r="BH338"/>
  <c r="AT338"/>
  <c r="BH336"/>
  <c r="AT336"/>
  <c r="BH334"/>
  <c r="AT334"/>
  <c r="BH332"/>
  <c r="AT332"/>
  <c r="BH330"/>
  <c r="AT330"/>
  <c r="BH328"/>
  <c r="AT328"/>
  <c r="BH326"/>
  <c r="AT326"/>
  <c r="BH324"/>
  <c r="AT324"/>
  <c r="BH322"/>
  <c r="AT322"/>
  <c r="BH320"/>
  <c r="AT320"/>
  <c r="BH318"/>
  <c r="AT318"/>
  <c r="BH316"/>
  <c r="AT316"/>
  <c r="BH314"/>
  <c r="AT314"/>
  <c r="BH312"/>
  <c r="AT312"/>
  <c r="BH310"/>
  <c r="AT310"/>
  <c r="BH308"/>
  <c r="AT308"/>
  <c r="BH306"/>
  <c r="AT306"/>
  <c r="BH304"/>
  <c r="AT304"/>
  <c r="BH302"/>
  <c r="AT302"/>
  <c r="BH300"/>
  <c r="AT300"/>
  <c r="BH298"/>
  <c r="AT298"/>
  <c r="BH296"/>
  <c r="AT296"/>
  <c r="BH294"/>
  <c r="AT294"/>
  <c r="BH292"/>
  <c r="AT292"/>
  <c r="BH290"/>
  <c r="AT290"/>
  <c r="BH288"/>
  <c r="AT288"/>
  <c r="BH286"/>
  <c r="AT286"/>
  <c r="BH284"/>
  <c r="AT284"/>
  <c r="BH282"/>
  <c r="AT282"/>
  <c r="BH280"/>
  <c r="AT280"/>
  <c r="BH278"/>
  <c r="AT278"/>
  <c r="BH276"/>
  <c r="AT276"/>
  <c r="BH274"/>
  <c r="AT274"/>
  <c r="BH272"/>
  <c r="AT272"/>
  <c r="BH270"/>
  <c r="AT270"/>
  <c r="BH268"/>
  <c r="AT268"/>
  <c r="BH266"/>
  <c r="AT266"/>
  <c r="BH264"/>
  <c r="AT264"/>
  <c r="BH262"/>
  <c r="AT262"/>
  <c r="BH260"/>
  <c r="AT260"/>
  <c r="BH258"/>
  <c r="AT258"/>
  <c r="BH256"/>
  <c r="AT256"/>
  <c r="BH254"/>
  <c r="AT254"/>
  <c r="BH252"/>
  <c r="AT252"/>
  <c r="BH250"/>
  <c r="AT250"/>
  <c r="BH248"/>
  <c r="AT248"/>
  <c r="BH246"/>
  <c r="AT246"/>
  <c r="BH244"/>
  <c r="AT244"/>
  <c r="BH242"/>
  <c r="AT242"/>
  <c r="BH240"/>
  <c r="AT240"/>
  <c r="BH238"/>
  <c r="AT238"/>
  <c r="BH236"/>
  <c r="AT236"/>
  <c r="BH234"/>
  <c r="AT234"/>
  <c r="BH232"/>
  <c r="AT232"/>
  <c r="BH230"/>
  <c r="AT230"/>
  <c r="BH228"/>
  <c r="AT228"/>
  <c r="BH226"/>
  <c r="AT226"/>
  <c r="BH224"/>
  <c r="AT224"/>
  <c r="BH222"/>
  <c r="AT222"/>
  <c r="BH220"/>
  <c r="AT220"/>
  <c r="BH218"/>
  <c r="AT218"/>
  <c r="BH216"/>
  <c r="AT216"/>
  <c r="BH214"/>
  <c r="AT214"/>
  <c r="BH212"/>
  <c r="AT212"/>
  <c r="BH210"/>
  <c r="AT210"/>
  <c r="BH208"/>
  <c r="AT208"/>
  <c r="BH206"/>
  <c r="AT206"/>
  <c r="BH204"/>
  <c r="AT204"/>
  <c r="BH202"/>
  <c r="AT202"/>
  <c r="BH200"/>
  <c r="AT200"/>
  <c r="BH198"/>
  <c r="AT198"/>
  <c r="BH196"/>
  <c r="AT196"/>
  <c r="BH194"/>
  <c r="AT194"/>
  <c r="BH192"/>
  <c r="AT192"/>
  <c r="BH190"/>
  <c r="AT190"/>
  <c r="BH188"/>
  <c r="AT188"/>
  <c r="BH186"/>
  <c r="AT186"/>
  <c r="BH184"/>
  <c r="AT184"/>
  <c r="BH182"/>
  <c r="AT182"/>
  <c r="BH180"/>
  <c r="AT180"/>
  <c r="BH178"/>
  <c r="AT178"/>
  <c r="BH176"/>
  <c r="AT176"/>
  <c r="BH174"/>
  <c r="AT174"/>
  <c r="BH172"/>
  <c r="AT172"/>
  <c r="BH170"/>
  <c r="AT170"/>
  <c r="BH168"/>
  <c r="AT168"/>
  <c r="BH166"/>
  <c r="AT166"/>
  <c r="BH164"/>
  <c r="AT164"/>
  <c r="BH162"/>
  <c r="AT162"/>
  <c r="BH160"/>
  <c r="AT160"/>
  <c r="BH158"/>
  <c r="AT158"/>
  <c r="BH156"/>
  <c r="AT156"/>
  <c r="BH154"/>
  <c r="AT154"/>
  <c r="BH152"/>
  <c r="AT152"/>
  <c r="BH150"/>
  <c r="AT150"/>
  <c r="BH148"/>
  <c r="AT148"/>
  <c r="BH146"/>
  <c r="AT146"/>
  <c r="BH144"/>
  <c r="AT144"/>
  <c r="BH142"/>
  <c r="AT142"/>
  <c r="BH140"/>
  <c r="AT140"/>
  <c r="BH138"/>
  <c r="AT138"/>
  <c r="BH136"/>
  <c r="AT136"/>
  <c r="BH134"/>
  <c r="AT134"/>
  <c r="BH132"/>
  <c r="AT132"/>
  <c r="BH130"/>
  <c r="AT130"/>
  <c r="BH128"/>
  <c r="AT128"/>
  <c r="BH126"/>
  <c r="AT126"/>
  <c r="BH124"/>
  <c r="AT124"/>
  <c r="BH122"/>
  <c r="AT122"/>
  <c r="BH120"/>
  <c r="AT120"/>
  <c r="BH118"/>
  <c r="AT118"/>
  <c r="BH116"/>
  <c r="AT116"/>
  <c r="BH114"/>
  <c r="AT114"/>
  <c r="BH112"/>
  <c r="AT112"/>
  <c r="BH110"/>
  <c r="AT110"/>
  <c r="BH108"/>
  <c r="AT108"/>
  <c r="BH106"/>
  <c r="AT106"/>
  <c r="BH104"/>
  <c r="AT104"/>
  <c r="BH102"/>
  <c r="AT102"/>
  <c r="BH100"/>
  <c r="AT100"/>
  <c r="BH98"/>
  <c r="AT98"/>
  <c r="BH96"/>
  <c r="AT96"/>
  <c r="BH94"/>
  <c r="AT94"/>
  <c r="BH92"/>
  <c r="AT92"/>
  <c r="BH90"/>
  <c r="AT90"/>
  <c r="BH88"/>
  <c r="AT88"/>
  <c r="BH86"/>
  <c r="AT86"/>
  <c r="BH84"/>
  <c r="AT84"/>
  <c r="BH82"/>
  <c r="AT82"/>
  <c r="BH80"/>
  <c r="AT80"/>
  <c r="BH78"/>
  <c r="AT78"/>
  <c r="BH76"/>
  <c r="AT76"/>
  <c r="BH74"/>
  <c r="AT74"/>
  <c r="BH72"/>
  <c r="AT72"/>
  <c r="BH70"/>
  <c r="AT70"/>
  <c r="BH68"/>
  <c r="AT68"/>
  <c r="BH66"/>
  <c r="AT66"/>
  <c r="BH64"/>
  <c r="AT64"/>
  <c r="BH62"/>
  <c r="AT62"/>
  <c r="BH60"/>
  <c r="AT60"/>
  <c r="BH58"/>
  <c r="AT58"/>
  <c r="BH56"/>
  <c r="AT56"/>
  <c r="BH54"/>
  <c r="AT54"/>
  <c r="BH52"/>
  <c r="AT52"/>
  <c r="BH50"/>
  <c r="AT50"/>
  <c r="BH48"/>
  <c r="AT48"/>
  <c r="BH46"/>
  <c r="AT46"/>
  <c r="BH44"/>
  <c r="AT44"/>
  <c r="BH42"/>
  <c r="AT42"/>
  <c r="BH40"/>
  <c r="AT40"/>
  <c r="BH38"/>
  <c r="AT38"/>
  <c r="BH36"/>
  <c r="AT36"/>
  <c r="BH34"/>
  <c r="AT34"/>
  <c r="BH32"/>
  <c r="AT32"/>
  <c r="BH30"/>
  <c r="AT30"/>
  <c r="BH28"/>
  <c r="AT28"/>
  <c r="BH26"/>
  <c r="AT26"/>
  <c r="BH24"/>
  <c r="AT24"/>
  <c r="BH22"/>
  <c r="AT22"/>
  <c r="BH20"/>
  <c r="AT20"/>
  <c r="BH18"/>
  <c r="AT18"/>
  <c r="BH16"/>
  <c r="AT16"/>
  <c r="BH14"/>
  <c r="AT14"/>
  <c r="BH12"/>
  <c r="AT12"/>
  <c r="BH10"/>
  <c r="AT10"/>
  <c r="BH8"/>
  <c r="AT8"/>
  <c r="BI405"/>
  <c r="AU405"/>
  <c r="BI403"/>
  <c r="AU403"/>
  <c r="BI401"/>
  <c r="AU401"/>
  <c r="BI399"/>
  <c r="AU399"/>
  <c r="BI397"/>
  <c r="AU397"/>
  <c r="BI395"/>
  <c r="AU395"/>
  <c r="BI393"/>
  <c r="AU393"/>
  <c r="BI391"/>
  <c r="AU391"/>
  <c r="BI389"/>
  <c r="AU389"/>
  <c r="BI387"/>
  <c r="AU387"/>
  <c r="BI385"/>
  <c r="AU385"/>
  <c r="BI383"/>
  <c r="AU383"/>
  <c r="BI381"/>
  <c r="AU381"/>
  <c r="BI379"/>
  <c r="AU379"/>
  <c r="BI377"/>
  <c r="AU377"/>
  <c r="BI375"/>
  <c r="AU375"/>
  <c r="BI373"/>
  <c r="AU373"/>
  <c r="BI371"/>
  <c r="AU371"/>
  <c r="BI369"/>
  <c r="AU369"/>
  <c r="BI367"/>
  <c r="AU367"/>
  <c r="BI365"/>
  <c r="AU365"/>
  <c r="BI363"/>
  <c r="AU363"/>
  <c r="BI361"/>
  <c r="AU361"/>
  <c r="BI359"/>
  <c r="AU359"/>
  <c r="BI357"/>
  <c r="AU357"/>
  <c r="BI355"/>
  <c r="AU355"/>
  <c r="BI353"/>
  <c r="AU353"/>
  <c r="BI351"/>
  <c r="AU351"/>
  <c r="BI349"/>
  <c r="AU349"/>
  <c r="BI347"/>
  <c r="AU347"/>
  <c r="BI345"/>
  <c r="AU345"/>
  <c r="BI343"/>
  <c r="AU343"/>
  <c r="BI341"/>
  <c r="AU341"/>
  <c r="BI339"/>
  <c r="AU339"/>
  <c r="BI337"/>
  <c r="AU337"/>
  <c r="BI335"/>
  <c r="AU335"/>
  <c r="BI333"/>
  <c r="AU333"/>
  <c r="BI331"/>
  <c r="AU331"/>
  <c r="BI329"/>
  <c r="AU329"/>
  <c r="BI327"/>
  <c r="AU327"/>
  <c r="BI325"/>
  <c r="AU325"/>
  <c r="BI323"/>
  <c r="AU323"/>
  <c r="BI321"/>
  <c r="AU321"/>
  <c r="BI319"/>
  <c r="AU319"/>
  <c r="BI317"/>
  <c r="AU317"/>
  <c r="BI315"/>
  <c r="AU315"/>
  <c r="BI313"/>
  <c r="AU313"/>
  <c r="BI311"/>
  <c r="AU311"/>
  <c r="BI309"/>
  <c r="AU309"/>
  <c r="BI307"/>
  <c r="AU307"/>
  <c r="BI305"/>
  <c r="AU305"/>
  <c r="BI303"/>
  <c r="AU303"/>
  <c r="BI301"/>
  <c r="AU301"/>
  <c r="BI299"/>
  <c r="AU299"/>
  <c r="BI297"/>
  <c r="AU297"/>
  <c r="BI295"/>
  <c r="AU295"/>
  <c r="BI293"/>
  <c r="AU293"/>
  <c r="BI291"/>
  <c r="AU291"/>
  <c r="BI289"/>
  <c r="AU289"/>
  <c r="BI287"/>
  <c r="AU287"/>
  <c r="BI285"/>
  <c r="AU285"/>
  <c r="BI283"/>
  <c r="AU283"/>
  <c r="BI281"/>
  <c r="AU281"/>
  <c r="BI279"/>
  <c r="AU279"/>
  <c r="BI277"/>
  <c r="AU277"/>
  <c r="BI275"/>
  <c r="AU275"/>
  <c r="BI273"/>
  <c r="AU273"/>
  <c r="BI271"/>
  <c r="AU271"/>
  <c r="BI269"/>
  <c r="AU269"/>
  <c r="BI267"/>
  <c r="AU267"/>
  <c r="BI265"/>
  <c r="AU265"/>
  <c r="BI263"/>
  <c r="AU263"/>
  <c r="BI261"/>
  <c r="AU261"/>
  <c r="BI259"/>
  <c r="AU259"/>
  <c r="BI257"/>
  <c r="AU257"/>
  <c r="BI255"/>
  <c r="AU255"/>
  <c r="BI253"/>
  <c r="AU253"/>
  <c r="BI251"/>
  <c r="AU251"/>
  <c r="BI249"/>
  <c r="AU249"/>
  <c r="BI247"/>
  <c r="AU247"/>
  <c r="BI245"/>
  <c r="AU245"/>
  <c r="BI243"/>
  <c r="AU243"/>
  <c r="BI241"/>
  <c r="AU241"/>
  <c r="BI239"/>
  <c r="AU239"/>
  <c r="BI237"/>
  <c r="AU237"/>
  <c r="BI235"/>
  <c r="AU235"/>
  <c r="BI233"/>
  <c r="AU233"/>
  <c r="BI231"/>
  <c r="AU231"/>
  <c r="BI229"/>
  <c r="AU229"/>
  <c r="BI227"/>
  <c r="AU227"/>
  <c r="BI225"/>
  <c r="AU225"/>
  <c r="BI223"/>
  <c r="AU223"/>
  <c r="BI221"/>
  <c r="AU221"/>
  <c r="BI219"/>
  <c r="AU219"/>
  <c r="BI217"/>
  <c r="AU217"/>
  <c r="BI215"/>
  <c r="AU215"/>
  <c r="BI213"/>
  <c r="AU213"/>
  <c r="BI211"/>
  <c r="AU211"/>
  <c r="BI209"/>
  <c r="AU209"/>
  <c r="BI207"/>
  <c r="AU207"/>
  <c r="BI205"/>
  <c r="AU205"/>
  <c r="BI203"/>
  <c r="AU203"/>
  <c r="BI201"/>
  <c r="AU201"/>
  <c r="BI199"/>
  <c r="AU199"/>
  <c r="BI197"/>
  <c r="AU197"/>
  <c r="BI195"/>
  <c r="AU195"/>
  <c r="BI193"/>
  <c r="AU193"/>
  <c r="BI191"/>
  <c r="AU191"/>
  <c r="BI189"/>
  <c r="AU189"/>
  <c r="BI187"/>
  <c r="AU187"/>
  <c r="BI185"/>
  <c r="AU185"/>
  <c r="BI183"/>
  <c r="AU183"/>
  <c r="BI181"/>
  <c r="AU181"/>
  <c r="BI179"/>
  <c r="AU179"/>
  <c r="BI177"/>
  <c r="AU177"/>
  <c r="BI175"/>
  <c r="AU175"/>
  <c r="BI173"/>
  <c r="AU173"/>
  <c r="BI171"/>
  <c r="AU171"/>
  <c r="BI169"/>
  <c r="AU169"/>
  <c r="BI167"/>
  <c r="AU167"/>
  <c r="BI165"/>
  <c r="AU165"/>
  <c r="BI163"/>
  <c r="AU163"/>
  <c r="BI161"/>
  <c r="AU161"/>
  <c r="BI159"/>
  <c r="AU159"/>
  <c r="BI157"/>
  <c r="AU157"/>
  <c r="BI155"/>
  <c r="AU155"/>
  <c r="BI153"/>
  <c r="AU153"/>
  <c r="BI151"/>
  <c r="AU151"/>
  <c r="BI149"/>
  <c r="AU149"/>
  <c r="BI147"/>
  <c r="AU147"/>
  <c r="BI145"/>
  <c r="AU145"/>
  <c r="BI143"/>
  <c r="AU143"/>
  <c r="BI141"/>
  <c r="AU141"/>
  <c r="BI139"/>
  <c r="AU139"/>
  <c r="BI137"/>
  <c r="AU137"/>
  <c r="BI135"/>
  <c r="AU135"/>
  <c r="BI133"/>
  <c r="AU133"/>
  <c r="BI131"/>
  <c r="AU131"/>
  <c r="BI129"/>
  <c r="AU129"/>
  <c r="BI127"/>
  <c r="AU127"/>
  <c r="BI125"/>
  <c r="AU125"/>
  <c r="BI123"/>
  <c r="AU123"/>
  <c r="BI121"/>
  <c r="AU121"/>
  <c r="BI119"/>
  <c r="AU119"/>
  <c r="BI117"/>
  <c r="AU117"/>
  <c r="BI115"/>
  <c r="AU115"/>
  <c r="BI113"/>
  <c r="AU113"/>
  <c r="BI111"/>
  <c r="AU111"/>
  <c r="BI109"/>
  <c r="AU109"/>
  <c r="BI107"/>
  <c r="AU107"/>
  <c r="BI105"/>
  <c r="AU105"/>
  <c r="BI103"/>
  <c r="AU103"/>
  <c r="BI101"/>
  <c r="AU101"/>
  <c r="BI99"/>
  <c r="AU99"/>
  <c r="BI97"/>
  <c r="AU97"/>
  <c r="BI95"/>
  <c r="AU95"/>
  <c r="BI93"/>
  <c r="AU93"/>
  <c r="BI91"/>
  <c r="AU91"/>
  <c r="BI89"/>
  <c r="AU89"/>
  <c r="BI87"/>
  <c r="AU87"/>
  <c r="BI85"/>
  <c r="AU85"/>
  <c r="BI83"/>
  <c r="AU83"/>
  <c r="BI81"/>
  <c r="AU81"/>
  <c r="BI79"/>
  <c r="AU79"/>
  <c r="BI77"/>
  <c r="AU77"/>
  <c r="BI75"/>
  <c r="AU75"/>
  <c r="BI73"/>
  <c r="AU73"/>
  <c r="BI71"/>
  <c r="AU71"/>
  <c r="BI69"/>
  <c r="AU69"/>
  <c r="BI67"/>
  <c r="AU67"/>
  <c r="BI65"/>
  <c r="AU65"/>
  <c r="BI63"/>
  <c r="AU63"/>
  <c r="BI61"/>
  <c r="AU61"/>
  <c r="BI59"/>
  <c r="AU59"/>
  <c r="BI57"/>
  <c r="AU57"/>
  <c r="BI55"/>
  <c r="AU55"/>
  <c r="BI53"/>
  <c r="AU53"/>
  <c r="BI51"/>
  <c r="AU51"/>
  <c r="BI49"/>
  <c r="AU49"/>
  <c r="BI47"/>
  <c r="AU47"/>
  <c r="BI45"/>
  <c r="AU45"/>
  <c r="BI43"/>
  <c r="AU43"/>
  <c r="BI41"/>
  <c r="AU41"/>
  <c r="BI39"/>
  <c r="AU39"/>
  <c r="BI37"/>
  <c r="AU37"/>
  <c r="BI35"/>
  <c r="AU35"/>
  <c r="BI33"/>
  <c r="AU33"/>
  <c r="BI31"/>
  <c r="AU31"/>
  <c r="BI29"/>
  <c r="AU29"/>
  <c r="BI27"/>
  <c r="AU27"/>
  <c r="BI25"/>
  <c r="AU25"/>
  <c r="BI23"/>
  <c r="AU23"/>
  <c r="BI21"/>
  <c r="AU21"/>
  <c r="BI19"/>
  <c r="AU19"/>
  <c r="BI17"/>
  <c r="AU17"/>
  <c r="BI15"/>
  <c r="AU15"/>
  <c r="BI13"/>
  <c r="AU13"/>
  <c r="BI11"/>
  <c r="AU11"/>
  <c r="BI9"/>
  <c r="AU9"/>
  <c r="BI7"/>
  <c r="AU7"/>
  <c r="BJ404"/>
  <c r="AV404"/>
  <c r="BJ402"/>
  <c r="AV402"/>
  <c r="BJ400"/>
  <c r="AV400"/>
  <c r="BJ398"/>
  <c r="AV398"/>
  <c r="BJ396"/>
  <c r="AV396"/>
  <c r="BJ394"/>
  <c r="AV394"/>
  <c r="BJ392"/>
  <c r="AV392"/>
  <c r="BJ390"/>
  <c r="AV390"/>
  <c r="BJ388"/>
  <c r="AV388"/>
  <c r="BJ386"/>
  <c r="AV386"/>
  <c r="BJ384"/>
  <c r="AV384"/>
  <c r="BJ382"/>
  <c r="AV382"/>
  <c r="BJ380"/>
  <c r="AV380"/>
  <c r="BJ378"/>
  <c r="AV378"/>
  <c r="BJ376"/>
  <c r="AV376"/>
  <c r="BJ374"/>
  <c r="AV374"/>
  <c r="BJ372"/>
  <c r="AV372"/>
  <c r="BJ370"/>
  <c r="AV370"/>
  <c r="BJ368"/>
  <c r="AV368"/>
  <c r="BJ366"/>
  <c r="AV366"/>
  <c r="BJ364"/>
  <c r="AV364"/>
  <c r="BJ362"/>
  <c r="AV362"/>
  <c r="BJ360"/>
  <c r="AV360"/>
  <c r="BJ358"/>
  <c r="AV358"/>
  <c r="BJ356"/>
  <c r="AV356"/>
  <c r="BJ354"/>
  <c r="AV354"/>
  <c r="BJ352"/>
  <c r="AV352"/>
  <c r="BJ350"/>
  <c r="AV350"/>
  <c r="BJ348"/>
  <c r="AV348"/>
  <c r="BJ346"/>
  <c r="AV346"/>
  <c r="BJ344"/>
  <c r="AV344"/>
  <c r="BJ342"/>
  <c r="AV342"/>
  <c r="BJ340"/>
  <c r="AV340"/>
  <c r="BJ338"/>
  <c r="AV338"/>
  <c r="BJ336"/>
  <c r="AV336"/>
  <c r="BJ334"/>
  <c r="AV334"/>
  <c r="BJ332"/>
  <c r="AV332"/>
  <c r="BJ330"/>
  <c r="AV330"/>
  <c r="BJ328"/>
  <c r="AV328"/>
  <c r="BJ326"/>
  <c r="AV326"/>
  <c r="BJ324"/>
  <c r="AV324"/>
  <c r="BJ322"/>
  <c r="AV322"/>
  <c r="BJ320"/>
  <c r="AV320"/>
  <c r="BJ318"/>
  <c r="AV318"/>
  <c r="BJ316"/>
  <c r="AV316"/>
  <c r="BJ314"/>
  <c r="AV314"/>
  <c r="BJ312"/>
  <c r="AV312"/>
  <c r="BJ310"/>
  <c r="AV310"/>
  <c r="BJ308"/>
  <c r="AV308"/>
  <c r="BJ306"/>
  <c r="AV306"/>
  <c r="BJ304"/>
  <c r="AV304"/>
  <c r="BJ302"/>
  <c r="AV302"/>
  <c r="BJ300"/>
  <c r="AV300"/>
  <c r="BJ298"/>
  <c r="AV298"/>
  <c r="BJ296"/>
  <c r="AV296"/>
  <c r="BJ294"/>
  <c r="AV294"/>
  <c r="BJ292"/>
  <c r="AV292"/>
  <c r="BJ290"/>
  <c r="AV290"/>
  <c r="BJ288"/>
  <c r="AV288"/>
  <c r="BJ286"/>
  <c r="AV286"/>
  <c r="BJ284"/>
  <c r="AV284"/>
  <c r="BJ282"/>
  <c r="AV282"/>
  <c r="BJ280"/>
  <c r="AV280"/>
  <c r="BJ278"/>
  <c r="AV278"/>
  <c r="BJ276"/>
  <c r="AV276"/>
  <c r="BJ274"/>
  <c r="AV274"/>
  <c r="BJ272"/>
  <c r="AV272"/>
  <c r="BJ270"/>
  <c r="AV270"/>
  <c r="BJ268"/>
  <c r="AV268"/>
  <c r="BJ266"/>
  <c r="AV266"/>
  <c r="BJ264"/>
  <c r="AV264"/>
  <c r="BJ262"/>
  <c r="AV262"/>
  <c r="BJ260"/>
  <c r="AV260"/>
  <c r="BJ258"/>
  <c r="AV258"/>
  <c r="BJ256"/>
  <c r="AV256"/>
  <c r="BJ254"/>
  <c r="AV254"/>
  <c r="BJ252"/>
  <c r="AV252"/>
  <c r="BJ250"/>
  <c r="AV250"/>
  <c r="BJ248"/>
  <c r="AV248"/>
  <c r="BJ246"/>
  <c r="AV246"/>
  <c r="BJ244"/>
  <c r="AV244"/>
  <c r="BJ242"/>
  <c r="AV242"/>
  <c r="BJ240"/>
  <c r="AV240"/>
  <c r="BJ238"/>
  <c r="AV238"/>
  <c r="BJ236"/>
  <c r="AV236"/>
  <c r="BJ234"/>
  <c r="AV234"/>
  <c r="BJ232"/>
  <c r="AV232"/>
  <c r="BJ230"/>
  <c r="AV230"/>
  <c r="BJ228"/>
  <c r="AV228"/>
  <c r="BJ226"/>
  <c r="AV226"/>
  <c r="BJ224"/>
  <c r="AV224"/>
  <c r="BJ222"/>
  <c r="AV222"/>
  <c r="BJ220"/>
  <c r="AV220"/>
  <c r="BJ218"/>
  <c r="AV218"/>
  <c r="BJ216"/>
  <c r="AV216"/>
  <c r="BJ214"/>
  <c r="AV214"/>
  <c r="BJ212"/>
  <c r="AV212"/>
  <c r="BJ210"/>
  <c r="AV210"/>
  <c r="BJ208"/>
  <c r="AV208"/>
  <c r="BJ206"/>
  <c r="AV206"/>
  <c r="BJ204"/>
  <c r="AV204"/>
  <c r="BJ202"/>
  <c r="AV202"/>
  <c r="BJ200"/>
  <c r="AV200"/>
  <c r="BJ198"/>
  <c r="AV198"/>
  <c r="BJ196"/>
  <c r="AV196"/>
  <c r="BJ194"/>
  <c r="AV194"/>
  <c r="BJ192"/>
  <c r="AV192"/>
  <c r="BJ190"/>
  <c r="AV190"/>
  <c r="BJ188"/>
  <c r="AV188"/>
  <c r="BJ186"/>
  <c r="AV186"/>
  <c r="BJ184"/>
  <c r="AV184"/>
  <c r="BJ182"/>
  <c r="AV182"/>
  <c r="BJ180"/>
  <c r="AV180"/>
  <c r="BJ178"/>
  <c r="AV178"/>
  <c r="BJ176"/>
  <c r="AV176"/>
  <c r="BJ174"/>
  <c r="AV174"/>
  <c r="BJ172"/>
  <c r="AV172"/>
  <c r="BJ170"/>
  <c r="AV170"/>
  <c r="BJ168"/>
  <c r="AV168"/>
  <c r="BJ166"/>
  <c r="AV166"/>
  <c r="BJ164"/>
  <c r="AV164"/>
  <c r="BJ162"/>
  <c r="AV162"/>
  <c r="BJ160"/>
  <c r="AV160"/>
  <c r="BJ158"/>
  <c r="AV158"/>
  <c r="BJ156"/>
  <c r="AV156"/>
  <c r="BJ154"/>
  <c r="AV154"/>
  <c r="BJ152"/>
  <c r="AV152"/>
  <c r="BJ150"/>
  <c r="AV150"/>
  <c r="BJ148"/>
  <c r="AV148"/>
  <c r="BJ146"/>
  <c r="AV146"/>
  <c r="BJ144"/>
  <c r="AV144"/>
  <c r="BJ142"/>
  <c r="AV142"/>
  <c r="BJ140"/>
  <c r="AV140"/>
  <c r="BJ138"/>
  <c r="AV138"/>
  <c r="BJ136"/>
  <c r="AV136"/>
  <c r="BJ134"/>
  <c r="AV134"/>
  <c r="BJ132"/>
  <c r="AV132"/>
  <c r="BJ130"/>
  <c r="AV130"/>
  <c r="BJ128"/>
  <c r="AV128"/>
  <c r="BJ126"/>
  <c r="AV126"/>
  <c r="BJ124"/>
  <c r="AV124"/>
  <c r="BJ122"/>
  <c r="AV122"/>
  <c r="BJ120"/>
  <c r="AV120"/>
  <c r="BJ118"/>
  <c r="AV118"/>
  <c r="BJ116"/>
  <c r="AV116"/>
  <c r="BJ114"/>
  <c r="AV114"/>
  <c r="BJ112"/>
  <c r="AV112"/>
  <c r="BJ110"/>
  <c r="AV110"/>
  <c r="BJ108"/>
  <c r="AV108"/>
  <c r="BJ106"/>
  <c r="AV106"/>
  <c r="BJ104"/>
  <c r="AV104"/>
  <c r="BJ102"/>
  <c r="AV102"/>
  <c r="BJ100"/>
  <c r="AV100"/>
  <c r="BJ98"/>
  <c r="AV98"/>
  <c r="BJ96"/>
  <c r="AV96"/>
  <c r="BJ94"/>
  <c r="AV94"/>
  <c r="BJ92"/>
  <c r="AV92"/>
  <c r="BJ90"/>
  <c r="AV90"/>
  <c r="BJ88"/>
  <c r="AV88"/>
  <c r="BJ86"/>
  <c r="AV86"/>
  <c r="BJ84"/>
  <c r="AV84"/>
  <c r="BJ82"/>
  <c r="AV82"/>
  <c r="BJ80"/>
  <c r="AV80"/>
  <c r="BJ78"/>
  <c r="AV78"/>
  <c r="BJ76"/>
  <c r="AV76"/>
  <c r="BJ74"/>
  <c r="AV74"/>
  <c r="BJ72"/>
  <c r="AV72"/>
  <c r="BJ70"/>
  <c r="AV70"/>
  <c r="BJ68"/>
  <c r="AV68"/>
  <c r="BJ66"/>
  <c r="AV66"/>
  <c r="BJ64"/>
  <c r="AV64"/>
  <c r="BJ62"/>
  <c r="AV62"/>
  <c r="BJ60"/>
  <c r="AV60"/>
  <c r="BJ58"/>
  <c r="AV58"/>
  <c r="BJ56"/>
  <c r="AV56"/>
  <c r="BJ54"/>
  <c r="AV54"/>
  <c r="BJ52"/>
  <c r="AV52"/>
  <c r="BJ50"/>
  <c r="AV50"/>
  <c r="BJ48"/>
  <c r="AV48"/>
  <c r="BJ46"/>
  <c r="AV46"/>
  <c r="BJ44"/>
  <c r="AV44"/>
  <c r="BJ42"/>
  <c r="AV42"/>
  <c r="BJ40"/>
  <c r="AV40"/>
  <c r="BJ38"/>
  <c r="AV38"/>
  <c r="BJ36"/>
  <c r="AV36"/>
  <c r="BJ34"/>
  <c r="AV34"/>
  <c r="BJ32"/>
  <c r="AV32"/>
  <c r="BJ30"/>
  <c r="AV30"/>
  <c r="BJ28"/>
  <c r="AV28"/>
  <c r="BJ26"/>
  <c r="AV26"/>
  <c r="BJ24"/>
  <c r="AV24"/>
  <c r="BJ22"/>
  <c r="AV22"/>
  <c r="BJ20"/>
  <c r="AV20"/>
  <c r="BJ18"/>
  <c r="AV18"/>
  <c r="BJ16"/>
  <c r="AV16"/>
  <c r="BJ14"/>
  <c r="AV14"/>
  <c r="BJ12"/>
  <c r="AV12"/>
  <c r="BJ10"/>
  <c r="AV10"/>
  <c r="BJ8"/>
  <c r="AV8"/>
  <c r="BK405"/>
  <c r="AW405"/>
  <c r="BK403"/>
  <c r="AW403"/>
  <c r="BK401"/>
  <c r="AW401"/>
  <c r="BK399"/>
  <c r="AW399"/>
  <c r="BK397"/>
  <c r="AW397"/>
  <c r="BK395"/>
  <c r="AW395"/>
  <c r="BK393"/>
  <c r="AW393"/>
  <c r="BK391"/>
  <c r="AW391"/>
  <c r="BK389"/>
  <c r="AW389"/>
  <c r="BK387"/>
  <c r="AW387"/>
  <c r="BK385"/>
  <c r="AW385"/>
  <c r="BK383"/>
  <c r="AW383"/>
  <c r="BK381"/>
  <c r="AW381"/>
  <c r="BK379"/>
  <c r="AW379"/>
  <c r="BK377"/>
  <c r="AW377"/>
  <c r="BK375"/>
  <c r="AW375"/>
  <c r="BK373"/>
  <c r="AW373"/>
  <c r="BK371"/>
  <c r="AW371"/>
  <c r="BK369"/>
  <c r="AW369"/>
  <c r="BK367"/>
  <c r="AW367"/>
  <c r="BK365"/>
  <c r="AW365"/>
  <c r="BK363"/>
  <c r="AW363"/>
  <c r="BK361"/>
  <c r="AW361"/>
  <c r="BK359"/>
  <c r="AW359"/>
  <c r="BK357"/>
  <c r="AW357"/>
  <c r="BK355"/>
  <c r="AW355"/>
  <c r="BK353"/>
  <c r="AW353"/>
  <c r="BK351"/>
  <c r="AW351"/>
  <c r="BK349"/>
  <c r="AW349"/>
  <c r="BK347"/>
  <c r="AW347"/>
  <c r="BK345"/>
  <c r="AW345"/>
  <c r="BK343"/>
  <c r="AW343"/>
  <c r="BK341"/>
  <c r="AW341"/>
  <c r="BK339"/>
  <c r="AW339"/>
  <c r="BK337"/>
  <c r="AW337"/>
  <c r="BK335"/>
  <c r="AW335"/>
  <c r="BK333"/>
  <c r="AW333"/>
  <c r="BK331"/>
  <c r="AW331"/>
  <c r="BK329"/>
  <c r="AW329"/>
  <c r="BK327"/>
  <c r="AW327"/>
  <c r="BK325"/>
  <c r="AW325"/>
  <c r="BK323"/>
  <c r="AW323"/>
  <c r="BK321"/>
  <c r="AW321"/>
  <c r="BK319"/>
  <c r="AW319"/>
  <c r="BK317"/>
  <c r="AW317"/>
  <c r="BK315"/>
  <c r="AW315"/>
  <c r="BK313"/>
  <c r="AW313"/>
  <c r="BK311"/>
  <c r="AW311"/>
  <c r="BK309"/>
  <c r="AW309"/>
  <c r="BK307"/>
  <c r="AW307"/>
  <c r="BK305"/>
  <c r="AW305"/>
  <c r="BK303"/>
  <c r="AW303"/>
  <c r="BK301"/>
  <c r="AW301"/>
  <c r="BK299"/>
  <c r="AW299"/>
  <c r="BK297"/>
  <c r="AW297"/>
  <c r="BK295"/>
  <c r="AW295"/>
  <c r="BK293"/>
  <c r="AW293"/>
  <c r="BK291"/>
  <c r="AW291"/>
  <c r="BK289"/>
  <c r="AW289"/>
  <c r="BK287"/>
  <c r="AW287"/>
  <c r="BK285"/>
  <c r="AW285"/>
  <c r="BK283"/>
  <c r="AW283"/>
  <c r="BK281"/>
  <c r="AW281"/>
  <c r="BK279"/>
  <c r="AW279"/>
  <c r="BK277"/>
  <c r="AW277"/>
  <c r="BK275"/>
  <c r="AW275"/>
  <c r="BK273"/>
  <c r="AW273"/>
  <c r="BK271"/>
  <c r="AW271"/>
  <c r="BK269"/>
  <c r="AW269"/>
  <c r="BK267"/>
  <c r="AW267"/>
  <c r="BK265"/>
  <c r="AW265"/>
  <c r="BK263"/>
  <c r="AW263"/>
  <c r="BK261"/>
  <c r="AW261"/>
  <c r="BK259"/>
  <c r="AW259"/>
  <c r="BK257"/>
  <c r="AW257"/>
  <c r="BK255"/>
  <c r="AW255"/>
  <c r="BK253"/>
  <c r="AW253"/>
  <c r="BK251"/>
  <c r="AW251"/>
  <c r="BK249"/>
  <c r="AW249"/>
  <c r="BK247"/>
  <c r="AW247"/>
  <c r="BK245"/>
  <c r="AW245"/>
  <c r="BK243"/>
  <c r="AW243"/>
  <c r="BK241"/>
  <c r="AW241"/>
  <c r="BK239"/>
  <c r="AW239"/>
  <c r="BK237"/>
  <c r="AW237"/>
  <c r="BK235"/>
  <c r="AW235"/>
  <c r="BK233"/>
  <c r="AW233"/>
  <c r="BK231"/>
  <c r="AW231"/>
  <c r="BK229"/>
  <c r="AW229"/>
  <c r="BK227"/>
  <c r="AW227"/>
  <c r="BK225"/>
  <c r="AW225"/>
  <c r="BK223"/>
  <c r="AW223"/>
  <c r="BK221"/>
  <c r="AW221"/>
  <c r="BK219"/>
  <c r="AW219"/>
  <c r="BK217"/>
  <c r="AW217"/>
  <c r="BK215"/>
  <c r="AW215"/>
  <c r="BK213"/>
  <c r="AW213"/>
  <c r="BK211"/>
  <c r="AW211"/>
  <c r="BK209"/>
  <c r="AW209"/>
  <c r="BK207"/>
  <c r="AW207"/>
  <c r="BK205"/>
  <c r="AW205"/>
  <c r="BK203"/>
  <c r="AW203"/>
  <c r="BK201"/>
  <c r="AW201"/>
  <c r="BK199"/>
  <c r="AW199"/>
  <c r="BK197"/>
  <c r="AW197"/>
  <c r="BK195"/>
  <c r="AW195"/>
  <c r="BK193"/>
  <c r="AW193"/>
  <c r="BK191"/>
  <c r="AW191"/>
  <c r="BK189"/>
  <c r="AW189"/>
  <c r="BK187"/>
  <c r="AW187"/>
  <c r="BK185"/>
  <c r="AW185"/>
  <c r="BK183"/>
  <c r="AW183"/>
  <c r="BK181"/>
  <c r="AW181"/>
  <c r="BK179"/>
  <c r="AW179"/>
  <c r="BK177"/>
  <c r="AW177"/>
  <c r="BK175"/>
  <c r="AW175"/>
  <c r="BK173"/>
  <c r="AW173"/>
  <c r="BK171"/>
  <c r="AW171"/>
  <c r="BK169"/>
  <c r="AW169"/>
  <c r="BK167"/>
  <c r="AW167"/>
  <c r="BK165"/>
  <c r="AW165"/>
  <c r="BK163"/>
  <c r="AW163"/>
  <c r="BK161"/>
  <c r="AW161"/>
  <c r="BK159"/>
  <c r="AW159"/>
  <c r="BK157"/>
  <c r="AW157"/>
  <c r="BK155"/>
  <c r="AW155"/>
  <c r="BK153"/>
  <c r="AW153"/>
  <c r="BK151"/>
  <c r="AW151"/>
  <c r="BK149"/>
  <c r="AW149"/>
  <c r="BK147"/>
  <c r="AW147"/>
  <c r="BK145"/>
  <c r="AW145"/>
  <c r="BK143"/>
  <c r="AW143"/>
  <c r="BK141"/>
  <c r="AW141"/>
  <c r="BK139"/>
  <c r="AW139"/>
  <c r="BK137"/>
  <c r="AW137"/>
  <c r="BK135"/>
  <c r="AW135"/>
  <c r="BK133"/>
  <c r="AW133"/>
  <c r="BK131"/>
  <c r="AW131"/>
  <c r="BK129"/>
  <c r="AW129"/>
  <c r="BK127"/>
  <c r="AW127"/>
  <c r="BK125"/>
  <c r="AW125"/>
  <c r="BK123"/>
  <c r="AW123"/>
  <c r="BK121"/>
  <c r="AW121"/>
  <c r="BK119"/>
  <c r="AW119"/>
  <c r="BK117"/>
  <c r="AW117"/>
  <c r="BK115"/>
  <c r="AW115"/>
  <c r="BK113"/>
  <c r="AW113"/>
  <c r="BK111"/>
  <c r="AW111"/>
  <c r="BK109"/>
  <c r="AW109"/>
  <c r="BK107"/>
  <c r="AW107"/>
  <c r="BK105"/>
  <c r="AW105"/>
  <c r="BK103"/>
  <c r="AW103"/>
  <c r="BK101"/>
  <c r="AW101"/>
  <c r="BK99"/>
  <c r="AW99"/>
  <c r="BK97"/>
  <c r="AW97"/>
  <c r="BK95"/>
  <c r="AW95"/>
  <c r="BK93"/>
  <c r="AW93"/>
  <c r="BK91"/>
  <c r="AW91"/>
  <c r="BK89"/>
  <c r="AW89"/>
  <c r="BK87"/>
  <c r="AW87"/>
  <c r="BK85"/>
  <c r="AW85"/>
  <c r="BK83"/>
  <c r="AW83"/>
  <c r="BK81"/>
  <c r="AW81"/>
  <c r="BK79"/>
  <c r="AW79"/>
  <c r="BK77"/>
  <c r="AW77"/>
  <c r="BK75"/>
  <c r="AW75"/>
  <c r="BK73"/>
  <c r="AW73"/>
  <c r="BK71"/>
  <c r="AW71"/>
  <c r="BK69"/>
  <c r="AW69"/>
  <c r="BK67"/>
  <c r="AW67"/>
  <c r="BK65"/>
  <c r="AW65"/>
  <c r="BL404"/>
  <c r="AX404"/>
  <c r="BL402"/>
  <c r="AX402"/>
  <c r="BL400"/>
  <c r="AX400"/>
  <c r="BL398"/>
  <c r="AX398"/>
  <c r="BL396"/>
  <c r="AX396"/>
  <c r="BL394"/>
  <c r="AX394"/>
  <c r="BL392"/>
  <c r="AX392"/>
  <c r="BL390"/>
  <c r="AX390"/>
  <c r="BL388"/>
  <c r="AX388"/>
  <c r="BL386"/>
  <c r="AX386"/>
  <c r="BL384"/>
  <c r="AX384"/>
  <c r="BL382"/>
  <c r="AX382"/>
  <c r="BL380"/>
  <c r="AX380"/>
  <c r="BL378"/>
  <c r="AX378"/>
  <c r="BL376"/>
  <c r="AX376"/>
  <c r="BL374"/>
  <c r="AX374"/>
  <c r="BL372"/>
  <c r="AX372"/>
  <c r="BL370"/>
  <c r="AX370"/>
  <c r="BL368"/>
  <c r="AX368"/>
  <c r="BL366"/>
  <c r="AX366"/>
  <c r="BL364"/>
  <c r="AX364"/>
  <c r="BL362"/>
  <c r="AX362"/>
  <c r="BL360"/>
  <c r="AX360"/>
  <c r="BL358"/>
  <c r="AX358"/>
  <c r="BL356"/>
  <c r="AX356"/>
  <c r="BL354"/>
  <c r="AX354"/>
  <c r="BL352"/>
  <c r="AX352"/>
  <c r="BL350"/>
  <c r="AX350"/>
  <c r="BL348"/>
  <c r="AX348"/>
  <c r="BL346"/>
  <c r="AX346"/>
  <c r="BL344"/>
  <c r="AX344"/>
  <c r="BL342"/>
  <c r="AX342"/>
  <c r="BL340"/>
  <c r="AX340"/>
  <c r="BL338"/>
  <c r="AX338"/>
  <c r="BL336"/>
  <c r="AX336"/>
  <c r="BL334"/>
  <c r="AX334"/>
  <c r="BL332"/>
  <c r="AX332"/>
  <c r="BL330"/>
  <c r="AX330"/>
  <c r="BL328"/>
  <c r="AX328"/>
  <c r="BL326"/>
  <c r="AX326"/>
  <c r="BL324"/>
  <c r="AX324"/>
  <c r="BL322"/>
  <c r="AX322"/>
  <c r="BL320"/>
  <c r="AX320"/>
  <c r="BL318"/>
  <c r="AX318"/>
  <c r="BL316"/>
  <c r="AX316"/>
  <c r="BL314"/>
  <c r="AX314"/>
  <c r="BL312"/>
  <c r="AX312"/>
  <c r="BL310"/>
  <c r="AX310"/>
  <c r="BL308"/>
  <c r="AX308"/>
  <c r="BL306"/>
  <c r="AX306"/>
  <c r="BL304"/>
  <c r="AX304"/>
  <c r="BL302"/>
  <c r="AX302"/>
  <c r="BL300"/>
  <c r="AX300"/>
  <c r="BL298"/>
  <c r="AX298"/>
  <c r="BL296"/>
  <c r="AX296"/>
  <c r="BL294"/>
  <c r="AX294"/>
  <c r="BL292"/>
  <c r="AX292"/>
  <c r="BL290"/>
  <c r="AX290"/>
  <c r="BL288"/>
  <c r="AX288"/>
  <c r="BL286"/>
  <c r="AX286"/>
  <c r="BL284"/>
  <c r="AX284"/>
  <c r="BL282"/>
  <c r="AX282"/>
  <c r="BL280"/>
  <c r="AX280"/>
  <c r="BL278"/>
  <c r="AX278"/>
  <c r="BL276"/>
  <c r="AX276"/>
  <c r="BL274"/>
  <c r="AX274"/>
  <c r="BL272"/>
  <c r="AX272"/>
  <c r="BL270"/>
  <c r="AX270"/>
  <c r="BL268"/>
  <c r="AX268"/>
  <c r="BL266"/>
  <c r="AX266"/>
  <c r="BL264"/>
  <c r="AX264"/>
  <c r="BL262"/>
  <c r="AX262"/>
  <c r="BL260"/>
  <c r="AX260"/>
  <c r="BL258"/>
  <c r="AX258"/>
  <c r="BL256"/>
  <c r="AX256"/>
  <c r="BL254"/>
  <c r="AX254"/>
  <c r="BL252"/>
  <c r="AX252"/>
  <c r="BL250"/>
  <c r="AX250"/>
  <c r="BL248"/>
  <c r="AX248"/>
  <c r="BL246"/>
  <c r="AX246"/>
  <c r="BL244"/>
  <c r="AX244"/>
  <c r="BL242"/>
  <c r="AX242"/>
  <c r="BL240"/>
  <c r="AX240"/>
  <c r="BL238"/>
  <c r="AX238"/>
  <c r="BL236"/>
  <c r="AX236"/>
  <c r="BL234"/>
  <c r="AX234"/>
  <c r="BL232"/>
  <c r="AX232"/>
  <c r="BL230"/>
  <c r="AX230"/>
  <c r="BL228"/>
  <c r="AX228"/>
  <c r="BL226"/>
  <c r="AX226"/>
  <c r="BL224"/>
  <c r="AX224"/>
  <c r="BL222"/>
  <c r="AX222"/>
  <c r="BL220"/>
  <c r="AX220"/>
  <c r="BL218"/>
  <c r="AX218"/>
  <c r="BL216"/>
  <c r="AX216"/>
  <c r="BL214"/>
  <c r="AX214"/>
  <c r="BL212"/>
  <c r="AX212"/>
  <c r="BL210"/>
  <c r="AX210"/>
  <c r="BL208"/>
  <c r="AX208"/>
  <c r="BL206"/>
  <c r="AX206"/>
  <c r="BL204"/>
  <c r="AX204"/>
  <c r="BL202"/>
  <c r="AX202"/>
  <c r="BL200"/>
  <c r="AX200"/>
  <c r="BL198"/>
  <c r="AX198"/>
  <c r="BL196"/>
  <c r="AX196"/>
  <c r="BL194"/>
  <c r="AX194"/>
  <c r="BL192"/>
  <c r="AX192"/>
  <c r="BL190"/>
  <c r="AX190"/>
  <c r="BL188"/>
  <c r="AX188"/>
  <c r="BL186"/>
  <c r="AX186"/>
  <c r="BL184"/>
  <c r="AX184"/>
  <c r="BL182"/>
  <c r="AX182"/>
  <c r="BL180"/>
  <c r="AX180"/>
  <c r="BL178"/>
  <c r="AX178"/>
  <c r="BL176"/>
  <c r="AX176"/>
  <c r="BL174"/>
  <c r="AX174"/>
  <c r="BL172"/>
  <c r="AX172"/>
  <c r="BL170"/>
  <c r="AX170"/>
  <c r="BL168"/>
  <c r="AX168"/>
  <c r="BL166"/>
  <c r="AX166"/>
  <c r="BL164"/>
  <c r="AX164"/>
  <c r="BL162"/>
  <c r="AX162"/>
  <c r="BL160"/>
  <c r="AX160"/>
  <c r="BL158"/>
  <c r="AX158"/>
  <c r="BL156"/>
  <c r="AX156"/>
  <c r="BL154"/>
  <c r="AX154"/>
  <c r="BL152"/>
  <c r="AX152"/>
  <c r="BL150"/>
  <c r="AX150"/>
  <c r="BL148"/>
  <c r="AX148"/>
  <c r="BL146"/>
  <c r="AX146"/>
  <c r="BL144"/>
  <c r="AX144"/>
  <c r="BL142"/>
  <c r="AX142"/>
  <c r="BL140"/>
  <c r="AX140"/>
  <c r="BL138"/>
  <c r="AX138"/>
  <c r="BL136"/>
  <c r="AX136"/>
  <c r="BL134"/>
  <c r="AX134"/>
  <c r="BL132"/>
  <c r="AX132"/>
  <c r="BL130"/>
  <c r="AX130"/>
  <c r="BL128"/>
  <c r="AX128"/>
  <c r="BL126"/>
  <c r="AX126"/>
  <c r="BL124"/>
  <c r="AX124"/>
  <c r="BL122"/>
  <c r="AX122"/>
  <c r="BL120"/>
  <c r="AX120"/>
  <c r="BL118"/>
  <c r="AX118"/>
  <c r="BL116"/>
  <c r="AX116"/>
  <c r="BL114"/>
  <c r="AX114"/>
  <c r="BL112"/>
  <c r="AX112"/>
  <c r="BL110"/>
  <c r="AX110"/>
  <c r="BL108"/>
  <c r="AX108"/>
  <c r="BL106"/>
  <c r="AX106"/>
  <c r="BL104"/>
  <c r="AX104"/>
  <c r="BL102"/>
  <c r="AX102"/>
  <c r="BL100"/>
  <c r="AX100"/>
  <c r="BL98"/>
  <c r="AX98"/>
  <c r="BL96"/>
  <c r="AX96"/>
  <c r="BL94"/>
  <c r="AX94"/>
  <c r="BL92"/>
  <c r="AX92"/>
  <c r="BL90"/>
  <c r="AX90"/>
  <c r="BL88"/>
  <c r="AX88"/>
  <c r="BL86"/>
  <c r="AX86"/>
  <c r="BL84"/>
  <c r="AX84"/>
  <c r="BL82"/>
  <c r="AX82"/>
  <c r="BL80"/>
  <c r="AX80"/>
  <c r="BL78"/>
  <c r="AX78"/>
  <c r="BL76"/>
  <c r="AX76"/>
  <c r="BL74"/>
  <c r="AX74"/>
  <c r="BL72"/>
  <c r="AX72"/>
  <c r="BL70"/>
  <c r="AX70"/>
  <c r="BL68"/>
  <c r="AX68"/>
  <c r="BL66"/>
  <c r="AX66"/>
  <c r="BL64"/>
  <c r="AX64"/>
  <c r="BL62"/>
  <c r="AX62"/>
  <c r="BL60"/>
  <c r="AX60"/>
  <c r="BL58"/>
  <c r="AX58"/>
  <c r="BL56"/>
  <c r="AX56"/>
  <c r="BL54"/>
  <c r="AX54"/>
  <c r="BL52"/>
  <c r="AX52"/>
  <c r="BL50"/>
  <c r="AX50"/>
  <c r="BL48"/>
  <c r="AX48"/>
  <c r="BL46"/>
  <c r="AX46"/>
  <c r="BL44"/>
  <c r="AX44"/>
  <c r="BL42"/>
  <c r="AX42"/>
  <c r="BL40"/>
  <c r="AX40"/>
  <c r="BL38"/>
  <c r="AX38"/>
  <c r="BL36"/>
  <c r="AX36"/>
  <c r="BL34"/>
  <c r="AX34"/>
  <c r="BL32"/>
  <c r="AX32"/>
  <c r="BL30"/>
  <c r="AX30"/>
  <c r="BL28"/>
  <c r="AX28"/>
  <c r="BL26"/>
  <c r="AX26"/>
  <c r="BL24"/>
  <c r="AX24"/>
  <c r="BL22"/>
  <c r="AX22"/>
  <c r="BL20"/>
  <c r="AX20"/>
  <c r="BL18"/>
  <c r="AX18"/>
  <c r="BL16"/>
  <c r="AX16"/>
  <c r="BL14"/>
  <c r="AX14"/>
  <c r="BL12"/>
  <c r="AX12"/>
  <c r="BL10"/>
  <c r="AX10"/>
  <c r="BL8"/>
  <c r="AX8"/>
  <c r="BN7"/>
  <c r="AZ7"/>
  <c r="BO7"/>
  <c r="BA7"/>
  <c r="BM7"/>
  <c r="AY7"/>
  <c r="BN9"/>
  <c r="AZ9"/>
  <c r="BO9"/>
  <c r="BA9"/>
  <c r="BM9"/>
  <c r="AY9"/>
  <c r="BN11"/>
  <c r="AZ11"/>
  <c r="BO11"/>
  <c r="BA11"/>
  <c r="BM11"/>
  <c r="AY11"/>
  <c r="BN13"/>
  <c r="AZ13"/>
  <c r="BO13"/>
  <c r="BA13"/>
  <c r="BM13"/>
  <c r="AY13"/>
  <c r="BN15"/>
  <c r="AZ15"/>
  <c r="BO15"/>
  <c r="BA15"/>
  <c r="BM15"/>
  <c r="AY15"/>
  <c r="BN17"/>
  <c r="AZ17"/>
  <c r="BO17"/>
  <c r="BA17"/>
  <c r="BM17"/>
  <c r="AY17"/>
  <c r="BN19"/>
  <c r="AZ19"/>
  <c r="BO19"/>
  <c r="BA19"/>
  <c r="BM19"/>
  <c r="AY19"/>
  <c r="BN21"/>
  <c r="AZ21"/>
  <c r="BO21"/>
  <c r="BA21"/>
  <c r="BM21"/>
  <c r="AY21"/>
  <c r="BN23"/>
  <c r="AZ23"/>
  <c r="BO23"/>
  <c r="BA23"/>
  <c r="BM23"/>
  <c r="AY23"/>
  <c r="BN25"/>
  <c r="AZ25"/>
  <c r="BO25"/>
  <c r="BA25"/>
  <c r="BM25"/>
  <c r="AY25"/>
  <c r="BN27"/>
  <c r="AZ27"/>
  <c r="BO27"/>
  <c r="BA27"/>
  <c r="BM27"/>
  <c r="AY27"/>
  <c r="BN29"/>
  <c r="AZ29"/>
  <c r="BO29"/>
  <c r="BA29"/>
  <c r="BM29"/>
  <c r="AY29"/>
  <c r="BN31"/>
  <c r="AZ31"/>
  <c r="BO31"/>
  <c r="BA31"/>
  <c r="BM31"/>
  <c r="AY31"/>
  <c r="BN33"/>
  <c r="AZ33"/>
  <c r="BO33"/>
  <c r="BA33"/>
  <c r="BM33"/>
  <c r="AY33"/>
  <c r="BN35"/>
  <c r="AZ35"/>
  <c r="BO35"/>
  <c r="BA35"/>
  <c r="BM35"/>
  <c r="AY35"/>
  <c r="BN37"/>
  <c r="AZ37"/>
  <c r="BO37"/>
  <c r="BA37"/>
  <c r="BM37"/>
  <c r="AY37"/>
  <c r="BN39"/>
  <c r="AZ39"/>
  <c r="BO39"/>
  <c r="BA39"/>
  <c r="BM39"/>
  <c r="AY39"/>
  <c r="BN41"/>
  <c r="AZ41"/>
  <c r="BO41"/>
  <c r="BA41"/>
  <c r="BM41"/>
  <c r="AY41"/>
  <c r="BN43"/>
  <c r="AZ43"/>
  <c r="BO43"/>
  <c r="BA43"/>
  <c r="BM43"/>
  <c r="AY43"/>
  <c r="BN45"/>
  <c r="AZ45"/>
  <c r="BO45"/>
  <c r="BA45"/>
  <c r="BM45"/>
  <c r="AY45"/>
  <c r="BN47"/>
  <c r="AZ47"/>
  <c r="BO47"/>
  <c r="BA47"/>
  <c r="BM47"/>
  <c r="AY47"/>
  <c r="BN49"/>
  <c r="AZ49"/>
  <c r="BO49"/>
  <c r="BA49"/>
  <c r="BM49"/>
  <c r="AY49"/>
  <c r="BN51"/>
  <c r="AZ51"/>
  <c r="BO51"/>
  <c r="BA51"/>
  <c r="BM51"/>
  <c r="AY51"/>
  <c r="BN53"/>
  <c r="AZ53"/>
  <c r="BO53"/>
  <c r="BA53"/>
  <c r="BM53"/>
  <c r="AY53"/>
  <c r="BN55"/>
  <c r="AZ55"/>
  <c r="BO55"/>
  <c r="BA55"/>
  <c r="BM55"/>
  <c r="AY55"/>
  <c r="BN57"/>
  <c r="AZ57"/>
  <c r="BO57"/>
  <c r="BA57"/>
  <c r="BM57"/>
  <c r="AY57"/>
  <c r="BN59"/>
  <c r="AZ59"/>
  <c r="BO59"/>
  <c r="BA59"/>
  <c r="BM59"/>
  <c r="AY59"/>
  <c r="BN61"/>
  <c r="AZ61"/>
  <c r="BO61"/>
  <c r="BA61"/>
  <c r="BM61"/>
  <c r="AY61"/>
  <c r="BN63"/>
  <c r="AZ63"/>
  <c r="BO63"/>
  <c r="BA63"/>
  <c r="BM63"/>
  <c r="AY63"/>
  <c r="BN65"/>
  <c r="AZ65"/>
  <c r="BO65"/>
  <c r="BA65"/>
  <c r="BN67"/>
  <c r="AZ67"/>
  <c r="BO67"/>
  <c r="BA67"/>
  <c r="BN69"/>
  <c r="AZ69"/>
  <c r="BO69"/>
  <c r="BA69"/>
  <c r="BN71"/>
  <c r="AZ71"/>
  <c r="BO71"/>
  <c r="BA71"/>
  <c r="BN73"/>
  <c r="AZ73"/>
  <c r="BO73"/>
  <c r="BA73"/>
  <c r="BN75"/>
  <c r="AZ75"/>
  <c r="BO75"/>
  <c r="BA75"/>
  <c r="BN77"/>
  <c r="AZ77"/>
  <c r="BO77"/>
  <c r="BA77"/>
  <c r="BN79"/>
  <c r="AZ79"/>
  <c r="BO79"/>
  <c r="BA79"/>
  <c r="BN81"/>
  <c r="AZ81"/>
  <c r="BO81"/>
  <c r="BA81"/>
  <c r="BN83"/>
  <c r="AZ83"/>
  <c r="BO83"/>
  <c r="BA83"/>
  <c r="BN85"/>
  <c r="AZ85"/>
  <c r="BO85"/>
  <c r="BA85"/>
  <c r="BN87"/>
  <c r="AZ87"/>
  <c r="BO87"/>
  <c r="BA87"/>
  <c r="BN89"/>
  <c r="AZ89"/>
  <c r="BO89"/>
  <c r="BA89"/>
  <c r="BN91"/>
  <c r="AZ91"/>
  <c r="BO91"/>
  <c r="BA91"/>
  <c r="BN93"/>
  <c r="AZ93"/>
  <c r="BO93"/>
  <c r="BA93"/>
  <c r="BN95"/>
  <c r="AZ95"/>
  <c r="BO95"/>
  <c r="BA95"/>
  <c r="BN97"/>
  <c r="AZ97"/>
  <c r="BO97"/>
  <c r="BA97"/>
  <c r="BN99"/>
  <c r="AZ99"/>
  <c r="BO99"/>
  <c r="BA99"/>
  <c r="BN101"/>
  <c r="AZ101"/>
  <c r="BO101"/>
  <c r="BA101"/>
  <c r="BN103"/>
  <c r="AZ103"/>
  <c r="BO103"/>
  <c r="BA103"/>
  <c r="BN105"/>
  <c r="AZ105"/>
  <c r="BO105"/>
  <c r="BA105"/>
  <c r="BN107"/>
  <c r="AZ107"/>
  <c r="BO107"/>
  <c r="BA107"/>
  <c r="BN109"/>
  <c r="AZ109"/>
  <c r="BO109"/>
  <c r="BA109"/>
  <c r="BN111"/>
  <c r="AZ111"/>
  <c r="BO111"/>
  <c r="BA111"/>
  <c r="BN113"/>
  <c r="AZ113"/>
  <c r="BO113"/>
  <c r="BA113"/>
  <c r="BN115"/>
  <c r="AZ115"/>
  <c r="BO115"/>
  <c r="BA115"/>
  <c r="BN117"/>
  <c r="AZ117"/>
  <c r="BO117"/>
  <c r="BA117"/>
  <c r="BN119"/>
  <c r="AZ119"/>
  <c r="BO119"/>
  <c r="BA119"/>
  <c r="BN121"/>
  <c r="AZ121"/>
  <c r="BO121"/>
  <c r="BA121"/>
  <c r="BN123"/>
  <c r="AZ123"/>
  <c r="BO123"/>
  <c r="BA123"/>
  <c r="BN125"/>
  <c r="AZ125"/>
  <c r="BO125"/>
  <c r="BA125"/>
  <c r="BN127"/>
  <c r="AZ127"/>
  <c r="BO127"/>
  <c r="BA127"/>
  <c r="BN129"/>
  <c r="AZ129"/>
  <c r="BO129"/>
  <c r="BA129"/>
  <c r="BN131"/>
  <c r="AZ131"/>
  <c r="BO131"/>
  <c r="BA131"/>
  <c r="BN133"/>
  <c r="AZ133"/>
  <c r="BO133"/>
  <c r="BA133"/>
  <c r="BN135"/>
  <c r="AZ135"/>
  <c r="BO135"/>
  <c r="BA135"/>
  <c r="BN137"/>
  <c r="AZ137"/>
  <c r="BO137"/>
  <c r="BA137"/>
  <c r="BN139"/>
  <c r="AZ139"/>
  <c r="BO139"/>
  <c r="BA139"/>
  <c r="BN141"/>
  <c r="AZ141"/>
  <c r="BO141"/>
  <c r="BA141"/>
  <c r="BN143"/>
  <c r="AZ143"/>
  <c r="BO143"/>
  <c r="BA143"/>
  <c r="BN145"/>
  <c r="AZ145"/>
  <c r="BO145"/>
  <c r="BA145"/>
  <c r="BN147"/>
  <c r="AZ147"/>
  <c r="BO147"/>
  <c r="BA147"/>
  <c r="BN149"/>
  <c r="AZ149"/>
  <c r="BO149"/>
  <c r="BA149"/>
  <c r="BN151"/>
  <c r="AZ151"/>
  <c r="BO151"/>
  <c r="BA151"/>
  <c r="BN153"/>
  <c r="AZ153"/>
  <c r="BO153"/>
  <c r="BA153"/>
  <c r="BN155"/>
  <c r="AZ155"/>
  <c r="BO155"/>
  <c r="BA155"/>
  <c r="BN157"/>
  <c r="AZ157"/>
  <c r="BO157"/>
  <c r="BA157"/>
  <c r="BN159"/>
  <c r="AZ159"/>
  <c r="BO159"/>
  <c r="BA159"/>
  <c r="BN161"/>
  <c r="AZ161"/>
  <c r="BO161"/>
  <c r="BA161"/>
  <c r="BN163"/>
  <c r="AZ163"/>
  <c r="BO163"/>
  <c r="BA163"/>
  <c r="BN165"/>
  <c r="AZ165"/>
  <c r="BO165"/>
  <c r="BA165"/>
  <c r="BN167"/>
  <c r="AZ167"/>
  <c r="BO167"/>
  <c r="BA167"/>
  <c r="BN169"/>
  <c r="AZ169"/>
  <c r="BO169"/>
  <c r="BA169"/>
  <c r="BN171"/>
  <c r="AZ171"/>
  <c r="BO171"/>
  <c r="BA171"/>
  <c r="BN173"/>
  <c r="AZ173"/>
  <c r="BO173"/>
  <c r="BA173"/>
  <c r="BN175"/>
  <c r="AZ175"/>
  <c r="BO175"/>
  <c r="BA175"/>
  <c r="BN177"/>
  <c r="AZ177"/>
  <c r="BO177"/>
  <c r="BA177"/>
  <c r="BN179"/>
  <c r="AZ179"/>
  <c r="BO179"/>
  <c r="BA179"/>
  <c r="BN181"/>
  <c r="AZ181"/>
  <c r="BO181"/>
  <c r="BA181"/>
  <c r="BN183"/>
  <c r="AZ183"/>
  <c r="BO183"/>
  <c r="BA183"/>
  <c r="BN185"/>
  <c r="AZ185"/>
  <c r="BO185"/>
  <c r="BA185"/>
  <c r="BN187"/>
  <c r="AZ187"/>
  <c r="BO187"/>
  <c r="BA187"/>
  <c r="BN189"/>
  <c r="AZ189"/>
  <c r="BO189"/>
  <c r="BA189"/>
  <c r="BN191"/>
  <c r="AZ191"/>
  <c r="BO191"/>
  <c r="BA191"/>
  <c r="BN193"/>
  <c r="AZ193"/>
  <c r="BO193"/>
  <c r="BA193"/>
  <c r="BN195"/>
  <c r="AZ195"/>
  <c r="BO195"/>
  <c r="BA195"/>
  <c r="BN197"/>
  <c r="AZ197"/>
  <c r="BO197"/>
  <c r="BA197"/>
  <c r="BN199"/>
  <c r="AZ199"/>
  <c r="BO199"/>
  <c r="BA199"/>
  <c r="BN201"/>
  <c r="AZ201"/>
  <c r="BO201"/>
  <c r="BA201"/>
  <c r="BN203"/>
  <c r="AZ203"/>
  <c r="BO203"/>
  <c r="BA203"/>
  <c r="BN205"/>
  <c r="AZ205"/>
  <c r="BO205"/>
  <c r="BA205"/>
  <c r="BN207"/>
  <c r="AZ207"/>
  <c r="BO207"/>
  <c r="BA207"/>
  <c r="BN209"/>
  <c r="AZ209"/>
  <c r="BO209"/>
  <c r="BA209"/>
  <c r="BN211"/>
  <c r="AZ211"/>
  <c r="BO211"/>
  <c r="BA211"/>
  <c r="BN213"/>
  <c r="AZ213"/>
  <c r="BO213"/>
  <c r="BA213"/>
  <c r="BN215"/>
  <c r="AZ215"/>
  <c r="BO215"/>
  <c r="BA215"/>
  <c r="BN217"/>
  <c r="AZ217"/>
  <c r="BO217"/>
  <c r="BA217"/>
  <c r="BN219"/>
  <c r="AZ219"/>
  <c r="BO219"/>
  <c r="BA219"/>
  <c r="BN221"/>
  <c r="AZ221"/>
  <c r="BO221"/>
  <c r="BA221"/>
  <c r="BN223"/>
  <c r="AZ223"/>
  <c r="BO223"/>
  <c r="BA223"/>
  <c r="BN225"/>
  <c r="AZ225"/>
  <c r="BO225"/>
  <c r="BA225"/>
  <c r="BN227"/>
  <c r="AZ227"/>
  <c r="BO227"/>
  <c r="BA227"/>
  <c r="BN229"/>
  <c r="AZ229"/>
  <c r="BO229"/>
  <c r="BA229"/>
  <c r="BN231"/>
  <c r="AZ231"/>
  <c r="BO231"/>
  <c r="BA231"/>
  <c r="BN233"/>
  <c r="AZ233"/>
  <c r="BO233"/>
  <c r="BA233"/>
  <c r="BN235"/>
  <c r="AZ235"/>
  <c r="BO235"/>
  <c r="BA235"/>
  <c r="BN237"/>
  <c r="AZ237"/>
  <c r="BO237"/>
  <c r="BA237"/>
  <c r="BN239"/>
  <c r="AZ239"/>
  <c r="BO239"/>
  <c r="BA239"/>
  <c r="BN241"/>
  <c r="AZ241"/>
  <c r="BO241"/>
  <c r="BA241"/>
  <c r="BN243"/>
  <c r="AZ243"/>
  <c r="BO243"/>
  <c r="BA243"/>
  <c r="BN245"/>
  <c r="AZ245"/>
  <c r="BO245"/>
  <c r="BA245"/>
  <c r="BN247"/>
  <c r="AZ247"/>
  <c r="BO247"/>
  <c r="BA247"/>
  <c r="BN249"/>
  <c r="AZ249"/>
  <c r="BO249"/>
  <c r="BA249"/>
  <c r="BN251"/>
  <c r="AZ251"/>
  <c r="BO251"/>
  <c r="BA251"/>
  <c r="BN253"/>
  <c r="AZ253"/>
  <c r="BO253"/>
  <c r="BA253"/>
  <c r="BN255"/>
  <c r="AZ255"/>
  <c r="BO255"/>
  <c r="BA255"/>
  <c r="BN257"/>
  <c r="AZ257"/>
  <c r="BO257"/>
  <c r="BA257"/>
  <c r="BN259"/>
  <c r="AZ259"/>
  <c r="BO259"/>
  <c r="BA259"/>
  <c r="BN261"/>
  <c r="AZ261"/>
  <c r="BO261"/>
  <c r="BA261"/>
  <c r="BN263"/>
  <c r="AZ263"/>
  <c r="BO263"/>
  <c r="BA263"/>
  <c r="BN265"/>
  <c r="AZ265"/>
  <c r="BO265"/>
  <c r="BA265"/>
  <c r="BN267"/>
  <c r="AZ267"/>
  <c r="BO267"/>
  <c r="BA267"/>
  <c r="BN269"/>
  <c r="AZ269"/>
  <c r="BO269"/>
  <c r="BA269"/>
  <c r="BN271"/>
  <c r="AZ271"/>
  <c r="BO271"/>
  <c r="BA271"/>
  <c r="BN273"/>
  <c r="AZ273"/>
  <c r="BO273"/>
  <c r="BA273"/>
  <c r="BN275"/>
  <c r="AZ275"/>
  <c r="BO275"/>
  <c r="BA275"/>
  <c r="BN277"/>
  <c r="AZ277"/>
  <c r="BO277"/>
  <c r="BA277"/>
  <c r="BN279"/>
  <c r="AZ279"/>
  <c r="BO279"/>
  <c r="BA279"/>
  <c r="BN281"/>
  <c r="AZ281"/>
  <c r="BO281"/>
  <c r="BA281"/>
  <c r="BN283"/>
  <c r="AZ283"/>
  <c r="BO283"/>
  <c r="BA283"/>
  <c r="BN285"/>
  <c r="AZ285"/>
  <c r="BO285"/>
  <c r="BA285"/>
  <c r="BN287"/>
  <c r="AZ287"/>
  <c r="BO287"/>
  <c r="BA287"/>
  <c r="BN289"/>
  <c r="AZ289"/>
  <c r="BO289"/>
  <c r="BA289"/>
  <c r="BN291"/>
  <c r="AZ291"/>
  <c r="BO291"/>
  <c r="BA291"/>
  <c r="BN293"/>
  <c r="AZ293"/>
  <c r="BO293"/>
  <c r="BA293"/>
  <c r="BN295"/>
  <c r="AZ295"/>
  <c r="BO295"/>
  <c r="BA295"/>
  <c r="BN297"/>
  <c r="AZ297"/>
  <c r="BO297"/>
  <c r="BA297"/>
  <c r="BN299"/>
  <c r="AZ299"/>
  <c r="BO299"/>
  <c r="BA299"/>
  <c r="BN301"/>
  <c r="AZ301"/>
  <c r="BO301"/>
  <c r="BA301"/>
  <c r="BN303"/>
  <c r="AZ303"/>
  <c r="BO303"/>
  <c r="BA303"/>
  <c r="BN305"/>
  <c r="AZ305"/>
  <c r="BO305"/>
  <c r="BA305"/>
  <c r="BN307"/>
  <c r="AZ307"/>
  <c r="BO307"/>
  <c r="BA307"/>
  <c r="BN309"/>
  <c r="AZ309"/>
  <c r="BO309"/>
  <c r="BA309"/>
  <c r="BN311"/>
  <c r="AZ311"/>
  <c r="BO311"/>
  <c r="BA311"/>
  <c r="BN313"/>
  <c r="AZ313"/>
  <c r="BO313"/>
  <c r="BA313"/>
  <c r="BN315"/>
  <c r="AZ315"/>
  <c r="BO315"/>
  <c r="BA315"/>
  <c r="BN317"/>
  <c r="AZ317"/>
  <c r="BO317"/>
  <c r="BA317"/>
  <c r="BN319"/>
  <c r="AZ319"/>
  <c r="BO319"/>
  <c r="BA319"/>
  <c r="BN321"/>
  <c r="AZ321"/>
  <c r="BO321"/>
  <c r="BA321"/>
  <c r="BN323"/>
  <c r="AZ323"/>
  <c r="BO323"/>
  <c r="BA323"/>
  <c r="BN325"/>
  <c r="AZ325"/>
  <c r="BO325"/>
  <c r="BA325"/>
  <c r="BN327"/>
  <c r="AZ327"/>
  <c r="BO327"/>
  <c r="BA327"/>
  <c r="BN329"/>
  <c r="AZ329"/>
  <c r="BO329"/>
  <c r="BA329"/>
  <c r="BN331"/>
  <c r="AZ331"/>
  <c r="BO331"/>
  <c r="BA331"/>
  <c r="BN333"/>
  <c r="AZ333"/>
  <c r="BO333"/>
  <c r="BA333"/>
  <c r="BN335"/>
  <c r="AZ335"/>
  <c r="BO335"/>
  <c r="BA335"/>
  <c r="BN337"/>
  <c r="AZ337"/>
  <c r="BO337"/>
  <c r="BA337"/>
  <c r="BN339"/>
  <c r="AZ339"/>
  <c r="BO339"/>
  <c r="BA339"/>
  <c r="BN341"/>
  <c r="AZ341"/>
  <c r="BO341"/>
  <c r="BA341"/>
  <c r="BN343"/>
  <c r="AZ343"/>
  <c r="BO343"/>
  <c r="BA343"/>
  <c r="BN345"/>
  <c r="AZ345"/>
  <c r="BO345"/>
  <c r="BA345"/>
  <c r="BN347"/>
  <c r="AZ347"/>
  <c r="BO347"/>
  <c r="BA347"/>
  <c r="BN349"/>
  <c r="AZ349"/>
  <c r="BO349"/>
  <c r="BA349"/>
  <c r="BN351"/>
  <c r="AZ351"/>
  <c r="BO351"/>
  <c r="BA351"/>
  <c r="BN353"/>
  <c r="AZ353"/>
  <c r="BO353"/>
  <c r="BA353"/>
  <c r="BN355"/>
  <c r="AZ355"/>
  <c r="BO355"/>
  <c r="BA355"/>
  <c r="BN357"/>
  <c r="AZ357"/>
  <c r="BO357"/>
  <c r="BA357"/>
  <c r="BN359"/>
  <c r="AZ359"/>
  <c r="BO359"/>
  <c r="BA359"/>
  <c r="BN361"/>
  <c r="AZ361"/>
  <c r="BO361"/>
  <c r="BA361"/>
  <c r="BN363"/>
  <c r="AZ363"/>
  <c r="BO363"/>
  <c r="BA363"/>
  <c r="BN365"/>
  <c r="AZ365"/>
  <c r="BO365"/>
  <c r="BA365"/>
  <c r="BN367"/>
  <c r="AZ367"/>
  <c r="BO367"/>
  <c r="BA367"/>
  <c r="BN369"/>
  <c r="AZ369"/>
  <c r="BO369"/>
  <c r="BA369"/>
  <c r="BN371"/>
  <c r="AZ371"/>
  <c r="BO371"/>
  <c r="BA371"/>
  <c r="BN373"/>
  <c r="AZ373"/>
  <c r="BO373"/>
  <c r="BA373"/>
  <c r="BN375"/>
  <c r="AZ375"/>
  <c r="BO375"/>
  <c r="BA375"/>
  <c r="BN377"/>
  <c r="AZ377"/>
  <c r="BO377"/>
  <c r="BA377"/>
  <c r="BN379"/>
  <c r="AZ379"/>
  <c r="BO379"/>
  <c r="BA379"/>
  <c r="BN381"/>
  <c r="AZ381"/>
  <c r="BO381"/>
  <c r="BA381"/>
  <c r="BN383"/>
  <c r="AZ383"/>
  <c r="BO383"/>
  <c r="BA383"/>
  <c r="BN385"/>
  <c r="AZ385"/>
  <c r="BO385"/>
  <c r="BA385"/>
  <c r="BN387"/>
  <c r="AZ387"/>
  <c r="BO387"/>
  <c r="BA387"/>
  <c r="BN389"/>
  <c r="AZ389"/>
  <c r="BO389"/>
  <c r="BA389"/>
  <c r="BN391"/>
  <c r="AZ391"/>
  <c r="BO391"/>
  <c r="BA391"/>
  <c r="BN393"/>
  <c r="AZ393"/>
  <c r="BO393"/>
  <c r="BA393"/>
  <c r="BN395"/>
  <c r="AZ395"/>
  <c r="BO395"/>
  <c r="BA395"/>
  <c r="BN397"/>
  <c r="AZ397"/>
  <c r="BO397"/>
  <c r="BA397"/>
  <c r="BN399"/>
  <c r="AZ399"/>
  <c r="BO399"/>
  <c r="BA399"/>
  <c r="BN401"/>
  <c r="AZ401"/>
  <c r="BO401"/>
  <c r="BA401"/>
  <c r="BN403"/>
  <c r="AZ403"/>
  <c r="BO403"/>
  <c r="BA403"/>
  <c r="BN405"/>
  <c r="AZ405"/>
  <c r="BO405"/>
  <c r="BA405"/>
  <c r="AM367"/>
  <c r="AM373"/>
  <c r="AM377"/>
  <c r="AM389"/>
  <c r="AM393"/>
  <c r="AM397"/>
  <c r="BK6"/>
  <c r="AW6"/>
  <c r="BM6"/>
  <c r="AY6"/>
  <c r="BN6"/>
  <c r="AZ6"/>
  <c r="BI6"/>
  <c r="AU6"/>
  <c r="BF7"/>
  <c r="AR7"/>
  <c r="BT7" s="1"/>
  <c r="BU7" s="1"/>
  <c r="BF9"/>
  <c r="AR9"/>
  <c r="BT9" s="1"/>
  <c r="BF11"/>
  <c r="AR11"/>
  <c r="BT11" s="1"/>
  <c r="BF13"/>
  <c r="AR13" s="1"/>
  <c r="BT13" s="1"/>
  <c r="BF15"/>
  <c r="AR15"/>
  <c r="BT15" s="1"/>
  <c r="BU15" s="1"/>
  <c r="BF17"/>
  <c r="AR17"/>
  <c r="BT17" s="1"/>
  <c r="BF19"/>
  <c r="AR19" s="1"/>
  <c r="BF21"/>
  <c r="AR21"/>
  <c r="BT21" s="1"/>
  <c r="BF23"/>
  <c r="AR23" s="1"/>
  <c r="BT23" s="1"/>
  <c r="BF25"/>
  <c r="AR25" s="1"/>
  <c r="BF27"/>
  <c r="AR27" s="1"/>
  <c r="BF29"/>
  <c r="AR29"/>
  <c r="BF31"/>
  <c r="AR31"/>
  <c r="BT31" s="1"/>
  <c r="BU31" s="1"/>
  <c r="BF33"/>
  <c r="AR33"/>
  <c r="BT33" s="1"/>
  <c r="BF35"/>
  <c r="AR35" s="1"/>
  <c r="BT35" s="1"/>
  <c r="BF37"/>
  <c r="AR37"/>
  <c r="BT37" s="1"/>
  <c r="BF39"/>
  <c r="AR39" s="1"/>
  <c r="BF41"/>
  <c r="AR41" s="1"/>
  <c r="BF43"/>
  <c r="AR43" s="1"/>
  <c r="BF45"/>
  <c r="AR45"/>
  <c r="BT45" s="1"/>
  <c r="BF47"/>
  <c r="AR47" s="1"/>
  <c r="BF49"/>
  <c r="AR49" s="1"/>
  <c r="BF51"/>
  <c r="AR51"/>
  <c r="BT51" s="1"/>
  <c r="BF53"/>
  <c r="AR53"/>
  <c r="BT53" s="1"/>
  <c r="BF55"/>
  <c r="AR55" s="1"/>
  <c r="BF57"/>
  <c r="AR57"/>
  <c r="BF59"/>
  <c r="AR59"/>
  <c r="BT59" s="1"/>
  <c r="BF61"/>
  <c r="AR61" s="1"/>
  <c r="BT61" s="1"/>
  <c r="BF63"/>
  <c r="AR63"/>
  <c r="BT63" s="1"/>
  <c r="BU63" s="1"/>
  <c r="BF65"/>
  <c r="AR65"/>
  <c r="BT65" s="1"/>
  <c r="BF67"/>
  <c r="AR67" s="1"/>
  <c r="BF69"/>
  <c r="AR69"/>
  <c r="BT69" s="1"/>
  <c r="BF71"/>
  <c r="AR71" s="1"/>
  <c r="BF73"/>
  <c r="AR73" s="1"/>
  <c r="BT73" s="1"/>
  <c r="BF75"/>
  <c r="AR75" s="1"/>
  <c r="BT75" s="1"/>
  <c r="BF77"/>
  <c r="AR77"/>
  <c r="BT77" s="1"/>
  <c r="BF79"/>
  <c r="AR79" s="1"/>
  <c r="BT79" s="1"/>
  <c r="BF81"/>
  <c r="AR81" s="1"/>
  <c r="BT81" s="1"/>
  <c r="BF83"/>
  <c r="AR83"/>
  <c r="BT83" s="1"/>
  <c r="BF85"/>
  <c r="AR85" s="1"/>
  <c r="BT85" s="1"/>
  <c r="BF87"/>
  <c r="AR87"/>
  <c r="BT87" s="1"/>
  <c r="BU87" s="1"/>
  <c r="BF89"/>
  <c r="AR89"/>
  <c r="BT89" s="1"/>
  <c r="BF91"/>
  <c r="AR91"/>
  <c r="BT91" s="1"/>
  <c r="BF93"/>
  <c r="AR93" s="1"/>
  <c r="BT93" s="1"/>
  <c r="BF95"/>
  <c r="AR95"/>
  <c r="BT95" s="1"/>
  <c r="BU95" s="1"/>
  <c r="BF97"/>
  <c r="AR97"/>
  <c r="BT97" s="1"/>
  <c r="BF99"/>
  <c r="AR99" s="1"/>
  <c r="BF101"/>
  <c r="AR101"/>
  <c r="BT101" s="1"/>
  <c r="BF103"/>
  <c r="AR103" s="1"/>
  <c r="BT103" s="1"/>
  <c r="BF105"/>
  <c r="AR105" s="1"/>
  <c r="BF107"/>
  <c r="AR107" s="1"/>
  <c r="BT107" s="1"/>
  <c r="BF109"/>
  <c r="AR109"/>
  <c r="BT109" s="1"/>
  <c r="BF111"/>
  <c r="AR111" s="1"/>
  <c r="BT111" s="1"/>
  <c r="BF113"/>
  <c r="AR113"/>
  <c r="BT113" s="1"/>
  <c r="BF115"/>
  <c r="AR115" s="1"/>
  <c r="BT115" s="1"/>
  <c r="BF117"/>
  <c r="AR117"/>
  <c r="BT117" s="1"/>
  <c r="BF119"/>
  <c r="AR119" s="1"/>
  <c r="BF121"/>
  <c r="AR121" s="1"/>
  <c r="BF123"/>
  <c r="AR123" s="1"/>
  <c r="BF125"/>
  <c r="AR125"/>
  <c r="BT125" s="1"/>
  <c r="BF127"/>
  <c r="AR127" s="1"/>
  <c r="BF129"/>
  <c r="AR129" s="1"/>
  <c r="BT129" s="1"/>
  <c r="BF131"/>
  <c r="AR131"/>
  <c r="BT131" s="1"/>
  <c r="BF133"/>
  <c r="AR133" s="1"/>
  <c r="BT133" s="1"/>
  <c r="BF135"/>
  <c r="AR135"/>
  <c r="BT135" s="1"/>
  <c r="BU135" s="1"/>
  <c r="BF137"/>
  <c r="AR137"/>
  <c r="BT137" s="1"/>
  <c r="BU137" s="1"/>
  <c r="BF139"/>
  <c r="AR139"/>
  <c r="BT139" s="1"/>
  <c r="BU139" s="1"/>
  <c r="BF141"/>
  <c r="AR141"/>
  <c r="BT141" s="1"/>
  <c r="BF143"/>
  <c r="AR143" s="1"/>
  <c r="BF145"/>
  <c r="AR145" s="1"/>
  <c r="BF147"/>
  <c r="AR147"/>
  <c r="BT147" s="1"/>
  <c r="BU147" s="1"/>
  <c r="BF149"/>
  <c r="AR149"/>
  <c r="BT149" s="1"/>
  <c r="BF151"/>
  <c r="AR151" s="1"/>
  <c r="BF153"/>
  <c r="AR153"/>
  <c r="BT153" s="1"/>
  <c r="BF155"/>
  <c r="AR155"/>
  <c r="BT155" s="1"/>
  <c r="BU155" s="1"/>
  <c r="BF157"/>
  <c r="AR157"/>
  <c r="BT157" s="1"/>
  <c r="BF159"/>
  <c r="AR159" s="1"/>
  <c r="BF161"/>
  <c r="AR161"/>
  <c r="BT161" s="1"/>
  <c r="BF163"/>
  <c r="AR163" s="1"/>
  <c r="BT163" s="1"/>
  <c r="BF165"/>
  <c r="AR165" s="1"/>
  <c r="BT165" s="1"/>
  <c r="BF167"/>
  <c r="AR167" s="1"/>
  <c r="BF169"/>
  <c r="AR169" s="1"/>
  <c r="BF171"/>
  <c r="AR171" s="1"/>
  <c r="BF173"/>
  <c r="AR173" s="1"/>
  <c r="BF175"/>
  <c r="AR175" s="1"/>
  <c r="BT175" s="1"/>
  <c r="BF177"/>
  <c r="AR177"/>
  <c r="BT177" s="1"/>
  <c r="BU177" s="1"/>
  <c r="BF179"/>
  <c r="AR179"/>
  <c r="BT179" s="1"/>
  <c r="BU179" s="1"/>
  <c r="BF181"/>
  <c r="AR181"/>
  <c r="BT181" s="1"/>
  <c r="BU181" s="1"/>
  <c r="BF183"/>
  <c r="AR183"/>
  <c r="BT183" s="1"/>
  <c r="BF185"/>
  <c r="AR185" s="1"/>
  <c r="BT185" s="1"/>
  <c r="BF187"/>
  <c r="AR187" s="1"/>
  <c r="BF189"/>
  <c r="AR189"/>
  <c r="BT189" s="1"/>
  <c r="BF191"/>
  <c r="AR191" s="1"/>
  <c r="BT191" s="1"/>
  <c r="BF193"/>
  <c r="AR193"/>
  <c r="BT193" s="1"/>
  <c r="BF195"/>
  <c r="AR195" s="1"/>
  <c r="BT195" s="1"/>
  <c r="BF197"/>
  <c r="AR197"/>
  <c r="BT197" s="1"/>
  <c r="BF199"/>
  <c r="AR199" s="1"/>
  <c r="BF201"/>
  <c r="AR201"/>
  <c r="BF203"/>
  <c r="AR203"/>
  <c r="BT203" s="1"/>
  <c r="BU203" s="1"/>
  <c r="BF205"/>
  <c r="AR205"/>
  <c r="BT205" s="1"/>
  <c r="BF207"/>
  <c r="AR207" s="1"/>
  <c r="BT207" s="1"/>
  <c r="BF209"/>
  <c r="AR209" s="1"/>
  <c r="BF211"/>
  <c r="AR211"/>
  <c r="BT211" s="1"/>
  <c r="BU211" s="1"/>
  <c r="BF213"/>
  <c r="AR213"/>
  <c r="BT213" s="1"/>
  <c r="BF215"/>
  <c r="AR215" s="1"/>
  <c r="BT215" s="1"/>
  <c r="BF217"/>
  <c r="AR217" s="1"/>
  <c r="BT217" s="1"/>
  <c r="BF219"/>
  <c r="AR219" s="1"/>
  <c r="BF221"/>
  <c r="AR221"/>
  <c r="BT221" s="1"/>
  <c r="BF223"/>
  <c r="AR223" s="1"/>
  <c r="BT223" s="1"/>
  <c r="BF225"/>
  <c r="AR225"/>
  <c r="BT225" s="1"/>
  <c r="BF227"/>
  <c r="AR227" s="1"/>
  <c r="BF229"/>
  <c r="AR229"/>
  <c r="BT229" s="1"/>
  <c r="BF231"/>
  <c r="AR231" s="1"/>
  <c r="BF233"/>
  <c r="AR233" s="1"/>
  <c r="BF235"/>
  <c r="AR235" s="1"/>
  <c r="BT235" s="1"/>
  <c r="BF237"/>
  <c r="AR237" s="1"/>
  <c r="BT237" s="1"/>
  <c r="BF239"/>
  <c r="AR239"/>
  <c r="BT239" s="1"/>
  <c r="BU239" s="1"/>
  <c r="BF241"/>
  <c r="AR241"/>
  <c r="BT241" s="1"/>
  <c r="BF243"/>
  <c r="AR243" s="1"/>
  <c r="BF245"/>
  <c r="AR245" s="1"/>
  <c r="BT245" s="1"/>
  <c r="BF247"/>
  <c r="AR247"/>
  <c r="BT247" s="1"/>
  <c r="BU247" s="1"/>
  <c r="BF249"/>
  <c r="AR249"/>
  <c r="BT249" s="1"/>
  <c r="BF251"/>
  <c r="AR251"/>
  <c r="BT251" s="1"/>
  <c r="BU251" s="1"/>
  <c r="BF253"/>
  <c r="AR253"/>
  <c r="BT253" s="1"/>
  <c r="BF255"/>
  <c r="AR255" s="1"/>
  <c r="BT255" s="1"/>
  <c r="BF257"/>
  <c r="AR257" s="1"/>
  <c r="BT257" s="1"/>
  <c r="BF259"/>
  <c r="AR259"/>
  <c r="BT259" s="1"/>
  <c r="BU259" s="1"/>
  <c r="BF261"/>
  <c r="AR261"/>
  <c r="BF263"/>
  <c r="AR263"/>
  <c r="BT263" s="1"/>
  <c r="BF265"/>
  <c r="AR265" s="1"/>
  <c r="BF267"/>
  <c r="AR267" s="1"/>
  <c r="BT267" s="1"/>
  <c r="BF269"/>
  <c r="AR269"/>
  <c r="BT269" s="1"/>
  <c r="BF271"/>
  <c r="AR271" s="1"/>
  <c r="BT271" s="1"/>
  <c r="BF273"/>
  <c r="AR273"/>
  <c r="BT273" s="1"/>
  <c r="BF275"/>
  <c r="AR275" s="1"/>
  <c r="BT275" s="1"/>
  <c r="BF277"/>
  <c r="AR277"/>
  <c r="BT277" s="1"/>
  <c r="BF279"/>
  <c r="AR279" s="1"/>
  <c r="BT279" s="1"/>
  <c r="BF281"/>
  <c r="AR281" s="1"/>
  <c r="BT281" s="1"/>
  <c r="BF283"/>
  <c r="AR283" s="1"/>
  <c r="BF285"/>
  <c r="AR285" s="1"/>
  <c r="BF287"/>
  <c r="AR287"/>
  <c r="BT287" s="1"/>
  <c r="BF289"/>
  <c r="AR289" s="1"/>
  <c r="BT289" s="1"/>
  <c r="BF291"/>
  <c r="AR291"/>
  <c r="BT291" s="1"/>
  <c r="BF293"/>
  <c r="AR293" s="1"/>
  <c r="BT293" s="1"/>
  <c r="BF295"/>
  <c r="AR295"/>
  <c r="BT295" s="1"/>
  <c r="BU295" s="1"/>
  <c r="BF297"/>
  <c r="AR297"/>
  <c r="BF299"/>
  <c r="AR299"/>
  <c r="BT299" s="1"/>
  <c r="BF301"/>
  <c r="AR301" s="1"/>
  <c r="BT301" s="1"/>
  <c r="BF303"/>
  <c r="AR303"/>
  <c r="BT303" s="1"/>
  <c r="BF305"/>
  <c r="AR305" s="1"/>
  <c r="BF307"/>
  <c r="AR307"/>
  <c r="BT307" s="1"/>
  <c r="BU307" s="1"/>
  <c r="BF309"/>
  <c r="AR309"/>
  <c r="BT309" s="1"/>
  <c r="BF311"/>
  <c r="AR311" s="1"/>
  <c r="BT311" s="1"/>
  <c r="BF313"/>
  <c r="AR313" s="1"/>
  <c r="BT313" s="1"/>
  <c r="BF315"/>
  <c r="AR315" s="1"/>
  <c r="BF317"/>
  <c r="AR317"/>
  <c r="BT317" s="1"/>
  <c r="BF319"/>
  <c r="AR319" s="1"/>
  <c r="BT319" s="1"/>
  <c r="BF321"/>
  <c r="AR321" s="1"/>
  <c r="BT321" s="1"/>
  <c r="BF323"/>
  <c r="AR323"/>
  <c r="BT323" s="1"/>
  <c r="BU323" s="1"/>
  <c r="BF325"/>
  <c r="AR325"/>
  <c r="BT325" s="1"/>
  <c r="BF327"/>
  <c r="AR327" s="1"/>
  <c r="BT327" s="1"/>
  <c r="BF329"/>
  <c r="AR329" s="1"/>
  <c r="BF331"/>
  <c r="AR331" s="1"/>
  <c r="BT331" s="1"/>
  <c r="BF333"/>
  <c r="AR333" s="1"/>
  <c r="BF335"/>
  <c r="AR335"/>
  <c r="BT335" s="1"/>
  <c r="BU335" s="1"/>
  <c r="BF337"/>
  <c r="AR337"/>
  <c r="BT337" s="1"/>
  <c r="BF339"/>
  <c r="AR339" s="1"/>
  <c r="BF341"/>
  <c r="AR341" s="1"/>
  <c r="BT341" s="1"/>
  <c r="BF343"/>
  <c r="AR343"/>
  <c r="BT343" s="1"/>
  <c r="BF345"/>
  <c r="AR345" s="1"/>
  <c r="BT345" s="1"/>
  <c r="BF347"/>
  <c r="AR347" s="1"/>
  <c r="BF349"/>
  <c r="AR349"/>
  <c r="BT349" s="1"/>
  <c r="BF351"/>
  <c r="AR351" s="1"/>
  <c r="BT351" s="1"/>
  <c r="BF353"/>
  <c r="AR353"/>
  <c r="BT353" s="1"/>
  <c r="BF355"/>
  <c r="AR355" s="1"/>
  <c r="BF357"/>
  <c r="AR357"/>
  <c r="BT357" s="1"/>
  <c r="BF359"/>
  <c r="AR359" s="1"/>
  <c r="BT359" s="1"/>
  <c r="BF361"/>
  <c r="AR361"/>
  <c r="BF363"/>
  <c r="AR363"/>
  <c r="BT363" s="1"/>
  <c r="BU363" s="1"/>
  <c r="BF365"/>
  <c r="AR365"/>
  <c r="BT365" s="1"/>
  <c r="BF367"/>
  <c r="AR367" s="1"/>
  <c r="BT367" s="1"/>
  <c r="BF369"/>
  <c r="AR369"/>
  <c r="BT369" s="1"/>
  <c r="BF371"/>
  <c r="AR371" s="1"/>
  <c r="BT371" s="1"/>
  <c r="BF373"/>
  <c r="AR373"/>
  <c r="BT373" s="1"/>
  <c r="BF375"/>
  <c r="AR375" s="1"/>
  <c r="BF377"/>
  <c r="AR377"/>
  <c r="BT377" s="1"/>
  <c r="BF379"/>
  <c r="AR379"/>
  <c r="BT379" s="1"/>
  <c r="BF381"/>
  <c r="AR381" s="1"/>
  <c r="BT381" s="1"/>
  <c r="BF383"/>
  <c r="AR383"/>
  <c r="BT383" s="1"/>
  <c r="BF385"/>
  <c r="AR385" s="1"/>
  <c r="BT385" s="1"/>
  <c r="BF387"/>
  <c r="AR387"/>
  <c r="BT387" s="1"/>
  <c r="BF389"/>
  <c r="AR389" s="1"/>
  <c r="BF391"/>
  <c r="AR391"/>
  <c r="BT391" s="1"/>
  <c r="BF393"/>
  <c r="AR393" s="1"/>
  <c r="BF395"/>
  <c r="AR395" s="1"/>
  <c r="BF397"/>
  <c r="AR397"/>
  <c r="BT397" s="1"/>
  <c r="BF399"/>
  <c r="AR399" s="1"/>
  <c r="BT399" s="1"/>
  <c r="BF401"/>
  <c r="AR401"/>
  <c r="BT401" s="1"/>
  <c r="BF403"/>
  <c r="AR403" s="1"/>
  <c r="BT403" s="1"/>
  <c r="BF405"/>
  <c r="AR405"/>
  <c r="BT405" s="1"/>
  <c r="BG404"/>
  <c r="AS404" s="1"/>
  <c r="BG402"/>
  <c r="AS402" s="1"/>
  <c r="BU402" s="1"/>
  <c r="BG400"/>
  <c r="AS400"/>
  <c r="BU400" s="1"/>
  <c r="BV400" s="1"/>
  <c r="BG398"/>
  <c r="AS398"/>
  <c r="BG396"/>
  <c r="AS396"/>
  <c r="BU396" s="1"/>
  <c r="BV396" s="1"/>
  <c r="BG394"/>
  <c r="AS394"/>
  <c r="BU394" s="1"/>
  <c r="BG392"/>
  <c r="AS392" s="1"/>
  <c r="BU392" s="1"/>
  <c r="BG390"/>
  <c r="AS390" s="1"/>
  <c r="BU390" s="1"/>
  <c r="BG388"/>
  <c r="AS388"/>
  <c r="BU388" s="1"/>
  <c r="BV388" s="1"/>
  <c r="BG386"/>
  <c r="AS386"/>
  <c r="BU386" s="1"/>
  <c r="BG384"/>
  <c r="AS384" s="1"/>
  <c r="BU384"/>
  <c r="BG382"/>
  <c r="AS382" s="1"/>
  <c r="BG380"/>
  <c r="AS380" s="1"/>
  <c r="BG378"/>
  <c r="AS378" s="1"/>
  <c r="BU378"/>
  <c r="BG376"/>
  <c r="AS376"/>
  <c r="BU376" s="1"/>
  <c r="BV376" s="1"/>
  <c r="BG374"/>
  <c r="AS374"/>
  <c r="BU374" s="1"/>
  <c r="BG372"/>
  <c r="AS372" s="1"/>
  <c r="BU372" s="1"/>
  <c r="BG370"/>
  <c r="AS370" s="1"/>
  <c r="BU370" s="1"/>
  <c r="BV370" s="1"/>
  <c r="BG368"/>
  <c r="AS368"/>
  <c r="BG366"/>
  <c r="AS366"/>
  <c r="BG364"/>
  <c r="AS364"/>
  <c r="BU364" s="1"/>
  <c r="BV364" s="1"/>
  <c r="BG362"/>
  <c r="AS362"/>
  <c r="BG360"/>
  <c r="AS360" s="1"/>
  <c r="BU360" s="1"/>
  <c r="BG358"/>
  <c r="AS358" s="1"/>
  <c r="BU358" s="1"/>
  <c r="BV358" s="1"/>
  <c r="BG356"/>
  <c r="AS356"/>
  <c r="BU356" s="1"/>
  <c r="BV356"/>
  <c r="BG354"/>
  <c r="AS354"/>
  <c r="BU354" s="1"/>
  <c r="BG352"/>
  <c r="AS352" s="1"/>
  <c r="BU352"/>
  <c r="BG350"/>
  <c r="AS350" s="1"/>
  <c r="BG348"/>
  <c r="AS348" s="1"/>
  <c r="BG346"/>
  <c r="AS346" s="1"/>
  <c r="BU346" s="1"/>
  <c r="BV346" s="1"/>
  <c r="BG344"/>
  <c r="AS344"/>
  <c r="BU344" s="1"/>
  <c r="BV344"/>
  <c r="BG342"/>
  <c r="AS342"/>
  <c r="BU342" s="1"/>
  <c r="BG340"/>
  <c r="AS340" s="1"/>
  <c r="BU340"/>
  <c r="BG338"/>
  <c r="AS338" s="1"/>
  <c r="BU338"/>
  <c r="BG336"/>
  <c r="AS336"/>
  <c r="BU336" s="1"/>
  <c r="BV336" s="1"/>
  <c r="BG334"/>
  <c r="AS334"/>
  <c r="BG332"/>
  <c r="AS332"/>
  <c r="BG330"/>
  <c r="AS330"/>
  <c r="BU330" s="1"/>
  <c r="BV330" s="1"/>
  <c r="BG328"/>
  <c r="AS328"/>
  <c r="BU328" s="1"/>
  <c r="BV328"/>
  <c r="BG326"/>
  <c r="AS326"/>
  <c r="BU326" s="1"/>
  <c r="BV326" s="1"/>
  <c r="BG324"/>
  <c r="AS324"/>
  <c r="BU324" s="1"/>
  <c r="BV324"/>
  <c r="BG322"/>
  <c r="AS322"/>
  <c r="BU322" s="1"/>
  <c r="BV322" s="1"/>
  <c r="BG320"/>
  <c r="AS320"/>
  <c r="BU320" s="1"/>
  <c r="BV320"/>
  <c r="BG318"/>
  <c r="AS318"/>
  <c r="BG316"/>
  <c r="AS316"/>
  <c r="BU316" s="1"/>
  <c r="BV316" s="1"/>
  <c r="BG314"/>
  <c r="AS314"/>
  <c r="BG312"/>
  <c r="AS312"/>
  <c r="BG310"/>
  <c r="AS310"/>
  <c r="BG308"/>
  <c r="AS308"/>
  <c r="BG306"/>
  <c r="AS306"/>
  <c r="BU306" s="1"/>
  <c r="BV306"/>
  <c r="BG304"/>
  <c r="AS304"/>
  <c r="BU304" s="1"/>
  <c r="BV304" s="1"/>
  <c r="BG302"/>
  <c r="AS302"/>
  <c r="BG300"/>
  <c r="AS300"/>
  <c r="BU300" s="1"/>
  <c r="BV300"/>
  <c r="BG298"/>
  <c r="AS298"/>
  <c r="BU298" s="1"/>
  <c r="BV298" s="1"/>
  <c r="BG296"/>
  <c r="AS296"/>
  <c r="BU296" s="1"/>
  <c r="BV296"/>
  <c r="BG294"/>
  <c r="AS294"/>
  <c r="BG292"/>
  <c r="AS292"/>
  <c r="BU292" s="1"/>
  <c r="BV292"/>
  <c r="BG290"/>
  <c r="AS290"/>
  <c r="BU290" s="1"/>
  <c r="BV290" s="1"/>
  <c r="BG288"/>
  <c r="AS288"/>
  <c r="BG286"/>
  <c r="AS286"/>
  <c r="BG284"/>
  <c r="AS284"/>
  <c r="BG282"/>
  <c r="AS282"/>
  <c r="BU282" s="1"/>
  <c r="BV282"/>
  <c r="BG280"/>
  <c r="AS280"/>
  <c r="BU280" s="1"/>
  <c r="BV280" s="1"/>
  <c r="BG278"/>
  <c r="AS278"/>
  <c r="BU278" s="1"/>
  <c r="BV278"/>
  <c r="BG276"/>
  <c r="AS276"/>
  <c r="BG274"/>
  <c r="AS274"/>
  <c r="BU274" s="1"/>
  <c r="BV274"/>
  <c r="BG272"/>
  <c r="AS272"/>
  <c r="BG270"/>
  <c r="AS270"/>
  <c r="BG268"/>
  <c r="AS268"/>
  <c r="BU268" s="1"/>
  <c r="BV268"/>
  <c r="BG266"/>
  <c r="AS266"/>
  <c r="BU266" s="1"/>
  <c r="BV266" s="1"/>
  <c r="BG264"/>
  <c r="AS264"/>
  <c r="BU264" s="1"/>
  <c r="BV264"/>
  <c r="BG262"/>
  <c r="AS262"/>
  <c r="BU262" s="1"/>
  <c r="BV262" s="1"/>
  <c r="BG260"/>
  <c r="AS260"/>
  <c r="BU260" s="1"/>
  <c r="BV260"/>
  <c r="BG258"/>
  <c r="AS258"/>
  <c r="BU258" s="1"/>
  <c r="BV258" s="1"/>
  <c r="BG256"/>
  <c r="AS256"/>
  <c r="BU256" s="1"/>
  <c r="BV256"/>
  <c r="BG254"/>
  <c r="AS254"/>
  <c r="BG252"/>
  <c r="AS252"/>
  <c r="BG250"/>
  <c r="AS250"/>
  <c r="BU250" s="1"/>
  <c r="BV250"/>
  <c r="BG248"/>
  <c r="AS248"/>
  <c r="BG246"/>
  <c r="AS246"/>
  <c r="BU246" s="1"/>
  <c r="BV246"/>
  <c r="BG244"/>
  <c r="AS244"/>
  <c r="BU244" s="1"/>
  <c r="BV244" s="1"/>
  <c r="BW244" s="1"/>
  <c r="BG242"/>
  <c r="AS242"/>
  <c r="BU242" s="1"/>
  <c r="BV242"/>
  <c r="BG240"/>
  <c r="AS240"/>
  <c r="BG238"/>
  <c r="AS238"/>
  <c r="BG236"/>
  <c r="AS236"/>
  <c r="BU236" s="1"/>
  <c r="BV236"/>
  <c r="BG234"/>
  <c r="AS234"/>
  <c r="BG232"/>
  <c r="AS232"/>
  <c r="BG230"/>
  <c r="AS230"/>
  <c r="BU230" s="1"/>
  <c r="BV230" s="1"/>
  <c r="BG228"/>
  <c r="AS228"/>
  <c r="BU228" s="1"/>
  <c r="BV228"/>
  <c r="BG226"/>
  <c r="AS226"/>
  <c r="BU226" s="1"/>
  <c r="BV226" s="1"/>
  <c r="BG224"/>
  <c r="AS224"/>
  <c r="BU224" s="1"/>
  <c r="BV224"/>
  <c r="BG222"/>
  <c r="AS222"/>
  <c r="BU222" s="1"/>
  <c r="BV222" s="1"/>
  <c r="BG220"/>
  <c r="AS220"/>
  <c r="BU220" s="1"/>
  <c r="BV220"/>
  <c r="BG218"/>
  <c r="AS218"/>
  <c r="BG216"/>
  <c r="AS216"/>
  <c r="BU216" s="1"/>
  <c r="BV216" s="1"/>
  <c r="BG214"/>
  <c r="AS214"/>
  <c r="BG212"/>
  <c r="AS212"/>
  <c r="BU212" s="1"/>
  <c r="BV212"/>
  <c r="BG210"/>
  <c r="AS210"/>
  <c r="BG208"/>
  <c r="AS208"/>
  <c r="BU208" s="1"/>
  <c r="BV208"/>
  <c r="BG206"/>
  <c r="AS206"/>
  <c r="BU206" s="1"/>
  <c r="BG204"/>
  <c r="AS204"/>
  <c r="BG202"/>
  <c r="AS202"/>
  <c r="BG200"/>
  <c r="AS200"/>
  <c r="BG198"/>
  <c r="AS198"/>
  <c r="BG196"/>
  <c r="AS196"/>
  <c r="BG194"/>
  <c r="AS194"/>
  <c r="BU194" s="1"/>
  <c r="BV194" s="1"/>
  <c r="BW194" s="1"/>
  <c r="BG192"/>
  <c r="AS192"/>
  <c r="BU192" s="1"/>
  <c r="BV192"/>
  <c r="BG190"/>
  <c r="AS190"/>
  <c r="BU190" s="1"/>
  <c r="BV190" s="1"/>
  <c r="BG188"/>
  <c r="AS188"/>
  <c r="BG186"/>
  <c r="AS186"/>
  <c r="BG184"/>
  <c r="AS184"/>
  <c r="BU184" s="1"/>
  <c r="BV184"/>
  <c r="BG182"/>
  <c r="AS182"/>
  <c r="BG180"/>
  <c r="AS180"/>
  <c r="BU180" s="1"/>
  <c r="BV180" s="1"/>
  <c r="BG178"/>
  <c r="AS178"/>
  <c r="BU178" s="1"/>
  <c r="BV178"/>
  <c r="BG176"/>
  <c r="AS176"/>
  <c r="BU176" s="1"/>
  <c r="BV176" s="1"/>
  <c r="BG174"/>
  <c r="AS174"/>
  <c r="BU174" s="1"/>
  <c r="BV174"/>
  <c r="BG172"/>
  <c r="AS172"/>
  <c r="BG170"/>
  <c r="AS170"/>
  <c r="BU170" s="1"/>
  <c r="BV170"/>
  <c r="BG168"/>
  <c r="AS168"/>
  <c r="BU168" s="1"/>
  <c r="BV168" s="1"/>
  <c r="BG166"/>
  <c r="AS166"/>
  <c r="BG164"/>
  <c r="AS164"/>
  <c r="BU164" s="1"/>
  <c r="BV164"/>
  <c r="BG162"/>
  <c r="AS162"/>
  <c r="BG160"/>
  <c r="AS160"/>
  <c r="BG158"/>
  <c r="AS158"/>
  <c r="BU158" s="1"/>
  <c r="BV158"/>
  <c r="BG156"/>
  <c r="AS156"/>
  <c r="BG154"/>
  <c r="AS154"/>
  <c r="BG152"/>
  <c r="AS152"/>
  <c r="BU152" s="1"/>
  <c r="BV152"/>
  <c r="BG150"/>
  <c r="AS150"/>
  <c r="BG148"/>
  <c r="AS148"/>
  <c r="BG146"/>
  <c r="AS146"/>
  <c r="BG144"/>
  <c r="AS144"/>
  <c r="BU144" s="1"/>
  <c r="BV144"/>
  <c r="BG142"/>
  <c r="AS142"/>
  <c r="BG140"/>
  <c r="AS140"/>
  <c r="BU140" s="1"/>
  <c r="BV140" s="1"/>
  <c r="BG138"/>
  <c r="AS138"/>
  <c r="BG136"/>
  <c r="AS136"/>
  <c r="BG134"/>
  <c r="AS134"/>
  <c r="BU134" s="1"/>
  <c r="BV134" s="1"/>
  <c r="BG132"/>
  <c r="AS132"/>
  <c r="BG130"/>
  <c r="AS130"/>
  <c r="BG128"/>
  <c r="AS128"/>
  <c r="BU128" s="1"/>
  <c r="BV128"/>
  <c r="BG126"/>
  <c r="AS126"/>
  <c r="BG124"/>
  <c r="AS124"/>
  <c r="BU124" s="1"/>
  <c r="BV124" s="1"/>
  <c r="BG122"/>
  <c r="AS122"/>
  <c r="BG120"/>
  <c r="AS120"/>
  <c r="BG118"/>
  <c r="AS118"/>
  <c r="BG116"/>
  <c r="AS116"/>
  <c r="BG114"/>
  <c r="AS114"/>
  <c r="BG112"/>
  <c r="AS112"/>
  <c r="BU112" s="1"/>
  <c r="BV112"/>
  <c r="BG110"/>
  <c r="AS110"/>
  <c r="BG108"/>
  <c r="AS108"/>
  <c r="BG106"/>
  <c r="AS106"/>
  <c r="BU106" s="1"/>
  <c r="BV106" s="1"/>
  <c r="BG104"/>
  <c r="AS104"/>
  <c r="BU104" s="1"/>
  <c r="BV104"/>
  <c r="BG102"/>
  <c r="AS102"/>
  <c r="BG100"/>
  <c r="AS100"/>
  <c r="BU100" s="1"/>
  <c r="BV100"/>
  <c r="BG98"/>
  <c r="AS98"/>
  <c r="BU98" s="1"/>
  <c r="BV98" s="1"/>
  <c r="BG96"/>
  <c r="AS96"/>
  <c r="BU96" s="1"/>
  <c r="BV96"/>
  <c r="BG94"/>
  <c r="AS94"/>
  <c r="BU94" s="1"/>
  <c r="BV94" s="1"/>
  <c r="BG92"/>
  <c r="AS92"/>
  <c r="BU92" s="1"/>
  <c r="BV92"/>
  <c r="BG90"/>
  <c r="AS90"/>
  <c r="BU90" s="1"/>
  <c r="BV90" s="1"/>
  <c r="BG88"/>
  <c r="AS88"/>
  <c r="BU88" s="1"/>
  <c r="BV88"/>
  <c r="BG86"/>
  <c r="AS86"/>
  <c r="BG84"/>
  <c r="AS84"/>
  <c r="BU84" s="1"/>
  <c r="BV84"/>
  <c r="BG82"/>
  <c r="AS82"/>
  <c r="BG80"/>
  <c r="AS80"/>
  <c r="BG78"/>
  <c r="AS78"/>
  <c r="BG76"/>
  <c r="AS76"/>
  <c r="BG74"/>
  <c r="AS74"/>
  <c r="BG72"/>
  <c r="AS72"/>
  <c r="BG70"/>
  <c r="AS70"/>
  <c r="BU70" s="1"/>
  <c r="BV70"/>
  <c r="BG68"/>
  <c r="AS68"/>
  <c r="BG66"/>
  <c r="AS66"/>
  <c r="BU66" s="1"/>
  <c r="BV66"/>
  <c r="BG64"/>
  <c r="AS64"/>
  <c r="BG62"/>
  <c r="AS62"/>
  <c r="BG60"/>
  <c r="AS60"/>
  <c r="BG58"/>
  <c r="AS58"/>
  <c r="BG56"/>
  <c r="AS56"/>
  <c r="BG54"/>
  <c r="AS54"/>
  <c r="BU54" s="1"/>
  <c r="BV54"/>
  <c r="BG52"/>
  <c r="AS52"/>
  <c r="BU52" s="1"/>
  <c r="BV52" s="1"/>
  <c r="BW52" s="1"/>
  <c r="BG50"/>
  <c r="AS50"/>
  <c r="BU50" s="1"/>
  <c r="BV50"/>
  <c r="BG48"/>
  <c r="AS48"/>
  <c r="BG46"/>
  <c r="AS46"/>
  <c r="BG44"/>
  <c r="AS44"/>
  <c r="BG42"/>
  <c r="AS42"/>
  <c r="BU42" s="1"/>
  <c r="BV42" s="1"/>
  <c r="BG40"/>
  <c r="AS40"/>
  <c r="BU40" s="1"/>
  <c r="BV40"/>
  <c r="BG38"/>
  <c r="AS38"/>
  <c r="BU38" s="1"/>
  <c r="BV38" s="1"/>
  <c r="BW38" s="1"/>
  <c r="BX38" s="1"/>
  <c r="BG36"/>
  <c r="AS36"/>
  <c r="BU36" s="1"/>
  <c r="BV36"/>
  <c r="BG34"/>
  <c r="AS34"/>
  <c r="BU34" s="1"/>
  <c r="BV34" s="1"/>
  <c r="BG32"/>
  <c r="AS32"/>
  <c r="BU32" s="1"/>
  <c r="BV32"/>
  <c r="BG30"/>
  <c r="AS30"/>
  <c r="BG28"/>
  <c r="AS28"/>
  <c r="BU28" s="1"/>
  <c r="BV28" s="1"/>
  <c r="BW28" s="1"/>
  <c r="BX28" s="1"/>
  <c r="BG26"/>
  <c r="AS26"/>
  <c r="BG24"/>
  <c r="AS24"/>
  <c r="BU24" s="1"/>
  <c r="BV24" s="1"/>
  <c r="BG22"/>
  <c r="AS22"/>
  <c r="BG20"/>
  <c r="AS20"/>
  <c r="BU20" s="1"/>
  <c r="BV20"/>
  <c r="BG18"/>
  <c r="AS18"/>
  <c r="BU18" s="1"/>
  <c r="BV18" s="1"/>
  <c r="BG16"/>
  <c r="AS16"/>
  <c r="BU16" s="1"/>
  <c r="BV16"/>
  <c r="BG14"/>
  <c r="AS14"/>
  <c r="BG12"/>
  <c r="AS12"/>
  <c r="BG10"/>
  <c r="AS10"/>
  <c r="BG8"/>
  <c r="AS8"/>
  <c r="BH405"/>
  <c r="AT405"/>
  <c r="BH403"/>
  <c r="AT403"/>
  <c r="BH401"/>
  <c r="AT401"/>
  <c r="BH399"/>
  <c r="AT399"/>
  <c r="BH397"/>
  <c r="AT397"/>
  <c r="BH395"/>
  <c r="AT395"/>
  <c r="BH393"/>
  <c r="AT393"/>
  <c r="BH391"/>
  <c r="AT391"/>
  <c r="BH389"/>
  <c r="AT389"/>
  <c r="BH387"/>
  <c r="AT387"/>
  <c r="BH385"/>
  <c r="AT385"/>
  <c r="BH383"/>
  <c r="AT383"/>
  <c r="BH381"/>
  <c r="AT381"/>
  <c r="BH379"/>
  <c r="AT379"/>
  <c r="BH377"/>
  <c r="AT377"/>
  <c r="BH375"/>
  <c r="AT375"/>
  <c r="BH373"/>
  <c r="AT373"/>
  <c r="BH371"/>
  <c r="AT371"/>
  <c r="BH369"/>
  <c r="AT369"/>
  <c r="BH367"/>
  <c r="AT367"/>
  <c r="BH365"/>
  <c r="AT365"/>
  <c r="BH363"/>
  <c r="AT363"/>
  <c r="BH361"/>
  <c r="AT361"/>
  <c r="BH359"/>
  <c r="AT359"/>
  <c r="BH357"/>
  <c r="AT357"/>
  <c r="BH355"/>
  <c r="AT355"/>
  <c r="BH353"/>
  <c r="AT353"/>
  <c r="BH351"/>
  <c r="AT351"/>
  <c r="BH349"/>
  <c r="AT349"/>
  <c r="BH347"/>
  <c r="AT347"/>
  <c r="BH345"/>
  <c r="AT345"/>
  <c r="BH343"/>
  <c r="AT343"/>
  <c r="BH341"/>
  <c r="AT341"/>
  <c r="BH339"/>
  <c r="AT339"/>
  <c r="BH337"/>
  <c r="AT337"/>
  <c r="BH335"/>
  <c r="AT335"/>
  <c r="BV335" s="1"/>
  <c r="BH333"/>
  <c r="AT333"/>
  <c r="BH331"/>
  <c r="AT331"/>
  <c r="BH329"/>
  <c r="AT329"/>
  <c r="BH327"/>
  <c r="AT327"/>
  <c r="BH325"/>
  <c r="AT325"/>
  <c r="BH323"/>
  <c r="AT323"/>
  <c r="BH321"/>
  <c r="AT321"/>
  <c r="BH319"/>
  <c r="AT319"/>
  <c r="BH317"/>
  <c r="AT317"/>
  <c r="BH315"/>
  <c r="AT315"/>
  <c r="BH313"/>
  <c r="AT313"/>
  <c r="BH311"/>
  <c r="AT311"/>
  <c r="BH309"/>
  <c r="AT309"/>
  <c r="BH307"/>
  <c r="AT307"/>
  <c r="BH305"/>
  <c r="AT305"/>
  <c r="BH303"/>
  <c r="AT303"/>
  <c r="BH301"/>
  <c r="AT301"/>
  <c r="BH299"/>
  <c r="AT299"/>
  <c r="BH297"/>
  <c r="AT297"/>
  <c r="BH295"/>
  <c r="AT295"/>
  <c r="BV295" s="1"/>
  <c r="BH293"/>
  <c r="AT293"/>
  <c r="BH291"/>
  <c r="AT291"/>
  <c r="BH289"/>
  <c r="AT289"/>
  <c r="BH287"/>
  <c r="AT287"/>
  <c r="BH285"/>
  <c r="AT285"/>
  <c r="BH283"/>
  <c r="AT283"/>
  <c r="BH281"/>
  <c r="AT281"/>
  <c r="BH279"/>
  <c r="AT279"/>
  <c r="BH277"/>
  <c r="AT277"/>
  <c r="BH275"/>
  <c r="AT275"/>
  <c r="BH273"/>
  <c r="AT273"/>
  <c r="BH271"/>
  <c r="AT271"/>
  <c r="BH269"/>
  <c r="AT269"/>
  <c r="BH267"/>
  <c r="AT267"/>
  <c r="BH265"/>
  <c r="AT265"/>
  <c r="BH263"/>
  <c r="AT263"/>
  <c r="BH261"/>
  <c r="AT261"/>
  <c r="BH259"/>
  <c r="AT259"/>
  <c r="BH257"/>
  <c r="AT257"/>
  <c r="BH255"/>
  <c r="AT255"/>
  <c r="BH253"/>
  <c r="AT253"/>
  <c r="BH251"/>
  <c r="AT251"/>
  <c r="BH249"/>
  <c r="AT249"/>
  <c r="BH247"/>
  <c r="AT247"/>
  <c r="BV247" s="1"/>
  <c r="BH245"/>
  <c r="AT245"/>
  <c r="BH243"/>
  <c r="AT243"/>
  <c r="BH241"/>
  <c r="AT241"/>
  <c r="BH239"/>
  <c r="AT239"/>
  <c r="BV239" s="1"/>
  <c r="BH237"/>
  <c r="AT237"/>
  <c r="BH235"/>
  <c r="AT235"/>
  <c r="BH233"/>
  <c r="AT233"/>
  <c r="BH231"/>
  <c r="AT231"/>
  <c r="BH229"/>
  <c r="AT229"/>
  <c r="BH227"/>
  <c r="AT227"/>
  <c r="BH225"/>
  <c r="AT225"/>
  <c r="BH223"/>
  <c r="AT223"/>
  <c r="BH221"/>
  <c r="AT221"/>
  <c r="BH219"/>
  <c r="AT219"/>
  <c r="BH217"/>
  <c r="AT217"/>
  <c r="BH215"/>
  <c r="AT215"/>
  <c r="BH213"/>
  <c r="AT213"/>
  <c r="BH211"/>
  <c r="AT211"/>
  <c r="BH209"/>
  <c r="AT209"/>
  <c r="BH207"/>
  <c r="AT207"/>
  <c r="BH205"/>
  <c r="AT205"/>
  <c r="BH203"/>
  <c r="AT203"/>
  <c r="BH201"/>
  <c r="AT201"/>
  <c r="BH199"/>
  <c r="AT199"/>
  <c r="BH197"/>
  <c r="AT197"/>
  <c r="BH195"/>
  <c r="AT195"/>
  <c r="BH193"/>
  <c r="AT193"/>
  <c r="BH191"/>
  <c r="AT191"/>
  <c r="BH189"/>
  <c r="AT189"/>
  <c r="BH187"/>
  <c r="AT187"/>
  <c r="BH185"/>
  <c r="AT185"/>
  <c r="BH183"/>
  <c r="AT183"/>
  <c r="BH181"/>
  <c r="AT181"/>
  <c r="BV181" s="1"/>
  <c r="BH179"/>
  <c r="AT179"/>
  <c r="BV179" s="1"/>
  <c r="BH177"/>
  <c r="AT177"/>
  <c r="BH175"/>
  <c r="AT175"/>
  <c r="BH173"/>
  <c r="AT173"/>
  <c r="BH171"/>
  <c r="AT171"/>
  <c r="BH169"/>
  <c r="AT169"/>
  <c r="BH167"/>
  <c r="AT167"/>
  <c r="BH165"/>
  <c r="AT165"/>
  <c r="BH163"/>
  <c r="AT163"/>
  <c r="BH161"/>
  <c r="AT161"/>
  <c r="BH159"/>
  <c r="AT159"/>
  <c r="BH157"/>
  <c r="AT157"/>
  <c r="BH155"/>
  <c r="AT155"/>
  <c r="BV155" s="1"/>
  <c r="BH153"/>
  <c r="AT153"/>
  <c r="BH151"/>
  <c r="AT151"/>
  <c r="BH149"/>
  <c r="AT149"/>
  <c r="BH147"/>
  <c r="AT147"/>
  <c r="BH145"/>
  <c r="AT145"/>
  <c r="BH143"/>
  <c r="AT143"/>
  <c r="BH141"/>
  <c r="AT141"/>
  <c r="BH139"/>
  <c r="AT139"/>
  <c r="BV139" s="1"/>
  <c r="BH137"/>
  <c r="AT137"/>
  <c r="BV137" s="1"/>
  <c r="BH135"/>
  <c r="AT135"/>
  <c r="BV135" s="1"/>
  <c r="BH133"/>
  <c r="AT133"/>
  <c r="BH131"/>
  <c r="AT131"/>
  <c r="BH129"/>
  <c r="AT129"/>
  <c r="BH127"/>
  <c r="AT127"/>
  <c r="BH125"/>
  <c r="AT125"/>
  <c r="BH123"/>
  <c r="AT123"/>
  <c r="BH121"/>
  <c r="AT121"/>
  <c r="BH119"/>
  <c r="AT119"/>
  <c r="BH117"/>
  <c r="AT117"/>
  <c r="BH115"/>
  <c r="AT115"/>
  <c r="BH113"/>
  <c r="AT113"/>
  <c r="BH111"/>
  <c r="AT111"/>
  <c r="BH109"/>
  <c r="AT109"/>
  <c r="BH107"/>
  <c r="AT107"/>
  <c r="BH105"/>
  <c r="AT105"/>
  <c r="BH103"/>
  <c r="AT103"/>
  <c r="BH101"/>
  <c r="AT101"/>
  <c r="BH99"/>
  <c r="AT99"/>
  <c r="BH97"/>
  <c r="AT97"/>
  <c r="BH95"/>
  <c r="AT95"/>
  <c r="BV95" s="1"/>
  <c r="BH93"/>
  <c r="AT93"/>
  <c r="BH91"/>
  <c r="AT91"/>
  <c r="BH89"/>
  <c r="AT89"/>
  <c r="BH87"/>
  <c r="AT87"/>
  <c r="BH85"/>
  <c r="AT85"/>
  <c r="BH83"/>
  <c r="AT83"/>
  <c r="BH81"/>
  <c r="AT81"/>
  <c r="BH79"/>
  <c r="AT79"/>
  <c r="BH77"/>
  <c r="AT77"/>
  <c r="BH75"/>
  <c r="AT75"/>
  <c r="BH73"/>
  <c r="AT73"/>
  <c r="BH71"/>
  <c r="AT71"/>
  <c r="BH69"/>
  <c r="AT69"/>
  <c r="BH67"/>
  <c r="AT67"/>
  <c r="BH65"/>
  <c r="AT65"/>
  <c r="BH63"/>
  <c r="AT63"/>
  <c r="BV63" s="1"/>
  <c r="BH61"/>
  <c r="AT61"/>
  <c r="BH59"/>
  <c r="AT59"/>
  <c r="BH57"/>
  <c r="AT57"/>
  <c r="BH55"/>
  <c r="AT55"/>
  <c r="BH53"/>
  <c r="AT53"/>
  <c r="BH51"/>
  <c r="AT51"/>
  <c r="BH49"/>
  <c r="AT49"/>
  <c r="BH47"/>
  <c r="AT47"/>
  <c r="BH45"/>
  <c r="AT45"/>
  <c r="BH43"/>
  <c r="AT43"/>
  <c r="BH41"/>
  <c r="AT41"/>
  <c r="BH39"/>
  <c r="AT39"/>
  <c r="BH37"/>
  <c r="AT37"/>
  <c r="BH35"/>
  <c r="AT35"/>
  <c r="BH33"/>
  <c r="AT33"/>
  <c r="BH31"/>
  <c r="AT31"/>
  <c r="BV31" s="1"/>
  <c r="BH29"/>
  <c r="AT29"/>
  <c r="BH27"/>
  <c r="AT27"/>
  <c r="BH25"/>
  <c r="AT25"/>
  <c r="BH23"/>
  <c r="AT23"/>
  <c r="BH21"/>
  <c r="AT21"/>
  <c r="BH19"/>
  <c r="AT19"/>
  <c r="BH17"/>
  <c r="AT17"/>
  <c r="BH15"/>
  <c r="AT15"/>
  <c r="BV15" s="1"/>
  <c r="BH13"/>
  <c r="AT13"/>
  <c r="BH11"/>
  <c r="AT11"/>
  <c r="BH9"/>
  <c r="AT9"/>
  <c r="BH7"/>
  <c r="AT7"/>
  <c r="BI404"/>
  <c r="AU404"/>
  <c r="BI402"/>
  <c r="AU402"/>
  <c r="BI400"/>
  <c r="AU400"/>
  <c r="BW400" s="1"/>
  <c r="BI398"/>
  <c r="AU398"/>
  <c r="BI396"/>
  <c r="AU396"/>
  <c r="BW396" s="1"/>
  <c r="BI394"/>
  <c r="AU394"/>
  <c r="BI392"/>
  <c r="AU392"/>
  <c r="BI390"/>
  <c r="AU390"/>
  <c r="BI388"/>
  <c r="AU388"/>
  <c r="BW388" s="1"/>
  <c r="BI386"/>
  <c r="AU386"/>
  <c r="BI384"/>
  <c r="AU384"/>
  <c r="BI382"/>
  <c r="AU382"/>
  <c r="BI380"/>
  <c r="AU380"/>
  <c r="BI378"/>
  <c r="AU378"/>
  <c r="BI376"/>
  <c r="AU376"/>
  <c r="BI374"/>
  <c r="AU374"/>
  <c r="BI372"/>
  <c r="AU372"/>
  <c r="BI370"/>
  <c r="AU370"/>
  <c r="BI368"/>
  <c r="AU368"/>
  <c r="BI366"/>
  <c r="AU366"/>
  <c r="BI364"/>
  <c r="AU364"/>
  <c r="BI362"/>
  <c r="AU362"/>
  <c r="BI360"/>
  <c r="AU360"/>
  <c r="BI358"/>
  <c r="AU358"/>
  <c r="BI356"/>
  <c r="AU356"/>
  <c r="BW356" s="1"/>
  <c r="BI354"/>
  <c r="AU354"/>
  <c r="BI352"/>
  <c r="AU352"/>
  <c r="BI350"/>
  <c r="AU350"/>
  <c r="BI348"/>
  <c r="AU348"/>
  <c r="BI346"/>
  <c r="AU346"/>
  <c r="BI344"/>
  <c r="AU344"/>
  <c r="BI342"/>
  <c r="AU342"/>
  <c r="BI340"/>
  <c r="AU340"/>
  <c r="BI338"/>
  <c r="AU338"/>
  <c r="BI336"/>
  <c r="AU336"/>
  <c r="BI334"/>
  <c r="AU334"/>
  <c r="BI332"/>
  <c r="AU332"/>
  <c r="BI330"/>
  <c r="AU330"/>
  <c r="BI328"/>
  <c r="AU328"/>
  <c r="BW328" s="1"/>
  <c r="BI326"/>
  <c r="AU326"/>
  <c r="BI324"/>
  <c r="AU324"/>
  <c r="BI322"/>
  <c r="AU322"/>
  <c r="BI320"/>
  <c r="AU320"/>
  <c r="BW320" s="1"/>
  <c r="BI318"/>
  <c r="AU318"/>
  <c r="BI316"/>
  <c r="AU316"/>
  <c r="BI314"/>
  <c r="AU314"/>
  <c r="BI312"/>
  <c r="AU312"/>
  <c r="BI310"/>
  <c r="AU310"/>
  <c r="BI308"/>
  <c r="AU308"/>
  <c r="BI306"/>
  <c r="AU306"/>
  <c r="BI304"/>
  <c r="AU304"/>
  <c r="BI302"/>
  <c r="AU302"/>
  <c r="BI300"/>
  <c r="AU300"/>
  <c r="BW300" s="1"/>
  <c r="BI298"/>
  <c r="AU298"/>
  <c r="BI296"/>
  <c r="AU296"/>
  <c r="BW296" s="1"/>
  <c r="BI294"/>
  <c r="AU294"/>
  <c r="BI292"/>
  <c r="AU292"/>
  <c r="BW292" s="1"/>
  <c r="BI290"/>
  <c r="AU290"/>
  <c r="BI288"/>
  <c r="AU288"/>
  <c r="BI286"/>
  <c r="AU286"/>
  <c r="BI284"/>
  <c r="AU284"/>
  <c r="BI282"/>
  <c r="AU282"/>
  <c r="BW282" s="1"/>
  <c r="BI280"/>
  <c r="AU280"/>
  <c r="BI278"/>
  <c r="AU278"/>
  <c r="BW278" s="1"/>
  <c r="BI276"/>
  <c r="AU276"/>
  <c r="BI274"/>
  <c r="AU274"/>
  <c r="BW274" s="1"/>
  <c r="BI272"/>
  <c r="AU272"/>
  <c r="BI270"/>
  <c r="AU270"/>
  <c r="BI268"/>
  <c r="AU268"/>
  <c r="BW268" s="1"/>
  <c r="BI266"/>
  <c r="AU266"/>
  <c r="BI264"/>
  <c r="AU264"/>
  <c r="BW264" s="1"/>
  <c r="BI262"/>
  <c r="AU262"/>
  <c r="BI260"/>
  <c r="AU260"/>
  <c r="BW260" s="1"/>
  <c r="BI258"/>
  <c r="AU258"/>
  <c r="BI256"/>
  <c r="AU256"/>
  <c r="BW256" s="1"/>
  <c r="BI254"/>
  <c r="AU254"/>
  <c r="BI252"/>
  <c r="AU252"/>
  <c r="BI250"/>
  <c r="AU250"/>
  <c r="BW250" s="1"/>
  <c r="BI248"/>
  <c r="AU248"/>
  <c r="BI246"/>
  <c r="AU246"/>
  <c r="BW246" s="1"/>
  <c r="BI244"/>
  <c r="AU244"/>
  <c r="BI242"/>
  <c r="AU242"/>
  <c r="BW242" s="1"/>
  <c r="BI240"/>
  <c r="AU240"/>
  <c r="BI238"/>
  <c r="AU238"/>
  <c r="BI236"/>
  <c r="AU236"/>
  <c r="BW236" s="1"/>
  <c r="BI234"/>
  <c r="AU234"/>
  <c r="BI232"/>
  <c r="AU232"/>
  <c r="BI230"/>
  <c r="AU230"/>
  <c r="BI228"/>
  <c r="AU228"/>
  <c r="BW228" s="1"/>
  <c r="BI226"/>
  <c r="AU226"/>
  <c r="BI224"/>
  <c r="AU224"/>
  <c r="BW224" s="1"/>
  <c r="BI222"/>
  <c r="AU222"/>
  <c r="BI220"/>
  <c r="AU220"/>
  <c r="BW220" s="1"/>
  <c r="BI218"/>
  <c r="AU218"/>
  <c r="BI216"/>
  <c r="AU216"/>
  <c r="BI214"/>
  <c r="AU214"/>
  <c r="BI212"/>
  <c r="AU212"/>
  <c r="BW212" s="1"/>
  <c r="BI210"/>
  <c r="AU210"/>
  <c r="BI208"/>
  <c r="AU208"/>
  <c r="BW208" s="1"/>
  <c r="BI206"/>
  <c r="AU206"/>
  <c r="BI204"/>
  <c r="AU204"/>
  <c r="BI202"/>
  <c r="AU202"/>
  <c r="BI200"/>
  <c r="AU200"/>
  <c r="BI198"/>
  <c r="AU198"/>
  <c r="BI196"/>
  <c r="AU196"/>
  <c r="BI194"/>
  <c r="AU194"/>
  <c r="BI192"/>
  <c r="AU192"/>
  <c r="BW192" s="1"/>
  <c r="BI190"/>
  <c r="AU190"/>
  <c r="BI188"/>
  <c r="AU188"/>
  <c r="BI186"/>
  <c r="AU186"/>
  <c r="BI184"/>
  <c r="AU184"/>
  <c r="BW184" s="1"/>
  <c r="BI182"/>
  <c r="AU182"/>
  <c r="BI180"/>
  <c r="AU180"/>
  <c r="BI178"/>
  <c r="AU178"/>
  <c r="BW178" s="1"/>
  <c r="BI176"/>
  <c r="AU176"/>
  <c r="BI174"/>
  <c r="AU174"/>
  <c r="BI172"/>
  <c r="AU172"/>
  <c r="BI170"/>
  <c r="AU170"/>
  <c r="BW170" s="1"/>
  <c r="BI168"/>
  <c r="AU168"/>
  <c r="BI166"/>
  <c r="AU166"/>
  <c r="BI164"/>
  <c r="AU164"/>
  <c r="BW164" s="1"/>
  <c r="BI162"/>
  <c r="AU162"/>
  <c r="BI160"/>
  <c r="AU160"/>
  <c r="BI158"/>
  <c r="AU158"/>
  <c r="BW158" s="1"/>
  <c r="BI156"/>
  <c r="AU156"/>
  <c r="BI154"/>
  <c r="AU154"/>
  <c r="BI152"/>
  <c r="AU152"/>
  <c r="BW152" s="1"/>
  <c r="BI150"/>
  <c r="AU150"/>
  <c r="BI148"/>
  <c r="AU148"/>
  <c r="BI146"/>
  <c r="AU146"/>
  <c r="BI144"/>
  <c r="AU144"/>
  <c r="BI142"/>
  <c r="AU142"/>
  <c r="BI140"/>
  <c r="AU140"/>
  <c r="BI138"/>
  <c r="AU138"/>
  <c r="BI136"/>
  <c r="AU136"/>
  <c r="BI134"/>
  <c r="AU134"/>
  <c r="BI132"/>
  <c r="AU132"/>
  <c r="BI130"/>
  <c r="AU130"/>
  <c r="BI128"/>
  <c r="AU128"/>
  <c r="BI126"/>
  <c r="AU126"/>
  <c r="BI124"/>
  <c r="AU124"/>
  <c r="BI122"/>
  <c r="AU122"/>
  <c r="BI120"/>
  <c r="AU120"/>
  <c r="BI118"/>
  <c r="AU118"/>
  <c r="BI116"/>
  <c r="AU116"/>
  <c r="BI114"/>
  <c r="AU114"/>
  <c r="BI112"/>
  <c r="AU112"/>
  <c r="BW112" s="1"/>
  <c r="BI110"/>
  <c r="AU110"/>
  <c r="BI108"/>
  <c r="AU108"/>
  <c r="BI106"/>
  <c r="AU106"/>
  <c r="BI104"/>
  <c r="AU104"/>
  <c r="BW104" s="1"/>
  <c r="BI102"/>
  <c r="AU102"/>
  <c r="BI100"/>
  <c r="AU100"/>
  <c r="BI98"/>
  <c r="AU98"/>
  <c r="BI96"/>
  <c r="AU96"/>
  <c r="BW96" s="1"/>
  <c r="BI94"/>
  <c r="AU94"/>
  <c r="BI92"/>
  <c r="AU92"/>
  <c r="BW92" s="1"/>
  <c r="BI90"/>
  <c r="AU90"/>
  <c r="BI88"/>
  <c r="AU88"/>
  <c r="BI86"/>
  <c r="AU86"/>
  <c r="BI84"/>
  <c r="AU84"/>
  <c r="BW84" s="1"/>
  <c r="BI82"/>
  <c r="AU82"/>
  <c r="BI80"/>
  <c r="AU80"/>
  <c r="BI78"/>
  <c r="AU78"/>
  <c r="BI76"/>
  <c r="AU76"/>
  <c r="BI74"/>
  <c r="AU74"/>
  <c r="BI72"/>
  <c r="AU72"/>
  <c r="BI70"/>
  <c r="AU70"/>
  <c r="BW70" s="1"/>
  <c r="BX70" s="1"/>
  <c r="BI68"/>
  <c r="AU68"/>
  <c r="BI66"/>
  <c r="AU66"/>
  <c r="BI64"/>
  <c r="AU64"/>
  <c r="BI62"/>
  <c r="AU62"/>
  <c r="BI60"/>
  <c r="AU60"/>
  <c r="BI58"/>
  <c r="AU58"/>
  <c r="BI56"/>
  <c r="AU56"/>
  <c r="BI54"/>
  <c r="AU54"/>
  <c r="BW54" s="1"/>
  <c r="BI52"/>
  <c r="AU52"/>
  <c r="BI50"/>
  <c r="AU50"/>
  <c r="BW50" s="1"/>
  <c r="BI48"/>
  <c r="AU48"/>
  <c r="BI46"/>
  <c r="AU46"/>
  <c r="BI44"/>
  <c r="AU44"/>
  <c r="BI42"/>
  <c r="AU42"/>
  <c r="BI40"/>
  <c r="AU40"/>
  <c r="BW40" s="1"/>
  <c r="BI38"/>
  <c r="AU38"/>
  <c r="BI36"/>
  <c r="AU36"/>
  <c r="BW36" s="1"/>
  <c r="BI34"/>
  <c r="AU34"/>
  <c r="BI32"/>
  <c r="AU32"/>
  <c r="BW32" s="1"/>
  <c r="BI30"/>
  <c r="AU30"/>
  <c r="BI28"/>
  <c r="AU28"/>
  <c r="BI26"/>
  <c r="AU26"/>
  <c r="BI24"/>
  <c r="AU24"/>
  <c r="BI22"/>
  <c r="AU22"/>
  <c r="BI20"/>
  <c r="AU20"/>
  <c r="BI18"/>
  <c r="AU18"/>
  <c r="BI16"/>
  <c r="AU16"/>
  <c r="BW16" s="1"/>
  <c r="BI14"/>
  <c r="AU14"/>
  <c r="BI12"/>
  <c r="AU12"/>
  <c r="BI10"/>
  <c r="AU10"/>
  <c r="BI8"/>
  <c r="AU8"/>
  <c r="BJ405"/>
  <c r="AV405"/>
  <c r="BJ403"/>
  <c r="AV403"/>
  <c r="BJ401"/>
  <c r="AV401"/>
  <c r="BJ399"/>
  <c r="AV399"/>
  <c r="BJ397"/>
  <c r="AV397"/>
  <c r="BJ395"/>
  <c r="AV395"/>
  <c r="BJ393"/>
  <c r="AV393"/>
  <c r="BJ391"/>
  <c r="AV391"/>
  <c r="BJ389"/>
  <c r="AV389"/>
  <c r="BJ387"/>
  <c r="AV387"/>
  <c r="BJ385"/>
  <c r="AV385"/>
  <c r="BJ383"/>
  <c r="AV383"/>
  <c r="BJ381"/>
  <c r="AV381"/>
  <c r="BJ379"/>
  <c r="AV379"/>
  <c r="BJ377"/>
  <c r="AV377"/>
  <c r="BJ375"/>
  <c r="AV375"/>
  <c r="BJ373"/>
  <c r="AV373"/>
  <c r="BJ371"/>
  <c r="AV371"/>
  <c r="BJ369"/>
  <c r="AV369"/>
  <c r="BJ367"/>
  <c r="AV367"/>
  <c r="BJ365"/>
  <c r="AV365"/>
  <c r="BJ363"/>
  <c r="AV363"/>
  <c r="BJ361"/>
  <c r="AV361"/>
  <c r="BJ359"/>
  <c r="AV359"/>
  <c r="BJ357"/>
  <c r="AV357"/>
  <c r="BJ355"/>
  <c r="AV355"/>
  <c r="BJ353"/>
  <c r="AV353"/>
  <c r="BJ351"/>
  <c r="AV351"/>
  <c r="BJ349"/>
  <c r="AV349"/>
  <c r="BJ347"/>
  <c r="AV347"/>
  <c r="BJ345"/>
  <c r="AV345"/>
  <c r="BJ343"/>
  <c r="AV343"/>
  <c r="BJ341"/>
  <c r="AV341"/>
  <c r="BJ339"/>
  <c r="AV339"/>
  <c r="BJ337"/>
  <c r="AV337"/>
  <c r="BJ335"/>
  <c r="AV335"/>
  <c r="BJ333"/>
  <c r="AV333"/>
  <c r="BJ331"/>
  <c r="AV331"/>
  <c r="BJ329"/>
  <c r="AV329"/>
  <c r="BJ327"/>
  <c r="AV327"/>
  <c r="BJ325"/>
  <c r="AV325"/>
  <c r="BJ323"/>
  <c r="AV323"/>
  <c r="BJ321"/>
  <c r="AV321"/>
  <c r="BJ319"/>
  <c r="AV319"/>
  <c r="BJ317"/>
  <c r="AV317"/>
  <c r="BJ315"/>
  <c r="AV315"/>
  <c r="BJ313"/>
  <c r="AV313"/>
  <c r="BJ311"/>
  <c r="AV311"/>
  <c r="BJ309"/>
  <c r="AV309"/>
  <c r="BJ307"/>
  <c r="AV307"/>
  <c r="BJ305"/>
  <c r="AV305"/>
  <c r="BJ303"/>
  <c r="AV303"/>
  <c r="BJ301"/>
  <c r="AV301"/>
  <c r="BJ299"/>
  <c r="AV299"/>
  <c r="BJ297"/>
  <c r="AV297"/>
  <c r="BJ295"/>
  <c r="AV295"/>
  <c r="BJ293"/>
  <c r="AV293"/>
  <c r="BJ291"/>
  <c r="AV291"/>
  <c r="BJ289"/>
  <c r="AV289"/>
  <c r="BJ287"/>
  <c r="AV287"/>
  <c r="BJ285"/>
  <c r="AV285"/>
  <c r="BJ283"/>
  <c r="AV283"/>
  <c r="BJ281"/>
  <c r="AV281"/>
  <c r="BJ279"/>
  <c r="AV279"/>
  <c r="BJ277"/>
  <c r="AV277"/>
  <c r="BJ275"/>
  <c r="AV275"/>
  <c r="BJ273"/>
  <c r="AV273"/>
  <c r="BJ271"/>
  <c r="AV271"/>
  <c r="BJ269"/>
  <c r="AV269"/>
  <c r="BJ267"/>
  <c r="AV267"/>
  <c r="BJ265"/>
  <c r="AV265"/>
  <c r="BJ263"/>
  <c r="AV263"/>
  <c r="BJ261"/>
  <c r="AV261"/>
  <c r="BJ259"/>
  <c r="AV259"/>
  <c r="BJ257"/>
  <c r="AV257"/>
  <c r="BJ255"/>
  <c r="AV255"/>
  <c r="BJ253"/>
  <c r="AV253"/>
  <c r="BJ251"/>
  <c r="AV251"/>
  <c r="BJ249"/>
  <c r="AV249"/>
  <c r="BJ247"/>
  <c r="AV247"/>
  <c r="BJ245"/>
  <c r="AV245"/>
  <c r="BJ243"/>
  <c r="AV243"/>
  <c r="BJ241"/>
  <c r="AV241"/>
  <c r="BJ239"/>
  <c r="AV239"/>
  <c r="BJ237"/>
  <c r="AV237"/>
  <c r="BJ235"/>
  <c r="AV235"/>
  <c r="BJ233"/>
  <c r="AV233"/>
  <c r="BJ231"/>
  <c r="AV231"/>
  <c r="BJ229"/>
  <c r="AV229"/>
  <c r="BJ227"/>
  <c r="AV227"/>
  <c r="BJ225"/>
  <c r="AV225"/>
  <c r="BJ223"/>
  <c r="AV223"/>
  <c r="BJ221"/>
  <c r="AV221"/>
  <c r="BJ219"/>
  <c r="AV219"/>
  <c r="BJ217"/>
  <c r="AV217"/>
  <c r="BJ215"/>
  <c r="AV215"/>
  <c r="BJ213"/>
  <c r="AV213"/>
  <c r="BJ211"/>
  <c r="AV211"/>
  <c r="BJ209"/>
  <c r="AV209"/>
  <c r="BJ207"/>
  <c r="AV207"/>
  <c r="BJ205"/>
  <c r="AV205"/>
  <c r="BJ203"/>
  <c r="AV203"/>
  <c r="BJ201"/>
  <c r="AV201"/>
  <c r="BJ199"/>
  <c r="AV199"/>
  <c r="BJ197"/>
  <c r="AV197"/>
  <c r="BJ195"/>
  <c r="AV195"/>
  <c r="BJ193"/>
  <c r="AV193"/>
  <c r="BJ191"/>
  <c r="AV191"/>
  <c r="BJ189"/>
  <c r="AV189"/>
  <c r="BJ187"/>
  <c r="AV187"/>
  <c r="BJ185"/>
  <c r="AV185"/>
  <c r="BJ183"/>
  <c r="AV183"/>
  <c r="BJ181"/>
  <c r="AV181"/>
  <c r="BJ179"/>
  <c r="AV179"/>
  <c r="BJ177"/>
  <c r="AV177"/>
  <c r="BJ175"/>
  <c r="AV175"/>
  <c r="BJ173"/>
  <c r="AV173"/>
  <c r="BJ171"/>
  <c r="AV171"/>
  <c r="BJ169"/>
  <c r="AV169"/>
  <c r="BJ167"/>
  <c r="AV167"/>
  <c r="BJ165"/>
  <c r="AV165"/>
  <c r="BJ163"/>
  <c r="AV163"/>
  <c r="BJ161"/>
  <c r="AV161"/>
  <c r="BJ159"/>
  <c r="AV159"/>
  <c r="BJ157"/>
  <c r="AV157"/>
  <c r="BJ155"/>
  <c r="AV155"/>
  <c r="BJ153"/>
  <c r="AV153"/>
  <c r="BJ151"/>
  <c r="AV151"/>
  <c r="BJ149"/>
  <c r="AV149"/>
  <c r="BJ147"/>
  <c r="AV147"/>
  <c r="BJ145"/>
  <c r="AV145"/>
  <c r="BJ143"/>
  <c r="AV143"/>
  <c r="BJ141"/>
  <c r="AV141"/>
  <c r="BJ139"/>
  <c r="AV139"/>
  <c r="BJ137"/>
  <c r="AV137"/>
  <c r="BJ135"/>
  <c r="AV135"/>
  <c r="BJ133"/>
  <c r="AV133"/>
  <c r="BJ131"/>
  <c r="AV131"/>
  <c r="BJ129"/>
  <c r="AV129"/>
  <c r="BJ127"/>
  <c r="AV127"/>
  <c r="BJ125"/>
  <c r="AV125"/>
  <c r="BJ123"/>
  <c r="AV123"/>
  <c r="BJ121"/>
  <c r="AV121"/>
  <c r="BJ119"/>
  <c r="AV119"/>
  <c r="BJ117"/>
  <c r="AV117"/>
  <c r="BJ115"/>
  <c r="AV115"/>
  <c r="BJ113"/>
  <c r="AV113"/>
  <c r="BJ111"/>
  <c r="AV111"/>
  <c r="BJ109"/>
  <c r="AV109"/>
  <c r="BJ107"/>
  <c r="AV107"/>
  <c r="BJ105"/>
  <c r="AV105"/>
  <c r="BJ103"/>
  <c r="AV103"/>
  <c r="BJ101"/>
  <c r="AV101"/>
  <c r="BJ99"/>
  <c r="AV99"/>
  <c r="BJ97"/>
  <c r="AV97"/>
  <c r="BJ95"/>
  <c r="AV95"/>
  <c r="BJ93"/>
  <c r="AV93"/>
  <c r="BJ91"/>
  <c r="AV91"/>
  <c r="BJ89"/>
  <c r="AV89"/>
  <c r="BJ87"/>
  <c r="AV87"/>
  <c r="BJ85"/>
  <c r="AV85"/>
  <c r="BJ83"/>
  <c r="AV83"/>
  <c r="BJ81"/>
  <c r="AV81"/>
  <c r="BJ79"/>
  <c r="AV79"/>
  <c r="BJ77"/>
  <c r="AV77"/>
  <c r="BJ75"/>
  <c r="AV75"/>
  <c r="BJ73"/>
  <c r="AV73"/>
  <c r="BJ71"/>
  <c r="AV71"/>
  <c r="BJ69"/>
  <c r="AV69"/>
  <c r="BJ67"/>
  <c r="AV67"/>
  <c r="BJ65"/>
  <c r="AV65"/>
  <c r="BJ63"/>
  <c r="AV63"/>
  <c r="BJ61"/>
  <c r="AV61"/>
  <c r="BJ59"/>
  <c r="AV59"/>
  <c r="BJ57"/>
  <c r="AV57"/>
  <c r="BJ55"/>
  <c r="AV55"/>
  <c r="BJ53"/>
  <c r="AV53"/>
  <c r="BJ51"/>
  <c r="AV51"/>
  <c r="BJ49"/>
  <c r="AV49"/>
  <c r="BJ47"/>
  <c r="AV47"/>
  <c r="BJ45"/>
  <c r="AV45"/>
  <c r="BJ43"/>
  <c r="AV43"/>
  <c r="BJ41"/>
  <c r="AV41"/>
  <c r="BJ39"/>
  <c r="AV39"/>
  <c r="BJ37"/>
  <c r="AV37"/>
  <c r="BJ35"/>
  <c r="AV35"/>
  <c r="BJ33"/>
  <c r="AV33"/>
  <c r="BJ31"/>
  <c r="AV31"/>
  <c r="BJ29"/>
  <c r="AV29"/>
  <c r="BJ27"/>
  <c r="AV27"/>
  <c r="BJ25"/>
  <c r="AV25"/>
  <c r="BJ23"/>
  <c r="AV23"/>
  <c r="BJ21"/>
  <c r="AV21"/>
  <c r="BJ19"/>
  <c r="AV19"/>
  <c r="BJ17"/>
  <c r="AV17"/>
  <c r="BJ15"/>
  <c r="AV15"/>
  <c r="BJ13"/>
  <c r="AV13"/>
  <c r="BJ11"/>
  <c r="AV11"/>
  <c r="BJ9"/>
  <c r="AV9"/>
  <c r="BJ7"/>
  <c r="AV7"/>
  <c r="BK404"/>
  <c r="AW404"/>
  <c r="BK402"/>
  <c r="AW402"/>
  <c r="BK400"/>
  <c r="AW400"/>
  <c r="BK398"/>
  <c r="AW398"/>
  <c r="BK396"/>
  <c r="AW396"/>
  <c r="BK394"/>
  <c r="AW394"/>
  <c r="BK392"/>
  <c r="AW392"/>
  <c r="BK390"/>
  <c r="AW390"/>
  <c r="BK388"/>
  <c r="AW388"/>
  <c r="I388" s="1"/>
  <c r="BK386"/>
  <c r="AW386"/>
  <c r="BK384"/>
  <c r="AW384"/>
  <c r="BK382"/>
  <c r="AW382"/>
  <c r="BK380"/>
  <c r="AW380"/>
  <c r="BK378"/>
  <c r="AW378"/>
  <c r="BK376"/>
  <c r="AW376"/>
  <c r="BK374"/>
  <c r="AW374"/>
  <c r="BK372"/>
  <c r="AW372"/>
  <c r="BK370"/>
  <c r="AW370"/>
  <c r="BK368"/>
  <c r="AW368"/>
  <c r="BK366"/>
  <c r="AW366"/>
  <c r="BK364"/>
  <c r="AW364"/>
  <c r="BK362"/>
  <c r="AW362"/>
  <c r="BK360"/>
  <c r="AW360"/>
  <c r="BK358"/>
  <c r="AW358"/>
  <c r="BK356"/>
  <c r="AW356"/>
  <c r="BK354"/>
  <c r="AW354"/>
  <c r="BK352"/>
  <c r="AW352"/>
  <c r="BK350"/>
  <c r="AW350"/>
  <c r="BK348"/>
  <c r="AW348"/>
  <c r="BK346"/>
  <c r="AW346"/>
  <c r="BK344"/>
  <c r="AW344"/>
  <c r="BK342"/>
  <c r="AW342"/>
  <c r="BK340"/>
  <c r="AW340"/>
  <c r="I340" s="1"/>
  <c r="BK338"/>
  <c r="AW338"/>
  <c r="BK336"/>
  <c r="AW336"/>
  <c r="BK334"/>
  <c r="AW334"/>
  <c r="BK332"/>
  <c r="AW332"/>
  <c r="BK330"/>
  <c r="AW330"/>
  <c r="BK328"/>
  <c r="AW328"/>
  <c r="BK326"/>
  <c r="AW326"/>
  <c r="BK324"/>
  <c r="AW324"/>
  <c r="BK322"/>
  <c r="AW322"/>
  <c r="BK320"/>
  <c r="AW320"/>
  <c r="BK318"/>
  <c r="AW318"/>
  <c r="BK316"/>
  <c r="AW316"/>
  <c r="BK314"/>
  <c r="AW314"/>
  <c r="BK312"/>
  <c r="AW312"/>
  <c r="BK310"/>
  <c r="AW310"/>
  <c r="BK308"/>
  <c r="AW308"/>
  <c r="BK306"/>
  <c r="AW306"/>
  <c r="BK304"/>
  <c r="AW304"/>
  <c r="BK302"/>
  <c r="AW302"/>
  <c r="BK300"/>
  <c r="AW300"/>
  <c r="BK298"/>
  <c r="AW298"/>
  <c r="BK296"/>
  <c r="AW296"/>
  <c r="BK294"/>
  <c r="AW294"/>
  <c r="BK292"/>
  <c r="AW292"/>
  <c r="BK290"/>
  <c r="AW290"/>
  <c r="BK288"/>
  <c r="AW288"/>
  <c r="BK286"/>
  <c r="AW286"/>
  <c r="BK284"/>
  <c r="AW284"/>
  <c r="BK282"/>
  <c r="AW282"/>
  <c r="BK280"/>
  <c r="AW280"/>
  <c r="BK278"/>
  <c r="AW278"/>
  <c r="BK276"/>
  <c r="AW276"/>
  <c r="BK274"/>
  <c r="AW274"/>
  <c r="BK272"/>
  <c r="AW272"/>
  <c r="BK270"/>
  <c r="AW270"/>
  <c r="BK268"/>
  <c r="AW268"/>
  <c r="BK266"/>
  <c r="AW266"/>
  <c r="BK264"/>
  <c r="AW264"/>
  <c r="BK262"/>
  <c r="AW262"/>
  <c r="BK260"/>
  <c r="AW260"/>
  <c r="BK258"/>
  <c r="AW258"/>
  <c r="BK256"/>
  <c r="AW256"/>
  <c r="BK254"/>
  <c r="AW254"/>
  <c r="BK252"/>
  <c r="AW252"/>
  <c r="BK250"/>
  <c r="AW250"/>
  <c r="BK248"/>
  <c r="AW248"/>
  <c r="BK246"/>
  <c r="AW246"/>
  <c r="BK244"/>
  <c r="AW244"/>
  <c r="BK242"/>
  <c r="AW242"/>
  <c r="BK240"/>
  <c r="AW240"/>
  <c r="BK238"/>
  <c r="AW238"/>
  <c r="BK236"/>
  <c r="AW236"/>
  <c r="BK234"/>
  <c r="AW234"/>
  <c r="BK232"/>
  <c r="AW232"/>
  <c r="BK230"/>
  <c r="AW230"/>
  <c r="BK228"/>
  <c r="AW228"/>
  <c r="I228" s="1"/>
  <c r="BK226"/>
  <c r="AW226"/>
  <c r="BK224"/>
  <c r="AW224"/>
  <c r="BK222"/>
  <c r="AW222"/>
  <c r="BK220"/>
  <c r="AW220"/>
  <c r="BK218"/>
  <c r="AW218"/>
  <c r="BK216"/>
  <c r="AW216"/>
  <c r="BK214"/>
  <c r="AW214"/>
  <c r="BK212"/>
  <c r="AW212"/>
  <c r="BK210"/>
  <c r="AW210"/>
  <c r="BK208"/>
  <c r="AW208"/>
  <c r="BK206"/>
  <c r="AW206"/>
  <c r="BK204"/>
  <c r="AW204"/>
  <c r="BK202"/>
  <c r="AW202"/>
  <c r="BK200"/>
  <c r="AW200"/>
  <c r="BK198"/>
  <c r="AW198"/>
  <c r="BK196"/>
  <c r="AW196"/>
  <c r="BK194"/>
  <c r="AW194"/>
  <c r="BK192"/>
  <c r="AW192"/>
  <c r="BK190"/>
  <c r="AW190"/>
  <c r="BK188"/>
  <c r="AW188"/>
  <c r="BK186"/>
  <c r="AW186"/>
  <c r="BK184"/>
  <c r="AW184"/>
  <c r="BK182"/>
  <c r="AW182"/>
  <c r="BK180"/>
  <c r="AW180"/>
  <c r="BK178"/>
  <c r="AW178"/>
  <c r="BK176"/>
  <c r="AW176"/>
  <c r="BK174"/>
  <c r="AW174"/>
  <c r="BK172"/>
  <c r="AW172"/>
  <c r="BK170"/>
  <c r="AW170"/>
  <c r="BK168"/>
  <c r="AW168"/>
  <c r="BK166"/>
  <c r="AW166"/>
  <c r="BK164"/>
  <c r="AW164"/>
  <c r="BK162"/>
  <c r="AW162"/>
  <c r="BK160"/>
  <c r="AW160"/>
  <c r="BK158"/>
  <c r="AW158"/>
  <c r="BK156"/>
  <c r="AW156"/>
  <c r="BK154"/>
  <c r="AW154"/>
  <c r="BK152"/>
  <c r="AW152"/>
  <c r="BK150"/>
  <c r="AW150"/>
  <c r="BK148"/>
  <c r="AW148"/>
  <c r="BK146"/>
  <c r="AW146"/>
  <c r="BK144"/>
  <c r="AW144"/>
  <c r="BK142"/>
  <c r="AW142"/>
  <c r="BK140"/>
  <c r="AW140"/>
  <c r="BK138"/>
  <c r="AW138"/>
  <c r="BK136"/>
  <c r="AW136"/>
  <c r="BK134"/>
  <c r="AW134"/>
  <c r="BK132"/>
  <c r="AW132"/>
  <c r="BK130"/>
  <c r="AW130"/>
  <c r="BK128"/>
  <c r="AW128"/>
  <c r="BK126"/>
  <c r="AW126"/>
  <c r="BK124"/>
  <c r="AW124"/>
  <c r="BK122"/>
  <c r="AW122"/>
  <c r="BK120"/>
  <c r="AW120"/>
  <c r="BK118"/>
  <c r="AW118"/>
  <c r="BK116"/>
  <c r="AW116"/>
  <c r="BK114"/>
  <c r="AW114"/>
  <c r="BK112"/>
  <c r="AW112"/>
  <c r="BK110"/>
  <c r="AW110"/>
  <c r="BK108"/>
  <c r="AW108"/>
  <c r="BK106"/>
  <c r="AW106"/>
  <c r="BK104"/>
  <c r="AW104"/>
  <c r="BK102"/>
  <c r="AW102"/>
  <c r="BK100"/>
  <c r="AW100"/>
  <c r="BK98"/>
  <c r="AW98"/>
  <c r="BK96"/>
  <c r="AW96"/>
  <c r="BK94"/>
  <c r="AW94"/>
  <c r="BK92"/>
  <c r="AW92"/>
  <c r="I92" s="1"/>
  <c r="BK90"/>
  <c r="AW90"/>
  <c r="BK88"/>
  <c r="AW88"/>
  <c r="BK86"/>
  <c r="AW86"/>
  <c r="BK84"/>
  <c r="AW84"/>
  <c r="BK82"/>
  <c r="AW82"/>
  <c r="BK80"/>
  <c r="AW80"/>
  <c r="BK78"/>
  <c r="AW78"/>
  <c r="BK76"/>
  <c r="AW76"/>
  <c r="BK74"/>
  <c r="AW74"/>
  <c r="BK72"/>
  <c r="AW72"/>
  <c r="BK70"/>
  <c r="AW70"/>
  <c r="BK68"/>
  <c r="AW68"/>
  <c r="BK66"/>
  <c r="AW66"/>
  <c r="BK64"/>
  <c r="AW64"/>
  <c r="BK62"/>
  <c r="AW62"/>
  <c r="BK60"/>
  <c r="AW60"/>
  <c r="BK58"/>
  <c r="AW58"/>
  <c r="BK56"/>
  <c r="AW56"/>
  <c r="BK54"/>
  <c r="AW54"/>
  <c r="BK52"/>
  <c r="AW52"/>
  <c r="BK50"/>
  <c r="AW50"/>
  <c r="BK48"/>
  <c r="AW48"/>
  <c r="BK46"/>
  <c r="AW46"/>
  <c r="BK44"/>
  <c r="AW44"/>
  <c r="BK42"/>
  <c r="AW42"/>
  <c r="BK40"/>
  <c r="AW40"/>
  <c r="BK38"/>
  <c r="AW38"/>
  <c r="BK36"/>
  <c r="AW36"/>
  <c r="BK34"/>
  <c r="AW34"/>
  <c r="BK32"/>
  <c r="AW32"/>
  <c r="BK30"/>
  <c r="AW30"/>
  <c r="BK28"/>
  <c r="AW28"/>
  <c r="BK26"/>
  <c r="AW26"/>
  <c r="BK24"/>
  <c r="AW24"/>
  <c r="BK22"/>
  <c r="AW22"/>
  <c r="BK20"/>
  <c r="AW20"/>
  <c r="BK18"/>
  <c r="AW18"/>
  <c r="BK16"/>
  <c r="AW16"/>
  <c r="BK14"/>
  <c r="AW14"/>
  <c r="BK12"/>
  <c r="AW12"/>
  <c r="BK10"/>
  <c r="AW10"/>
  <c r="BK8"/>
  <c r="AW8"/>
  <c r="BL405"/>
  <c r="AX405"/>
  <c r="BL403"/>
  <c r="AX403"/>
  <c r="BL401"/>
  <c r="AX401"/>
  <c r="BL399"/>
  <c r="AX399"/>
  <c r="BL397"/>
  <c r="AX397"/>
  <c r="BL395"/>
  <c r="AX395"/>
  <c r="BL393"/>
  <c r="AX393"/>
  <c r="BL391"/>
  <c r="AX391"/>
  <c r="BL389"/>
  <c r="AX389"/>
  <c r="BL387"/>
  <c r="AX387"/>
  <c r="BL385"/>
  <c r="AX385"/>
  <c r="BL383"/>
  <c r="AX383"/>
  <c r="BL381"/>
  <c r="AX381"/>
  <c r="BL379"/>
  <c r="AX379"/>
  <c r="BL377"/>
  <c r="AX377"/>
  <c r="BL375"/>
  <c r="AX375"/>
  <c r="BL373"/>
  <c r="AX373"/>
  <c r="BL371"/>
  <c r="AX371"/>
  <c r="BL369"/>
  <c r="AX369"/>
  <c r="BL367"/>
  <c r="AX367"/>
  <c r="BL365"/>
  <c r="AX365"/>
  <c r="BL363"/>
  <c r="AX363"/>
  <c r="BL361"/>
  <c r="AX361"/>
  <c r="BL359"/>
  <c r="AX359"/>
  <c r="BL357"/>
  <c r="AX357"/>
  <c r="BL355"/>
  <c r="AX355"/>
  <c r="BL353"/>
  <c r="AX353"/>
  <c r="BL351"/>
  <c r="AX351"/>
  <c r="BL349"/>
  <c r="AX349"/>
  <c r="BL347"/>
  <c r="AX347"/>
  <c r="BL345"/>
  <c r="AX345"/>
  <c r="BL343"/>
  <c r="AX343"/>
  <c r="BL341"/>
  <c r="AX341"/>
  <c r="BL339"/>
  <c r="AX339"/>
  <c r="BL337"/>
  <c r="AX337"/>
  <c r="BL335"/>
  <c r="AX335"/>
  <c r="BL333"/>
  <c r="AX333"/>
  <c r="BL331"/>
  <c r="AX331"/>
  <c r="BL329"/>
  <c r="AX329"/>
  <c r="BL327"/>
  <c r="AX327"/>
  <c r="BL325"/>
  <c r="AX325"/>
  <c r="BL323"/>
  <c r="AX323"/>
  <c r="BL321"/>
  <c r="AX321"/>
  <c r="BL319"/>
  <c r="AX319"/>
  <c r="BL317"/>
  <c r="AX317"/>
  <c r="BL315"/>
  <c r="AX315"/>
  <c r="BL313"/>
  <c r="AX313"/>
  <c r="BL311"/>
  <c r="AX311"/>
  <c r="BL309"/>
  <c r="AX309"/>
  <c r="BL307"/>
  <c r="AX307"/>
  <c r="BL305"/>
  <c r="AX305"/>
  <c r="BL303"/>
  <c r="AX303"/>
  <c r="BL301"/>
  <c r="AX301"/>
  <c r="BL299"/>
  <c r="AX299"/>
  <c r="BL297"/>
  <c r="AX297"/>
  <c r="BL295"/>
  <c r="AX295"/>
  <c r="BL293"/>
  <c r="AX293"/>
  <c r="BL291"/>
  <c r="AX291"/>
  <c r="BL289"/>
  <c r="AX289"/>
  <c r="BL287"/>
  <c r="AX287"/>
  <c r="BL285"/>
  <c r="AX285"/>
  <c r="BL283"/>
  <c r="AX283"/>
  <c r="BL281"/>
  <c r="AX281"/>
  <c r="BL279"/>
  <c r="AX279"/>
  <c r="BL277"/>
  <c r="AX277"/>
  <c r="BL275"/>
  <c r="AX275"/>
  <c r="BL273"/>
  <c r="AX273"/>
  <c r="BL271"/>
  <c r="AX271"/>
  <c r="BL269"/>
  <c r="AX269"/>
  <c r="BL267"/>
  <c r="AX267"/>
  <c r="BL265"/>
  <c r="AX265"/>
  <c r="BL263"/>
  <c r="AX263"/>
  <c r="BL261"/>
  <c r="AX261"/>
  <c r="BL259"/>
  <c r="AX259"/>
  <c r="BL257"/>
  <c r="AX257"/>
  <c r="BL255"/>
  <c r="AX255"/>
  <c r="BL253"/>
  <c r="AX253"/>
  <c r="BL251"/>
  <c r="AX251"/>
  <c r="BL249"/>
  <c r="AX249"/>
  <c r="BL247"/>
  <c r="AX247"/>
  <c r="BL245"/>
  <c r="AX245"/>
  <c r="BL243"/>
  <c r="AX243"/>
  <c r="BL241"/>
  <c r="AX241"/>
  <c r="BL239"/>
  <c r="AX239"/>
  <c r="BL237"/>
  <c r="AX237"/>
  <c r="BL235"/>
  <c r="AX235"/>
  <c r="BL233"/>
  <c r="AX233"/>
  <c r="BL231"/>
  <c r="AX231"/>
  <c r="BL229"/>
  <c r="AX229"/>
  <c r="BL227"/>
  <c r="AX227"/>
  <c r="BL225"/>
  <c r="AX225"/>
  <c r="BL223"/>
  <c r="AX223"/>
  <c r="BL221"/>
  <c r="AX221"/>
  <c r="BL219"/>
  <c r="AX219"/>
  <c r="BL217"/>
  <c r="AX217"/>
  <c r="BL215"/>
  <c r="AX215"/>
  <c r="I215" s="1"/>
  <c r="BL213"/>
  <c r="AX213"/>
  <c r="BL211"/>
  <c r="AX211"/>
  <c r="BL209"/>
  <c r="AX209"/>
  <c r="BL207"/>
  <c r="AX207"/>
  <c r="BL205"/>
  <c r="AX205"/>
  <c r="BL203"/>
  <c r="AX203"/>
  <c r="BL201"/>
  <c r="AX201"/>
  <c r="BL199"/>
  <c r="AX199"/>
  <c r="BL197"/>
  <c r="AX197"/>
  <c r="BL195"/>
  <c r="AX195"/>
  <c r="BL193"/>
  <c r="AX193"/>
  <c r="BL191"/>
  <c r="AX191"/>
  <c r="I191" s="1"/>
  <c r="BL189"/>
  <c r="AX189"/>
  <c r="BL187"/>
  <c r="AX187"/>
  <c r="BL185"/>
  <c r="AX185"/>
  <c r="BL183"/>
  <c r="AX183"/>
  <c r="BL181"/>
  <c r="AX181"/>
  <c r="BL179"/>
  <c r="AX179"/>
  <c r="BL177"/>
  <c r="AX177"/>
  <c r="BL175"/>
  <c r="AX175"/>
  <c r="BL173"/>
  <c r="AX173"/>
  <c r="BL171"/>
  <c r="AX171"/>
  <c r="BL169"/>
  <c r="AX169"/>
  <c r="BL167"/>
  <c r="AX167"/>
  <c r="BL165"/>
  <c r="AX165"/>
  <c r="BL163"/>
  <c r="AX163"/>
  <c r="BL161"/>
  <c r="AX161"/>
  <c r="BL159"/>
  <c r="AX159"/>
  <c r="BL157"/>
  <c r="AX157"/>
  <c r="BL155"/>
  <c r="AX155" s="1"/>
  <c r="BL153"/>
  <c r="AX153" s="1"/>
  <c r="BL151"/>
  <c r="AX151" s="1"/>
  <c r="BL149"/>
  <c r="AX149" s="1"/>
  <c r="BL147"/>
  <c r="AX147"/>
  <c r="BL145"/>
  <c r="AX145"/>
  <c r="BL143"/>
  <c r="AX143"/>
  <c r="BL141"/>
  <c r="AX141"/>
  <c r="BL139"/>
  <c r="AX139" s="1"/>
  <c r="BL137"/>
  <c r="AX137" s="1"/>
  <c r="BL135"/>
  <c r="AX135" s="1"/>
  <c r="BL133"/>
  <c r="AX133" s="1"/>
  <c r="I133"/>
  <c r="BL131"/>
  <c r="AX131"/>
  <c r="BL129"/>
  <c r="AX129"/>
  <c r="BL127"/>
  <c r="AX127"/>
  <c r="BL125"/>
  <c r="AX125"/>
  <c r="BL123"/>
  <c r="AX123" s="1"/>
  <c r="BL121"/>
  <c r="AX121" s="1"/>
  <c r="BL119"/>
  <c r="AX119" s="1"/>
  <c r="BL117"/>
  <c r="AX117" s="1"/>
  <c r="BL115"/>
  <c r="AX115" s="1"/>
  <c r="BL113"/>
  <c r="AX113" s="1"/>
  <c r="BL111"/>
  <c r="AX111" s="1"/>
  <c r="BL109"/>
  <c r="AX109" s="1"/>
  <c r="BL107"/>
  <c r="AX107" s="1"/>
  <c r="BL105"/>
  <c r="AX105" s="1"/>
  <c r="BL103"/>
  <c r="AX103" s="1"/>
  <c r="BL101"/>
  <c r="AX101" s="1"/>
  <c r="BL99"/>
  <c r="AX99" s="1"/>
  <c r="BL97"/>
  <c r="AX97" s="1"/>
  <c r="BL95"/>
  <c r="AX95" s="1"/>
  <c r="BL93"/>
  <c r="AX93" s="1"/>
  <c r="BL91"/>
  <c r="AX91" s="1"/>
  <c r="BL89"/>
  <c r="AX89" s="1"/>
  <c r="BL87"/>
  <c r="AX87" s="1"/>
  <c r="BL85"/>
  <c r="AX85" s="1"/>
  <c r="BL83"/>
  <c r="AX83"/>
  <c r="BL81"/>
  <c r="AX81"/>
  <c r="BL79"/>
  <c r="AX79"/>
  <c r="BL77"/>
  <c r="AX77"/>
  <c r="BL75"/>
  <c r="AX75"/>
  <c r="BL73"/>
  <c r="AX73"/>
  <c r="BL71"/>
  <c r="AX71"/>
  <c r="BL69"/>
  <c r="AX69"/>
  <c r="BL67"/>
  <c r="AX67"/>
  <c r="BL65"/>
  <c r="AX65"/>
  <c r="BL63"/>
  <c r="AX63"/>
  <c r="BL61"/>
  <c r="AX61"/>
  <c r="BL59"/>
  <c r="AX59"/>
  <c r="BL57"/>
  <c r="AX57"/>
  <c r="BL55"/>
  <c r="AX55"/>
  <c r="BL53"/>
  <c r="AX53"/>
  <c r="BL51"/>
  <c r="AX51"/>
  <c r="BL49"/>
  <c r="AX49"/>
  <c r="BL47"/>
  <c r="AX47"/>
  <c r="BL45"/>
  <c r="AX45"/>
  <c r="BL43"/>
  <c r="AX43" s="1"/>
  <c r="BL41"/>
  <c r="AX41" s="1"/>
  <c r="BL39"/>
  <c r="AX39" s="1"/>
  <c r="BL37"/>
  <c r="AX37" s="1"/>
  <c r="BL35"/>
  <c r="AX35" s="1"/>
  <c r="I35" s="1"/>
  <c r="BL33"/>
  <c r="AX33" s="1"/>
  <c r="BL31"/>
  <c r="AX31" s="1"/>
  <c r="BL29"/>
  <c r="AX29" s="1"/>
  <c r="BL27"/>
  <c r="AX27" s="1"/>
  <c r="BL25"/>
  <c r="AX25" s="1"/>
  <c r="BL23"/>
  <c r="AX23" s="1"/>
  <c r="BL21"/>
  <c r="AX21" s="1"/>
  <c r="I21"/>
  <c r="BL19"/>
  <c r="AX19"/>
  <c r="BL17"/>
  <c r="AX17"/>
  <c r="BL15"/>
  <c r="AX15"/>
  <c r="BL13"/>
  <c r="AX13"/>
  <c r="BL11"/>
  <c r="AX11"/>
  <c r="BL9"/>
  <c r="AX9"/>
  <c r="BL7"/>
  <c r="AX7"/>
  <c r="BM404"/>
  <c r="AY404"/>
  <c r="BM402"/>
  <c r="AY402" s="1"/>
  <c r="BM400"/>
  <c r="AY400" s="1"/>
  <c r="BM398"/>
  <c r="AY398" s="1"/>
  <c r="BM396"/>
  <c r="AY396" s="1"/>
  <c r="BM394"/>
  <c r="AY394" s="1"/>
  <c r="BM392"/>
  <c r="AY392" s="1"/>
  <c r="BM390"/>
  <c r="AY390" s="1"/>
  <c r="BM388"/>
  <c r="AY388" s="1"/>
  <c r="BM386"/>
  <c r="AY386"/>
  <c r="BM384"/>
  <c r="AY384"/>
  <c r="BM382"/>
  <c r="AY382"/>
  <c r="BM380"/>
  <c r="AY380"/>
  <c r="BM378"/>
  <c r="AY378" s="1"/>
  <c r="BM376"/>
  <c r="AY376" s="1"/>
  <c r="BM374"/>
  <c r="AY374" s="1"/>
  <c r="BM372"/>
  <c r="AY372" s="1"/>
  <c r="BM370"/>
  <c r="AY370" s="1"/>
  <c r="BM368"/>
  <c r="AY368" s="1"/>
  <c r="BM366"/>
  <c r="AY366" s="1"/>
  <c r="BM364"/>
  <c r="AY364" s="1"/>
  <c r="BM362"/>
  <c r="AY362" s="1"/>
  <c r="BM360"/>
  <c r="AY360" s="1"/>
  <c r="BM358"/>
  <c r="AY358" s="1"/>
  <c r="BM356"/>
  <c r="AY356" s="1"/>
  <c r="I356"/>
  <c r="BM354"/>
  <c r="AY354"/>
  <c r="BM352"/>
  <c r="AY352"/>
  <c r="BM350"/>
  <c r="AY350"/>
  <c r="BM348"/>
  <c r="AY348"/>
  <c r="BM346"/>
  <c r="AY346" s="1"/>
  <c r="BM344"/>
  <c r="AY344" s="1"/>
  <c r="I344" s="1"/>
  <c r="BM342"/>
  <c r="AY342" s="1"/>
  <c r="BM340"/>
  <c r="AY340" s="1"/>
  <c r="BM338"/>
  <c r="AY338"/>
  <c r="BM336"/>
  <c r="AY336"/>
  <c r="BM334"/>
  <c r="AY334"/>
  <c r="BM332"/>
  <c r="AY332"/>
  <c r="BM330"/>
  <c r="AY330"/>
  <c r="BM328"/>
  <c r="AY328"/>
  <c r="BM326"/>
  <c r="AY326"/>
  <c r="BM324"/>
  <c r="AY324"/>
  <c r="BM322"/>
  <c r="AY322"/>
  <c r="BM320"/>
  <c r="AY320"/>
  <c r="BM318"/>
  <c r="AY318"/>
  <c r="BM316"/>
  <c r="AY316"/>
  <c r="BM314"/>
  <c r="AY314"/>
  <c r="BM312"/>
  <c r="AY312"/>
  <c r="BM310"/>
  <c r="AY310"/>
  <c r="BM308"/>
  <c r="AY308"/>
  <c r="BM306"/>
  <c r="AY306" s="1"/>
  <c r="BM304"/>
  <c r="AY304" s="1"/>
  <c r="BM302"/>
  <c r="AY302" s="1"/>
  <c r="BM300"/>
  <c r="AY300" s="1"/>
  <c r="BM298"/>
  <c r="AY298" s="1"/>
  <c r="BM296"/>
  <c r="AY296" s="1"/>
  <c r="I296"/>
  <c r="BM294"/>
  <c r="AY294"/>
  <c r="BM292"/>
  <c r="AY292"/>
  <c r="BM290"/>
  <c r="AY290"/>
  <c r="BM288"/>
  <c r="AY288"/>
  <c r="BM286"/>
  <c r="AY286"/>
  <c r="BM284"/>
  <c r="AY284"/>
  <c r="BM282"/>
  <c r="AY282" s="1"/>
  <c r="BM280"/>
  <c r="AY280" s="1"/>
  <c r="BM278"/>
  <c r="AY278" s="1"/>
  <c r="BM276"/>
  <c r="AY276" s="1"/>
  <c r="BM274"/>
  <c r="AY274" s="1"/>
  <c r="BM272"/>
  <c r="AY272" s="1"/>
  <c r="BM270"/>
  <c r="AY270" s="1"/>
  <c r="BM268"/>
  <c r="AY268" s="1"/>
  <c r="BM266"/>
  <c r="AY266" s="1"/>
  <c r="BM264"/>
  <c r="AY264" s="1"/>
  <c r="BM262"/>
  <c r="AY262" s="1"/>
  <c r="BM260"/>
  <c r="AY260" s="1"/>
  <c r="BM258"/>
  <c r="AY258" s="1"/>
  <c r="BM256"/>
  <c r="AY256" s="1"/>
  <c r="BM254"/>
  <c r="AY254" s="1"/>
  <c r="BM252"/>
  <c r="AY252" s="1"/>
  <c r="BM250"/>
  <c r="AY250" s="1"/>
  <c r="BM248"/>
  <c r="AY248" s="1"/>
  <c r="BM246"/>
  <c r="AY246" s="1"/>
  <c r="BM244"/>
  <c r="AY244" s="1"/>
  <c r="BM242"/>
  <c r="AY242" s="1"/>
  <c r="BM240"/>
  <c r="AY240" s="1"/>
  <c r="BM238"/>
  <c r="AY238" s="1"/>
  <c r="BM236"/>
  <c r="AY236" s="1"/>
  <c r="I236" s="1"/>
  <c r="BM234"/>
  <c r="AY234" s="1"/>
  <c r="BM232"/>
  <c r="AY232" s="1"/>
  <c r="BM230"/>
  <c r="AY230" s="1"/>
  <c r="BM228"/>
  <c r="AY228" s="1"/>
  <c r="BM226"/>
  <c r="AY226"/>
  <c r="BM224"/>
  <c r="AY224"/>
  <c r="BM222"/>
  <c r="AY222"/>
  <c r="BM220"/>
  <c r="AY220"/>
  <c r="BM218"/>
  <c r="AY218" s="1"/>
  <c r="BM216"/>
  <c r="AY216" s="1"/>
  <c r="I216"/>
  <c r="BM214"/>
  <c r="AY214"/>
  <c r="BM212"/>
  <c r="AY212"/>
  <c r="BM210"/>
  <c r="AY210"/>
  <c r="BM208"/>
  <c r="AY208"/>
  <c r="BM206"/>
  <c r="AY206"/>
  <c r="BM204"/>
  <c r="AY204"/>
  <c r="BM202"/>
  <c r="AY202" s="1"/>
  <c r="BM200"/>
  <c r="AY200" s="1"/>
  <c r="BM198"/>
  <c r="AY198" s="1"/>
  <c r="BM196"/>
  <c r="AY196" s="1"/>
  <c r="BM194"/>
  <c r="AY194" s="1"/>
  <c r="BM192"/>
  <c r="AY192" s="1"/>
  <c r="I192" s="1"/>
  <c r="BM190"/>
  <c r="AY190" s="1"/>
  <c r="BM188"/>
  <c r="AY188" s="1"/>
  <c r="BM186"/>
  <c r="AY186" s="1"/>
  <c r="BM184"/>
  <c r="AY184" s="1"/>
  <c r="BM182"/>
  <c r="AY182" s="1"/>
  <c r="BM180"/>
  <c r="AY180" s="1"/>
  <c r="I180" s="1"/>
  <c r="BM178"/>
  <c r="AY178" s="1"/>
  <c r="BM176"/>
  <c r="AY176" s="1"/>
  <c r="BM174"/>
  <c r="AY174"/>
  <c r="BM172"/>
  <c r="AY172"/>
  <c r="BM170"/>
  <c r="AY170" s="1"/>
  <c r="BM168"/>
  <c r="AY168" s="1"/>
  <c r="BM166"/>
  <c r="AY166" s="1"/>
  <c r="BM164"/>
  <c r="AY164" s="1"/>
  <c r="I164"/>
  <c r="BM162"/>
  <c r="AY162"/>
  <c r="BM160"/>
  <c r="AY160"/>
  <c r="BM158"/>
  <c r="AY158"/>
  <c r="BM156"/>
  <c r="AY156"/>
  <c r="BM154"/>
  <c r="AY154" s="1"/>
  <c r="BM152"/>
  <c r="AY152" s="1"/>
  <c r="I152" s="1"/>
  <c r="BM150"/>
  <c r="AY150" s="1"/>
  <c r="BM148"/>
  <c r="AY148" s="1"/>
  <c r="BM146"/>
  <c r="AY146" s="1"/>
  <c r="BM144"/>
  <c r="AY144" s="1"/>
  <c r="BM142"/>
  <c r="AY142" s="1"/>
  <c r="BM140"/>
  <c r="AY140" s="1"/>
  <c r="BM138"/>
  <c r="AY138"/>
  <c r="BM136"/>
  <c r="AY136"/>
  <c r="BM134"/>
  <c r="AY134"/>
  <c r="BM132"/>
  <c r="AY132"/>
  <c r="BM130"/>
  <c r="AY130"/>
  <c r="BM128"/>
  <c r="AY128"/>
  <c r="BM126"/>
  <c r="AY126"/>
  <c r="BM124"/>
  <c r="AY124"/>
  <c r="BM122"/>
  <c r="AY122"/>
  <c r="BM120"/>
  <c r="AY120"/>
  <c r="BM118"/>
  <c r="AY118"/>
  <c r="BM116"/>
  <c r="AY116"/>
  <c r="BM114"/>
  <c r="AY114"/>
  <c r="BM112"/>
  <c r="AY112"/>
  <c r="BM110"/>
  <c r="AY110" s="1"/>
  <c r="BM108"/>
  <c r="AY108" s="1"/>
  <c r="BM106"/>
  <c r="AY106" s="1"/>
  <c r="BM104"/>
  <c r="AY104" s="1"/>
  <c r="I104"/>
  <c r="BM102"/>
  <c r="AY102"/>
  <c r="BM100"/>
  <c r="AY100"/>
  <c r="BM98"/>
  <c r="AY98"/>
  <c r="BM96"/>
  <c r="AY96"/>
  <c r="BM94"/>
  <c r="AY94" s="1"/>
  <c r="BM92"/>
  <c r="AY92" s="1"/>
  <c r="BM90"/>
  <c r="AY90"/>
  <c r="BM88"/>
  <c r="AY88"/>
  <c r="BM86"/>
  <c r="AY86"/>
  <c r="BM84"/>
  <c r="AY84"/>
  <c r="BM82"/>
  <c r="AY82"/>
  <c r="BM80"/>
  <c r="AY80"/>
  <c r="BM78"/>
  <c r="AY78"/>
  <c r="BM76"/>
  <c r="AY76"/>
  <c r="BM74"/>
  <c r="AY74"/>
  <c r="BM72"/>
  <c r="AY72"/>
  <c r="BM70"/>
  <c r="AY70" s="1"/>
  <c r="I70" s="1"/>
  <c r="BM68"/>
  <c r="AY68" s="1"/>
  <c r="BM66"/>
  <c r="AY66" s="1"/>
  <c r="AM56"/>
  <c r="AM52"/>
  <c r="AM42"/>
  <c r="AM10"/>
  <c r="AM8"/>
  <c r="AM82"/>
  <c r="AM96"/>
  <c r="AM100"/>
  <c r="AM104"/>
  <c r="AM120"/>
  <c r="AM122"/>
  <c r="AM126"/>
  <c r="AM128"/>
  <c r="AM136"/>
  <c r="AM142"/>
  <c r="AC32" i="7"/>
  <c r="AB32"/>
  <c r="AB24"/>
  <c r="AC34"/>
  <c r="AB34"/>
  <c r="AB26"/>
  <c r="AB36"/>
  <c r="AB28"/>
  <c r="AB38"/>
  <c r="AB30"/>
  <c r="AC31"/>
  <c r="AB31"/>
  <c r="AB23"/>
  <c r="AC33"/>
  <c r="AB33"/>
  <c r="AB25"/>
  <c r="AB35"/>
  <c r="AB27"/>
  <c r="AB37"/>
  <c r="AB29"/>
  <c r="U32"/>
  <c r="T32"/>
  <c r="T24"/>
  <c r="U34"/>
  <c r="T34"/>
  <c r="T26"/>
  <c r="T36"/>
  <c r="T28"/>
  <c r="T38"/>
  <c r="T30"/>
  <c r="U31"/>
  <c r="T31"/>
  <c r="T23"/>
  <c r="U33"/>
  <c r="T33"/>
  <c r="T25"/>
  <c r="T35"/>
  <c r="T27"/>
  <c r="T37"/>
  <c r="T29"/>
  <c r="M32"/>
  <c r="L32"/>
  <c r="L24"/>
  <c r="M34"/>
  <c r="L34"/>
  <c r="L26"/>
  <c r="L36"/>
  <c r="L28"/>
  <c r="L38"/>
  <c r="L30"/>
  <c r="M31"/>
  <c r="L31"/>
  <c r="L23"/>
  <c r="M33"/>
  <c r="L33"/>
  <c r="L25"/>
  <c r="L35"/>
  <c r="L27"/>
  <c r="L37"/>
  <c r="L29"/>
  <c r="D15"/>
  <c r="D16"/>
  <c r="D17"/>
  <c r="D18"/>
  <c r="D19"/>
  <c r="D20"/>
  <c r="D21"/>
  <c r="D22"/>
  <c r="E31"/>
  <c r="D31"/>
  <c r="D23"/>
  <c r="E32"/>
  <c r="D32"/>
  <c r="D24"/>
  <c r="E33"/>
  <c r="D33"/>
  <c r="D25"/>
  <c r="E34"/>
  <c r="D34"/>
  <c r="D26"/>
  <c r="D35"/>
  <c r="D27"/>
  <c r="D36"/>
  <c r="D28"/>
  <c r="D37"/>
  <c r="D29"/>
  <c r="D38"/>
  <c r="D30"/>
  <c r="Q31" i="6"/>
  <c r="P31"/>
  <c r="P23"/>
  <c r="Q32"/>
  <c r="P32"/>
  <c r="P24"/>
  <c r="Q33"/>
  <c r="P33"/>
  <c r="P25"/>
  <c r="Q34"/>
  <c r="P34"/>
  <c r="P26"/>
  <c r="Q35"/>
  <c r="P35"/>
  <c r="P27"/>
  <c r="Q36"/>
  <c r="P36"/>
  <c r="P28"/>
  <c r="Q37"/>
  <c r="P37"/>
  <c r="P29"/>
  <c r="Q38"/>
  <c r="P38"/>
  <c r="P30"/>
  <c r="E31"/>
  <c r="D31"/>
  <c r="D23"/>
  <c r="E32"/>
  <c r="D32"/>
  <c r="D24"/>
  <c r="E33"/>
  <c r="D33"/>
  <c r="D25"/>
  <c r="E34"/>
  <c r="D34"/>
  <c r="D26"/>
  <c r="E35"/>
  <c r="D35"/>
  <c r="D27"/>
  <c r="E36"/>
  <c r="D36"/>
  <c r="D28"/>
  <c r="E37"/>
  <c r="D37"/>
  <c r="D29"/>
  <c r="E38"/>
  <c r="D38"/>
  <c r="D30"/>
  <c r="K23"/>
  <c r="W23"/>
  <c r="K24"/>
  <c r="W24"/>
  <c r="K25"/>
  <c r="W25"/>
  <c r="K26"/>
  <c r="W26"/>
  <c r="K27"/>
  <c r="W27"/>
  <c r="K28"/>
  <c r="W28"/>
  <c r="K29"/>
  <c r="W29"/>
  <c r="K30"/>
  <c r="W30"/>
  <c r="Q31" i="5"/>
  <c r="P31"/>
  <c r="P23"/>
  <c r="Q32"/>
  <c r="P32"/>
  <c r="P24"/>
  <c r="Q33"/>
  <c r="P33"/>
  <c r="P25"/>
  <c r="Q34"/>
  <c r="P34"/>
  <c r="P26"/>
  <c r="Q35"/>
  <c r="P35"/>
  <c r="P27"/>
  <c r="Q36"/>
  <c r="P36"/>
  <c r="P28"/>
  <c r="P39"/>
  <c r="Q37"/>
  <c r="P37"/>
  <c r="P29"/>
  <c r="Q38"/>
  <c r="P38"/>
  <c r="P30"/>
  <c r="E31"/>
  <c r="D31"/>
  <c r="D23"/>
  <c r="D39"/>
  <c r="E32"/>
  <c r="D32"/>
  <c r="D24"/>
  <c r="E33"/>
  <c r="D33"/>
  <c r="D25"/>
  <c r="E34"/>
  <c r="D34"/>
  <c r="D26"/>
  <c r="E35"/>
  <c r="D35"/>
  <c r="D27"/>
  <c r="E36"/>
  <c r="D36"/>
  <c r="D28"/>
  <c r="E37"/>
  <c r="D37"/>
  <c r="D29"/>
  <c r="E38"/>
  <c r="D38"/>
  <c r="D30"/>
  <c r="K23"/>
  <c r="W23"/>
  <c r="K24"/>
  <c r="W24"/>
  <c r="K25"/>
  <c r="W25"/>
  <c r="K26"/>
  <c r="W26"/>
  <c r="K27"/>
  <c r="W27"/>
  <c r="K28"/>
  <c r="W28"/>
  <c r="K29"/>
  <c r="W29"/>
  <c r="K30"/>
  <c r="W30"/>
  <c r="E31" i="4"/>
  <c r="D31"/>
  <c r="D23"/>
  <c r="V23"/>
  <c r="W31"/>
  <c r="V31"/>
  <c r="E32"/>
  <c r="D32"/>
  <c r="D24"/>
  <c r="V24"/>
  <c r="W32"/>
  <c r="V32"/>
  <c r="E33"/>
  <c r="D33"/>
  <c r="D25"/>
  <c r="V25"/>
  <c r="W33"/>
  <c r="V33"/>
  <c r="E34"/>
  <c r="D34"/>
  <c r="D26"/>
  <c r="V26"/>
  <c r="W34"/>
  <c r="V34"/>
  <c r="E35"/>
  <c r="D35"/>
  <c r="D27"/>
  <c r="V27"/>
  <c r="W35"/>
  <c r="V35"/>
  <c r="E36"/>
  <c r="D36"/>
  <c r="D28"/>
  <c r="V28"/>
  <c r="W36"/>
  <c r="V36"/>
  <c r="E37"/>
  <c r="D37"/>
  <c r="D29"/>
  <c r="V29"/>
  <c r="W37"/>
  <c r="V37"/>
  <c r="E38"/>
  <c r="D38"/>
  <c r="D30"/>
  <c r="V30"/>
  <c r="W38"/>
  <c r="V38"/>
  <c r="J23"/>
  <c r="J39"/>
  <c r="K31"/>
  <c r="J31"/>
  <c r="Q31"/>
  <c r="P31"/>
  <c r="P23"/>
  <c r="J24"/>
  <c r="K32"/>
  <c r="J32"/>
  <c r="Q32"/>
  <c r="P32"/>
  <c r="P24"/>
  <c r="J25"/>
  <c r="K33"/>
  <c r="J33"/>
  <c r="Q33"/>
  <c r="P33"/>
  <c r="P25"/>
  <c r="J26"/>
  <c r="K34"/>
  <c r="J34"/>
  <c r="Q34"/>
  <c r="P34"/>
  <c r="P26"/>
  <c r="J27"/>
  <c r="K35"/>
  <c r="J35"/>
  <c r="Q35"/>
  <c r="P35"/>
  <c r="P27"/>
  <c r="J28"/>
  <c r="K36"/>
  <c r="J36"/>
  <c r="Q36"/>
  <c r="P36"/>
  <c r="P28"/>
  <c r="J29"/>
  <c r="K37"/>
  <c r="J37"/>
  <c r="Q37"/>
  <c r="P37"/>
  <c r="P29"/>
  <c r="J30"/>
  <c r="K38"/>
  <c r="J38"/>
  <c r="Q38"/>
  <c r="P38"/>
  <c r="P30"/>
  <c r="V39"/>
  <c r="D15"/>
  <c r="P15"/>
  <c r="D16"/>
  <c r="P16"/>
  <c r="D17"/>
  <c r="P17"/>
  <c r="D18"/>
  <c r="P18"/>
  <c r="D19"/>
  <c r="P19"/>
  <c r="D20"/>
  <c r="P20"/>
  <c r="D21"/>
  <c r="P21"/>
  <c r="D22"/>
  <c r="P22"/>
  <c r="P23" i="2"/>
  <c r="P24"/>
  <c r="P25"/>
  <c r="P26"/>
  <c r="D38"/>
  <c r="D23"/>
  <c r="D39"/>
  <c r="D37"/>
  <c r="D24"/>
  <c r="D36"/>
  <c r="D25"/>
  <c r="D35"/>
  <c r="D26"/>
  <c r="K23"/>
  <c r="W23"/>
  <c r="K24"/>
  <c r="W24"/>
  <c r="K25"/>
  <c r="W25"/>
  <c r="K26"/>
  <c r="W26"/>
  <c r="K27"/>
  <c r="J27"/>
  <c r="W27"/>
  <c r="V27"/>
  <c r="K28"/>
  <c r="J28"/>
  <c r="W28"/>
  <c r="V28"/>
  <c r="K29"/>
  <c r="J29"/>
  <c r="W29"/>
  <c r="V29"/>
  <c r="K30"/>
  <c r="J30"/>
  <c r="W30"/>
  <c r="V30"/>
  <c r="E27"/>
  <c r="D27"/>
  <c r="Q27"/>
  <c r="P27"/>
  <c r="P39"/>
  <c r="E28"/>
  <c r="D28"/>
  <c r="Q28"/>
  <c r="P28"/>
  <c r="E29"/>
  <c r="D29"/>
  <c r="Q29"/>
  <c r="P29"/>
  <c r="E30"/>
  <c r="D30"/>
  <c r="Q30"/>
  <c r="P30"/>
  <c r="D599" i="11"/>
  <c r="C563"/>
  <c r="D562"/>
  <c r="C848"/>
  <c r="D848"/>
  <c r="C960"/>
  <c r="D960"/>
  <c r="C943"/>
  <c r="D943"/>
  <c r="D958"/>
  <c r="BW20"/>
  <c r="BW88"/>
  <c r="BW144"/>
  <c r="BX212"/>
  <c r="BX260"/>
  <c r="BX296"/>
  <c r="BW324"/>
  <c r="BX328"/>
  <c r="BV7"/>
  <c r="BW15"/>
  <c r="BW63"/>
  <c r="BV87"/>
  <c r="BU131"/>
  <c r="BW139"/>
  <c r="BV147"/>
  <c r="BU175"/>
  <c r="BU195"/>
  <c r="BV203"/>
  <c r="BV211"/>
  <c r="BW239"/>
  <c r="BW247"/>
  <c r="BV251"/>
  <c r="BV259"/>
  <c r="BU267"/>
  <c r="BU275"/>
  <c r="BU291"/>
  <c r="BW295"/>
  <c r="BU299"/>
  <c r="BV307"/>
  <c r="BV323"/>
  <c r="BW335"/>
  <c r="BV363"/>
  <c r="BU371"/>
  <c r="BU379"/>
  <c r="BU387"/>
  <c r="BU403"/>
  <c r="BW66"/>
  <c r="BX170"/>
  <c r="BW174"/>
  <c r="BX178"/>
  <c r="BW306"/>
  <c r="BU13"/>
  <c r="BU21"/>
  <c r="BU37"/>
  <c r="BU61"/>
  <c r="BU69"/>
  <c r="BU81"/>
  <c r="BU93"/>
  <c r="BU101"/>
  <c r="BU113"/>
  <c r="BU125"/>
  <c r="BU133"/>
  <c r="BU157"/>
  <c r="BV177"/>
  <c r="BW181"/>
  <c r="BU189"/>
  <c r="BU205"/>
  <c r="BU213"/>
  <c r="BU221"/>
  <c r="BU225"/>
  <c r="BU229"/>
  <c r="BU237"/>
  <c r="BU241"/>
  <c r="BU245"/>
  <c r="BU253"/>
  <c r="BU257"/>
  <c r="BU269"/>
  <c r="BU273"/>
  <c r="BU277"/>
  <c r="BU289"/>
  <c r="BU293"/>
  <c r="BU301"/>
  <c r="BU309"/>
  <c r="BU317"/>
  <c r="BU321"/>
  <c r="BU325"/>
  <c r="BU337"/>
  <c r="BU341"/>
  <c r="BU349"/>
  <c r="BU353"/>
  <c r="BU357"/>
  <c r="BU365"/>
  <c r="BU369"/>
  <c r="BU373"/>
  <c r="BU381"/>
  <c r="BU385"/>
  <c r="BU405"/>
  <c r="I24"/>
  <c r="I38"/>
  <c r="I50"/>
  <c r="I79"/>
  <c r="I194"/>
  <c r="I95"/>
  <c r="I222"/>
  <c r="I258"/>
  <c r="I190"/>
  <c r="I274"/>
  <c r="I303"/>
  <c r="I275"/>
  <c r="I250"/>
  <c r="I323"/>
  <c r="I245"/>
  <c r="I365"/>
  <c r="I359"/>
  <c r="I178"/>
  <c r="I364"/>
  <c r="I331"/>
  <c r="I230"/>
  <c r="I203"/>
  <c r="I322"/>
  <c r="I271"/>
  <c r="I242"/>
  <c r="I403"/>
  <c r="I195"/>
  <c r="I221"/>
  <c r="I255"/>
  <c r="I394"/>
  <c r="I381"/>
  <c r="I342"/>
  <c r="I341"/>
  <c r="I316"/>
  <c r="I293"/>
  <c r="I351"/>
  <c r="I98"/>
  <c r="I372"/>
  <c r="I223"/>
  <c r="I263"/>
  <c r="I168"/>
  <c r="I267"/>
  <c r="I208"/>
  <c r="I115"/>
  <c r="I226"/>
  <c r="I106"/>
  <c r="I61"/>
  <c r="I32"/>
  <c r="I20"/>
  <c r="I7"/>
  <c r="I54"/>
  <c r="I94"/>
  <c r="I36"/>
  <c r="I174"/>
  <c r="I111"/>
  <c r="I147"/>
  <c r="I59"/>
  <c r="I37"/>
  <c r="I77"/>
  <c r="I107"/>
  <c r="I87"/>
  <c r="I184"/>
  <c r="I131"/>
  <c r="I278"/>
  <c r="I244"/>
  <c r="I307"/>
  <c r="I358"/>
  <c r="I335"/>
  <c r="I290"/>
  <c r="I383"/>
  <c r="I376"/>
  <c r="I326"/>
  <c r="I317"/>
  <c r="I327"/>
  <c r="I251"/>
  <c r="I390"/>
  <c r="I298"/>
  <c r="I287"/>
  <c r="I373"/>
  <c r="I175"/>
  <c r="I237"/>
  <c r="I155"/>
  <c r="I405"/>
  <c r="I309"/>
  <c r="I277"/>
  <c r="I279"/>
  <c r="I319"/>
  <c r="I154"/>
  <c r="I163"/>
  <c r="I367"/>
  <c r="I374"/>
  <c r="I371"/>
  <c r="I336"/>
  <c r="I301"/>
  <c r="I311"/>
  <c r="I235"/>
  <c r="I207"/>
  <c r="I181"/>
  <c r="I262"/>
  <c r="I206"/>
  <c r="I52"/>
  <c r="I93"/>
  <c r="I40"/>
  <c r="I101"/>
  <c r="I42"/>
  <c r="I34"/>
  <c r="I28"/>
  <c r="J30" i="6"/>
  <c r="K38"/>
  <c r="J38"/>
  <c r="J29"/>
  <c r="K37"/>
  <c r="J37"/>
  <c r="J28"/>
  <c r="K36"/>
  <c r="J36"/>
  <c r="J27"/>
  <c r="K35"/>
  <c r="J35"/>
  <c r="J26"/>
  <c r="K34"/>
  <c r="J34"/>
  <c r="J25"/>
  <c r="K33"/>
  <c r="J33"/>
  <c r="J24"/>
  <c r="K32"/>
  <c r="J32"/>
  <c r="J23"/>
  <c r="K31"/>
  <c r="J31"/>
  <c r="V30"/>
  <c r="W38"/>
  <c r="V38"/>
  <c r="V29"/>
  <c r="W37"/>
  <c r="V37"/>
  <c r="V28"/>
  <c r="W36"/>
  <c r="V36"/>
  <c r="V27"/>
  <c r="W35"/>
  <c r="V35"/>
  <c r="V26"/>
  <c r="W34"/>
  <c r="V34"/>
  <c r="V25"/>
  <c r="W33"/>
  <c r="V33"/>
  <c r="V24"/>
  <c r="W32"/>
  <c r="V32"/>
  <c r="V23"/>
  <c r="W31"/>
  <c r="V31"/>
  <c r="J30" i="5"/>
  <c r="K38"/>
  <c r="J38"/>
  <c r="J29"/>
  <c r="K37"/>
  <c r="J37"/>
  <c r="J28"/>
  <c r="K36"/>
  <c r="J36"/>
  <c r="J27"/>
  <c r="K35"/>
  <c r="J35"/>
  <c r="J26"/>
  <c r="K34"/>
  <c r="J34"/>
  <c r="J25"/>
  <c r="K33"/>
  <c r="J33"/>
  <c r="J24"/>
  <c r="K32"/>
  <c r="J32"/>
  <c r="J23"/>
  <c r="K31"/>
  <c r="J31"/>
  <c r="V30"/>
  <c r="W38"/>
  <c r="V38"/>
  <c r="V29"/>
  <c r="W37"/>
  <c r="V37"/>
  <c r="V28"/>
  <c r="W36"/>
  <c r="V36"/>
  <c r="V27"/>
  <c r="W35"/>
  <c r="V35"/>
  <c r="V26"/>
  <c r="W34"/>
  <c r="V34"/>
  <c r="V25"/>
  <c r="W33"/>
  <c r="V33"/>
  <c r="V24"/>
  <c r="W32"/>
  <c r="V32"/>
  <c r="V23"/>
  <c r="W31"/>
  <c r="V31"/>
  <c r="D39" i="4"/>
  <c r="P39"/>
  <c r="J26" i="2"/>
  <c r="J25"/>
  <c r="J24"/>
  <c r="J23"/>
  <c r="V26"/>
  <c r="V25"/>
  <c r="V24"/>
  <c r="V23"/>
  <c r="D942" i="11"/>
  <c r="D959"/>
  <c r="D847"/>
  <c r="C564"/>
  <c r="D564"/>
  <c r="V39" i="5"/>
  <c r="J39"/>
  <c r="V39" i="2"/>
  <c r="J39"/>
  <c r="D563" i="11"/>
  <c r="BV206"/>
  <c r="I124"/>
  <c r="I90"/>
  <c r="BU200"/>
  <c r="I122"/>
  <c r="I134"/>
  <c r="BT218"/>
  <c r="BT206"/>
  <c r="BT204"/>
  <c r="BT160"/>
  <c r="BU154"/>
  <c r="BT146"/>
  <c r="BT142"/>
  <c r="BU142"/>
  <c r="BT136"/>
  <c r="BU122"/>
  <c r="BT118"/>
  <c r="BT116"/>
  <c r="BU116"/>
  <c r="I33"/>
  <c r="I81"/>
  <c r="I129"/>
  <c r="I161"/>
  <c r="I193"/>
  <c r="I225"/>
  <c r="I257"/>
  <c r="I289"/>
  <c r="I321"/>
  <c r="I353"/>
  <c r="I385"/>
  <c r="BU377"/>
  <c r="I377"/>
  <c r="BU345"/>
  <c r="I345"/>
  <c r="BU313"/>
  <c r="I313"/>
  <c r="BU281"/>
  <c r="I281"/>
  <c r="BU249"/>
  <c r="I249"/>
  <c r="BU217"/>
  <c r="I217"/>
  <c r="BU185"/>
  <c r="I185"/>
  <c r="BU153"/>
  <c r="BT121"/>
  <c r="I121"/>
  <c r="BU89"/>
  <c r="BT57"/>
  <c r="I57"/>
  <c r="I399"/>
  <c r="BT382"/>
  <c r="BT350"/>
  <c r="BT318"/>
  <c r="BT286"/>
  <c r="BU286" s="1"/>
  <c r="BT254"/>
  <c r="BT198"/>
  <c r="BT166"/>
  <c r="BT110"/>
  <c r="BT22"/>
  <c r="BT393"/>
  <c r="BU393" s="1"/>
  <c r="BT361"/>
  <c r="BT329"/>
  <c r="BT297"/>
  <c r="BT265"/>
  <c r="BT233"/>
  <c r="BT201"/>
  <c r="BT105"/>
  <c r="I105"/>
  <c r="BU9"/>
  <c r="BU397"/>
  <c r="I397"/>
  <c r="BU401"/>
  <c r="BT398"/>
  <c r="BT366"/>
  <c r="BT334"/>
  <c r="BT270"/>
  <c r="BT238"/>
  <c r="BT214"/>
  <c r="BT182"/>
  <c r="BT150"/>
  <c r="BT126"/>
  <c r="I116"/>
  <c r="I73"/>
  <c r="I137"/>
  <c r="BU22"/>
  <c r="BU182"/>
  <c r="BU214"/>
  <c r="BU238"/>
  <c r="BU254"/>
  <c r="BU270"/>
  <c r="BU334"/>
  <c r="BU382"/>
  <c r="BU398"/>
  <c r="AM183"/>
  <c r="AM190"/>
  <c r="AM182"/>
  <c r="BV338"/>
  <c r="BV374"/>
  <c r="BV378"/>
  <c r="BV386"/>
  <c r="BV390"/>
  <c r="BV394"/>
  <c r="BV398"/>
  <c r="BV402"/>
  <c r="BU115"/>
  <c r="BU83"/>
  <c r="BU59"/>
  <c r="BU11"/>
  <c r="AM184"/>
  <c r="AM186"/>
  <c r="AM188"/>
  <c r="AM69"/>
  <c r="AM185"/>
  <c r="AM187"/>
  <c r="AM189"/>
  <c r="I66"/>
  <c r="AM261"/>
  <c r="AM103"/>
  <c r="I103"/>
  <c r="AM51"/>
  <c r="I51"/>
  <c r="AM70"/>
  <c r="AM64"/>
  <c r="AM6"/>
  <c r="AM46"/>
  <c r="I46"/>
  <c r="AM30"/>
  <c r="I30"/>
  <c r="AM18"/>
  <c r="I18"/>
  <c r="AM16"/>
  <c r="I16"/>
  <c r="AM192"/>
  <c r="AM65"/>
  <c r="I65"/>
  <c r="AM63"/>
  <c r="BW100"/>
  <c r="BX100" s="1"/>
  <c r="BW128"/>
  <c r="BX164"/>
  <c r="BX224"/>
  <c r="BX268"/>
  <c r="BW344"/>
  <c r="BU103"/>
  <c r="BT41"/>
  <c r="BT80"/>
  <c r="I29"/>
  <c r="BU51"/>
  <c r="BT29"/>
  <c r="BT108"/>
  <c r="BU46"/>
  <c r="BT30"/>
  <c r="AM66"/>
  <c r="AM67"/>
  <c r="AM17"/>
  <c r="I88"/>
  <c r="I256"/>
  <c r="I128"/>
  <c r="I328"/>
  <c r="I304"/>
  <c r="I160"/>
  <c r="I136"/>
  <c r="I13"/>
  <c r="I84"/>
  <c r="I280"/>
  <c r="I400"/>
  <c r="I144"/>
  <c r="I200"/>
  <c r="I53"/>
  <c r="BX32"/>
  <c r="BX40"/>
  <c r="BX84"/>
  <c r="BX92"/>
  <c r="BX112"/>
  <c r="BX152"/>
  <c r="BX184"/>
  <c r="BX192"/>
  <c r="BX208"/>
  <c r="BX220"/>
  <c r="BX228"/>
  <c r="BX236"/>
  <c r="BX256"/>
  <c r="BX264"/>
  <c r="BX292"/>
  <c r="BX300"/>
  <c r="BX320"/>
  <c r="BX356"/>
  <c r="BX388"/>
  <c r="BX396"/>
  <c r="BX400"/>
  <c r="BW137"/>
  <c r="BX20"/>
  <c r="BX88"/>
  <c r="BY32"/>
  <c r="BY40"/>
  <c r="BY84"/>
  <c r="BY92"/>
  <c r="BY112"/>
  <c r="BY152"/>
  <c r="BY184"/>
  <c r="BY192"/>
  <c r="BY208"/>
  <c r="BY220"/>
  <c r="BY228"/>
  <c r="BY236"/>
  <c r="BY256"/>
  <c r="BY264"/>
  <c r="BY292"/>
  <c r="BY300"/>
  <c r="BY320"/>
  <c r="BY356"/>
  <c r="BY388"/>
  <c r="BY396"/>
  <c r="BY400"/>
  <c r="BX137"/>
  <c r="BX50"/>
  <c r="BX54"/>
  <c r="BX158"/>
  <c r="BX242"/>
  <c r="BX246"/>
  <c r="BX250"/>
  <c r="BX274"/>
  <c r="BX278"/>
  <c r="BX282"/>
  <c r="BW31"/>
  <c r="BW95"/>
  <c r="BV131"/>
  <c r="BW131" s="1"/>
  <c r="BX131" s="1"/>
  <c r="BW135"/>
  <c r="BW155"/>
  <c r="BV175"/>
  <c r="BW175" s="1"/>
  <c r="BX175"/>
  <c r="BW179"/>
  <c r="BV299"/>
  <c r="BW299" s="1"/>
  <c r="BX299"/>
  <c r="BX66"/>
  <c r="BY70"/>
  <c r="BZ70" s="1"/>
  <c r="CA70"/>
  <c r="CB70" s="1"/>
  <c r="CC70" s="1"/>
  <c r="J70" s="1"/>
  <c r="AE309" i="12"/>
  <c r="AE210"/>
  <c r="AE363"/>
  <c r="AE23"/>
  <c r="AE385"/>
  <c r="AE126"/>
  <c r="AE42"/>
  <c r="AE221"/>
  <c r="AE16"/>
  <c r="AE337"/>
  <c r="AE159"/>
  <c r="AE289"/>
  <c r="AE233"/>
  <c r="AE345"/>
  <c r="AE93"/>
  <c r="AE85"/>
  <c r="AE141"/>
  <c r="AE388"/>
  <c r="AE101"/>
  <c r="AE114"/>
  <c r="AE319"/>
  <c r="AE140"/>
  <c r="AE240"/>
  <c r="AE189"/>
  <c r="AE312"/>
  <c r="AE243"/>
  <c r="AE91"/>
  <c r="AE362"/>
  <c r="AE204"/>
  <c r="AE321"/>
  <c r="AE276"/>
  <c r="AE336"/>
  <c r="AE109"/>
  <c r="AE136"/>
  <c r="AE279"/>
  <c r="AE96"/>
  <c r="AE87"/>
  <c r="AE149"/>
  <c r="AE339"/>
  <c r="AE20"/>
  <c r="AE288"/>
  <c r="AE229"/>
  <c r="AE346"/>
  <c r="AE305"/>
  <c r="AE89"/>
  <c r="AE258"/>
  <c r="AE386"/>
  <c r="AE139"/>
  <c r="AE108"/>
  <c r="AE181"/>
  <c r="AE183"/>
  <c r="AE32"/>
  <c r="AE299"/>
  <c r="AE40"/>
  <c r="AE192"/>
  <c r="AE129"/>
  <c r="AE271"/>
  <c r="AE115"/>
  <c r="AE313"/>
  <c r="AE214"/>
  <c r="AE332"/>
  <c r="AE95"/>
  <c r="AE401"/>
  <c r="AE281"/>
  <c r="AE35"/>
  <c r="AE225"/>
  <c r="AE94"/>
  <c r="AE222"/>
  <c r="AE180"/>
  <c r="AE290"/>
  <c r="AE190"/>
  <c r="AE349"/>
  <c r="AE301"/>
  <c r="AE356"/>
  <c r="AE132"/>
  <c r="AE14"/>
  <c r="AE15"/>
  <c r="AE236"/>
  <c r="AE387"/>
  <c r="AE106"/>
  <c r="AE26"/>
  <c r="AE112"/>
  <c r="AE131"/>
  <c r="AE247"/>
  <c r="AE68"/>
  <c r="AE267"/>
  <c r="AE219"/>
  <c r="AE335"/>
  <c r="AE216"/>
  <c r="AE368"/>
  <c r="AE168"/>
  <c r="AE396"/>
  <c r="AE105"/>
  <c r="AE134"/>
  <c r="AE227"/>
  <c r="AE21"/>
  <c r="AE343"/>
  <c r="AE177"/>
  <c r="AE293"/>
  <c r="AE245"/>
  <c r="AE364"/>
  <c r="AE248"/>
  <c r="AE398"/>
  <c r="AE196"/>
  <c r="AE160"/>
  <c r="AE120"/>
  <c r="AE2"/>
  <c r="AE259"/>
  <c r="AE67"/>
  <c r="AE379"/>
  <c r="AE235"/>
  <c r="AE353"/>
  <c r="AE311"/>
  <c r="AE365"/>
  <c r="AE178"/>
  <c r="AE8"/>
  <c r="AE295"/>
  <c r="AE5"/>
  <c r="AE188"/>
  <c r="AE48"/>
  <c r="AE358"/>
  <c r="AE57"/>
  <c r="AE307"/>
  <c r="AE261"/>
  <c r="AE391"/>
  <c r="AE25"/>
  <c r="AE179"/>
  <c r="AE340"/>
  <c r="AE110"/>
  <c r="AE338"/>
  <c r="AE38"/>
  <c r="AE384"/>
  <c r="AE197"/>
  <c r="AE124"/>
  <c r="AE314"/>
  <c r="AE158"/>
  <c r="AE228"/>
  <c r="AE186"/>
  <c r="AE300"/>
  <c r="AE165"/>
  <c r="AE6"/>
  <c r="AE230"/>
  <c r="AE361"/>
  <c r="AE145"/>
  <c r="AE9"/>
  <c r="AE296"/>
  <c r="AE79"/>
  <c r="AE241"/>
  <c r="AE90"/>
  <c r="AE254"/>
  <c r="AE207"/>
  <c r="AE163"/>
  <c r="AE333"/>
  <c r="AE10"/>
  <c r="AE273"/>
  <c r="AE217"/>
  <c r="AE341"/>
  <c r="AE53"/>
  <c r="AE31"/>
  <c r="AE252"/>
  <c r="AE403"/>
  <c r="AE137"/>
  <c r="AE50"/>
  <c r="AE167"/>
  <c r="AE130"/>
  <c r="AE263"/>
  <c r="AE150"/>
  <c r="AE298"/>
  <c r="AE251"/>
  <c r="AE371"/>
  <c r="AE232"/>
  <c r="AE383"/>
  <c r="AE182"/>
  <c r="AE7"/>
  <c r="AE41"/>
  <c r="AE44"/>
  <c r="AE88"/>
  <c r="AE275"/>
  <c r="AE55"/>
  <c r="AE118"/>
  <c r="AE46"/>
  <c r="AE218"/>
  <c r="AE27"/>
  <c r="AE284"/>
  <c r="AE184"/>
  <c r="AE344"/>
  <c r="AE286"/>
  <c r="AE352"/>
  <c r="AE52"/>
  <c r="AE382"/>
  <c r="AE201"/>
  <c r="AE107"/>
  <c r="AE157"/>
  <c r="AE80"/>
  <c r="AE244"/>
  <c r="AE152"/>
  <c r="AE395"/>
  <c r="AE19"/>
  <c r="AE366"/>
  <c r="AE315"/>
  <c r="AE376"/>
  <c r="AE43"/>
  <c r="AE231"/>
  <c r="AE234"/>
  <c r="AE306"/>
  <c r="AE354"/>
  <c r="AE367"/>
  <c r="AE36"/>
  <c r="AE99"/>
  <c r="AE147"/>
  <c r="AE213"/>
  <c r="AE92"/>
  <c r="AE246"/>
  <c r="AE76"/>
  <c r="AE374"/>
  <c r="AE153"/>
  <c r="AE113"/>
  <c r="AE58"/>
  <c r="AE102"/>
  <c r="AE249"/>
  <c r="AE125"/>
  <c r="AE269"/>
  <c r="AE30"/>
  <c r="AE206"/>
  <c r="AE278"/>
  <c r="AE326"/>
  <c r="AE342"/>
  <c r="AE144"/>
  <c r="AE292"/>
  <c r="AE78"/>
  <c r="AE291"/>
  <c r="AE169"/>
  <c r="AE250"/>
  <c r="AE303"/>
  <c r="AE357"/>
  <c r="AE381"/>
  <c r="AE4"/>
  <c r="AE103"/>
  <c r="AE70"/>
  <c r="AE310"/>
  <c r="AE257"/>
  <c r="AE287"/>
  <c r="AE3"/>
  <c r="AE378"/>
  <c r="AE402"/>
  <c r="AE63"/>
  <c r="AE97"/>
  <c r="AE195"/>
  <c r="AE264"/>
  <c r="AE146"/>
  <c r="AE116"/>
  <c r="AE142"/>
  <c r="AE268"/>
  <c r="AE328"/>
  <c r="AE393"/>
  <c r="AE389"/>
  <c r="AE29"/>
  <c r="AE161"/>
  <c r="AE151"/>
  <c r="AE135"/>
  <c r="AE280"/>
  <c r="AE172"/>
  <c r="AE285"/>
  <c r="AE148"/>
  <c r="AE238"/>
  <c r="AE133"/>
  <c r="AE65"/>
  <c r="AE202"/>
  <c r="AE37"/>
  <c r="AE17"/>
  <c r="AE22"/>
  <c r="AE304"/>
  <c r="AE208"/>
  <c r="AE283"/>
  <c r="AE320"/>
  <c r="AE372"/>
  <c r="AE399"/>
  <c r="AE154"/>
  <c r="AE262"/>
  <c r="AE34"/>
  <c r="AE325"/>
  <c r="AE272"/>
  <c r="AE316"/>
  <c r="AE56"/>
  <c r="AE392"/>
  <c r="AE83"/>
  <c r="AE71"/>
  <c r="AE117"/>
  <c r="AE223"/>
  <c r="AE297"/>
  <c r="AE294"/>
  <c r="AE360"/>
  <c r="AE370"/>
  <c r="AE400"/>
  <c r="AE64"/>
  <c r="AE164"/>
  <c r="AE170"/>
  <c r="AE266"/>
  <c r="AE59"/>
  <c r="AE193"/>
  <c r="AE308"/>
  <c r="AE224"/>
  <c r="AE77"/>
  <c r="AE191"/>
  <c r="AE198"/>
  <c r="AE119"/>
  <c r="AE66"/>
  <c r="AE211"/>
  <c r="AE327"/>
  <c r="AE260"/>
  <c r="AE329"/>
  <c r="AE28"/>
  <c r="AE390"/>
  <c r="AE122"/>
  <c r="AE175"/>
  <c r="AE128"/>
  <c r="AE171"/>
  <c r="AE351"/>
  <c r="AE302"/>
  <c r="AE377"/>
  <c r="AE74"/>
  <c r="AE72"/>
  <c r="AE121"/>
  <c r="AE73"/>
  <c r="AE173"/>
  <c r="AE282"/>
  <c r="AE375"/>
  <c r="AE324"/>
  <c r="AE350"/>
  <c r="AE155"/>
  <c r="AE62"/>
  <c r="AE39"/>
  <c r="AE162"/>
  <c r="AE203"/>
  <c r="AE322"/>
  <c r="AE11"/>
  <c r="AE215"/>
  <c r="AE199"/>
  <c r="AE277"/>
  <c r="AE75"/>
  <c r="AE174"/>
  <c r="AE239"/>
  <c r="AE226"/>
  <c r="AE111"/>
  <c r="AE13"/>
  <c r="AE237"/>
  <c r="AE355"/>
  <c r="AE317"/>
  <c r="AE359"/>
  <c r="AE123"/>
  <c r="AE33"/>
  <c r="AE143"/>
  <c r="AE166"/>
  <c r="AE255"/>
  <c r="AE12"/>
  <c r="AE187"/>
  <c r="AE45"/>
  <c r="AE212"/>
  <c r="AE369"/>
  <c r="AE331"/>
  <c r="AE347"/>
  <c r="AE51"/>
  <c r="AE127"/>
  <c r="AE54"/>
  <c r="AE205"/>
  <c r="AE323"/>
  <c r="AE256"/>
  <c r="AE330"/>
  <c r="AE47"/>
  <c r="AE380"/>
  <c r="AE82"/>
  <c r="AE49"/>
  <c r="AE69"/>
  <c r="AE138"/>
  <c r="AE220"/>
  <c r="AE81"/>
  <c r="AE61"/>
  <c r="AE98"/>
  <c r="AE24"/>
  <c r="AE60"/>
  <c r="AE104"/>
  <c r="AE200"/>
  <c r="AE270"/>
  <c r="AE242"/>
  <c r="AE18"/>
  <c r="AE156"/>
  <c r="AE253"/>
  <c r="AE373"/>
  <c r="AE348"/>
  <c r="AE84"/>
  <c r="AE194"/>
  <c r="AE318"/>
  <c r="AE265"/>
  <c r="AE209"/>
  <c r="AE185"/>
  <c r="AE274"/>
  <c r="AE334"/>
  <c r="AE397"/>
  <c r="AE394"/>
  <c r="AE100"/>
  <c r="AE86"/>
  <c r="AE176"/>
  <c r="BU108" i="11" l="1"/>
  <c r="BV108" s="1"/>
  <c r="I108"/>
  <c r="I110"/>
  <c r="BU110"/>
  <c r="BV110" s="1"/>
  <c r="I118"/>
  <c r="BU118"/>
  <c r="BV118" s="1"/>
  <c r="I126"/>
  <c r="BU126"/>
  <c r="BV126" s="1"/>
  <c r="I395"/>
  <c r="BT395"/>
  <c r="BU395" s="1"/>
  <c r="I389"/>
  <c r="BT389"/>
  <c r="BU389" s="1"/>
  <c r="I339"/>
  <c r="BT339"/>
  <c r="I305"/>
  <c r="BT305"/>
  <c r="BU305" s="1"/>
  <c r="I285"/>
  <c r="BT285"/>
  <c r="BU285" s="1"/>
  <c r="I227"/>
  <c r="BT227"/>
  <c r="BU227" s="1"/>
  <c r="I219"/>
  <c r="BT219"/>
  <c r="BU219" s="1"/>
  <c r="I187"/>
  <c r="BT187"/>
  <c r="BU187" s="1"/>
  <c r="I171"/>
  <c r="BT171"/>
  <c r="I167"/>
  <c r="BT167"/>
  <c r="I151"/>
  <c r="BT151"/>
  <c r="I143"/>
  <c r="BT143"/>
  <c r="I123"/>
  <c r="BT123"/>
  <c r="I119"/>
  <c r="BT119"/>
  <c r="I99"/>
  <c r="BT99"/>
  <c r="BU99" s="1"/>
  <c r="BV99" s="1"/>
  <c r="I67"/>
  <c r="BT67"/>
  <c r="I55"/>
  <c r="BT55"/>
  <c r="BU55" s="1"/>
  <c r="BV55" s="1"/>
  <c r="I47"/>
  <c r="BT47"/>
  <c r="BT25"/>
  <c r="BU25" s="1"/>
  <c r="I25"/>
  <c r="I19"/>
  <c r="BT19"/>
  <c r="BY20"/>
  <c r="BZ20" s="1"/>
  <c r="CA20" s="1"/>
  <c r="CB20" s="1"/>
  <c r="CC20" s="1"/>
  <c r="J20" s="1"/>
  <c r="BY28"/>
  <c r="BZ28" s="1"/>
  <c r="CA28" s="1"/>
  <c r="CB28" s="1"/>
  <c r="CC28" s="1"/>
  <c r="J28" s="1"/>
  <c r="BY38"/>
  <c r="BZ38" s="1"/>
  <c r="CA38" s="1"/>
  <c r="CB38" s="1"/>
  <c r="CC38" s="1"/>
  <c r="J38" s="1"/>
  <c r="BY50"/>
  <c r="BZ50" s="1"/>
  <c r="CA50" s="1"/>
  <c r="CB50" s="1"/>
  <c r="CC50" s="1"/>
  <c r="J50" s="1"/>
  <c r="BY54"/>
  <c r="BZ54" s="1"/>
  <c r="CA54" s="1"/>
  <c r="CB54" s="1"/>
  <c r="CC54" s="1"/>
  <c r="J54" s="1"/>
  <c r="BY66"/>
  <c r="BZ66" s="1"/>
  <c r="CA66" s="1"/>
  <c r="CB66" s="1"/>
  <c r="CC66" s="1"/>
  <c r="J66" s="1"/>
  <c r="BY88"/>
  <c r="BZ88" s="1"/>
  <c r="BY100"/>
  <c r="BZ100" s="1"/>
  <c r="CA100" s="1"/>
  <c r="CB100" s="1"/>
  <c r="CC100" s="1"/>
  <c r="J100" s="1"/>
  <c r="BY158"/>
  <c r="BZ158" s="1"/>
  <c r="CA158" s="1"/>
  <c r="CB158" s="1"/>
  <c r="CC158" s="1"/>
  <c r="J158" s="1"/>
  <c r="BY164"/>
  <c r="BZ164" s="1"/>
  <c r="BY170"/>
  <c r="BZ170" s="1"/>
  <c r="CA170" s="1"/>
  <c r="CB170" s="1"/>
  <c r="CC170" s="1"/>
  <c r="J170" s="1"/>
  <c r="BY178"/>
  <c r="BZ178" s="1"/>
  <c r="BY212"/>
  <c r="BY224"/>
  <c r="BZ224" s="1"/>
  <c r="BY242"/>
  <c r="BZ242" s="1"/>
  <c r="BY246"/>
  <c r="BZ246" s="1"/>
  <c r="BY250"/>
  <c r="BZ250" s="1"/>
  <c r="BY260"/>
  <c r="BY268"/>
  <c r="BZ268" s="1"/>
  <c r="CA268" s="1"/>
  <c r="CB268" s="1"/>
  <c r="CC268" s="1"/>
  <c r="J268" s="1"/>
  <c r="BY274"/>
  <c r="BZ274" s="1"/>
  <c r="BY278"/>
  <c r="BZ278" s="1"/>
  <c r="BY282"/>
  <c r="BZ282" s="1"/>
  <c r="BY296"/>
  <c r="BY328"/>
  <c r="BZ328" s="1"/>
  <c r="BX15"/>
  <c r="BY15" s="1"/>
  <c r="BZ15" s="1"/>
  <c r="CA15" s="1"/>
  <c r="CB15" s="1"/>
  <c r="CC15" s="1"/>
  <c r="J15" s="1"/>
  <c r="BX31"/>
  <c r="BY31" s="1"/>
  <c r="BZ31" s="1"/>
  <c r="CA31" s="1"/>
  <c r="CB31" s="1"/>
  <c r="CC31" s="1"/>
  <c r="J31" s="1"/>
  <c r="BX63"/>
  <c r="BY63" s="1"/>
  <c r="BX95"/>
  <c r="BY95" s="1"/>
  <c r="BX135"/>
  <c r="BY135" s="1"/>
  <c r="BZ135" s="1"/>
  <c r="CA135" s="1"/>
  <c r="CB135" s="1"/>
  <c r="CC135" s="1"/>
  <c r="J135" s="1"/>
  <c r="BX139"/>
  <c r="BX155"/>
  <c r="BY155" s="1"/>
  <c r="BX179"/>
  <c r="BY179" s="1"/>
  <c r="BZ179" s="1"/>
  <c r="CA179" s="1"/>
  <c r="CB179" s="1"/>
  <c r="CC179" s="1"/>
  <c r="J179" s="1"/>
  <c r="BX181"/>
  <c r="BY181" s="1"/>
  <c r="BZ181" s="1"/>
  <c r="CA181" s="1"/>
  <c r="CB181" s="1"/>
  <c r="CC181" s="1"/>
  <c r="J181" s="1"/>
  <c r="BX239"/>
  <c r="BX247"/>
  <c r="BX295"/>
  <c r="BX335"/>
  <c r="BW18"/>
  <c r="BX18" s="1"/>
  <c r="BY18" s="1"/>
  <c r="BZ18" s="1"/>
  <c r="CA18" s="1"/>
  <c r="CB18" s="1"/>
  <c r="CC18" s="1"/>
  <c r="J18" s="1"/>
  <c r="BW24"/>
  <c r="BW34"/>
  <c r="BX34" s="1"/>
  <c r="BY34" s="1"/>
  <c r="BZ34" s="1"/>
  <c r="CA34" s="1"/>
  <c r="CB34" s="1"/>
  <c r="CC34" s="1"/>
  <c r="J34" s="1"/>
  <c r="BW42"/>
  <c r="BX42" s="1"/>
  <c r="BY42" s="1"/>
  <c r="BZ42" s="1"/>
  <c r="CA42" s="1"/>
  <c r="CB42" s="1"/>
  <c r="CC42" s="1"/>
  <c r="J42" s="1"/>
  <c r="BW90"/>
  <c r="BX90" s="1"/>
  <c r="BY90" s="1"/>
  <c r="BZ90" s="1"/>
  <c r="CA90" s="1"/>
  <c r="CB90" s="1"/>
  <c r="CC90" s="1"/>
  <c r="J90" s="1"/>
  <c r="BW94"/>
  <c r="BX94" s="1"/>
  <c r="BY94" s="1"/>
  <c r="BZ94" s="1"/>
  <c r="CA94" s="1"/>
  <c r="CB94" s="1"/>
  <c r="CC94" s="1"/>
  <c r="J94" s="1"/>
  <c r="BW98"/>
  <c r="BX98" s="1"/>
  <c r="BY98" s="1"/>
  <c r="BZ98" s="1"/>
  <c r="CA98" s="1"/>
  <c r="CB98" s="1"/>
  <c r="CC98" s="1"/>
  <c r="J98" s="1"/>
  <c r="BW106"/>
  <c r="BX106" s="1"/>
  <c r="BY106" s="1"/>
  <c r="BZ106" s="1"/>
  <c r="CA106" s="1"/>
  <c r="CB106" s="1"/>
  <c r="CC106" s="1"/>
  <c r="J106" s="1"/>
  <c r="BW108"/>
  <c r="BX108" s="1"/>
  <c r="BY108" s="1"/>
  <c r="BZ108" s="1"/>
  <c r="CA108" s="1"/>
  <c r="CB108" s="1"/>
  <c r="CC108" s="1"/>
  <c r="J108" s="1"/>
  <c r="BW110"/>
  <c r="BX110" s="1"/>
  <c r="BY110" s="1"/>
  <c r="BZ110" s="1"/>
  <c r="CA110" s="1"/>
  <c r="CB110" s="1"/>
  <c r="CC110" s="1"/>
  <c r="J110" s="1"/>
  <c r="BW118"/>
  <c r="BX118" s="1"/>
  <c r="BY118" s="1"/>
  <c r="BZ118" s="1"/>
  <c r="CA118" s="1"/>
  <c r="CB118" s="1"/>
  <c r="CC118" s="1"/>
  <c r="J118" s="1"/>
  <c r="BW124"/>
  <c r="BX124" s="1"/>
  <c r="BY124" s="1"/>
  <c r="BW126"/>
  <c r="BX126" s="1"/>
  <c r="BY126" s="1"/>
  <c r="BZ126" s="1"/>
  <c r="CA126" s="1"/>
  <c r="CB126" s="1"/>
  <c r="CC126" s="1"/>
  <c r="J126" s="1"/>
  <c r="BW134"/>
  <c r="BW140"/>
  <c r="BX140" s="1"/>
  <c r="BY140" s="1"/>
  <c r="BZ140" s="1"/>
  <c r="CA140" s="1"/>
  <c r="CB140" s="1"/>
  <c r="CC140" s="1"/>
  <c r="J140" s="1"/>
  <c r="BW168"/>
  <c r="BX168" s="1"/>
  <c r="BY168" s="1"/>
  <c r="BW176"/>
  <c r="BX176" s="1"/>
  <c r="BY176" s="1"/>
  <c r="BZ176" s="1"/>
  <c r="CA176" s="1"/>
  <c r="CB176" s="1"/>
  <c r="CC176" s="1"/>
  <c r="J176" s="1"/>
  <c r="BW180"/>
  <c r="BX180" s="1"/>
  <c r="BY180" s="1"/>
  <c r="BW190"/>
  <c r="BX190" s="1"/>
  <c r="BY190" s="1"/>
  <c r="BZ190" s="1"/>
  <c r="CA190" s="1"/>
  <c r="CB190" s="1"/>
  <c r="CC190" s="1"/>
  <c r="J190" s="1"/>
  <c r="BW206"/>
  <c r="BX206" s="1"/>
  <c r="BY206" s="1"/>
  <c r="BZ206" s="1"/>
  <c r="CA206" s="1"/>
  <c r="CB206" s="1"/>
  <c r="CC206" s="1"/>
  <c r="J206" s="1"/>
  <c r="BW216"/>
  <c r="BX216" s="1"/>
  <c r="BY216" s="1"/>
  <c r="BW222"/>
  <c r="BX222" s="1"/>
  <c r="BY222" s="1"/>
  <c r="BZ222" s="1"/>
  <c r="CA222" s="1"/>
  <c r="CB222" s="1"/>
  <c r="CC222" s="1"/>
  <c r="J222" s="1"/>
  <c r="BW226"/>
  <c r="BX226" s="1"/>
  <c r="BY226" s="1"/>
  <c r="BZ226" s="1"/>
  <c r="CA226" s="1"/>
  <c r="CB226" s="1"/>
  <c r="CC226" s="1"/>
  <c r="J226" s="1"/>
  <c r="BW230"/>
  <c r="BX230" s="1"/>
  <c r="BY230" s="1"/>
  <c r="BZ230" s="1"/>
  <c r="CA230" s="1"/>
  <c r="CB230" s="1"/>
  <c r="CC230" s="1"/>
  <c r="J230" s="1"/>
  <c r="BW258"/>
  <c r="BX258" s="1"/>
  <c r="BY258" s="1"/>
  <c r="BZ258" s="1"/>
  <c r="CA258" s="1"/>
  <c r="CB258" s="1"/>
  <c r="CC258" s="1"/>
  <c r="J258" s="1"/>
  <c r="BW262"/>
  <c r="BX262" s="1"/>
  <c r="BY262" s="1"/>
  <c r="BZ262" s="1"/>
  <c r="CA262" s="1"/>
  <c r="CB262" s="1"/>
  <c r="CC262" s="1"/>
  <c r="J262" s="1"/>
  <c r="BW266"/>
  <c r="BX266" s="1"/>
  <c r="BY266" s="1"/>
  <c r="BZ266" s="1"/>
  <c r="CA266" s="1"/>
  <c r="CB266" s="1"/>
  <c r="CC266" s="1"/>
  <c r="J266" s="1"/>
  <c r="BW280"/>
  <c r="BX280" s="1"/>
  <c r="BY280" s="1"/>
  <c r="BW290"/>
  <c r="BX290" s="1"/>
  <c r="BY290" s="1"/>
  <c r="BZ290" s="1"/>
  <c r="CA290" s="1"/>
  <c r="CB290" s="1"/>
  <c r="CC290" s="1"/>
  <c r="J290" s="1"/>
  <c r="BW298"/>
  <c r="BX298" s="1"/>
  <c r="BY298" s="1"/>
  <c r="BZ298" s="1"/>
  <c r="CA298" s="1"/>
  <c r="CB298" s="1"/>
  <c r="CC298" s="1"/>
  <c r="J298" s="1"/>
  <c r="BW304"/>
  <c r="BX304" s="1"/>
  <c r="BY304" s="1"/>
  <c r="BW316"/>
  <c r="BX316" s="1"/>
  <c r="BY316" s="1"/>
  <c r="BZ316" s="1"/>
  <c r="CA316" s="1"/>
  <c r="CB316" s="1"/>
  <c r="CC316" s="1"/>
  <c r="J316" s="1"/>
  <c r="BW322"/>
  <c r="BX322" s="1"/>
  <c r="BY322" s="1"/>
  <c r="BZ322" s="1"/>
  <c r="CA322" s="1"/>
  <c r="CB322" s="1"/>
  <c r="CC322" s="1"/>
  <c r="J322" s="1"/>
  <c r="BW326"/>
  <c r="BX326" s="1"/>
  <c r="BY326" s="1"/>
  <c r="BZ326" s="1"/>
  <c r="CA326" s="1"/>
  <c r="CB326" s="1"/>
  <c r="CC326" s="1"/>
  <c r="J326" s="1"/>
  <c r="BW330"/>
  <c r="BX330" s="1"/>
  <c r="BY330" s="1"/>
  <c r="BZ330" s="1"/>
  <c r="CA330" s="1"/>
  <c r="CB330" s="1"/>
  <c r="CC330" s="1"/>
  <c r="J330" s="1"/>
  <c r="BW336"/>
  <c r="BX336" s="1"/>
  <c r="BY336" s="1"/>
  <c r="BZ336" s="1"/>
  <c r="CA336" s="1"/>
  <c r="CB336" s="1"/>
  <c r="CC336" s="1"/>
  <c r="J336" s="1"/>
  <c r="BW338"/>
  <c r="BX338" s="1"/>
  <c r="BY338" s="1"/>
  <c r="BZ338" s="1"/>
  <c r="CA338" s="1"/>
  <c r="CB338" s="1"/>
  <c r="CC338" s="1"/>
  <c r="J338" s="1"/>
  <c r="BW346"/>
  <c r="BX346" s="1"/>
  <c r="BY346" s="1"/>
  <c r="BZ346" s="1"/>
  <c r="CA346" s="1"/>
  <c r="CB346" s="1"/>
  <c r="CC346" s="1"/>
  <c r="J346" s="1"/>
  <c r="BW358"/>
  <c r="BX358" s="1"/>
  <c r="BY358" s="1"/>
  <c r="BZ358" s="1"/>
  <c r="CA358" s="1"/>
  <c r="CB358" s="1"/>
  <c r="CC358" s="1"/>
  <c r="J358" s="1"/>
  <c r="BW364"/>
  <c r="BX364" s="1"/>
  <c r="BY364" s="1"/>
  <c r="BW370"/>
  <c r="BX370" s="1"/>
  <c r="BY370" s="1"/>
  <c r="BZ370" s="1"/>
  <c r="CA370" s="1"/>
  <c r="CB370" s="1"/>
  <c r="CC370" s="1"/>
  <c r="J370" s="1"/>
  <c r="BW374"/>
  <c r="BX374" s="1"/>
  <c r="BY374" s="1"/>
  <c r="BZ374" s="1"/>
  <c r="CA374" s="1"/>
  <c r="CB374" s="1"/>
  <c r="CC374" s="1"/>
  <c r="J374" s="1"/>
  <c r="BW376"/>
  <c r="BX376" s="1"/>
  <c r="BY376" s="1"/>
  <c r="BW378"/>
  <c r="BX378" s="1"/>
  <c r="BY378" s="1"/>
  <c r="BZ378" s="1"/>
  <c r="CA378" s="1"/>
  <c r="CB378" s="1"/>
  <c r="CC378" s="1"/>
  <c r="J378" s="1"/>
  <c r="BW386"/>
  <c r="BX386" s="1"/>
  <c r="BY386" s="1"/>
  <c r="BZ386" s="1"/>
  <c r="CA386" s="1"/>
  <c r="CB386" s="1"/>
  <c r="CC386" s="1"/>
  <c r="J386" s="1"/>
  <c r="BW390"/>
  <c r="BX390" s="1"/>
  <c r="BY390" s="1"/>
  <c r="BZ390" s="1"/>
  <c r="CA390" s="1"/>
  <c r="CB390" s="1"/>
  <c r="CC390" s="1"/>
  <c r="J390" s="1"/>
  <c r="BW394"/>
  <c r="BX394" s="1"/>
  <c r="BY394" s="1"/>
  <c r="BZ394" s="1"/>
  <c r="CA394" s="1"/>
  <c r="CB394" s="1"/>
  <c r="CC394" s="1"/>
  <c r="J394" s="1"/>
  <c r="BW398"/>
  <c r="BX398" s="1"/>
  <c r="BY398" s="1"/>
  <c r="BZ398" s="1"/>
  <c r="CA398" s="1"/>
  <c r="CB398" s="1"/>
  <c r="CC398" s="1"/>
  <c r="J398" s="1"/>
  <c r="BW402"/>
  <c r="BX402" s="1"/>
  <c r="BY402" s="1"/>
  <c r="BZ402" s="1"/>
  <c r="CA402" s="1"/>
  <c r="CB402" s="1"/>
  <c r="CC402" s="1"/>
  <c r="J402" s="1"/>
  <c r="BV9"/>
  <c r="BW9" s="1"/>
  <c r="BX9" s="1"/>
  <c r="BY9" s="1"/>
  <c r="BZ9" s="1"/>
  <c r="BV11"/>
  <c r="BW11" s="1"/>
  <c r="BX11" s="1"/>
  <c r="BY11" s="1"/>
  <c r="BZ11" s="1"/>
  <c r="CA11" s="1"/>
  <c r="CB11" s="1"/>
  <c r="CC11" s="1"/>
  <c r="J11" s="1"/>
  <c r="BV13"/>
  <c r="BW13" s="1"/>
  <c r="BX13" s="1"/>
  <c r="BY13" s="1"/>
  <c r="BZ13" s="1"/>
  <c r="CA13" s="1"/>
  <c r="CB13" s="1"/>
  <c r="CC13" s="1"/>
  <c r="J13" s="1"/>
  <c r="BV21"/>
  <c r="BW21" s="1"/>
  <c r="BX21" s="1"/>
  <c r="BY21" s="1"/>
  <c r="BZ21" s="1"/>
  <c r="CA21" s="1"/>
  <c r="CB21" s="1"/>
  <c r="CC21" s="1"/>
  <c r="J21" s="1"/>
  <c r="BV25"/>
  <c r="BW25" s="1"/>
  <c r="BX25" s="1"/>
  <c r="BY25" s="1"/>
  <c r="BZ25" s="1"/>
  <c r="BV37"/>
  <c r="BW37" s="1"/>
  <c r="BX37" s="1"/>
  <c r="BY37" s="1"/>
  <c r="BZ37" s="1"/>
  <c r="CA37" s="1"/>
  <c r="CB37" s="1"/>
  <c r="CC37" s="1"/>
  <c r="J37" s="1"/>
  <c r="BV51"/>
  <c r="BW51" s="1"/>
  <c r="BX51" s="1"/>
  <c r="BY51" s="1"/>
  <c r="BZ51" s="1"/>
  <c r="CA51" s="1"/>
  <c r="CB51" s="1"/>
  <c r="CC51" s="1"/>
  <c r="J51" s="1"/>
  <c r="BV59"/>
  <c r="BW59" s="1"/>
  <c r="BX59" s="1"/>
  <c r="BY59" s="1"/>
  <c r="BZ59" s="1"/>
  <c r="CA59" s="1"/>
  <c r="CB59" s="1"/>
  <c r="CC59" s="1"/>
  <c r="J59" s="1"/>
  <c r="BV61"/>
  <c r="BW61" s="1"/>
  <c r="BX61" s="1"/>
  <c r="BY61" s="1"/>
  <c r="BZ61" s="1"/>
  <c r="CA61" s="1"/>
  <c r="CB61" s="1"/>
  <c r="CC61" s="1"/>
  <c r="J61" s="1"/>
  <c r="BV69"/>
  <c r="BW69" s="1"/>
  <c r="BX69" s="1"/>
  <c r="BY69" s="1"/>
  <c r="BZ69" s="1"/>
  <c r="CA69" s="1"/>
  <c r="CB69" s="1"/>
  <c r="CC69" s="1"/>
  <c r="J69" s="1"/>
  <c r="BV81"/>
  <c r="BW81" s="1"/>
  <c r="BX81" s="1"/>
  <c r="BV83"/>
  <c r="BW83" s="1"/>
  <c r="BX83" s="1"/>
  <c r="BY83" s="1"/>
  <c r="BZ83" s="1"/>
  <c r="CA83" s="1"/>
  <c r="CB83" s="1"/>
  <c r="CC83" s="1"/>
  <c r="J83" s="1"/>
  <c r="BV89"/>
  <c r="BW89" s="1"/>
  <c r="BX89" s="1"/>
  <c r="BV93"/>
  <c r="BW93" s="1"/>
  <c r="BX93" s="1"/>
  <c r="BY93" s="1"/>
  <c r="BZ93" s="1"/>
  <c r="CA93" s="1"/>
  <c r="CB93" s="1"/>
  <c r="CC93" s="1"/>
  <c r="J93" s="1"/>
  <c r="BV101"/>
  <c r="BW101" s="1"/>
  <c r="BX101" s="1"/>
  <c r="BY101" s="1"/>
  <c r="BZ101" s="1"/>
  <c r="CA101" s="1"/>
  <c r="CB101" s="1"/>
  <c r="CC101" s="1"/>
  <c r="J101" s="1"/>
  <c r="BV103"/>
  <c r="BW103" s="1"/>
  <c r="BX103" s="1"/>
  <c r="BY103" s="1"/>
  <c r="BZ103" s="1"/>
  <c r="CA103" s="1"/>
  <c r="CB103" s="1"/>
  <c r="CC103" s="1"/>
  <c r="J103" s="1"/>
  <c r="BV113"/>
  <c r="BW113" s="1"/>
  <c r="BX113" s="1"/>
  <c r="BV115"/>
  <c r="BW115" s="1"/>
  <c r="BX115" s="1"/>
  <c r="BY115" s="1"/>
  <c r="BZ115" s="1"/>
  <c r="CA115" s="1"/>
  <c r="CB115" s="1"/>
  <c r="CC115" s="1"/>
  <c r="J115" s="1"/>
  <c r="BV125"/>
  <c r="BW125" s="1"/>
  <c r="BX125" s="1"/>
  <c r="BY125" s="1"/>
  <c r="BZ125" s="1"/>
  <c r="CA125" s="1"/>
  <c r="CB125" s="1"/>
  <c r="CC125" s="1"/>
  <c r="J125" s="1"/>
  <c r="BV133"/>
  <c r="BW133" s="1"/>
  <c r="BX133" s="1"/>
  <c r="BY133" s="1"/>
  <c r="BZ133" s="1"/>
  <c r="CA133" s="1"/>
  <c r="CB133" s="1"/>
  <c r="CC133" s="1"/>
  <c r="J133" s="1"/>
  <c r="BV153"/>
  <c r="BW153" s="1"/>
  <c r="BX153" s="1"/>
  <c r="BV157"/>
  <c r="BW157" s="1"/>
  <c r="BX157" s="1"/>
  <c r="BY157" s="1"/>
  <c r="BZ157" s="1"/>
  <c r="CA157" s="1"/>
  <c r="CB157" s="1"/>
  <c r="CC157" s="1"/>
  <c r="J157" s="1"/>
  <c r="BV185"/>
  <c r="BW185" s="1"/>
  <c r="BX185" s="1"/>
  <c r="BY185" s="1"/>
  <c r="BZ185" s="1"/>
  <c r="CA185" s="1"/>
  <c r="CB185" s="1"/>
  <c r="CC185" s="1"/>
  <c r="J185" s="1"/>
  <c r="BV187"/>
  <c r="BW187" s="1"/>
  <c r="BX187" s="1"/>
  <c r="BY187" s="1"/>
  <c r="BZ187" s="1"/>
  <c r="CA187" s="1"/>
  <c r="CB187" s="1"/>
  <c r="CC187" s="1"/>
  <c r="J187" s="1"/>
  <c r="BV189"/>
  <c r="BW189" s="1"/>
  <c r="BX189" s="1"/>
  <c r="BY189" s="1"/>
  <c r="BZ189" s="1"/>
  <c r="CA189" s="1"/>
  <c r="CB189" s="1"/>
  <c r="CC189" s="1"/>
  <c r="J189" s="1"/>
  <c r="BV195"/>
  <c r="BW195" s="1"/>
  <c r="BX195" s="1"/>
  <c r="BY195" s="1"/>
  <c r="BZ195" s="1"/>
  <c r="CA195" s="1"/>
  <c r="CB195" s="1"/>
  <c r="CC195" s="1"/>
  <c r="J195" s="1"/>
  <c r="BV205"/>
  <c r="BW205" s="1"/>
  <c r="BX205" s="1"/>
  <c r="BY205" s="1"/>
  <c r="BZ205" s="1"/>
  <c r="CA205" s="1"/>
  <c r="CB205" s="1"/>
  <c r="CC205" s="1"/>
  <c r="J205" s="1"/>
  <c r="BV213"/>
  <c r="BW213" s="1"/>
  <c r="BX213" s="1"/>
  <c r="BY213" s="1"/>
  <c r="BZ213" s="1"/>
  <c r="CA213" s="1"/>
  <c r="CB213" s="1"/>
  <c r="CC213" s="1"/>
  <c r="J213" s="1"/>
  <c r="BV217"/>
  <c r="BW217" s="1"/>
  <c r="BX217" s="1"/>
  <c r="BY217" s="1"/>
  <c r="BZ217" s="1"/>
  <c r="CA217" s="1"/>
  <c r="CB217" s="1"/>
  <c r="CC217" s="1"/>
  <c r="J217" s="1"/>
  <c r="BV219"/>
  <c r="BW219" s="1"/>
  <c r="BX219" s="1"/>
  <c r="BY219" s="1"/>
  <c r="BZ219" s="1"/>
  <c r="CA219" s="1"/>
  <c r="CB219" s="1"/>
  <c r="CC219" s="1"/>
  <c r="J219" s="1"/>
  <c r="BV221"/>
  <c r="BW221" s="1"/>
  <c r="BX221" s="1"/>
  <c r="BY221" s="1"/>
  <c r="BZ221" s="1"/>
  <c r="CA221" s="1"/>
  <c r="CB221" s="1"/>
  <c r="CC221" s="1"/>
  <c r="J221" s="1"/>
  <c r="BV225"/>
  <c r="BW225" s="1"/>
  <c r="BX225" s="1"/>
  <c r="BY225" s="1"/>
  <c r="BZ225" s="1"/>
  <c r="CA225" s="1"/>
  <c r="CB225" s="1"/>
  <c r="CC225" s="1"/>
  <c r="J225" s="1"/>
  <c r="BV227"/>
  <c r="BW227" s="1"/>
  <c r="BX227" s="1"/>
  <c r="BY227" s="1"/>
  <c r="BZ227" s="1"/>
  <c r="CA227" s="1"/>
  <c r="CB227" s="1"/>
  <c r="CC227" s="1"/>
  <c r="J227" s="1"/>
  <c r="BV229"/>
  <c r="BW229" s="1"/>
  <c r="BX229" s="1"/>
  <c r="BY229" s="1"/>
  <c r="BZ229" s="1"/>
  <c r="CA229" s="1"/>
  <c r="CB229" s="1"/>
  <c r="CC229" s="1"/>
  <c r="J229" s="1"/>
  <c r="BV237"/>
  <c r="BW237" s="1"/>
  <c r="BX237" s="1"/>
  <c r="BY237" s="1"/>
  <c r="BZ237" s="1"/>
  <c r="CA237" s="1"/>
  <c r="CB237" s="1"/>
  <c r="CC237" s="1"/>
  <c r="J237" s="1"/>
  <c r="BV241"/>
  <c r="BW241" s="1"/>
  <c r="BX241" s="1"/>
  <c r="BY241" s="1"/>
  <c r="BZ241" s="1"/>
  <c r="CA241" s="1"/>
  <c r="CB241" s="1"/>
  <c r="CC241" s="1"/>
  <c r="J241" s="1"/>
  <c r="BV245"/>
  <c r="BW245" s="1"/>
  <c r="BX245" s="1"/>
  <c r="BY245" s="1"/>
  <c r="BZ245" s="1"/>
  <c r="CA245" s="1"/>
  <c r="CB245" s="1"/>
  <c r="CC245" s="1"/>
  <c r="J245" s="1"/>
  <c r="BV249"/>
  <c r="BW249" s="1"/>
  <c r="BX249" s="1"/>
  <c r="BY249" s="1"/>
  <c r="BZ249" s="1"/>
  <c r="CA249" s="1"/>
  <c r="CB249" s="1"/>
  <c r="CC249" s="1"/>
  <c r="J249" s="1"/>
  <c r="BV253"/>
  <c r="BW253" s="1"/>
  <c r="BX253" s="1"/>
  <c r="BY253" s="1"/>
  <c r="BZ253" s="1"/>
  <c r="CA253" s="1"/>
  <c r="CB253" s="1"/>
  <c r="CC253" s="1"/>
  <c r="J253" s="1"/>
  <c r="BV257"/>
  <c r="BW257" s="1"/>
  <c r="BX257" s="1"/>
  <c r="BY257" s="1"/>
  <c r="BZ257" s="1"/>
  <c r="CA257" s="1"/>
  <c r="CB257" s="1"/>
  <c r="CC257" s="1"/>
  <c r="J257" s="1"/>
  <c r="BV267"/>
  <c r="BW267" s="1"/>
  <c r="BX267" s="1"/>
  <c r="BY267" s="1"/>
  <c r="BZ267" s="1"/>
  <c r="CA267" s="1"/>
  <c r="CB267" s="1"/>
  <c r="CC267" s="1"/>
  <c r="J267" s="1"/>
  <c r="BV269"/>
  <c r="BW269" s="1"/>
  <c r="BX269" s="1"/>
  <c r="BY269" s="1"/>
  <c r="BZ269" s="1"/>
  <c r="CA269" s="1"/>
  <c r="CB269" s="1"/>
  <c r="CC269" s="1"/>
  <c r="J269" s="1"/>
  <c r="BV273"/>
  <c r="BW273" s="1"/>
  <c r="BX273" s="1"/>
  <c r="BY273" s="1"/>
  <c r="BZ273" s="1"/>
  <c r="CA273" s="1"/>
  <c r="CB273" s="1"/>
  <c r="CC273" s="1"/>
  <c r="J273" s="1"/>
  <c r="BV275"/>
  <c r="BW275" s="1"/>
  <c r="BX275" s="1"/>
  <c r="BY275" s="1"/>
  <c r="BZ275" s="1"/>
  <c r="CA275" s="1"/>
  <c r="CB275" s="1"/>
  <c r="CC275" s="1"/>
  <c r="J275" s="1"/>
  <c r="BV277"/>
  <c r="BW277" s="1"/>
  <c r="BX277" s="1"/>
  <c r="BY277" s="1"/>
  <c r="BZ277" s="1"/>
  <c r="CA277" s="1"/>
  <c r="CB277" s="1"/>
  <c r="CC277" s="1"/>
  <c r="J277" s="1"/>
  <c r="BV281"/>
  <c r="BW281" s="1"/>
  <c r="BX281" s="1"/>
  <c r="BY281" s="1"/>
  <c r="BZ281" s="1"/>
  <c r="CA281" s="1"/>
  <c r="CB281" s="1"/>
  <c r="CC281" s="1"/>
  <c r="J281" s="1"/>
  <c r="BV285"/>
  <c r="BW285" s="1"/>
  <c r="BX285" s="1"/>
  <c r="BY285" s="1"/>
  <c r="BZ285" s="1"/>
  <c r="CA285" s="1"/>
  <c r="CB285" s="1"/>
  <c r="CC285" s="1"/>
  <c r="J285" s="1"/>
  <c r="BV289"/>
  <c r="BW289" s="1"/>
  <c r="BX289" s="1"/>
  <c r="BY289" s="1"/>
  <c r="BZ289" s="1"/>
  <c r="CA289" s="1"/>
  <c r="CB289" s="1"/>
  <c r="CC289" s="1"/>
  <c r="J289" s="1"/>
  <c r="BV291"/>
  <c r="BW291" s="1"/>
  <c r="BX291" s="1"/>
  <c r="BY291" s="1"/>
  <c r="BZ291" s="1"/>
  <c r="CA291" s="1"/>
  <c r="CB291" s="1"/>
  <c r="CC291" s="1"/>
  <c r="J291" s="1"/>
  <c r="BV293"/>
  <c r="BW293" s="1"/>
  <c r="BX293" s="1"/>
  <c r="BY293" s="1"/>
  <c r="BZ293" s="1"/>
  <c r="CA293" s="1"/>
  <c r="CB293" s="1"/>
  <c r="CC293" s="1"/>
  <c r="J293" s="1"/>
  <c r="BV301"/>
  <c r="BW301" s="1"/>
  <c r="BX301" s="1"/>
  <c r="BY301" s="1"/>
  <c r="BZ301" s="1"/>
  <c r="CA301" s="1"/>
  <c r="CB301" s="1"/>
  <c r="CC301" s="1"/>
  <c r="J301" s="1"/>
  <c r="BV305"/>
  <c r="BW305" s="1"/>
  <c r="BX305" s="1"/>
  <c r="BY305" s="1"/>
  <c r="BZ305" s="1"/>
  <c r="CA305" s="1"/>
  <c r="CB305" s="1"/>
  <c r="CC305" s="1"/>
  <c r="J305" s="1"/>
  <c r="BV309"/>
  <c r="BW309" s="1"/>
  <c r="BX309" s="1"/>
  <c r="BY309" s="1"/>
  <c r="BZ309" s="1"/>
  <c r="CA309" s="1"/>
  <c r="CB309" s="1"/>
  <c r="CC309" s="1"/>
  <c r="J309" s="1"/>
  <c r="BV313"/>
  <c r="BW313" s="1"/>
  <c r="BX313" s="1"/>
  <c r="BY313" s="1"/>
  <c r="BZ313" s="1"/>
  <c r="CA313" s="1"/>
  <c r="CB313" s="1"/>
  <c r="CC313" s="1"/>
  <c r="J313" s="1"/>
  <c r="BV317"/>
  <c r="BW317" s="1"/>
  <c r="BX317" s="1"/>
  <c r="BY317" s="1"/>
  <c r="BZ317" s="1"/>
  <c r="CA317" s="1"/>
  <c r="CB317" s="1"/>
  <c r="CC317" s="1"/>
  <c r="J317" s="1"/>
  <c r="BV321"/>
  <c r="BW321" s="1"/>
  <c r="BX321" s="1"/>
  <c r="BY321" s="1"/>
  <c r="BZ321" s="1"/>
  <c r="CA321" s="1"/>
  <c r="CB321" s="1"/>
  <c r="CC321" s="1"/>
  <c r="J321" s="1"/>
  <c r="BV325"/>
  <c r="BW325" s="1"/>
  <c r="BX325" s="1"/>
  <c r="BY325" s="1"/>
  <c r="BZ325" s="1"/>
  <c r="CA325" s="1"/>
  <c r="CB325" s="1"/>
  <c r="CC325" s="1"/>
  <c r="J325" s="1"/>
  <c r="BV337"/>
  <c r="BW337" s="1"/>
  <c r="BX337" s="1"/>
  <c r="BY337" s="1"/>
  <c r="BZ337" s="1"/>
  <c r="CA337" s="1"/>
  <c r="CB337" s="1"/>
  <c r="CC337" s="1"/>
  <c r="J337" s="1"/>
  <c r="BV341"/>
  <c r="BW341" s="1"/>
  <c r="BX341" s="1"/>
  <c r="BY341" s="1"/>
  <c r="BZ341" s="1"/>
  <c r="CA341" s="1"/>
  <c r="CB341" s="1"/>
  <c r="CC341" s="1"/>
  <c r="J341" s="1"/>
  <c r="BV345"/>
  <c r="BW345" s="1"/>
  <c r="BX345" s="1"/>
  <c r="BY345" s="1"/>
  <c r="BZ345" s="1"/>
  <c r="CA345" s="1"/>
  <c r="CB345" s="1"/>
  <c r="CC345" s="1"/>
  <c r="J345" s="1"/>
  <c r="BV349"/>
  <c r="BW349" s="1"/>
  <c r="BX349" s="1"/>
  <c r="BY349" s="1"/>
  <c r="BZ349" s="1"/>
  <c r="CA349" s="1"/>
  <c r="CB349" s="1"/>
  <c r="CC349" s="1"/>
  <c r="J349" s="1"/>
  <c r="BV353"/>
  <c r="BW353" s="1"/>
  <c r="BX353" s="1"/>
  <c r="BY353" s="1"/>
  <c r="BZ353" s="1"/>
  <c r="CA353" s="1"/>
  <c r="CB353" s="1"/>
  <c r="CC353" s="1"/>
  <c r="J353" s="1"/>
  <c r="BV357"/>
  <c r="BW357" s="1"/>
  <c r="BX357" s="1"/>
  <c r="BY357" s="1"/>
  <c r="BZ357" s="1"/>
  <c r="CA357" s="1"/>
  <c r="CB357" s="1"/>
  <c r="CC357" s="1"/>
  <c r="J357" s="1"/>
  <c r="BV365"/>
  <c r="BW365" s="1"/>
  <c r="BX365" s="1"/>
  <c r="BY365" s="1"/>
  <c r="BZ365" s="1"/>
  <c r="CA365" s="1"/>
  <c r="CB365" s="1"/>
  <c r="CC365" s="1"/>
  <c r="J365" s="1"/>
  <c r="BV369"/>
  <c r="BW369" s="1"/>
  <c r="BX369" s="1"/>
  <c r="BY369" s="1"/>
  <c r="BZ369" s="1"/>
  <c r="CA369" s="1"/>
  <c r="CB369" s="1"/>
  <c r="CC369" s="1"/>
  <c r="J369" s="1"/>
  <c r="BV371"/>
  <c r="BW371" s="1"/>
  <c r="BX371" s="1"/>
  <c r="BY371" s="1"/>
  <c r="BZ371" s="1"/>
  <c r="CA371" s="1"/>
  <c r="CB371" s="1"/>
  <c r="CC371" s="1"/>
  <c r="J371" s="1"/>
  <c r="BV373"/>
  <c r="BW373" s="1"/>
  <c r="BX373" s="1"/>
  <c r="BY373" s="1"/>
  <c r="BZ373" s="1"/>
  <c r="CA373" s="1"/>
  <c r="CB373" s="1"/>
  <c r="CC373" s="1"/>
  <c r="J373" s="1"/>
  <c r="BV377"/>
  <c r="BW377" s="1"/>
  <c r="BX377" s="1"/>
  <c r="BY377" s="1"/>
  <c r="BZ377" s="1"/>
  <c r="CA377" s="1"/>
  <c r="CB377" s="1"/>
  <c r="CC377" s="1"/>
  <c r="J377" s="1"/>
  <c r="BV379"/>
  <c r="BW379" s="1"/>
  <c r="BX379" s="1"/>
  <c r="BY379" s="1"/>
  <c r="BZ379" s="1"/>
  <c r="CA379" s="1"/>
  <c r="CB379" s="1"/>
  <c r="CC379" s="1"/>
  <c r="J379" s="1"/>
  <c r="BV381"/>
  <c r="BW381" s="1"/>
  <c r="BX381" s="1"/>
  <c r="BY381" s="1"/>
  <c r="BZ381" s="1"/>
  <c r="CA381" s="1"/>
  <c r="CB381" s="1"/>
  <c r="CC381" s="1"/>
  <c r="J381" s="1"/>
  <c r="BV385"/>
  <c r="BW385" s="1"/>
  <c r="BX385" s="1"/>
  <c r="BY385" s="1"/>
  <c r="BZ385" s="1"/>
  <c r="CA385" s="1"/>
  <c r="CB385" s="1"/>
  <c r="CC385" s="1"/>
  <c r="J385" s="1"/>
  <c r="BV387"/>
  <c r="BW387" s="1"/>
  <c r="BX387" s="1"/>
  <c r="BY387" s="1"/>
  <c r="BZ387" s="1"/>
  <c r="CA387" s="1"/>
  <c r="CB387" s="1"/>
  <c r="CC387" s="1"/>
  <c r="J387" s="1"/>
  <c r="BV389"/>
  <c r="BW389" s="1"/>
  <c r="BX389" s="1"/>
  <c r="BY389" s="1"/>
  <c r="BZ389" s="1"/>
  <c r="CA389" s="1"/>
  <c r="CB389" s="1"/>
  <c r="CC389" s="1"/>
  <c r="J389" s="1"/>
  <c r="BV393"/>
  <c r="BW393" s="1"/>
  <c r="BX393" s="1"/>
  <c r="BY393" s="1"/>
  <c r="BZ393" s="1"/>
  <c r="CA393" s="1"/>
  <c r="CB393" s="1"/>
  <c r="CC393" s="1"/>
  <c r="J393" s="1"/>
  <c r="BV395"/>
  <c r="BW395" s="1"/>
  <c r="BX395" s="1"/>
  <c r="BY395" s="1"/>
  <c r="BZ395" s="1"/>
  <c r="CA395" s="1"/>
  <c r="CB395" s="1"/>
  <c r="CC395" s="1"/>
  <c r="J395" s="1"/>
  <c r="BV397"/>
  <c r="BW397" s="1"/>
  <c r="BX397" s="1"/>
  <c r="BY397" s="1"/>
  <c r="BZ397" s="1"/>
  <c r="CA397" s="1"/>
  <c r="CB397" s="1"/>
  <c r="CC397" s="1"/>
  <c r="J397" s="1"/>
  <c r="BV401"/>
  <c r="BW401" s="1"/>
  <c r="BX401" s="1"/>
  <c r="BY401" s="1"/>
  <c r="BZ401" s="1"/>
  <c r="CA401" s="1"/>
  <c r="CB401" s="1"/>
  <c r="CC401" s="1"/>
  <c r="J401" s="1"/>
  <c r="BV403"/>
  <c r="BW403" s="1"/>
  <c r="BX403" s="1"/>
  <c r="BY403" s="1"/>
  <c r="BZ403" s="1"/>
  <c r="CA403" s="1"/>
  <c r="CB403" s="1"/>
  <c r="CC403" s="1"/>
  <c r="J403" s="1"/>
  <c r="BV405"/>
  <c r="BW405" s="1"/>
  <c r="BX405" s="1"/>
  <c r="BY405" s="1"/>
  <c r="BZ405" s="1"/>
  <c r="CA405" s="1"/>
  <c r="CB405" s="1"/>
  <c r="CC405" s="1"/>
  <c r="J405" s="1"/>
  <c r="BU30"/>
  <c r="BV30" s="1"/>
  <c r="BW30" s="1"/>
  <c r="BX30" s="1"/>
  <c r="BY30" s="1"/>
  <c r="BZ30" s="1"/>
  <c r="CA30" s="1"/>
  <c r="CB30" s="1"/>
  <c r="CC30" s="1"/>
  <c r="J30" s="1"/>
  <c r="BU136"/>
  <c r="BV136" s="1"/>
  <c r="BW136" s="1"/>
  <c r="BX136" s="1"/>
  <c r="BY136" s="1"/>
  <c r="BZ136" s="1"/>
  <c r="CA136" s="1"/>
  <c r="CB136" s="1"/>
  <c r="CC136" s="1"/>
  <c r="J136" s="1"/>
  <c r="I142"/>
  <c r="BU150"/>
  <c r="BV150" s="1"/>
  <c r="BW150" s="1"/>
  <c r="BX150" s="1"/>
  <c r="BY150" s="1"/>
  <c r="BZ150" s="1"/>
  <c r="CA150" s="1"/>
  <c r="CB150" s="1"/>
  <c r="CC150" s="1"/>
  <c r="J150" s="1"/>
  <c r="I182"/>
  <c r="BU204"/>
  <c r="BV204" s="1"/>
  <c r="BW204" s="1"/>
  <c r="BX204" s="1"/>
  <c r="BY204" s="1"/>
  <c r="BZ204" s="1"/>
  <c r="CA204" s="1"/>
  <c r="CB204" s="1"/>
  <c r="CC204" s="1"/>
  <c r="J204" s="1"/>
  <c r="BU218"/>
  <c r="BV218" s="1"/>
  <c r="BW218" s="1"/>
  <c r="BX218" s="1"/>
  <c r="BY218" s="1"/>
  <c r="BZ218" s="1"/>
  <c r="CA218" s="1"/>
  <c r="CB218" s="1"/>
  <c r="CC218" s="1"/>
  <c r="J218" s="1"/>
  <c r="I254"/>
  <c r="BU318"/>
  <c r="BV318" s="1"/>
  <c r="BW318" s="1"/>
  <c r="BX318" s="1"/>
  <c r="BY318" s="1"/>
  <c r="BZ318" s="1"/>
  <c r="CA318" s="1"/>
  <c r="CB318" s="1"/>
  <c r="CC318" s="1"/>
  <c r="J318" s="1"/>
  <c r="BU366"/>
  <c r="BV366" s="1"/>
  <c r="BW366" s="1"/>
  <c r="BX366" s="1"/>
  <c r="BY366" s="1"/>
  <c r="BZ366" s="1"/>
  <c r="CA366" s="1"/>
  <c r="CB366" s="1"/>
  <c r="CC366" s="1"/>
  <c r="J366" s="1"/>
  <c r="I361"/>
  <c r="I297"/>
  <c r="I261"/>
  <c r="I233"/>
  <c r="I41"/>
  <c r="BU8"/>
  <c r="BV8" s="1"/>
  <c r="BW8" s="1"/>
  <c r="BX8" s="1"/>
  <c r="BY8" s="1"/>
  <c r="BZ8" s="1"/>
  <c r="CA8" s="1"/>
  <c r="CB8" s="1"/>
  <c r="CC8" s="1"/>
  <c r="J8" s="1"/>
  <c r="I8"/>
  <c r="BU12"/>
  <c r="BV12" s="1"/>
  <c r="BW12" s="1"/>
  <c r="BX12" s="1"/>
  <c r="BY12" s="1"/>
  <c r="BZ12" s="1"/>
  <c r="CA12" s="1"/>
  <c r="CB12" s="1"/>
  <c r="CC12" s="1"/>
  <c r="J12" s="1"/>
  <c r="I12"/>
  <c r="BU26"/>
  <c r="BV26" s="1"/>
  <c r="BW26" s="1"/>
  <c r="BX26" s="1"/>
  <c r="BY26" s="1"/>
  <c r="BZ26" s="1"/>
  <c r="CA26" s="1"/>
  <c r="CB26" s="1"/>
  <c r="CC26" s="1"/>
  <c r="J26" s="1"/>
  <c r="I26"/>
  <c r="BU44"/>
  <c r="BV44" s="1"/>
  <c r="BW44" s="1"/>
  <c r="BX44" s="1"/>
  <c r="BY44" s="1"/>
  <c r="BZ44" s="1"/>
  <c r="CA44" s="1"/>
  <c r="CB44" s="1"/>
  <c r="CC44" s="1"/>
  <c r="J44" s="1"/>
  <c r="I44"/>
  <c r="BU58"/>
  <c r="BV58" s="1"/>
  <c r="BW58" s="1"/>
  <c r="BX58" s="1"/>
  <c r="BY58" s="1"/>
  <c r="BZ58" s="1"/>
  <c r="CA58" s="1"/>
  <c r="CB58" s="1"/>
  <c r="CC58" s="1"/>
  <c r="J58" s="1"/>
  <c r="I58"/>
  <c r="BU62"/>
  <c r="BV62" s="1"/>
  <c r="BW62" s="1"/>
  <c r="BX62" s="1"/>
  <c r="BY62" s="1"/>
  <c r="BZ62" s="1"/>
  <c r="CA62" s="1"/>
  <c r="CB62" s="1"/>
  <c r="CC62" s="1"/>
  <c r="J62" s="1"/>
  <c r="I62"/>
  <c r="BU74"/>
  <c r="BV74" s="1"/>
  <c r="BW74" s="1"/>
  <c r="BX74" s="1"/>
  <c r="BY74" s="1"/>
  <c r="BZ74" s="1"/>
  <c r="CA74" s="1"/>
  <c r="CB74" s="1"/>
  <c r="CC74" s="1"/>
  <c r="J74" s="1"/>
  <c r="I74"/>
  <c r="BU78"/>
  <c r="BV78" s="1"/>
  <c r="BW78" s="1"/>
  <c r="BX78" s="1"/>
  <c r="BY78" s="1"/>
  <c r="BZ78" s="1"/>
  <c r="CA78" s="1"/>
  <c r="CB78" s="1"/>
  <c r="CC78" s="1"/>
  <c r="J78" s="1"/>
  <c r="I78"/>
  <c r="BU120"/>
  <c r="BV120" s="1"/>
  <c r="BW120" s="1"/>
  <c r="BX120" s="1"/>
  <c r="BY120" s="1"/>
  <c r="BZ120" s="1"/>
  <c r="CA120" s="1"/>
  <c r="CB120" s="1"/>
  <c r="CC120" s="1"/>
  <c r="J120" s="1"/>
  <c r="I120"/>
  <c r="BU132"/>
  <c r="BV132" s="1"/>
  <c r="BW132" s="1"/>
  <c r="BX132" s="1"/>
  <c r="BY132" s="1"/>
  <c r="BZ132" s="1"/>
  <c r="CA132" s="1"/>
  <c r="CB132" s="1"/>
  <c r="CC132" s="1"/>
  <c r="J132" s="1"/>
  <c r="I132"/>
  <c r="BU138"/>
  <c r="BV138" s="1"/>
  <c r="BW138" s="1"/>
  <c r="BX138" s="1"/>
  <c r="BY138" s="1"/>
  <c r="BZ138" s="1"/>
  <c r="CA138" s="1"/>
  <c r="CB138" s="1"/>
  <c r="CC138" s="1"/>
  <c r="J138" s="1"/>
  <c r="I138"/>
  <c r="BU188"/>
  <c r="BV188" s="1"/>
  <c r="BW188" s="1"/>
  <c r="I188"/>
  <c r="BU196"/>
  <c r="BV196" s="1"/>
  <c r="BW196" s="1"/>
  <c r="I196"/>
  <c r="BU232"/>
  <c r="BV232" s="1"/>
  <c r="BW232" s="1"/>
  <c r="I232"/>
  <c r="BU288"/>
  <c r="BV288" s="1"/>
  <c r="BW288" s="1"/>
  <c r="I288"/>
  <c r="BU332"/>
  <c r="BV332" s="1"/>
  <c r="BW332" s="1"/>
  <c r="I332"/>
  <c r="I375"/>
  <c r="BT375"/>
  <c r="I355"/>
  <c r="BT355"/>
  <c r="BU355" s="1"/>
  <c r="BV355" s="1"/>
  <c r="BW355" s="1"/>
  <c r="BX355" s="1"/>
  <c r="I347"/>
  <c r="BT347"/>
  <c r="BU347" s="1"/>
  <c r="BV347" s="1"/>
  <c r="BW347" s="1"/>
  <c r="BX347" s="1"/>
  <c r="I333"/>
  <c r="BT333"/>
  <c r="BU333" s="1"/>
  <c r="BV333" s="1"/>
  <c r="BW333" s="1"/>
  <c r="BX333" s="1"/>
  <c r="BY333" s="1"/>
  <c r="BZ333" s="1"/>
  <c r="CA333" s="1"/>
  <c r="CB333" s="1"/>
  <c r="CC333" s="1"/>
  <c r="J333" s="1"/>
  <c r="I315"/>
  <c r="BT315"/>
  <c r="BU315" s="1"/>
  <c r="BV315" s="1"/>
  <c r="BW315" s="1"/>
  <c r="BX315" s="1"/>
  <c r="I283"/>
  <c r="BT283"/>
  <c r="I243"/>
  <c r="BT243"/>
  <c r="I231"/>
  <c r="BT231"/>
  <c r="I11"/>
  <c r="I100"/>
  <c r="I23"/>
  <c r="I179"/>
  <c r="I165"/>
  <c r="I135"/>
  <c r="I15"/>
  <c r="CA88"/>
  <c r="CB88" s="1"/>
  <c r="CC88" s="1"/>
  <c r="J88" s="1"/>
  <c r="I140"/>
  <c r="CA164"/>
  <c r="CB164" s="1"/>
  <c r="CC164" s="1"/>
  <c r="J164" s="1"/>
  <c r="I176"/>
  <c r="CA178"/>
  <c r="CB178" s="1"/>
  <c r="CC178" s="1"/>
  <c r="J178" s="1"/>
  <c r="CA224"/>
  <c r="CB224" s="1"/>
  <c r="CC224" s="1"/>
  <c r="J224" s="1"/>
  <c r="CA242"/>
  <c r="CB242" s="1"/>
  <c r="CC242" s="1"/>
  <c r="J242" s="1"/>
  <c r="CA246"/>
  <c r="CB246" s="1"/>
  <c r="CC246" s="1"/>
  <c r="J246" s="1"/>
  <c r="CA250"/>
  <c r="CB250" s="1"/>
  <c r="CC250" s="1"/>
  <c r="J250" s="1"/>
  <c r="CA274"/>
  <c r="CB274" s="1"/>
  <c r="CC274" s="1"/>
  <c r="J274" s="1"/>
  <c r="CA278"/>
  <c r="CB278" s="1"/>
  <c r="CC278" s="1"/>
  <c r="J278" s="1"/>
  <c r="CA282"/>
  <c r="CB282" s="1"/>
  <c r="CC282" s="1"/>
  <c r="J282" s="1"/>
  <c r="CA328"/>
  <c r="CB328" s="1"/>
  <c r="CC328" s="1"/>
  <c r="J328" s="1"/>
  <c r="BZ63"/>
  <c r="CA63" s="1"/>
  <c r="CB63" s="1"/>
  <c r="CC63" s="1"/>
  <c r="J63" s="1"/>
  <c r="I85"/>
  <c r="BZ95"/>
  <c r="CA95" s="1"/>
  <c r="I149"/>
  <c r="BZ155"/>
  <c r="CA155" s="1"/>
  <c r="BU80"/>
  <c r="BV80" s="1"/>
  <c r="BW80" s="1"/>
  <c r="BX80" s="1"/>
  <c r="BY80" s="1"/>
  <c r="BZ80" s="1"/>
  <c r="CA80" s="1"/>
  <c r="CB80" s="1"/>
  <c r="CC80" s="1"/>
  <c r="J80" s="1"/>
  <c r="BU146"/>
  <c r="BV146" s="1"/>
  <c r="BW146" s="1"/>
  <c r="BX146" s="1"/>
  <c r="BY146" s="1"/>
  <c r="BZ146" s="1"/>
  <c r="CA146" s="1"/>
  <c r="CB146" s="1"/>
  <c r="CC146" s="1"/>
  <c r="J146" s="1"/>
  <c r="BU160"/>
  <c r="BV160" s="1"/>
  <c r="BW160" s="1"/>
  <c r="BX160" s="1"/>
  <c r="BY160" s="1"/>
  <c r="BZ160" s="1"/>
  <c r="CA160" s="1"/>
  <c r="CB160" s="1"/>
  <c r="CC160" s="1"/>
  <c r="J160" s="1"/>
  <c r="BU166"/>
  <c r="BV166" s="1"/>
  <c r="BW166" s="1"/>
  <c r="BX166" s="1"/>
  <c r="BY166" s="1"/>
  <c r="BZ166" s="1"/>
  <c r="CA166" s="1"/>
  <c r="CB166" s="1"/>
  <c r="CC166" s="1"/>
  <c r="J166" s="1"/>
  <c r="BU198"/>
  <c r="BV198" s="1"/>
  <c r="BW198" s="1"/>
  <c r="BX198" s="1"/>
  <c r="BY198" s="1"/>
  <c r="BZ198" s="1"/>
  <c r="CA198" s="1"/>
  <c r="CB198" s="1"/>
  <c r="CC198" s="1"/>
  <c r="J198" s="1"/>
  <c r="BU350"/>
  <c r="BV350" s="1"/>
  <c r="BW350" s="1"/>
  <c r="BX350" s="1"/>
  <c r="BY350" s="1"/>
  <c r="BZ350" s="1"/>
  <c r="CA350" s="1"/>
  <c r="CB350" s="1"/>
  <c r="CC350" s="1"/>
  <c r="J350" s="1"/>
  <c r="I384"/>
  <c r="I393"/>
  <c r="I329"/>
  <c r="I265"/>
  <c r="I404"/>
  <c r="BT404"/>
  <c r="BU404" s="1"/>
  <c r="BV404" s="1"/>
  <c r="BW404" s="1"/>
  <c r="BX404" s="1"/>
  <c r="BY404" s="1"/>
  <c r="BZ404" s="1"/>
  <c r="CA404" s="1"/>
  <c r="CB404" s="1"/>
  <c r="CC404" s="1"/>
  <c r="J404" s="1"/>
  <c r="I380"/>
  <c r="BT380"/>
  <c r="BU380" s="1"/>
  <c r="BV380" s="1"/>
  <c r="BW380" s="1"/>
  <c r="BX380" s="1"/>
  <c r="BY380" s="1"/>
  <c r="BZ380" s="1"/>
  <c r="CA380" s="1"/>
  <c r="CB380" s="1"/>
  <c r="CC380" s="1"/>
  <c r="J380" s="1"/>
  <c r="I348"/>
  <c r="BT348"/>
  <c r="BU348" s="1"/>
  <c r="BV348" s="1"/>
  <c r="BW348" s="1"/>
  <c r="BX348" s="1"/>
  <c r="BY348" s="1"/>
  <c r="BZ348" s="1"/>
  <c r="CA348" s="1"/>
  <c r="CB348" s="1"/>
  <c r="CC348" s="1"/>
  <c r="J348" s="1"/>
  <c r="I308"/>
  <c r="BT308"/>
  <c r="BU308" s="1"/>
  <c r="BV308" s="1"/>
  <c r="BW308" s="1"/>
  <c r="BX308" s="1"/>
  <c r="BY308" s="1"/>
  <c r="BZ308" s="1"/>
  <c r="CA308" s="1"/>
  <c r="CB308" s="1"/>
  <c r="CC308" s="1"/>
  <c r="J308" s="1"/>
  <c r="I284"/>
  <c r="BT284"/>
  <c r="BU284" s="1"/>
  <c r="BV284" s="1"/>
  <c r="BW284" s="1"/>
  <c r="BX284" s="1"/>
  <c r="BY284" s="1"/>
  <c r="BZ284" s="1"/>
  <c r="CA284" s="1"/>
  <c r="CB284" s="1"/>
  <c r="CC284" s="1"/>
  <c r="J284" s="1"/>
  <c r="I276"/>
  <c r="BT276"/>
  <c r="BU276" s="1"/>
  <c r="BV276" s="1"/>
  <c r="BW276" s="1"/>
  <c r="BX276" s="1"/>
  <c r="BY276" s="1"/>
  <c r="BZ276" s="1"/>
  <c r="CA276" s="1"/>
  <c r="CB276" s="1"/>
  <c r="CC276" s="1"/>
  <c r="J276" s="1"/>
  <c r="I252"/>
  <c r="BT252"/>
  <c r="BU252" s="1"/>
  <c r="BV252" s="1"/>
  <c r="BW252" s="1"/>
  <c r="BX252" s="1"/>
  <c r="BY252" s="1"/>
  <c r="BZ252" s="1"/>
  <c r="CA252" s="1"/>
  <c r="CB252" s="1"/>
  <c r="CC252" s="1"/>
  <c r="J252" s="1"/>
  <c r="I202"/>
  <c r="BT202"/>
  <c r="BU202" s="1"/>
  <c r="BV202" s="1"/>
  <c r="BW202" s="1"/>
  <c r="BX202" s="1"/>
  <c r="BY202" s="1"/>
  <c r="BZ202" s="1"/>
  <c r="CA202" s="1"/>
  <c r="CB202" s="1"/>
  <c r="CC202" s="1"/>
  <c r="J202" s="1"/>
  <c r="I172"/>
  <c r="BT172"/>
  <c r="BU172" s="1"/>
  <c r="BV172" s="1"/>
  <c r="BW172" s="1"/>
  <c r="BX172" s="1"/>
  <c r="BY172" s="1"/>
  <c r="BZ172" s="1"/>
  <c r="CA172" s="1"/>
  <c r="CB172" s="1"/>
  <c r="CC172" s="1"/>
  <c r="J172" s="1"/>
  <c r="I114"/>
  <c r="BT114"/>
  <c r="BU114" s="1"/>
  <c r="BV114" s="1"/>
  <c r="BW114" s="1"/>
  <c r="BX114" s="1"/>
  <c r="BY114" s="1"/>
  <c r="BZ114" s="1"/>
  <c r="CA114" s="1"/>
  <c r="CB114" s="1"/>
  <c r="CC114" s="1"/>
  <c r="J114" s="1"/>
  <c r="I102"/>
  <c r="BT102"/>
  <c r="BU102" s="1"/>
  <c r="BV102" s="1"/>
  <c r="BW102" s="1"/>
  <c r="BX102" s="1"/>
  <c r="BY102" s="1"/>
  <c r="BZ102" s="1"/>
  <c r="CA102" s="1"/>
  <c r="CB102" s="1"/>
  <c r="CC102" s="1"/>
  <c r="J102" s="1"/>
  <c r="I86"/>
  <c r="BT86"/>
  <c r="BU86" s="1"/>
  <c r="BV86" s="1"/>
  <c r="BW86" s="1"/>
  <c r="BX86" s="1"/>
  <c r="BY86" s="1"/>
  <c r="BZ86" s="1"/>
  <c r="CA86" s="1"/>
  <c r="CB86" s="1"/>
  <c r="CC86" s="1"/>
  <c r="J86" s="1"/>
  <c r="I72"/>
  <c r="BT72"/>
  <c r="BU72" s="1"/>
  <c r="BV72" s="1"/>
  <c r="BW72" s="1"/>
  <c r="BX72" s="1"/>
  <c r="BY72" s="1"/>
  <c r="BZ72" s="1"/>
  <c r="CA72" s="1"/>
  <c r="CB72" s="1"/>
  <c r="CC72" s="1"/>
  <c r="J72" s="1"/>
  <c r="I64"/>
  <c r="BT64"/>
  <c r="BU64" s="1"/>
  <c r="BV64" s="1"/>
  <c r="BW64" s="1"/>
  <c r="BX64" s="1"/>
  <c r="BY64" s="1"/>
  <c r="BZ64" s="1"/>
  <c r="CA64" s="1"/>
  <c r="CB64" s="1"/>
  <c r="CC64" s="1"/>
  <c r="J64" s="1"/>
  <c r="I56"/>
  <c r="BT56"/>
  <c r="BU56" s="1"/>
  <c r="BV56" s="1"/>
  <c r="BW56" s="1"/>
  <c r="BX56" s="1"/>
  <c r="BY56" s="1"/>
  <c r="BZ56" s="1"/>
  <c r="CA56" s="1"/>
  <c r="CB56" s="1"/>
  <c r="CC56" s="1"/>
  <c r="J56" s="1"/>
  <c r="I48"/>
  <c r="BT48"/>
  <c r="BU48" s="1"/>
  <c r="BV48" s="1"/>
  <c r="BW48" s="1"/>
  <c r="BX48" s="1"/>
  <c r="BY48" s="1"/>
  <c r="BZ48" s="1"/>
  <c r="CA48" s="1"/>
  <c r="CB48" s="1"/>
  <c r="CC48" s="1"/>
  <c r="J48" s="1"/>
  <c r="I10"/>
  <c r="BT10"/>
  <c r="BU10" s="1"/>
  <c r="BV10" s="1"/>
  <c r="BW10" s="1"/>
  <c r="BX10" s="1"/>
  <c r="BY10" s="1"/>
  <c r="BZ10" s="1"/>
  <c r="CA10" s="1"/>
  <c r="CB10" s="1"/>
  <c r="CC10" s="1"/>
  <c r="J10" s="1"/>
  <c r="I75"/>
  <c r="AM75"/>
  <c r="I45"/>
  <c r="AM45"/>
  <c r="CB155"/>
  <c r="CC155" s="1"/>
  <c r="J155" s="1"/>
  <c r="CB95"/>
  <c r="CC95" s="1"/>
  <c r="J95" s="1"/>
  <c r="CA25"/>
  <c r="CB25" s="1"/>
  <c r="CC25"/>
  <c r="J25" s="1"/>
  <c r="CA9"/>
  <c r="CB9" s="1"/>
  <c r="CC9" s="1"/>
  <c r="J9" s="1"/>
  <c r="BZ32"/>
  <c r="CA32" s="1"/>
  <c r="CB32" s="1"/>
  <c r="CC32" s="1"/>
  <c r="J32" s="1"/>
  <c r="BZ40"/>
  <c r="CA40" s="1"/>
  <c r="CB40" s="1"/>
  <c r="CC40" s="1"/>
  <c r="J40" s="1"/>
  <c r="BZ84"/>
  <c r="CA84" s="1"/>
  <c r="CB84" s="1"/>
  <c r="CC84" s="1"/>
  <c r="J84" s="1"/>
  <c r="BZ92"/>
  <c r="CA92" s="1"/>
  <c r="CB92" s="1"/>
  <c r="CC92" s="1"/>
  <c r="J92" s="1"/>
  <c r="BZ112"/>
  <c r="CA112" s="1"/>
  <c r="CB112" s="1"/>
  <c r="CC112" s="1"/>
  <c r="J112" s="1"/>
  <c r="BZ124"/>
  <c r="CA124" s="1"/>
  <c r="CB124" s="1"/>
  <c r="CC124" s="1"/>
  <c r="J124" s="1"/>
  <c r="BZ152"/>
  <c r="CA152" s="1"/>
  <c r="CB152" s="1"/>
  <c r="CC152" s="1"/>
  <c r="J152" s="1"/>
  <c r="BZ168"/>
  <c r="CA168" s="1"/>
  <c r="CB168" s="1"/>
  <c r="CC168" s="1"/>
  <c r="J168" s="1"/>
  <c r="BZ180"/>
  <c r="CA180" s="1"/>
  <c r="CB180" s="1"/>
  <c r="CC180" s="1"/>
  <c r="J180" s="1"/>
  <c r="BZ184"/>
  <c r="CA184" s="1"/>
  <c r="CB184" s="1"/>
  <c r="CC184" s="1"/>
  <c r="J184" s="1"/>
  <c r="BZ192"/>
  <c r="CA192" s="1"/>
  <c r="CB192" s="1"/>
  <c r="CC192" s="1"/>
  <c r="J192" s="1"/>
  <c r="BZ208"/>
  <c r="CA208" s="1"/>
  <c r="CB208" s="1"/>
  <c r="CC208" s="1"/>
  <c r="J208" s="1"/>
  <c r="BZ212"/>
  <c r="CA212" s="1"/>
  <c r="CB212" s="1"/>
  <c r="CC212" s="1"/>
  <c r="J212" s="1"/>
  <c r="BZ216"/>
  <c r="CA216" s="1"/>
  <c r="CB216" s="1"/>
  <c r="CC216" s="1"/>
  <c r="J216" s="1"/>
  <c r="BZ220"/>
  <c r="CA220" s="1"/>
  <c r="CB220" s="1"/>
  <c r="CC220" s="1"/>
  <c r="J220" s="1"/>
  <c r="BZ228"/>
  <c r="CA228" s="1"/>
  <c r="CB228" s="1"/>
  <c r="CC228" s="1"/>
  <c r="J228" s="1"/>
  <c r="BZ236"/>
  <c r="CA236" s="1"/>
  <c r="CB236" s="1"/>
  <c r="CC236" s="1"/>
  <c r="J236" s="1"/>
  <c r="BZ256"/>
  <c r="CA256" s="1"/>
  <c r="CB256" s="1"/>
  <c r="CC256" s="1"/>
  <c r="J256" s="1"/>
  <c r="BZ260"/>
  <c r="CA260" s="1"/>
  <c r="CB260" s="1"/>
  <c r="CC260" s="1"/>
  <c r="J260" s="1"/>
  <c r="BZ264"/>
  <c r="CA264" s="1"/>
  <c r="CB264" s="1"/>
  <c r="CC264" s="1"/>
  <c r="J264" s="1"/>
  <c r="BZ280"/>
  <c r="CA280" s="1"/>
  <c r="CB280" s="1"/>
  <c r="CC280" s="1"/>
  <c r="J280" s="1"/>
  <c r="BZ292"/>
  <c r="CA292" s="1"/>
  <c r="CB292" s="1"/>
  <c r="CC292" s="1"/>
  <c r="J292" s="1"/>
  <c r="BZ296"/>
  <c r="CA296" s="1"/>
  <c r="CB296" s="1"/>
  <c r="CC296" s="1"/>
  <c r="J296" s="1"/>
  <c r="BZ300"/>
  <c r="CA300" s="1"/>
  <c r="CB300" s="1"/>
  <c r="CC300" s="1"/>
  <c r="J300" s="1"/>
  <c r="BZ304"/>
  <c r="CA304" s="1"/>
  <c r="CB304" s="1"/>
  <c r="CC304" s="1"/>
  <c r="J304" s="1"/>
  <c r="BZ320"/>
  <c r="CA320" s="1"/>
  <c r="CB320" s="1"/>
  <c r="CC320" s="1"/>
  <c r="J320" s="1"/>
  <c r="BZ356"/>
  <c r="CA356" s="1"/>
  <c r="CB356" s="1"/>
  <c r="CC356" s="1"/>
  <c r="J356" s="1"/>
  <c r="BZ364"/>
  <c r="CA364" s="1"/>
  <c r="CB364" s="1"/>
  <c r="CC364" s="1"/>
  <c r="J364" s="1"/>
  <c r="BZ376"/>
  <c r="CA376" s="1"/>
  <c r="CB376" s="1"/>
  <c r="CC376" s="1"/>
  <c r="J376" s="1"/>
  <c r="BZ388"/>
  <c r="CA388" s="1"/>
  <c r="CB388" s="1"/>
  <c r="CC388" s="1"/>
  <c r="J388" s="1"/>
  <c r="BZ396"/>
  <c r="CA396" s="1"/>
  <c r="CB396" s="1"/>
  <c r="CC396" s="1"/>
  <c r="J396" s="1"/>
  <c r="BZ400"/>
  <c r="CA400" s="1"/>
  <c r="CB400" s="1"/>
  <c r="CC400" s="1"/>
  <c r="J400" s="1"/>
  <c r="BY81"/>
  <c r="BZ81" s="1"/>
  <c r="CA81" s="1"/>
  <c r="CB81" s="1"/>
  <c r="CC81" s="1"/>
  <c r="J81" s="1"/>
  <c r="BY89"/>
  <c r="BZ89" s="1"/>
  <c r="CA89" s="1"/>
  <c r="CB89" s="1"/>
  <c r="CC89" s="1"/>
  <c r="J89" s="1"/>
  <c r="BY113"/>
  <c r="BZ113" s="1"/>
  <c r="CA113" s="1"/>
  <c r="CB113" s="1"/>
  <c r="CC113" s="1"/>
  <c r="J113" s="1"/>
  <c r="BY131"/>
  <c r="BZ131" s="1"/>
  <c r="CA131" s="1"/>
  <c r="CB131" s="1"/>
  <c r="CC131" s="1"/>
  <c r="J131" s="1"/>
  <c r="BY137"/>
  <c r="BZ137" s="1"/>
  <c r="CA137" s="1"/>
  <c r="CB137" s="1"/>
  <c r="CC137" s="1"/>
  <c r="J137" s="1"/>
  <c r="BY139"/>
  <c r="BZ139" s="1"/>
  <c r="CA139" s="1"/>
  <c r="CB139" s="1"/>
  <c r="CC139" s="1"/>
  <c r="J139" s="1"/>
  <c r="BY153"/>
  <c r="BZ153" s="1"/>
  <c r="CA153" s="1"/>
  <c r="CB153" s="1"/>
  <c r="CC153" s="1"/>
  <c r="J153" s="1"/>
  <c r="BY175"/>
  <c r="BZ175" s="1"/>
  <c r="CA175" s="1"/>
  <c r="CB175" s="1"/>
  <c r="CC175" s="1"/>
  <c r="J175" s="1"/>
  <c r="BY239"/>
  <c r="BZ239" s="1"/>
  <c r="CA239" s="1"/>
  <c r="CB239" s="1"/>
  <c r="CC239" s="1"/>
  <c r="J239" s="1"/>
  <c r="BY247"/>
  <c r="BZ247" s="1"/>
  <c r="CA247" s="1"/>
  <c r="CB247" s="1"/>
  <c r="CC247" s="1"/>
  <c r="J247" s="1"/>
  <c r="BY295"/>
  <c r="BZ295" s="1"/>
  <c r="CA295" s="1"/>
  <c r="CB295" s="1"/>
  <c r="CC295" s="1"/>
  <c r="J295" s="1"/>
  <c r="BY299"/>
  <c r="BZ299" s="1"/>
  <c r="CA299" s="1"/>
  <c r="CB299" s="1"/>
  <c r="CC299" s="1"/>
  <c r="J299" s="1"/>
  <c r="BY315"/>
  <c r="BZ315" s="1"/>
  <c r="CA315" s="1"/>
  <c r="CB315" s="1"/>
  <c r="CC315" s="1"/>
  <c r="J315" s="1"/>
  <c r="BY335"/>
  <c r="BZ335" s="1"/>
  <c r="CA335" s="1"/>
  <c r="CB335" s="1"/>
  <c r="CC335" s="1"/>
  <c r="J335" s="1"/>
  <c r="BY347"/>
  <c r="BZ347" s="1"/>
  <c r="CA347" s="1"/>
  <c r="CB347" s="1"/>
  <c r="CC347" s="1"/>
  <c r="J347" s="1"/>
  <c r="BY355"/>
  <c r="BZ355" s="1"/>
  <c r="CA355" s="1"/>
  <c r="CB355" s="1"/>
  <c r="CC355" s="1"/>
  <c r="J355" s="1"/>
  <c r="BX16"/>
  <c r="BY16" s="1"/>
  <c r="BZ16" s="1"/>
  <c r="CA16" s="1"/>
  <c r="CB16" s="1"/>
  <c r="CC16" s="1"/>
  <c r="J16" s="1"/>
  <c r="BX24"/>
  <c r="BY24" s="1"/>
  <c r="BZ24" s="1"/>
  <c r="CA24" s="1"/>
  <c r="CB24" s="1"/>
  <c r="CC24" s="1"/>
  <c r="J24" s="1"/>
  <c r="BX36"/>
  <c r="BY36" s="1"/>
  <c r="BZ36" s="1"/>
  <c r="CA36" s="1"/>
  <c r="CB36" s="1"/>
  <c r="CC36" s="1"/>
  <c r="J36" s="1"/>
  <c r="BX52"/>
  <c r="BY52" s="1"/>
  <c r="BZ52" s="1"/>
  <c r="CA52" s="1"/>
  <c r="CB52" s="1"/>
  <c r="CC52" s="1"/>
  <c r="J52" s="1"/>
  <c r="BX96"/>
  <c r="BY96" s="1"/>
  <c r="BZ96" s="1"/>
  <c r="CA96" s="1"/>
  <c r="CB96" s="1"/>
  <c r="CC96" s="1"/>
  <c r="J96" s="1"/>
  <c r="BX104"/>
  <c r="BY104" s="1"/>
  <c r="BZ104" s="1"/>
  <c r="CA104" s="1"/>
  <c r="CB104" s="1"/>
  <c r="CC104" s="1"/>
  <c r="J104" s="1"/>
  <c r="BX128"/>
  <c r="BY128" s="1"/>
  <c r="BZ128" s="1"/>
  <c r="CA128" s="1"/>
  <c r="CB128" s="1"/>
  <c r="CC128" s="1"/>
  <c r="J128" s="1"/>
  <c r="BX134"/>
  <c r="BY134" s="1"/>
  <c r="BZ134" s="1"/>
  <c r="CA134" s="1"/>
  <c r="CB134" s="1"/>
  <c r="CC134" s="1"/>
  <c r="J134" s="1"/>
  <c r="BX144"/>
  <c r="BY144" s="1"/>
  <c r="BZ144" s="1"/>
  <c r="CA144" s="1"/>
  <c r="CB144" s="1"/>
  <c r="CC144" s="1"/>
  <c r="J144" s="1"/>
  <c r="BX174"/>
  <c r="BY174" s="1"/>
  <c r="BZ174" s="1"/>
  <c r="CA174" s="1"/>
  <c r="CB174" s="1"/>
  <c r="CC174" s="1"/>
  <c r="J174" s="1"/>
  <c r="BX188"/>
  <c r="BY188" s="1"/>
  <c r="BZ188" s="1"/>
  <c r="CA188" s="1"/>
  <c r="CB188" s="1"/>
  <c r="CC188" s="1"/>
  <c r="J188" s="1"/>
  <c r="BX194"/>
  <c r="BY194" s="1"/>
  <c r="BZ194" s="1"/>
  <c r="CA194" s="1"/>
  <c r="CB194" s="1"/>
  <c r="CC194" s="1"/>
  <c r="J194" s="1"/>
  <c r="BX196"/>
  <c r="BY196" s="1"/>
  <c r="BZ196" s="1"/>
  <c r="CA196" s="1"/>
  <c r="CB196" s="1"/>
  <c r="CC196" s="1"/>
  <c r="J196" s="1"/>
  <c r="BX232"/>
  <c r="BY232" s="1"/>
  <c r="BZ232" s="1"/>
  <c r="CA232" s="1"/>
  <c r="CB232" s="1"/>
  <c r="CC232" s="1"/>
  <c r="J232" s="1"/>
  <c r="BX244"/>
  <c r="BY244" s="1"/>
  <c r="BZ244" s="1"/>
  <c r="CA244" s="1"/>
  <c r="CB244" s="1"/>
  <c r="CC244" s="1"/>
  <c r="J244" s="1"/>
  <c r="BX288"/>
  <c r="BY288" s="1"/>
  <c r="BZ288" s="1"/>
  <c r="CA288" s="1"/>
  <c r="CB288" s="1"/>
  <c r="CC288" s="1"/>
  <c r="J288" s="1"/>
  <c r="BX306"/>
  <c r="BY306" s="1"/>
  <c r="BZ306" s="1"/>
  <c r="CA306" s="1"/>
  <c r="CB306" s="1"/>
  <c r="CC306" s="1"/>
  <c r="J306" s="1"/>
  <c r="BX324"/>
  <c r="BY324" s="1"/>
  <c r="BZ324" s="1"/>
  <c r="CA324" s="1"/>
  <c r="CB324" s="1"/>
  <c r="CC324" s="1"/>
  <c r="J324" s="1"/>
  <c r="BX332"/>
  <c r="BY332" s="1"/>
  <c r="BZ332" s="1"/>
  <c r="CA332" s="1"/>
  <c r="CB332" s="1"/>
  <c r="CC332" s="1"/>
  <c r="J332" s="1"/>
  <c r="BX344"/>
  <c r="BY344" s="1"/>
  <c r="BZ344" s="1"/>
  <c r="CA344" s="1"/>
  <c r="CB344" s="1"/>
  <c r="CC344" s="1"/>
  <c r="J344" s="1"/>
  <c r="BW7"/>
  <c r="BX7" s="1"/>
  <c r="BY7" s="1"/>
  <c r="BZ7" s="1"/>
  <c r="CA7" s="1"/>
  <c r="CB7" s="1"/>
  <c r="CC7" s="1"/>
  <c r="J7" s="1"/>
  <c r="BW55"/>
  <c r="BX55" s="1"/>
  <c r="BY55" s="1"/>
  <c r="BZ55" s="1"/>
  <c r="CA55" s="1"/>
  <c r="CB55" s="1"/>
  <c r="CC55" s="1"/>
  <c r="J55" s="1"/>
  <c r="BW87"/>
  <c r="BX87" s="1"/>
  <c r="BY87" s="1"/>
  <c r="BZ87" s="1"/>
  <c r="CA87" s="1"/>
  <c r="CB87" s="1"/>
  <c r="CC87" s="1"/>
  <c r="J87" s="1"/>
  <c r="BW99"/>
  <c r="BX99" s="1"/>
  <c r="BY99" s="1"/>
  <c r="BZ99" s="1"/>
  <c r="CA99" s="1"/>
  <c r="CB99" s="1"/>
  <c r="CC99" s="1"/>
  <c r="J99" s="1"/>
  <c r="BW147"/>
  <c r="BX147" s="1"/>
  <c r="BY147" s="1"/>
  <c r="BZ147" s="1"/>
  <c r="CA147" s="1"/>
  <c r="CB147" s="1"/>
  <c r="CC147" s="1"/>
  <c r="J147" s="1"/>
  <c r="BW177"/>
  <c r="BX177" s="1"/>
  <c r="BY177" s="1"/>
  <c r="BZ177" s="1"/>
  <c r="CA177" s="1"/>
  <c r="CB177" s="1"/>
  <c r="CC177" s="1"/>
  <c r="J177" s="1"/>
  <c r="BW203"/>
  <c r="BX203" s="1"/>
  <c r="BY203" s="1"/>
  <c r="BZ203" s="1"/>
  <c r="CA203" s="1"/>
  <c r="CB203" s="1"/>
  <c r="CC203" s="1"/>
  <c r="J203" s="1"/>
  <c r="BW211"/>
  <c r="BX211" s="1"/>
  <c r="BY211" s="1"/>
  <c r="BZ211" s="1"/>
  <c r="CA211" s="1"/>
  <c r="CB211" s="1"/>
  <c r="CC211" s="1"/>
  <c r="J211" s="1"/>
  <c r="BW251"/>
  <c r="BX251" s="1"/>
  <c r="BY251" s="1"/>
  <c r="BZ251" s="1"/>
  <c r="CA251" s="1"/>
  <c r="CB251" s="1"/>
  <c r="CC251" s="1"/>
  <c r="J251" s="1"/>
  <c r="BW259"/>
  <c r="BX259" s="1"/>
  <c r="BY259" s="1"/>
  <c r="BZ259" s="1"/>
  <c r="CA259" s="1"/>
  <c r="CB259" s="1"/>
  <c r="CC259" s="1"/>
  <c r="J259" s="1"/>
  <c r="BW307"/>
  <c r="BX307" s="1"/>
  <c r="BY307" s="1"/>
  <c r="BZ307" s="1"/>
  <c r="CA307" s="1"/>
  <c r="CB307" s="1"/>
  <c r="CC307" s="1"/>
  <c r="J307" s="1"/>
  <c r="BW323"/>
  <c r="BX323" s="1"/>
  <c r="BY323" s="1"/>
  <c r="BZ323" s="1"/>
  <c r="CA323" s="1"/>
  <c r="CB323" s="1"/>
  <c r="CC323" s="1"/>
  <c r="J323" s="1"/>
  <c r="BW363"/>
  <c r="BX363" s="1"/>
  <c r="BY363" s="1"/>
  <c r="BZ363" s="1"/>
  <c r="CA363" s="1"/>
  <c r="CB363" s="1"/>
  <c r="CC363" s="1"/>
  <c r="J363" s="1"/>
  <c r="BV22"/>
  <c r="BW22" s="1"/>
  <c r="BX22" s="1"/>
  <c r="BY22" s="1"/>
  <c r="BZ22" s="1"/>
  <c r="CA22" s="1"/>
  <c r="CB22" s="1"/>
  <c r="CC22" s="1"/>
  <c r="J22" s="1"/>
  <c r="BV46"/>
  <c r="BW46" s="1"/>
  <c r="BX46" s="1"/>
  <c r="BY46" s="1"/>
  <c r="BZ46" s="1"/>
  <c r="CA46" s="1"/>
  <c r="CB46" s="1"/>
  <c r="CC46" s="1"/>
  <c r="J46" s="1"/>
  <c r="BV116"/>
  <c r="BW116" s="1"/>
  <c r="BX116" s="1"/>
  <c r="BY116" s="1"/>
  <c r="BZ116" s="1"/>
  <c r="CA116" s="1"/>
  <c r="CB116" s="1"/>
  <c r="CC116" s="1"/>
  <c r="J116" s="1"/>
  <c r="BV122"/>
  <c r="BW122" s="1"/>
  <c r="BX122" s="1"/>
  <c r="BY122" s="1"/>
  <c r="BZ122" s="1"/>
  <c r="CA122" s="1"/>
  <c r="CB122" s="1"/>
  <c r="CC122" s="1"/>
  <c r="J122" s="1"/>
  <c r="BV142"/>
  <c r="BW142" s="1"/>
  <c r="BX142" s="1"/>
  <c r="BY142" s="1"/>
  <c r="BZ142" s="1"/>
  <c r="CA142" s="1"/>
  <c r="CB142" s="1"/>
  <c r="CC142" s="1"/>
  <c r="J142" s="1"/>
  <c r="BV154"/>
  <c r="BW154" s="1"/>
  <c r="BX154" s="1"/>
  <c r="BY154" s="1"/>
  <c r="BZ154" s="1"/>
  <c r="CA154" s="1"/>
  <c r="CB154" s="1"/>
  <c r="CC154" s="1"/>
  <c r="J154" s="1"/>
  <c r="BV182"/>
  <c r="BW182" s="1"/>
  <c r="BX182" s="1"/>
  <c r="BY182" s="1"/>
  <c r="BZ182" s="1"/>
  <c r="CA182" s="1"/>
  <c r="CB182" s="1"/>
  <c r="CC182" s="1"/>
  <c r="J182" s="1"/>
  <c r="BV200"/>
  <c r="BW200" s="1"/>
  <c r="BX200" s="1"/>
  <c r="BY200" s="1"/>
  <c r="BZ200" s="1"/>
  <c r="CA200" s="1"/>
  <c r="CB200" s="1"/>
  <c r="CC200" s="1"/>
  <c r="J200" s="1"/>
  <c r="BV214"/>
  <c r="BW214" s="1"/>
  <c r="BX214" s="1"/>
  <c r="BY214" s="1"/>
  <c r="BZ214" s="1"/>
  <c r="CA214" s="1"/>
  <c r="CB214" s="1"/>
  <c r="CC214" s="1"/>
  <c r="J214" s="1"/>
  <c r="BV238"/>
  <c r="BW238" s="1"/>
  <c r="BX238" s="1"/>
  <c r="BY238" s="1"/>
  <c r="BZ238" s="1"/>
  <c r="CA238" s="1"/>
  <c r="CB238" s="1"/>
  <c r="CC238" s="1"/>
  <c r="J238" s="1"/>
  <c r="BV254"/>
  <c r="BW254" s="1"/>
  <c r="BX254" s="1"/>
  <c r="BY254" s="1"/>
  <c r="BZ254" s="1"/>
  <c r="CA254" s="1"/>
  <c r="CB254" s="1"/>
  <c r="CC254" s="1"/>
  <c r="J254" s="1"/>
  <c r="BV270"/>
  <c r="BW270" s="1"/>
  <c r="BX270" s="1"/>
  <c r="BY270" s="1"/>
  <c r="BZ270" s="1"/>
  <c r="CA270" s="1"/>
  <c r="CB270" s="1"/>
  <c r="CC270" s="1"/>
  <c r="J270" s="1"/>
  <c r="BV286"/>
  <c r="BW286" s="1"/>
  <c r="BX286" s="1"/>
  <c r="BY286" s="1"/>
  <c r="BZ286" s="1"/>
  <c r="CA286" s="1"/>
  <c r="CB286" s="1"/>
  <c r="CC286" s="1"/>
  <c r="J286" s="1"/>
  <c r="BV334"/>
  <c r="BW334" s="1"/>
  <c r="BX334" s="1"/>
  <c r="BY334" s="1"/>
  <c r="BZ334" s="1"/>
  <c r="CA334" s="1"/>
  <c r="CB334" s="1"/>
  <c r="CC334" s="1"/>
  <c r="J334" s="1"/>
  <c r="BV340"/>
  <c r="BW340" s="1"/>
  <c r="BX340" s="1"/>
  <c r="BY340" s="1"/>
  <c r="BZ340" s="1"/>
  <c r="CA340" s="1"/>
  <c r="CB340" s="1"/>
  <c r="CC340" s="1"/>
  <c r="J340" s="1"/>
  <c r="BV342"/>
  <c r="BW342" s="1"/>
  <c r="BX342" s="1"/>
  <c r="BY342" s="1"/>
  <c r="BZ342" s="1"/>
  <c r="CA342" s="1"/>
  <c r="CB342" s="1"/>
  <c r="CC342" s="1"/>
  <c r="J342" s="1"/>
  <c r="BV352"/>
  <c r="BW352" s="1"/>
  <c r="BX352" s="1"/>
  <c r="BY352" s="1"/>
  <c r="BZ352" s="1"/>
  <c r="CA352" s="1"/>
  <c r="CB352" s="1"/>
  <c r="CC352" s="1"/>
  <c r="J352" s="1"/>
  <c r="BV354"/>
  <c r="BW354" s="1"/>
  <c r="BX354" s="1"/>
  <c r="BY354" s="1"/>
  <c r="BZ354" s="1"/>
  <c r="CA354" s="1"/>
  <c r="CB354" s="1"/>
  <c r="CC354" s="1"/>
  <c r="J354" s="1"/>
  <c r="BV360"/>
  <c r="BW360" s="1"/>
  <c r="BX360" s="1"/>
  <c r="BY360" s="1"/>
  <c r="BZ360" s="1"/>
  <c r="CA360" s="1"/>
  <c r="CB360" s="1"/>
  <c r="CC360" s="1"/>
  <c r="J360" s="1"/>
  <c r="BV372"/>
  <c r="BW372" s="1"/>
  <c r="BX372" s="1"/>
  <c r="BY372" s="1"/>
  <c r="BZ372" s="1"/>
  <c r="CA372" s="1"/>
  <c r="CB372" s="1"/>
  <c r="CC372" s="1"/>
  <c r="J372" s="1"/>
  <c r="BV382"/>
  <c r="BW382" s="1"/>
  <c r="BX382" s="1"/>
  <c r="BY382" s="1"/>
  <c r="BZ382" s="1"/>
  <c r="CA382" s="1"/>
  <c r="CB382" s="1"/>
  <c r="CC382" s="1"/>
  <c r="J382" s="1"/>
  <c r="BV384"/>
  <c r="BW384" s="1"/>
  <c r="BX384" s="1"/>
  <c r="BY384" s="1"/>
  <c r="BZ384" s="1"/>
  <c r="CA384" s="1"/>
  <c r="CB384" s="1"/>
  <c r="CC384" s="1"/>
  <c r="J384" s="1"/>
  <c r="BV392"/>
  <c r="BW392" s="1"/>
  <c r="BX392" s="1"/>
  <c r="BY392" s="1"/>
  <c r="BZ392" s="1"/>
  <c r="CA392" s="1"/>
  <c r="CB392" s="1"/>
  <c r="CC392" s="1"/>
  <c r="J392" s="1"/>
  <c r="BU17"/>
  <c r="BV17" s="1"/>
  <c r="BW17" s="1"/>
  <c r="BX17" s="1"/>
  <c r="BY17" s="1"/>
  <c r="BZ17" s="1"/>
  <c r="CA17" s="1"/>
  <c r="CB17" s="1"/>
  <c r="CC17" s="1"/>
  <c r="J17" s="1"/>
  <c r="BU19"/>
  <c r="BV19" s="1"/>
  <c r="BW19" s="1"/>
  <c r="BX19" s="1"/>
  <c r="BY19" s="1"/>
  <c r="BZ19" s="1"/>
  <c r="CA19" s="1"/>
  <c r="CB19" s="1"/>
  <c r="CC19" s="1"/>
  <c r="J19" s="1"/>
  <c r="BU23"/>
  <c r="BV23" s="1"/>
  <c r="BW23" s="1"/>
  <c r="BX23" s="1"/>
  <c r="BY23" s="1"/>
  <c r="BZ23" s="1"/>
  <c r="CA23" s="1"/>
  <c r="CB23" s="1"/>
  <c r="CC23" s="1"/>
  <c r="J23" s="1"/>
  <c r="BU29"/>
  <c r="BV29" s="1"/>
  <c r="BW29" s="1"/>
  <c r="BX29" s="1"/>
  <c r="BY29" s="1"/>
  <c r="BZ29" s="1"/>
  <c r="CA29" s="1"/>
  <c r="CB29" s="1"/>
  <c r="CC29" s="1"/>
  <c r="J29" s="1"/>
  <c r="BU33"/>
  <c r="BV33" s="1"/>
  <c r="BW33" s="1"/>
  <c r="BX33" s="1"/>
  <c r="BY33" s="1"/>
  <c r="BZ33" s="1"/>
  <c r="CA33" s="1"/>
  <c r="CB33" s="1"/>
  <c r="CC33" s="1"/>
  <c r="J33" s="1"/>
  <c r="BU35"/>
  <c r="BV35" s="1"/>
  <c r="BW35" s="1"/>
  <c r="BX35" s="1"/>
  <c r="BY35" s="1"/>
  <c r="BZ35" s="1"/>
  <c r="CA35" s="1"/>
  <c r="CB35" s="1"/>
  <c r="CC35" s="1"/>
  <c r="J35" s="1"/>
  <c r="BU41"/>
  <c r="BV41" s="1"/>
  <c r="BW41" s="1"/>
  <c r="BX41" s="1"/>
  <c r="BY41" s="1"/>
  <c r="BZ41" s="1"/>
  <c r="CA41" s="1"/>
  <c r="CB41" s="1"/>
  <c r="CC41" s="1"/>
  <c r="J41" s="1"/>
  <c r="BU45"/>
  <c r="BV45" s="1"/>
  <c r="BW45" s="1"/>
  <c r="BX45" s="1"/>
  <c r="BY45" s="1"/>
  <c r="BZ45" s="1"/>
  <c r="CA45" s="1"/>
  <c r="CB45" s="1"/>
  <c r="CC45" s="1"/>
  <c r="J45" s="1"/>
  <c r="BU47"/>
  <c r="BV47" s="1"/>
  <c r="BW47" s="1"/>
  <c r="BX47" s="1"/>
  <c r="BY47" s="1"/>
  <c r="BZ47" s="1"/>
  <c r="CA47" s="1"/>
  <c r="CB47" s="1"/>
  <c r="CC47" s="1"/>
  <c r="J47" s="1"/>
  <c r="BU53"/>
  <c r="BV53" s="1"/>
  <c r="BW53" s="1"/>
  <c r="BX53" s="1"/>
  <c r="BY53" s="1"/>
  <c r="BZ53" s="1"/>
  <c r="CA53" s="1"/>
  <c r="CB53" s="1"/>
  <c r="CC53" s="1"/>
  <c r="J53" s="1"/>
  <c r="BU57"/>
  <c r="BV57" s="1"/>
  <c r="BW57" s="1"/>
  <c r="BX57" s="1"/>
  <c r="BY57" s="1"/>
  <c r="BZ57" s="1"/>
  <c r="CA57" s="1"/>
  <c r="CB57" s="1"/>
  <c r="CC57" s="1"/>
  <c r="J57" s="1"/>
  <c r="BU65"/>
  <c r="BV65" s="1"/>
  <c r="BW65" s="1"/>
  <c r="BX65" s="1"/>
  <c r="BY65" s="1"/>
  <c r="BZ65" s="1"/>
  <c r="CA65" s="1"/>
  <c r="CB65" s="1"/>
  <c r="CC65" s="1"/>
  <c r="J65" s="1"/>
  <c r="BU67"/>
  <c r="BV67" s="1"/>
  <c r="BW67" s="1"/>
  <c r="BX67" s="1"/>
  <c r="BY67" s="1"/>
  <c r="BZ67" s="1"/>
  <c r="CA67" s="1"/>
  <c r="CB67" s="1"/>
  <c r="CC67" s="1"/>
  <c r="J67" s="1"/>
  <c r="BU73"/>
  <c r="BV73" s="1"/>
  <c r="BW73" s="1"/>
  <c r="BX73" s="1"/>
  <c r="BY73" s="1"/>
  <c r="BZ73" s="1"/>
  <c r="CA73" s="1"/>
  <c r="CB73" s="1"/>
  <c r="CC73" s="1"/>
  <c r="J73" s="1"/>
  <c r="BU75"/>
  <c r="BV75" s="1"/>
  <c r="BW75" s="1"/>
  <c r="BX75" s="1"/>
  <c r="BY75" s="1"/>
  <c r="BZ75" s="1"/>
  <c r="CA75" s="1"/>
  <c r="CB75" s="1"/>
  <c r="CC75" s="1"/>
  <c r="J75" s="1"/>
  <c r="BU77"/>
  <c r="BV77" s="1"/>
  <c r="BW77" s="1"/>
  <c r="BX77" s="1"/>
  <c r="BY77" s="1"/>
  <c r="BZ77" s="1"/>
  <c r="CA77" s="1"/>
  <c r="CB77" s="1"/>
  <c r="CC77" s="1"/>
  <c r="J77" s="1"/>
  <c r="BU79"/>
  <c r="BV79" s="1"/>
  <c r="BW79" s="1"/>
  <c r="BX79" s="1"/>
  <c r="BY79" s="1"/>
  <c r="BZ79" s="1"/>
  <c r="CA79" s="1"/>
  <c r="CB79" s="1"/>
  <c r="CC79" s="1"/>
  <c r="J79" s="1"/>
  <c r="BU85"/>
  <c r="BV85" s="1"/>
  <c r="BW85" s="1"/>
  <c r="BX85" s="1"/>
  <c r="BY85" s="1"/>
  <c r="BZ85" s="1"/>
  <c r="CA85" s="1"/>
  <c r="CB85" s="1"/>
  <c r="CC85" s="1"/>
  <c r="J85" s="1"/>
  <c r="BU91"/>
  <c r="BV91" s="1"/>
  <c r="BW91" s="1"/>
  <c r="BX91" s="1"/>
  <c r="BY91" s="1"/>
  <c r="BZ91" s="1"/>
  <c r="CA91" s="1"/>
  <c r="CB91" s="1"/>
  <c r="CC91" s="1"/>
  <c r="J91" s="1"/>
  <c r="BU97"/>
  <c r="BV97" s="1"/>
  <c r="BW97" s="1"/>
  <c r="BX97" s="1"/>
  <c r="BY97" s="1"/>
  <c r="BZ97" s="1"/>
  <c r="CA97" s="1"/>
  <c r="CB97" s="1"/>
  <c r="CC97" s="1"/>
  <c r="J97" s="1"/>
  <c r="BU105"/>
  <c r="BV105" s="1"/>
  <c r="BW105" s="1"/>
  <c r="BX105" s="1"/>
  <c r="BY105" s="1"/>
  <c r="BZ105" s="1"/>
  <c r="CA105" s="1"/>
  <c r="CB105" s="1"/>
  <c r="CC105" s="1"/>
  <c r="J105" s="1"/>
  <c r="BU107"/>
  <c r="BV107" s="1"/>
  <c r="BW107" s="1"/>
  <c r="BX107" s="1"/>
  <c r="BY107" s="1"/>
  <c r="BZ107" s="1"/>
  <c r="CA107" s="1"/>
  <c r="CB107" s="1"/>
  <c r="CC107" s="1"/>
  <c r="J107" s="1"/>
  <c r="BU109"/>
  <c r="BV109" s="1"/>
  <c r="BW109" s="1"/>
  <c r="BX109" s="1"/>
  <c r="BY109" s="1"/>
  <c r="BZ109" s="1"/>
  <c r="CA109" s="1"/>
  <c r="CB109" s="1"/>
  <c r="CC109" s="1"/>
  <c r="J109" s="1"/>
  <c r="BU111"/>
  <c r="BV111" s="1"/>
  <c r="BW111" s="1"/>
  <c r="BX111" s="1"/>
  <c r="BY111" s="1"/>
  <c r="BZ111" s="1"/>
  <c r="CA111" s="1"/>
  <c r="CB111" s="1"/>
  <c r="CC111" s="1"/>
  <c r="J111" s="1"/>
  <c r="BU117"/>
  <c r="BV117" s="1"/>
  <c r="BW117" s="1"/>
  <c r="BX117" s="1"/>
  <c r="BY117" s="1"/>
  <c r="BZ117" s="1"/>
  <c r="CA117" s="1"/>
  <c r="CB117" s="1"/>
  <c r="CC117" s="1"/>
  <c r="J117" s="1"/>
  <c r="BU119"/>
  <c r="BV119" s="1"/>
  <c r="BW119" s="1"/>
  <c r="BX119" s="1"/>
  <c r="BY119" s="1"/>
  <c r="BZ119" s="1"/>
  <c r="CA119" s="1"/>
  <c r="CB119" s="1"/>
  <c r="CC119" s="1"/>
  <c r="J119" s="1"/>
  <c r="BU121"/>
  <c r="BV121" s="1"/>
  <c r="BW121" s="1"/>
  <c r="BX121" s="1"/>
  <c r="BY121" s="1"/>
  <c r="BZ121" s="1"/>
  <c r="CA121" s="1"/>
  <c r="CB121" s="1"/>
  <c r="CC121" s="1"/>
  <c r="J121" s="1"/>
  <c r="BU123"/>
  <c r="BV123" s="1"/>
  <c r="BW123" s="1"/>
  <c r="BX123" s="1"/>
  <c r="BY123" s="1"/>
  <c r="BZ123" s="1"/>
  <c r="CA123" s="1"/>
  <c r="CB123" s="1"/>
  <c r="CC123" s="1"/>
  <c r="J123" s="1"/>
  <c r="BU129"/>
  <c r="BV129" s="1"/>
  <c r="BW129" s="1"/>
  <c r="BX129" s="1"/>
  <c r="BY129" s="1"/>
  <c r="BZ129" s="1"/>
  <c r="CA129" s="1"/>
  <c r="CB129" s="1"/>
  <c r="CC129" s="1"/>
  <c r="J129" s="1"/>
  <c r="BU141"/>
  <c r="BV141" s="1"/>
  <c r="BW141" s="1"/>
  <c r="BX141" s="1"/>
  <c r="BY141" s="1"/>
  <c r="BZ141" s="1"/>
  <c r="CA141" s="1"/>
  <c r="CB141" s="1"/>
  <c r="CC141" s="1"/>
  <c r="J141" s="1"/>
  <c r="BU143"/>
  <c r="BV143" s="1"/>
  <c r="BW143" s="1"/>
  <c r="BX143" s="1"/>
  <c r="BY143" s="1"/>
  <c r="BZ143" s="1"/>
  <c r="CA143" s="1"/>
  <c r="CB143" s="1"/>
  <c r="CC143" s="1"/>
  <c r="J143" s="1"/>
  <c r="BU149"/>
  <c r="BV149" s="1"/>
  <c r="BW149" s="1"/>
  <c r="BX149" s="1"/>
  <c r="BY149" s="1"/>
  <c r="BZ149" s="1"/>
  <c r="CA149" s="1"/>
  <c r="CB149" s="1"/>
  <c r="CC149" s="1"/>
  <c r="J149" s="1"/>
  <c r="BU151"/>
  <c r="BV151" s="1"/>
  <c r="BW151" s="1"/>
  <c r="BX151" s="1"/>
  <c r="BY151" s="1"/>
  <c r="BZ151" s="1"/>
  <c r="CA151" s="1"/>
  <c r="CB151" s="1"/>
  <c r="CC151" s="1"/>
  <c r="J151" s="1"/>
  <c r="BU161"/>
  <c r="BV161" s="1"/>
  <c r="BW161" s="1"/>
  <c r="BX161" s="1"/>
  <c r="BY161" s="1"/>
  <c r="BZ161" s="1"/>
  <c r="CA161" s="1"/>
  <c r="CB161" s="1"/>
  <c r="CC161" s="1"/>
  <c r="J161" s="1"/>
  <c r="BU163"/>
  <c r="BV163" s="1"/>
  <c r="BW163" s="1"/>
  <c r="BX163" s="1"/>
  <c r="BY163" s="1"/>
  <c r="BZ163" s="1"/>
  <c r="CA163" s="1"/>
  <c r="CB163" s="1"/>
  <c r="CC163" s="1"/>
  <c r="J163" s="1"/>
  <c r="BU165"/>
  <c r="BV165" s="1"/>
  <c r="BW165" s="1"/>
  <c r="BX165" s="1"/>
  <c r="BY165" s="1"/>
  <c r="BZ165" s="1"/>
  <c r="CA165" s="1"/>
  <c r="CB165" s="1"/>
  <c r="CC165" s="1"/>
  <c r="J165" s="1"/>
  <c r="BU167"/>
  <c r="BV167" s="1"/>
  <c r="BW167" s="1"/>
  <c r="BX167" s="1"/>
  <c r="BY167" s="1"/>
  <c r="BZ167" s="1"/>
  <c r="CA167" s="1"/>
  <c r="CB167" s="1"/>
  <c r="CC167" s="1"/>
  <c r="J167" s="1"/>
  <c r="BU171"/>
  <c r="BV171" s="1"/>
  <c r="BW171" s="1"/>
  <c r="BX171" s="1"/>
  <c r="BY171" s="1"/>
  <c r="BZ171" s="1"/>
  <c r="CA171" s="1"/>
  <c r="CB171" s="1"/>
  <c r="CC171" s="1"/>
  <c r="J171" s="1"/>
  <c r="BU183"/>
  <c r="BV183" s="1"/>
  <c r="BW183" s="1"/>
  <c r="BX183" s="1"/>
  <c r="BY183" s="1"/>
  <c r="BZ183" s="1"/>
  <c r="CA183" s="1"/>
  <c r="CB183" s="1"/>
  <c r="CC183" s="1"/>
  <c r="J183" s="1"/>
  <c r="BU191"/>
  <c r="BV191" s="1"/>
  <c r="BW191" s="1"/>
  <c r="BX191" s="1"/>
  <c r="BY191" s="1"/>
  <c r="BZ191" s="1"/>
  <c r="CA191" s="1"/>
  <c r="CB191" s="1"/>
  <c r="CC191" s="1"/>
  <c r="J191" s="1"/>
  <c r="BU193"/>
  <c r="BV193" s="1"/>
  <c r="BW193" s="1"/>
  <c r="BX193" s="1"/>
  <c r="BY193" s="1"/>
  <c r="BZ193" s="1"/>
  <c r="CA193" s="1"/>
  <c r="CB193" s="1"/>
  <c r="CC193" s="1"/>
  <c r="J193" s="1"/>
  <c r="BU197"/>
  <c r="BV197" s="1"/>
  <c r="BW197" s="1"/>
  <c r="BX197" s="1"/>
  <c r="BY197" s="1"/>
  <c r="BZ197" s="1"/>
  <c r="CA197" s="1"/>
  <c r="CB197" s="1"/>
  <c r="CC197" s="1"/>
  <c r="J197" s="1"/>
  <c r="BU201"/>
  <c r="BV201" s="1"/>
  <c r="BW201" s="1"/>
  <c r="BX201" s="1"/>
  <c r="BY201" s="1"/>
  <c r="BZ201" s="1"/>
  <c r="CA201" s="1"/>
  <c r="CB201" s="1"/>
  <c r="CC201" s="1"/>
  <c r="J201" s="1"/>
  <c r="BU207"/>
  <c r="BV207" s="1"/>
  <c r="BW207" s="1"/>
  <c r="BX207" s="1"/>
  <c r="BY207" s="1"/>
  <c r="BZ207" s="1"/>
  <c r="CA207" s="1"/>
  <c r="CB207" s="1"/>
  <c r="CC207" s="1"/>
  <c r="J207" s="1"/>
  <c r="BU215"/>
  <c r="BV215" s="1"/>
  <c r="BW215" s="1"/>
  <c r="BX215" s="1"/>
  <c r="BY215" s="1"/>
  <c r="BZ215" s="1"/>
  <c r="CA215" s="1"/>
  <c r="CB215" s="1"/>
  <c r="CC215" s="1"/>
  <c r="J215" s="1"/>
  <c r="BU223"/>
  <c r="BV223" s="1"/>
  <c r="BW223" s="1"/>
  <c r="BX223" s="1"/>
  <c r="BY223" s="1"/>
  <c r="BZ223" s="1"/>
  <c r="CA223" s="1"/>
  <c r="CB223" s="1"/>
  <c r="CC223" s="1"/>
  <c r="J223" s="1"/>
  <c r="BU231"/>
  <c r="BV231" s="1"/>
  <c r="BW231" s="1"/>
  <c r="BX231" s="1"/>
  <c r="BY231" s="1"/>
  <c r="BZ231" s="1"/>
  <c r="CA231" s="1"/>
  <c r="CB231" s="1"/>
  <c r="CC231" s="1"/>
  <c r="J231" s="1"/>
  <c r="BU233"/>
  <c r="BV233" s="1"/>
  <c r="BW233" s="1"/>
  <c r="BX233" s="1"/>
  <c r="BY233" s="1"/>
  <c r="BZ233" s="1"/>
  <c r="CA233" s="1"/>
  <c r="CB233" s="1"/>
  <c r="CC233" s="1"/>
  <c r="J233" s="1"/>
  <c r="BU235"/>
  <c r="BV235" s="1"/>
  <c r="BW235" s="1"/>
  <c r="BX235" s="1"/>
  <c r="BY235" s="1"/>
  <c r="BZ235" s="1"/>
  <c r="CA235" s="1"/>
  <c r="CB235" s="1"/>
  <c r="CC235" s="1"/>
  <c r="J235" s="1"/>
  <c r="BU243"/>
  <c r="BV243" s="1"/>
  <c r="BW243" s="1"/>
  <c r="BX243" s="1"/>
  <c r="BY243" s="1"/>
  <c r="BZ243" s="1"/>
  <c r="CA243" s="1"/>
  <c r="CB243" s="1"/>
  <c r="CC243" s="1"/>
  <c r="J243" s="1"/>
  <c r="BU255"/>
  <c r="BV255" s="1"/>
  <c r="BW255" s="1"/>
  <c r="BX255" s="1"/>
  <c r="BY255" s="1"/>
  <c r="BZ255" s="1"/>
  <c r="CA255" s="1"/>
  <c r="CB255" s="1"/>
  <c r="CC255" s="1"/>
  <c r="J255" s="1"/>
  <c r="BU263"/>
  <c r="BV263" s="1"/>
  <c r="BW263" s="1"/>
  <c r="BX263" s="1"/>
  <c r="BY263" s="1"/>
  <c r="BZ263" s="1"/>
  <c r="CA263" s="1"/>
  <c r="CB263" s="1"/>
  <c r="CC263" s="1"/>
  <c r="J263" s="1"/>
  <c r="BU265"/>
  <c r="BV265" s="1"/>
  <c r="BW265" s="1"/>
  <c r="BX265" s="1"/>
  <c r="BY265" s="1"/>
  <c r="BZ265" s="1"/>
  <c r="CA265" s="1"/>
  <c r="CB265" s="1"/>
  <c r="CC265" s="1"/>
  <c r="J265" s="1"/>
  <c r="BU271"/>
  <c r="BV271" s="1"/>
  <c r="BW271" s="1"/>
  <c r="BX271" s="1"/>
  <c r="BY271" s="1"/>
  <c r="BZ271" s="1"/>
  <c r="CA271" s="1"/>
  <c r="CB271" s="1"/>
  <c r="CC271" s="1"/>
  <c r="J271" s="1"/>
  <c r="BU279"/>
  <c r="BV279" s="1"/>
  <c r="BW279" s="1"/>
  <c r="BX279" s="1"/>
  <c r="BY279" s="1"/>
  <c r="BZ279" s="1"/>
  <c r="CA279" s="1"/>
  <c r="CB279" s="1"/>
  <c r="CC279" s="1"/>
  <c r="J279" s="1"/>
  <c r="BU283"/>
  <c r="BV283" s="1"/>
  <c r="BW283" s="1"/>
  <c r="BX283" s="1"/>
  <c r="BY283" s="1"/>
  <c r="BZ283" s="1"/>
  <c r="CA283" s="1"/>
  <c r="CB283" s="1"/>
  <c r="CC283" s="1"/>
  <c r="J283" s="1"/>
  <c r="BU287"/>
  <c r="BV287" s="1"/>
  <c r="BW287" s="1"/>
  <c r="BX287" s="1"/>
  <c r="BY287" s="1"/>
  <c r="BZ287" s="1"/>
  <c r="CA287" s="1"/>
  <c r="CB287" s="1"/>
  <c r="CC287" s="1"/>
  <c r="J287" s="1"/>
  <c r="BU297"/>
  <c r="BV297" s="1"/>
  <c r="BW297" s="1"/>
  <c r="BX297" s="1"/>
  <c r="BY297" s="1"/>
  <c r="BZ297" s="1"/>
  <c r="CA297" s="1"/>
  <c r="CB297" s="1"/>
  <c r="CC297" s="1"/>
  <c r="J297" s="1"/>
  <c r="BU303"/>
  <c r="BV303" s="1"/>
  <c r="BW303" s="1"/>
  <c r="BX303" s="1"/>
  <c r="BY303" s="1"/>
  <c r="BZ303" s="1"/>
  <c r="CA303" s="1"/>
  <c r="CB303" s="1"/>
  <c r="CC303" s="1"/>
  <c r="J303" s="1"/>
  <c r="BU311"/>
  <c r="BV311" s="1"/>
  <c r="BW311" s="1"/>
  <c r="BX311" s="1"/>
  <c r="BY311" s="1"/>
  <c r="BZ311" s="1"/>
  <c r="CA311" s="1"/>
  <c r="CB311" s="1"/>
  <c r="CC311" s="1"/>
  <c r="J311" s="1"/>
  <c r="BU319"/>
  <c r="BV319" s="1"/>
  <c r="BW319" s="1"/>
  <c r="BX319" s="1"/>
  <c r="BY319" s="1"/>
  <c r="BZ319" s="1"/>
  <c r="CA319" s="1"/>
  <c r="CB319" s="1"/>
  <c r="CC319" s="1"/>
  <c r="J319" s="1"/>
  <c r="BU327"/>
  <c r="BV327" s="1"/>
  <c r="BW327" s="1"/>
  <c r="BX327" s="1"/>
  <c r="BY327" s="1"/>
  <c r="BZ327" s="1"/>
  <c r="CA327" s="1"/>
  <c r="CB327" s="1"/>
  <c r="CC327" s="1"/>
  <c r="J327" s="1"/>
  <c r="BU329"/>
  <c r="BV329" s="1"/>
  <c r="BW329" s="1"/>
  <c r="BX329" s="1"/>
  <c r="BY329" s="1"/>
  <c r="BZ329" s="1"/>
  <c r="CA329" s="1"/>
  <c r="CB329" s="1"/>
  <c r="CC329" s="1"/>
  <c r="J329" s="1"/>
  <c r="BU331"/>
  <c r="BV331" s="1"/>
  <c r="BW331" s="1"/>
  <c r="BX331" s="1"/>
  <c r="BY331" s="1"/>
  <c r="BZ331" s="1"/>
  <c r="CA331" s="1"/>
  <c r="CB331" s="1"/>
  <c r="CC331" s="1"/>
  <c r="J331" s="1"/>
  <c r="BU339"/>
  <c r="BV339" s="1"/>
  <c r="BW339" s="1"/>
  <c r="BX339" s="1"/>
  <c r="BY339" s="1"/>
  <c r="BZ339" s="1"/>
  <c r="CA339" s="1"/>
  <c r="CB339" s="1"/>
  <c r="CC339" s="1"/>
  <c r="J339" s="1"/>
  <c r="BU343"/>
  <c r="BV343" s="1"/>
  <c r="BW343" s="1"/>
  <c r="BX343" s="1"/>
  <c r="BY343" s="1"/>
  <c r="BZ343" s="1"/>
  <c r="CA343" s="1"/>
  <c r="CB343" s="1"/>
  <c r="CC343" s="1"/>
  <c r="J343" s="1"/>
  <c r="BU351"/>
  <c r="BV351" s="1"/>
  <c r="BW351" s="1"/>
  <c r="BX351" s="1"/>
  <c r="BY351" s="1"/>
  <c r="BZ351" s="1"/>
  <c r="CA351" s="1"/>
  <c r="CB351" s="1"/>
  <c r="CC351" s="1"/>
  <c r="J351" s="1"/>
  <c r="BU359"/>
  <c r="BV359" s="1"/>
  <c r="BW359" s="1"/>
  <c r="BX359" s="1"/>
  <c r="BY359" s="1"/>
  <c r="BZ359" s="1"/>
  <c r="CA359" s="1"/>
  <c r="CB359" s="1"/>
  <c r="CC359" s="1"/>
  <c r="J359" s="1"/>
  <c r="BU361"/>
  <c r="BV361" s="1"/>
  <c r="BW361" s="1"/>
  <c r="BX361" s="1"/>
  <c r="BY361" s="1"/>
  <c r="BZ361" s="1"/>
  <c r="CA361" s="1"/>
  <c r="CB361" s="1"/>
  <c r="CC361" s="1"/>
  <c r="J361" s="1"/>
  <c r="BU367"/>
  <c r="BV367" s="1"/>
  <c r="BW367" s="1"/>
  <c r="BX367" s="1"/>
  <c r="BY367" s="1"/>
  <c r="BZ367" s="1"/>
  <c r="CA367" s="1"/>
  <c r="CB367" s="1"/>
  <c r="CC367" s="1"/>
  <c r="J367" s="1"/>
  <c r="BU375"/>
  <c r="BV375" s="1"/>
  <c r="BW375" s="1"/>
  <c r="BX375" s="1"/>
  <c r="BY375" s="1"/>
  <c r="BZ375" s="1"/>
  <c r="CA375" s="1"/>
  <c r="CB375" s="1"/>
  <c r="CC375" s="1"/>
  <c r="J375" s="1"/>
  <c r="BU383"/>
  <c r="BV383" s="1"/>
  <c r="BW383" s="1"/>
  <c r="BX383" s="1"/>
  <c r="BY383" s="1"/>
  <c r="BZ383" s="1"/>
  <c r="CA383" s="1"/>
  <c r="CB383" s="1"/>
  <c r="CC383" s="1"/>
  <c r="J383" s="1"/>
  <c r="BU391"/>
  <c r="BV391" s="1"/>
  <c r="BW391" s="1"/>
  <c r="BX391" s="1"/>
  <c r="BY391" s="1"/>
  <c r="BZ391" s="1"/>
  <c r="CA391" s="1"/>
  <c r="CB391" s="1"/>
  <c r="CC391" s="1"/>
  <c r="J391" s="1"/>
  <c r="BU399"/>
  <c r="BV399" s="1"/>
  <c r="BW399" s="1"/>
  <c r="BX399" s="1"/>
  <c r="BY399" s="1"/>
  <c r="BZ399" s="1"/>
  <c r="CA399" s="1"/>
  <c r="CB399" s="1"/>
  <c r="CC399" s="1"/>
  <c r="J399" s="1"/>
  <c r="I238"/>
  <c r="I214"/>
  <c r="I204"/>
  <c r="I198"/>
  <c r="I166"/>
  <c r="I146"/>
  <c r="I80"/>
  <c r="I209"/>
  <c r="BT209"/>
  <c r="BU209" s="1"/>
  <c r="BV209" s="1"/>
  <c r="BW209" s="1"/>
  <c r="BX209" s="1"/>
  <c r="BY209" s="1"/>
  <c r="BZ209" s="1"/>
  <c r="CA209" s="1"/>
  <c r="CB209" s="1"/>
  <c r="CC209" s="1"/>
  <c r="J209" s="1"/>
  <c r="I199"/>
  <c r="BT199"/>
  <c r="BU199" s="1"/>
  <c r="BV199" s="1"/>
  <c r="BW199" s="1"/>
  <c r="BX199" s="1"/>
  <c r="BY199" s="1"/>
  <c r="BZ199" s="1"/>
  <c r="CA199" s="1"/>
  <c r="CB199" s="1"/>
  <c r="CC199" s="1"/>
  <c r="J199" s="1"/>
  <c r="I173"/>
  <c r="BT173"/>
  <c r="BU173" s="1"/>
  <c r="BV173" s="1"/>
  <c r="BW173" s="1"/>
  <c r="BX173" s="1"/>
  <c r="BY173" s="1"/>
  <c r="BZ173" s="1"/>
  <c r="CA173" s="1"/>
  <c r="CB173" s="1"/>
  <c r="CC173" s="1"/>
  <c r="J173" s="1"/>
  <c r="I169"/>
  <c r="BT169"/>
  <c r="BU169" s="1"/>
  <c r="BV169" s="1"/>
  <c r="BW169" s="1"/>
  <c r="BX169" s="1"/>
  <c r="BY169" s="1"/>
  <c r="BZ169" s="1"/>
  <c r="CA169" s="1"/>
  <c r="CB169" s="1"/>
  <c r="CC169" s="1"/>
  <c r="J169" s="1"/>
  <c r="I159"/>
  <c r="BT159"/>
  <c r="BU159" s="1"/>
  <c r="BV159" s="1"/>
  <c r="BW159" s="1"/>
  <c r="BX159" s="1"/>
  <c r="BY159" s="1"/>
  <c r="BZ159" s="1"/>
  <c r="CA159" s="1"/>
  <c r="CB159" s="1"/>
  <c r="CC159" s="1"/>
  <c r="J159" s="1"/>
  <c r="I145"/>
  <c r="BT145"/>
  <c r="BU145" s="1"/>
  <c r="BV145" s="1"/>
  <c r="BW145" s="1"/>
  <c r="BX145" s="1"/>
  <c r="BY145" s="1"/>
  <c r="BZ145" s="1"/>
  <c r="CA145" s="1"/>
  <c r="CB145" s="1"/>
  <c r="CC145" s="1"/>
  <c r="J145" s="1"/>
  <c r="I127"/>
  <c r="BT127"/>
  <c r="BU127" s="1"/>
  <c r="BV127" s="1"/>
  <c r="BW127" s="1"/>
  <c r="BX127" s="1"/>
  <c r="BY127" s="1"/>
  <c r="BZ127" s="1"/>
  <c r="CA127" s="1"/>
  <c r="CB127" s="1"/>
  <c r="CC127" s="1"/>
  <c r="J127" s="1"/>
  <c r="I71"/>
  <c r="BT71"/>
  <c r="BU71" s="1"/>
  <c r="BV71" s="1"/>
  <c r="BW71" s="1"/>
  <c r="BX71" s="1"/>
  <c r="BY71" s="1"/>
  <c r="BZ71" s="1"/>
  <c r="CA71" s="1"/>
  <c r="CB71" s="1"/>
  <c r="CC71" s="1"/>
  <c r="J71" s="1"/>
  <c r="I49"/>
  <c r="BT49"/>
  <c r="BU49" s="1"/>
  <c r="BV49" s="1"/>
  <c r="BW49" s="1"/>
  <c r="BX49" s="1"/>
  <c r="BY49" s="1"/>
  <c r="BZ49" s="1"/>
  <c r="CA49" s="1"/>
  <c r="CB49" s="1"/>
  <c r="CC49" s="1"/>
  <c r="J49" s="1"/>
  <c r="I43"/>
  <c r="BT43"/>
  <c r="BU43" s="1"/>
  <c r="BV43" s="1"/>
  <c r="BW43" s="1"/>
  <c r="BX43" s="1"/>
  <c r="BY43" s="1"/>
  <c r="BZ43" s="1"/>
  <c r="CA43" s="1"/>
  <c r="CB43" s="1"/>
  <c r="CC43" s="1"/>
  <c r="J43" s="1"/>
  <c r="I39"/>
  <c r="BT39"/>
  <c r="BU39" s="1"/>
  <c r="BV39" s="1"/>
  <c r="BW39" s="1"/>
  <c r="BX39" s="1"/>
  <c r="BY39" s="1"/>
  <c r="BZ39" s="1"/>
  <c r="CA39" s="1"/>
  <c r="CB39" s="1"/>
  <c r="CC39" s="1"/>
  <c r="J39" s="1"/>
  <c r="I27"/>
  <c r="BT27"/>
  <c r="BU27" s="1"/>
  <c r="BV27" s="1"/>
  <c r="BW27" s="1"/>
  <c r="BX27" s="1"/>
  <c r="BY27" s="1"/>
  <c r="BZ27" s="1"/>
  <c r="CA27" s="1"/>
  <c r="CB27" s="1"/>
  <c r="CC27" s="1"/>
  <c r="J27" s="1"/>
  <c r="I368"/>
  <c r="BT368"/>
  <c r="BU368" s="1"/>
  <c r="BV368" s="1"/>
  <c r="BW368" s="1"/>
  <c r="BX368" s="1"/>
  <c r="BY368" s="1"/>
  <c r="BZ368" s="1"/>
  <c r="CA368" s="1"/>
  <c r="CB368" s="1"/>
  <c r="CC368" s="1"/>
  <c r="J368" s="1"/>
  <c r="I312"/>
  <c r="BT312"/>
  <c r="BU312" s="1"/>
  <c r="BV312" s="1"/>
  <c r="BW312" s="1"/>
  <c r="BX312" s="1"/>
  <c r="BY312" s="1"/>
  <c r="BZ312" s="1"/>
  <c r="CA312" s="1"/>
  <c r="CB312" s="1"/>
  <c r="CC312" s="1"/>
  <c r="J312" s="1"/>
  <c r="I272"/>
  <c r="BT272"/>
  <c r="BU272" s="1"/>
  <c r="BV272" s="1"/>
  <c r="BW272" s="1"/>
  <c r="BX272" s="1"/>
  <c r="BY272" s="1"/>
  <c r="BZ272" s="1"/>
  <c r="CA272" s="1"/>
  <c r="CB272" s="1"/>
  <c r="CC272" s="1"/>
  <c r="J272" s="1"/>
  <c r="I248"/>
  <c r="BT248"/>
  <c r="BU248" s="1"/>
  <c r="BV248" s="1"/>
  <c r="BW248" s="1"/>
  <c r="BX248" s="1"/>
  <c r="BY248" s="1"/>
  <c r="BZ248" s="1"/>
  <c r="CA248" s="1"/>
  <c r="CB248" s="1"/>
  <c r="CC248" s="1"/>
  <c r="J248" s="1"/>
  <c r="I240"/>
  <c r="BT240"/>
  <c r="BU240" s="1"/>
  <c r="BV240" s="1"/>
  <c r="BW240" s="1"/>
  <c r="BX240" s="1"/>
  <c r="BY240" s="1"/>
  <c r="BZ240" s="1"/>
  <c r="CA240" s="1"/>
  <c r="CB240" s="1"/>
  <c r="CC240" s="1"/>
  <c r="J240" s="1"/>
  <c r="I234"/>
  <c r="BT234"/>
  <c r="BU234" s="1"/>
  <c r="BV234" s="1"/>
  <c r="BW234" s="1"/>
  <c r="BX234" s="1"/>
  <c r="BY234" s="1"/>
  <c r="BZ234" s="1"/>
  <c r="CA234" s="1"/>
  <c r="CB234" s="1"/>
  <c r="CC234" s="1"/>
  <c r="J234" s="1"/>
  <c r="I210"/>
  <c r="BT210"/>
  <c r="BU210" s="1"/>
  <c r="BV210" s="1"/>
  <c r="BW210" s="1"/>
  <c r="BX210" s="1"/>
  <c r="BY210" s="1"/>
  <c r="BZ210" s="1"/>
  <c r="CA210" s="1"/>
  <c r="CB210" s="1"/>
  <c r="CC210" s="1"/>
  <c r="J210" s="1"/>
  <c r="I186"/>
  <c r="BT186"/>
  <c r="BU186" s="1"/>
  <c r="BV186" s="1"/>
  <c r="BW186" s="1"/>
  <c r="BX186" s="1"/>
  <c r="BY186" s="1"/>
  <c r="BZ186" s="1"/>
  <c r="CA186" s="1"/>
  <c r="CB186" s="1"/>
  <c r="CC186" s="1"/>
  <c r="J186" s="1"/>
  <c r="I156"/>
  <c r="BT156"/>
  <c r="BU156" s="1"/>
  <c r="BV156" s="1"/>
  <c r="BW156" s="1"/>
  <c r="BX156" s="1"/>
  <c r="BY156" s="1"/>
  <c r="BZ156" s="1"/>
  <c r="CA156" s="1"/>
  <c r="CB156" s="1"/>
  <c r="CC156" s="1"/>
  <c r="J156" s="1"/>
  <c r="I148"/>
  <c r="BT148"/>
  <c r="BU148" s="1"/>
  <c r="BV148" s="1"/>
  <c r="BW148" s="1"/>
  <c r="BX148" s="1"/>
  <c r="BY148" s="1"/>
  <c r="BZ148" s="1"/>
  <c r="CA148" s="1"/>
  <c r="CB148" s="1"/>
  <c r="CC148" s="1"/>
  <c r="J148" s="1"/>
  <c r="I130"/>
  <c r="BT130"/>
  <c r="BU130" s="1"/>
  <c r="BV130" s="1"/>
  <c r="BW130" s="1"/>
  <c r="BX130" s="1"/>
  <c r="BY130" s="1"/>
  <c r="BZ130" s="1"/>
  <c r="CA130" s="1"/>
  <c r="CB130" s="1"/>
  <c r="CC130" s="1"/>
  <c r="J130" s="1"/>
  <c r="I82"/>
  <c r="BT82"/>
  <c r="BU82" s="1"/>
  <c r="BV82" s="1"/>
  <c r="BW82" s="1"/>
  <c r="BX82" s="1"/>
  <c r="BY82" s="1"/>
  <c r="BZ82" s="1"/>
  <c r="CA82" s="1"/>
  <c r="CB82" s="1"/>
  <c r="CC82" s="1"/>
  <c r="J82" s="1"/>
  <c r="I76"/>
  <c r="BT76"/>
  <c r="BU76" s="1"/>
  <c r="BV76" s="1"/>
  <c r="BW76" s="1"/>
  <c r="BX76" s="1"/>
  <c r="BY76" s="1"/>
  <c r="BZ76" s="1"/>
  <c r="CA76" s="1"/>
  <c r="CB76" s="1"/>
  <c r="CC76" s="1"/>
  <c r="J76" s="1"/>
  <c r="I68"/>
  <c r="BT68"/>
  <c r="BU68" s="1"/>
  <c r="BV68" s="1"/>
  <c r="BW68" s="1"/>
  <c r="BX68" s="1"/>
  <c r="BY68" s="1"/>
  <c r="BZ68" s="1"/>
  <c r="CA68" s="1"/>
  <c r="CB68" s="1"/>
  <c r="CC68" s="1"/>
  <c r="J68" s="1"/>
  <c r="I60"/>
  <c r="BT60"/>
  <c r="BU60" s="1"/>
  <c r="BV60" s="1"/>
  <c r="BW60" s="1"/>
  <c r="BX60" s="1"/>
  <c r="BY60" s="1"/>
  <c r="BZ60" s="1"/>
  <c r="CA60" s="1"/>
  <c r="CB60" s="1"/>
  <c r="CC60" s="1"/>
  <c r="J60" s="1"/>
  <c r="I14"/>
  <c r="BT14"/>
  <c r="BU14" s="1"/>
  <c r="BV14" s="1"/>
  <c r="BW14" s="1"/>
  <c r="BX14" s="1"/>
  <c r="BY14" s="1"/>
  <c r="BZ14" s="1"/>
  <c r="CA14" s="1"/>
  <c r="CB14" s="1"/>
  <c r="CC14" s="1"/>
  <c r="J14" s="1"/>
  <c r="I6"/>
  <c r="BT6"/>
  <c r="BU6" s="1"/>
  <c r="BV6" s="1"/>
  <c r="BW6" s="1"/>
  <c r="BX6" s="1"/>
  <c r="BY6" s="1"/>
  <c r="BZ6" s="1"/>
  <c r="CA6" s="1"/>
  <c r="CB6" s="1"/>
  <c r="CC6" s="1"/>
  <c r="J6" s="1"/>
  <c r="I402"/>
  <c r="AM402"/>
  <c r="I398"/>
  <c r="AM398"/>
  <c r="I386"/>
  <c r="AM386"/>
  <c r="I382"/>
  <c r="AM382"/>
  <c r="I378"/>
  <c r="AM378"/>
  <c r="I370"/>
  <c r="AM370"/>
  <c r="I366"/>
  <c r="AM366"/>
  <c r="I354"/>
  <c r="AM354"/>
  <c r="I350"/>
  <c r="AM350"/>
  <c r="I346"/>
  <c r="AM346"/>
  <c r="I338"/>
  <c r="AM338"/>
  <c r="I334"/>
  <c r="AM334"/>
  <c r="I330"/>
  <c r="AM330"/>
  <c r="I318"/>
  <c r="AM318"/>
  <c r="I306"/>
  <c r="AM306"/>
  <c r="I286"/>
  <c r="AM286"/>
  <c r="I282"/>
  <c r="AM282"/>
  <c r="I270"/>
  <c r="AM270"/>
  <c r="I266"/>
  <c r="AM266"/>
  <c r="I158"/>
  <c r="AM158"/>
  <c r="I150"/>
  <c r="AM150"/>
  <c r="I125"/>
  <c r="AM125"/>
  <c r="I117"/>
  <c r="AM117"/>
  <c r="I113"/>
  <c r="AM113"/>
  <c r="I97"/>
  <c r="AM97"/>
  <c r="I201"/>
  <c r="I218"/>
  <c r="I22"/>
  <c r="I69"/>
  <c r="I17"/>
  <c r="I360"/>
  <c r="BT261"/>
  <c r="BU261" s="1"/>
  <c r="BV261" s="1"/>
  <c r="BW261" s="1"/>
  <c r="BX261" s="1"/>
  <c r="BY261" s="1"/>
  <c r="BZ261" s="1"/>
  <c r="CA261" s="1"/>
  <c r="CB261" s="1"/>
  <c r="CC261" s="1"/>
  <c r="J261" s="1"/>
  <c r="I63"/>
  <c r="I401"/>
  <c r="I9"/>
  <c r="I89"/>
  <c r="I153"/>
  <c r="I369"/>
  <c r="I337"/>
  <c r="I273"/>
  <c r="I241"/>
  <c r="I177"/>
  <c r="I91"/>
  <c r="I83"/>
  <c r="I264"/>
  <c r="I183"/>
  <c r="I324"/>
  <c r="I109"/>
  <c r="I357"/>
  <c r="I363"/>
  <c r="I396"/>
  <c r="I320"/>
  <c r="I343"/>
  <c r="I211"/>
  <c r="I349"/>
  <c r="I292"/>
  <c r="I253"/>
  <c r="I387"/>
  <c r="I268"/>
  <c r="I325"/>
  <c r="I239"/>
  <c r="I139"/>
  <c r="I197"/>
  <c r="I300"/>
  <c r="I31"/>
  <c r="I205"/>
  <c r="I246"/>
  <c r="I259"/>
  <c r="I229"/>
  <c r="I269"/>
  <c r="I379"/>
  <c r="I260"/>
  <c r="I391"/>
  <c r="I213"/>
  <c r="I299"/>
  <c r="I170"/>
  <c r="I295"/>
  <c r="I189"/>
  <c r="I224"/>
  <c r="I352"/>
  <c r="I212"/>
  <c r="I392"/>
  <c r="I291"/>
  <c r="I247"/>
  <c r="I96"/>
  <c r="I112"/>
  <c r="I220"/>
  <c r="I141"/>
  <c r="I157"/>
  <c r="H45"/>
  <c r="H106"/>
  <c r="H158"/>
  <c r="H6"/>
  <c r="H72"/>
  <c r="H93"/>
  <c r="H99"/>
  <c r="H125"/>
  <c r="H154"/>
  <c r="AC162"/>
  <c r="H266"/>
  <c r="H278"/>
  <c r="H282"/>
  <c r="AC294"/>
  <c r="AC302"/>
  <c r="H306"/>
  <c r="AC310"/>
  <c r="AC314"/>
  <c r="H318"/>
  <c r="H326"/>
  <c r="H330"/>
  <c r="H334"/>
  <c r="H338"/>
  <c r="H346"/>
  <c r="H350"/>
  <c r="H354"/>
  <c r="AC362"/>
  <c r="H366"/>
  <c r="H370"/>
  <c r="H374"/>
  <c r="H378"/>
  <c r="H382"/>
  <c r="H386"/>
  <c r="H390"/>
  <c r="H394"/>
  <c r="H398"/>
  <c r="H402"/>
  <c r="H65"/>
  <c r="H113"/>
  <c r="H121"/>
  <c r="AU2" i="12"/>
  <c r="AC176"/>
  <c r="AC86"/>
  <c r="AC100"/>
  <c r="CE54"/>
  <c r="AC394"/>
  <c r="BS101"/>
  <c r="AC397"/>
  <c r="AC334"/>
  <c r="AC274"/>
  <c r="AC185"/>
  <c r="AC209"/>
  <c r="AC265"/>
  <c r="AC318"/>
  <c r="AC194"/>
  <c r="AC84"/>
  <c r="AC348"/>
  <c r="AC373"/>
  <c r="AC253"/>
  <c r="AC156"/>
  <c r="BS64"/>
  <c r="AC18"/>
  <c r="AC242"/>
  <c r="AC270"/>
  <c r="BS94"/>
  <c r="AC200"/>
  <c r="BS56"/>
  <c r="AC104"/>
  <c r="AC60"/>
  <c r="BS38"/>
  <c r="AC24"/>
  <c r="BS41"/>
  <c r="CE21"/>
  <c r="BS53"/>
  <c r="AC98"/>
  <c r="CQ18"/>
  <c r="CE31"/>
  <c r="AC61"/>
  <c r="BS24"/>
  <c r="AC81"/>
  <c r="CE50"/>
  <c r="AC220"/>
  <c r="AC138"/>
  <c r="AC69"/>
  <c r="AC49"/>
  <c r="CE51"/>
  <c r="AC82"/>
  <c r="BS26"/>
  <c r="AC380"/>
  <c r="BS99"/>
  <c r="AC47"/>
  <c r="AC330"/>
  <c r="AC256"/>
  <c r="AC323"/>
  <c r="AC205"/>
  <c r="CE44"/>
  <c r="AC54"/>
  <c r="BS81"/>
  <c r="AC127"/>
  <c r="AC51"/>
  <c r="AC347"/>
  <c r="AC331"/>
  <c r="AC369"/>
  <c r="AC212"/>
  <c r="AC45"/>
  <c r="AC187"/>
  <c r="CE12"/>
  <c r="CQ7"/>
  <c r="BS27"/>
  <c r="AC12"/>
  <c r="AC255"/>
  <c r="AC166"/>
  <c r="AC143"/>
  <c r="AC33"/>
  <c r="BS12"/>
  <c r="AC123"/>
  <c r="AC359"/>
  <c r="AC317"/>
  <c r="AC355"/>
  <c r="AC237"/>
  <c r="BS28"/>
  <c r="AC13"/>
  <c r="AC111"/>
  <c r="BS62"/>
  <c r="AC226"/>
  <c r="AC239"/>
  <c r="AC174"/>
  <c r="BS21"/>
  <c r="CE9"/>
  <c r="CQ26"/>
  <c r="AC75"/>
  <c r="AC277"/>
  <c r="AC199"/>
  <c r="AC215"/>
  <c r="AC11"/>
  <c r="CE36"/>
  <c r="BS66"/>
  <c r="AC322"/>
  <c r="AC203"/>
  <c r="AC162"/>
  <c r="BS71"/>
  <c r="AC39"/>
  <c r="AC62"/>
  <c r="CQ14"/>
  <c r="BS16"/>
  <c r="CE25"/>
  <c r="AC155"/>
  <c r="AC350"/>
  <c r="AC324"/>
  <c r="BS84"/>
  <c r="CE47"/>
  <c r="AC375"/>
  <c r="AC282"/>
  <c r="AC173"/>
  <c r="DC15"/>
  <c r="CQ25"/>
  <c r="BS70"/>
  <c r="AC73"/>
  <c r="CE37"/>
  <c r="BS25"/>
  <c r="AC121"/>
  <c r="AC72"/>
  <c r="CE8"/>
  <c r="CQ24"/>
  <c r="BS9"/>
  <c r="DC10"/>
  <c r="AC74"/>
  <c r="AC377"/>
  <c r="AC302"/>
  <c r="AC351"/>
  <c r="AC171"/>
  <c r="AC128"/>
  <c r="AC175"/>
  <c r="AC122"/>
  <c r="AC390"/>
  <c r="BS44"/>
  <c r="CE23"/>
  <c r="AC28"/>
  <c r="AC329"/>
  <c r="AC260"/>
  <c r="AC327"/>
  <c r="AC211"/>
  <c r="AC66"/>
  <c r="CE40"/>
  <c r="AC119"/>
  <c r="DC12"/>
  <c r="CQ27"/>
  <c r="BS77"/>
  <c r="AC198"/>
  <c r="BS93"/>
  <c r="AC191"/>
  <c r="AC77"/>
  <c r="BS23"/>
  <c r="CE43"/>
  <c r="AC224"/>
  <c r="AC308"/>
  <c r="AC193"/>
  <c r="AC59"/>
  <c r="AC266"/>
  <c r="AC170"/>
  <c r="AC164"/>
  <c r="AC64"/>
  <c r="CE27"/>
  <c r="BS50"/>
  <c r="CQ16"/>
  <c r="AC400"/>
  <c r="AC370"/>
  <c r="CE52"/>
  <c r="BS97"/>
  <c r="CQ29"/>
  <c r="AC360"/>
  <c r="AC294"/>
  <c r="AC297"/>
  <c r="AC223"/>
  <c r="AC117"/>
  <c r="AC71"/>
  <c r="BS60"/>
  <c r="CE53"/>
  <c r="AC83"/>
  <c r="BS98"/>
  <c r="AC392"/>
  <c r="AC56"/>
  <c r="BS89"/>
  <c r="CE45"/>
  <c r="BS82"/>
  <c r="AC316"/>
  <c r="AC272"/>
  <c r="AC325"/>
  <c r="AC34"/>
  <c r="BS7"/>
  <c r="AC262"/>
  <c r="AC154"/>
  <c r="CE55"/>
  <c r="AC399"/>
  <c r="BS103"/>
  <c r="AC372"/>
  <c r="AC320"/>
  <c r="AC283"/>
  <c r="AC208"/>
  <c r="AC304"/>
  <c r="AC22"/>
  <c r="BS30"/>
  <c r="CE15"/>
  <c r="BS40"/>
  <c r="AC17"/>
  <c r="BS14"/>
  <c r="AC37"/>
  <c r="AC202"/>
  <c r="AC65"/>
  <c r="BS51"/>
  <c r="CE29"/>
  <c r="AC133"/>
  <c r="AC238"/>
  <c r="AC148"/>
  <c r="AC285"/>
  <c r="AC172"/>
  <c r="AC280"/>
  <c r="AC135"/>
  <c r="BS57"/>
  <c r="AC151"/>
  <c r="BS68"/>
  <c r="AC161"/>
  <c r="BS46"/>
  <c r="AC29"/>
  <c r="BS100"/>
  <c r="AC389"/>
  <c r="AC393"/>
  <c r="AC328"/>
  <c r="AC268"/>
  <c r="AC142"/>
  <c r="AC116"/>
  <c r="AC146"/>
  <c r="DC13"/>
  <c r="BS54"/>
  <c r="CQ20"/>
  <c r="CE32"/>
  <c r="AC264"/>
  <c r="AC195"/>
  <c r="BS91"/>
  <c r="BS52"/>
  <c r="AC97"/>
  <c r="CE30"/>
  <c r="AC63"/>
  <c r="BS49"/>
  <c r="AC402"/>
  <c r="AC378"/>
  <c r="AC3"/>
  <c r="CQ11"/>
  <c r="CE18"/>
  <c r="BS35"/>
  <c r="AC287"/>
  <c r="AC257"/>
  <c r="AC310"/>
  <c r="AC70"/>
  <c r="AC103"/>
  <c r="CE20"/>
  <c r="CQ12"/>
  <c r="AC4"/>
  <c r="BS13"/>
  <c r="DC5"/>
  <c r="AC381"/>
  <c r="AC357"/>
  <c r="AC303"/>
  <c r="AC250"/>
  <c r="AC169"/>
  <c r="BS73"/>
  <c r="CE38"/>
  <c r="AC291"/>
  <c r="AC78"/>
  <c r="BS83"/>
  <c r="CE46"/>
  <c r="AC292"/>
  <c r="AC144"/>
  <c r="AC342"/>
  <c r="AC326"/>
  <c r="AC278"/>
  <c r="AC206"/>
  <c r="AC30"/>
  <c r="CE28"/>
  <c r="BS17"/>
  <c r="AC269"/>
  <c r="AC125"/>
  <c r="AC249"/>
  <c r="AC102"/>
  <c r="AC58"/>
  <c r="BS63"/>
  <c r="AC113"/>
  <c r="AC153"/>
  <c r="AC374"/>
  <c r="AC76"/>
  <c r="AC246"/>
  <c r="AC92"/>
  <c r="BS42"/>
  <c r="AC213"/>
  <c r="AC147"/>
  <c r="CQ21"/>
  <c r="BS55"/>
  <c r="CE33"/>
  <c r="DC14"/>
  <c r="AC99"/>
  <c r="BS39"/>
  <c r="AC36"/>
  <c r="CE19"/>
  <c r="AC367"/>
  <c r="BS95"/>
  <c r="AC354"/>
  <c r="AC306"/>
  <c r="AC234"/>
  <c r="AC231"/>
  <c r="CQ8"/>
  <c r="BS29"/>
  <c r="CE14"/>
  <c r="AC43"/>
  <c r="AC376"/>
  <c r="AC315"/>
  <c r="AC366"/>
  <c r="AC19"/>
  <c r="DC6"/>
  <c r="CE22"/>
  <c r="CQ13"/>
  <c r="BS15"/>
  <c r="AC395"/>
  <c r="AC152"/>
  <c r="AC244"/>
  <c r="AC80"/>
  <c r="AC157"/>
  <c r="AC107"/>
  <c r="BS96"/>
  <c r="AC201"/>
  <c r="AC382"/>
  <c r="AC52"/>
  <c r="AC352"/>
  <c r="AC286"/>
  <c r="AC344"/>
  <c r="BS87"/>
  <c r="BS85"/>
  <c r="AC184"/>
  <c r="CE48"/>
  <c r="AC284"/>
  <c r="AC27"/>
  <c r="CE10"/>
  <c r="CQ5"/>
  <c r="BS10"/>
  <c r="DC7"/>
  <c r="AC218"/>
  <c r="AC46"/>
  <c r="BS47"/>
  <c r="AC118"/>
  <c r="BS20"/>
  <c r="CE39"/>
  <c r="AC55"/>
  <c r="AC275"/>
  <c r="AC88"/>
  <c r="AC44"/>
  <c r="DC8"/>
  <c r="BS22"/>
  <c r="CE41"/>
  <c r="CQ28"/>
  <c r="AC41"/>
  <c r="DC2"/>
  <c r="CE3"/>
  <c r="BS2"/>
  <c r="AC7"/>
  <c r="CQ2"/>
  <c r="AC182"/>
  <c r="BS79"/>
  <c r="AC383"/>
  <c r="AC232"/>
  <c r="AC371"/>
  <c r="AC251"/>
  <c r="BS75"/>
  <c r="AC298"/>
  <c r="AC150"/>
  <c r="AC263"/>
  <c r="BS65"/>
  <c r="CE35"/>
  <c r="AC130"/>
  <c r="AC167"/>
  <c r="AC50"/>
  <c r="AC137"/>
  <c r="AC403"/>
  <c r="CE56"/>
  <c r="AC252"/>
  <c r="BS19"/>
  <c r="AC31"/>
  <c r="AC53"/>
  <c r="AC341"/>
  <c r="AC217"/>
  <c r="AC273"/>
  <c r="AC10"/>
  <c r="BS59"/>
  <c r="AC333"/>
  <c r="AC163"/>
  <c r="AC207"/>
  <c r="BS58"/>
  <c r="CE34"/>
  <c r="AC254"/>
  <c r="CQ23"/>
  <c r="AC90"/>
  <c r="AC241"/>
  <c r="AC79"/>
  <c r="AC296"/>
  <c r="CE5"/>
  <c r="AC9"/>
  <c r="BS5"/>
  <c r="CQ17"/>
  <c r="AC145"/>
  <c r="AC361"/>
  <c r="AC230"/>
  <c r="CE6"/>
  <c r="CQ19"/>
  <c r="AC6"/>
  <c r="BS8"/>
  <c r="AC165"/>
  <c r="AC300"/>
  <c r="CE49"/>
  <c r="AC186"/>
  <c r="BS86"/>
  <c r="AC228"/>
  <c r="AC158"/>
  <c r="AC314"/>
  <c r="AC124"/>
  <c r="AC197"/>
  <c r="AC384"/>
  <c r="CQ15"/>
  <c r="CE26"/>
  <c r="AC38"/>
  <c r="DC11"/>
  <c r="BS48"/>
  <c r="AC338"/>
  <c r="BS61"/>
  <c r="AC110"/>
  <c r="AC340"/>
  <c r="AC179"/>
  <c r="BS3"/>
  <c r="CQ4"/>
  <c r="AC25"/>
  <c r="CE2"/>
  <c r="DC4"/>
  <c r="AC391"/>
  <c r="AC261"/>
  <c r="AC307"/>
  <c r="AC57"/>
  <c r="CQ9"/>
  <c r="BS31"/>
  <c r="CE16"/>
  <c r="AC358"/>
  <c r="AC48"/>
  <c r="AC188"/>
  <c r="AC5"/>
  <c r="BS45"/>
  <c r="CE24"/>
  <c r="AC295"/>
  <c r="BS74"/>
  <c r="CQ3"/>
  <c r="DC3"/>
  <c r="BS4"/>
  <c r="AC8"/>
  <c r="CE4"/>
  <c r="AC178"/>
  <c r="AC365"/>
  <c r="AC311"/>
  <c r="AC353"/>
  <c r="AC235"/>
  <c r="AC379"/>
  <c r="AC67"/>
  <c r="AC259"/>
  <c r="AC2"/>
  <c r="CE13"/>
  <c r="BS6"/>
  <c r="AD1"/>
  <c r="AC120"/>
  <c r="BS80"/>
  <c r="BS67"/>
  <c r="AC160"/>
  <c r="BS92"/>
  <c r="AC196"/>
  <c r="AC398"/>
  <c r="AC248"/>
  <c r="AC364"/>
  <c r="AC245"/>
  <c r="AC293"/>
  <c r="AC177"/>
  <c r="AC343"/>
  <c r="AC21"/>
  <c r="AC227"/>
  <c r="AC134"/>
  <c r="AC105"/>
  <c r="AC396"/>
  <c r="AC168"/>
  <c r="AC368"/>
  <c r="AC216"/>
  <c r="AC335"/>
  <c r="AC219"/>
  <c r="AC267"/>
  <c r="AC68"/>
  <c r="AC247"/>
  <c r="BS37"/>
  <c r="AC131"/>
  <c r="AC112"/>
  <c r="CE7"/>
  <c r="DC9"/>
  <c r="BS18"/>
  <c r="CQ22"/>
  <c r="AC26"/>
  <c r="AC106"/>
  <c r="AC387"/>
  <c r="AC236"/>
  <c r="BS33"/>
  <c r="AC15"/>
  <c r="CE17"/>
  <c r="CQ10"/>
  <c r="AC14"/>
  <c r="AC132"/>
  <c r="AC356"/>
  <c r="BS90"/>
  <c r="AC301"/>
  <c r="AC349"/>
  <c r="BS88"/>
  <c r="AC190"/>
  <c r="AC290"/>
  <c r="CE42"/>
  <c r="AC180"/>
  <c r="BS78"/>
  <c r="AC222"/>
  <c r="AC94"/>
  <c r="AC225"/>
  <c r="AC35"/>
  <c r="AC281"/>
  <c r="AC401"/>
  <c r="AC95"/>
  <c r="AC332"/>
  <c r="AC214"/>
  <c r="AC313"/>
  <c r="BS72"/>
  <c r="AC115"/>
  <c r="AC271"/>
  <c r="AC129"/>
  <c r="AC192"/>
  <c r="AC40"/>
  <c r="AC299"/>
  <c r="BS76"/>
  <c r="AC32"/>
  <c r="BS69"/>
  <c r="AC183"/>
  <c r="AC181"/>
  <c r="AC108"/>
  <c r="AC139"/>
  <c r="AC386"/>
  <c r="AC258"/>
  <c r="BS34"/>
  <c r="AC89"/>
  <c r="AC305"/>
  <c r="AC346"/>
  <c r="AC229"/>
  <c r="AC288"/>
  <c r="CQ6"/>
  <c r="AC20"/>
  <c r="BS11"/>
  <c r="CE11"/>
  <c r="AC339"/>
  <c r="AC149"/>
  <c r="AC87"/>
  <c r="AC96"/>
  <c r="AC279"/>
  <c r="AC136"/>
  <c r="AC109"/>
  <c r="AC336"/>
  <c r="AC276"/>
  <c r="AC321"/>
  <c r="AC204"/>
  <c r="BS102"/>
  <c r="AC362"/>
  <c r="AC91"/>
  <c r="AC243"/>
  <c r="AC312"/>
  <c r="AC189"/>
  <c r="AC240"/>
  <c r="AC140"/>
  <c r="AC319"/>
  <c r="AC114"/>
  <c r="AC101"/>
  <c r="AC388"/>
  <c r="AC141"/>
  <c r="AC85"/>
  <c r="BS43"/>
  <c r="AC93"/>
  <c r="AC345"/>
  <c r="AC233"/>
  <c r="AC289"/>
  <c r="AC159"/>
  <c r="AC337"/>
  <c r="BS36"/>
  <c r="AC16"/>
  <c r="AC221"/>
  <c r="AC42"/>
  <c r="AC126"/>
  <c r="AC385"/>
  <c r="AC23"/>
  <c r="BS32"/>
  <c r="AC363"/>
  <c r="AC210"/>
  <c r="AC309"/>
  <c r="I314" i="11" l="1"/>
  <c r="AM314"/>
  <c r="I294"/>
  <c r="AM294"/>
  <c r="I162"/>
  <c r="AM162"/>
  <c r="BT162"/>
  <c r="BU162" s="1"/>
  <c r="BV162" s="1"/>
  <c r="BW162" s="1"/>
  <c r="BX162" s="1"/>
  <c r="BY162" s="1"/>
  <c r="BZ162" s="1"/>
  <c r="CA162" s="1"/>
  <c r="CB162" s="1"/>
  <c r="CC162" s="1"/>
  <c r="J162" s="1"/>
  <c r="BT314"/>
  <c r="BU314" s="1"/>
  <c r="BV314" s="1"/>
  <c r="BW314" s="1"/>
  <c r="BX314" s="1"/>
  <c r="BY314" s="1"/>
  <c r="BZ314" s="1"/>
  <c r="CA314" s="1"/>
  <c r="CB314" s="1"/>
  <c r="CC314" s="1"/>
  <c r="J314" s="1"/>
  <c r="BT294"/>
  <c r="BU294" s="1"/>
  <c r="BV294" s="1"/>
  <c r="BW294" s="1"/>
  <c r="BX294" s="1"/>
  <c r="BY294" s="1"/>
  <c r="BZ294" s="1"/>
  <c r="CA294" s="1"/>
  <c r="CB294" s="1"/>
  <c r="CC294" s="1"/>
  <c r="J294" s="1"/>
  <c r="AM362"/>
  <c r="I362"/>
  <c r="I310"/>
  <c r="AM310"/>
  <c r="I302"/>
  <c r="AM302"/>
  <c r="BT302"/>
  <c r="BU302" s="1"/>
  <c r="BV302" s="1"/>
  <c r="BW302" s="1"/>
  <c r="BX302" s="1"/>
  <c r="BY302" s="1"/>
  <c r="BZ302" s="1"/>
  <c r="CA302" s="1"/>
  <c r="CB302" s="1"/>
  <c r="CC302" s="1"/>
  <c r="J302" s="1"/>
  <c r="BT362"/>
  <c r="BU362" s="1"/>
  <c r="BV362" s="1"/>
  <c r="BW362" s="1"/>
  <c r="BX362" s="1"/>
  <c r="BY362" s="1"/>
  <c r="BZ362" s="1"/>
  <c r="CA362" s="1"/>
  <c r="CB362" s="1"/>
  <c r="CC362" s="1"/>
  <c r="J362" s="1"/>
  <c r="BT310"/>
  <c r="BU310" s="1"/>
  <c r="BV310" s="1"/>
  <c r="BW310" s="1"/>
  <c r="BX310" s="1"/>
  <c r="BY310" s="1"/>
  <c r="BZ310" s="1"/>
  <c r="CA310" s="1"/>
  <c r="CB310" s="1"/>
  <c r="CC310" s="1"/>
  <c r="J310" s="1"/>
  <c r="AC1" i="12"/>
</calcChain>
</file>

<file path=xl/sharedStrings.xml><?xml version="1.0" encoding="utf-8"?>
<sst xmlns="http://schemas.openxmlformats.org/spreadsheetml/2006/main" count="3797" uniqueCount="198">
  <si>
    <t>Archimedes</t>
  </si>
  <si>
    <t>AC</t>
  </si>
  <si>
    <t>Pick 1</t>
  </si>
  <si>
    <t>Pick 2</t>
  </si>
  <si>
    <t>Finish</t>
  </si>
  <si>
    <t>Semi Finalist</t>
  </si>
  <si>
    <t>Finalist</t>
  </si>
  <si>
    <t>Quarter Finalist</t>
  </si>
  <si>
    <t>Curie</t>
  </si>
  <si>
    <t>Galileo</t>
  </si>
  <si>
    <t>Newton</t>
  </si>
  <si>
    <t>Winner</t>
  </si>
  <si>
    <t>Einstein</t>
  </si>
  <si>
    <t>A</t>
  </si>
  <si>
    <t>C</t>
  </si>
  <si>
    <t>G</t>
  </si>
  <si>
    <t>N</t>
  </si>
  <si>
    <t>Semi Finalists</t>
  </si>
  <si>
    <t>*A vs. G, C vs. N</t>
  </si>
  <si>
    <t>*A vs. C, G vs. N.</t>
  </si>
  <si>
    <t>* A vs. C, G vs. N</t>
  </si>
  <si>
    <t>*A vs. N, C vs. G</t>
  </si>
  <si>
    <t>Finals</t>
  </si>
  <si>
    <t>E</t>
  </si>
  <si>
    <t>*A vs. E, C vs. N</t>
  </si>
  <si>
    <t>Sweet Sixteen</t>
  </si>
  <si>
    <t>Arch</t>
  </si>
  <si>
    <t>Assign 1</t>
  </si>
  <si>
    <t>Pick 3</t>
  </si>
  <si>
    <t>total</t>
  </si>
  <si>
    <t>single occur</t>
  </si>
  <si>
    <t>Occurances</t>
  </si>
  <si>
    <t>out of</t>
  </si>
  <si>
    <t>2000 to 2001</t>
  </si>
  <si>
    <t>Repeats</t>
  </si>
  <si>
    <t>2001 to 2002</t>
  </si>
  <si>
    <t>2002 to 2003</t>
  </si>
  <si>
    <t>2003 to 2004</t>
  </si>
  <si>
    <t>CURIE</t>
  </si>
  <si>
    <t>Einstien</t>
  </si>
  <si>
    <t xml:space="preserve">Note, some of the draft order may be wrong here, </t>
  </si>
  <si>
    <t>I hastily recreated…….data from FRC site is below</t>
  </si>
  <si>
    <t>2004 to 2005</t>
  </si>
  <si>
    <t>2005 to 2006</t>
  </si>
  <si>
    <t>Last year</t>
  </si>
  <si>
    <t>2 YAGO</t>
  </si>
  <si>
    <t>3 YAGO</t>
  </si>
  <si>
    <t>4 YAGO</t>
  </si>
  <si>
    <t>5 YAGO</t>
  </si>
  <si>
    <t>6 YAGO</t>
  </si>
  <si>
    <t>2007 to 2008</t>
  </si>
  <si>
    <t>2006 to 2007</t>
  </si>
  <si>
    <t>Team List</t>
  </si>
  <si>
    <t>2008 to 2009</t>
  </si>
  <si>
    <t>7 YAGO</t>
  </si>
  <si>
    <t>8 YAGO</t>
  </si>
  <si>
    <t>9 YAGO</t>
  </si>
  <si>
    <t>Count</t>
  </si>
  <si>
    <t>Total</t>
  </si>
  <si>
    <t>Total spots</t>
  </si>
  <si>
    <t>Total Elim Occurances</t>
  </si>
  <si>
    <t>Division</t>
  </si>
  <si>
    <t>Division Finals</t>
  </si>
  <si>
    <t>Semis</t>
  </si>
  <si>
    <t>Division SemiFinals</t>
  </si>
  <si>
    <t>Elims Team Count</t>
  </si>
  <si>
    <t>Highlighted teams</t>
  </si>
  <si>
    <t>Seed in top8.</t>
  </si>
  <si>
    <t>Were not selected</t>
  </si>
  <si>
    <t>Orange</t>
  </si>
  <si>
    <t>years</t>
  </si>
  <si>
    <t>start</t>
  </si>
  <si>
    <t>Start</t>
  </si>
  <si>
    <t>Stop</t>
  </si>
  <si>
    <t>AF</t>
  </si>
  <si>
    <t>big show</t>
  </si>
  <si>
    <t>substitute 2854 to 2062 after QF</t>
  </si>
  <si>
    <t>W</t>
  </si>
  <si>
    <t>F</t>
  </si>
  <si>
    <t>SF</t>
  </si>
  <si>
    <t>QF</t>
  </si>
  <si>
    <t>2010 results summay</t>
  </si>
  <si>
    <t>10YAGO</t>
  </si>
  <si>
    <t>WF</t>
  </si>
  <si>
    <t>WC</t>
  </si>
  <si>
    <t>Ap</t>
  </si>
  <si>
    <t>Champions</t>
  </si>
  <si>
    <t>S</t>
  </si>
  <si>
    <t>ALL Instances</t>
  </si>
  <si>
    <t>Max</t>
  </si>
  <si>
    <t>Points</t>
  </si>
  <si>
    <t>STDDEV</t>
  </si>
  <si>
    <t>First year serpentine</t>
  </si>
  <si>
    <t>first year of 3 v 3</t>
  </si>
  <si>
    <t>First year of W/L based qualifying</t>
  </si>
  <si>
    <t>4 vs 0</t>
  </si>
  <si>
    <t>3x losers points</t>
  </si>
  <si>
    <t>return to coopertition</t>
  </si>
  <si>
    <t xml:space="preserve">Draft </t>
  </si>
  <si>
    <t>Draft</t>
  </si>
  <si>
    <t>Team #</t>
  </si>
  <si>
    <t>Draft Rank</t>
  </si>
  <si>
    <t>Capt1</t>
  </si>
  <si>
    <t>Capt2</t>
  </si>
  <si>
    <t>Capt3</t>
  </si>
  <si>
    <t>Capt4</t>
  </si>
  <si>
    <t>Capt5</t>
  </si>
  <si>
    <t>Capt6</t>
  </si>
  <si>
    <t>Capt7</t>
  </si>
  <si>
    <t>Capt8</t>
  </si>
  <si>
    <t>Draft1</t>
  </si>
  <si>
    <t>Draft2</t>
  </si>
  <si>
    <t>Draft3</t>
  </si>
  <si>
    <t>Draft4</t>
  </si>
  <si>
    <t>Draft5</t>
  </si>
  <si>
    <t>Draft6</t>
  </si>
  <si>
    <t>Draft7</t>
  </si>
  <si>
    <t>Draft8</t>
  </si>
  <si>
    <t>Draft9</t>
  </si>
  <si>
    <t>Draft10</t>
  </si>
  <si>
    <t>Draft11</t>
  </si>
  <si>
    <t>Draft12</t>
  </si>
  <si>
    <t>Draft13</t>
  </si>
  <si>
    <t>Draft14</t>
  </si>
  <si>
    <t>Draft15</t>
  </si>
  <si>
    <t>Draft16</t>
  </si>
  <si>
    <t>Draft and Elimination Points</t>
  </si>
  <si>
    <t>Elim</t>
  </si>
  <si>
    <t>ARCHIMEDES</t>
  </si>
  <si>
    <t>GALILEO</t>
  </si>
  <si>
    <t>NEWTON</t>
  </si>
  <si>
    <t>Assign1</t>
  </si>
  <si>
    <t>Assign2</t>
  </si>
  <si>
    <t>Assign3</t>
  </si>
  <si>
    <t>Assign4</t>
  </si>
  <si>
    <t>Index Pointer Table</t>
  </si>
  <si>
    <t>Author:  Jim Zondag</t>
  </si>
  <si>
    <t>FIRST Team #33 - Killer Bees</t>
  </si>
  <si>
    <t>Color Guide</t>
  </si>
  <si>
    <t>World Champion</t>
  </si>
  <si>
    <t>World Finalist</t>
  </si>
  <si>
    <t>Division Winner</t>
  </si>
  <si>
    <t>Division Finalist</t>
  </si>
  <si>
    <t>QuarterFinalist</t>
  </si>
  <si>
    <t>SemiFinalist</t>
  </si>
  <si>
    <t>Rank</t>
  </si>
  <si>
    <t>Some of the data, particularly the draft order of the team in alliance selection, cannot be cross checked thru the FIRST official data</t>
  </si>
  <si>
    <t>The alliance members have been checked, but it is possible that the Captain, Pick1, Pick2 are out of order in some cases</t>
  </si>
  <si>
    <t>Author's Note:</t>
  </si>
  <si>
    <r>
      <t>If anyone finds known errors in any of the data, please let me know PM on Chiefdelphi.com.   My CD username is</t>
    </r>
    <r>
      <rPr>
        <b/>
        <sz val="10"/>
        <rFont val="Arial"/>
        <family val="2"/>
      </rPr>
      <t xml:space="preserve"> Jim Zondag</t>
    </r>
  </si>
  <si>
    <t>This Spreadsheet was created to track FIRST Team performance at the World Championship</t>
  </si>
  <si>
    <t xml:space="preserve">This analysis uses the 2010 FIRST in Michigan method to calculate points for teams' elimination round performance at the </t>
  </si>
  <si>
    <t>FRC World Championship for the ten year period from 2001 to 2010.</t>
  </si>
  <si>
    <t>Qualifying Points and Award Points were not included, largely due to a lack of complete data.</t>
  </si>
  <si>
    <t>Elimination points are awarded at 10 points per level won, as with FiM.   Maximum possible points per team per year is 66.</t>
  </si>
  <si>
    <t>Elimination Points Table</t>
  </si>
  <si>
    <t>Draft Points Table</t>
  </si>
  <si>
    <t>Time Derated Point Total Table</t>
  </si>
  <si>
    <t>Number of Elimination Occurances</t>
  </si>
  <si>
    <t>10 Year Derated Points</t>
  </si>
  <si>
    <t>10 Year Total Points</t>
  </si>
  <si>
    <t>Points were applied to 2001 data as best as possible, given the format differences of that year compared to all others.</t>
  </si>
  <si>
    <t>An annual derating factor was applied to all past data.</t>
  </si>
  <si>
    <t>The causes the data from past years to have a diminishing effect on the current team standings.</t>
  </si>
  <si>
    <t>`</t>
  </si>
  <si>
    <t>Annual Weighting Factor</t>
  </si>
  <si>
    <t>A weighing factor of 66.66% was used.</t>
  </si>
  <si>
    <t>This means that the current season carries 1/3 of the weight of a team's entire calculated history over long periods.</t>
  </si>
  <si>
    <t>Current Year</t>
  </si>
  <si>
    <t>1YA</t>
  </si>
  <si>
    <t>2YA</t>
  </si>
  <si>
    <t>3YA</t>
  </si>
  <si>
    <t>4YA</t>
  </si>
  <si>
    <t>5YA</t>
  </si>
  <si>
    <t>6YA</t>
  </si>
  <si>
    <t>7YA</t>
  </si>
  <si>
    <t>8YA</t>
  </si>
  <si>
    <t>9YA</t>
  </si>
  <si>
    <t>10YA</t>
  </si>
  <si>
    <t>This factor was determined somewhat subjectively, and is largely based on the fact that a team's student population will</t>
  </si>
  <si>
    <t>turn over completely every 4 years. Thus we do not want events from over 4 years ago having a significant impact on</t>
  </si>
  <si>
    <t>The data contained here is the product of many sources, much of it collected by Jim Zondag over the past 12 years</t>
  </si>
  <si>
    <t xml:space="preserve">No attempt has been made to account for team subsitutions. </t>
  </si>
  <si>
    <t>I will also take suggestions for improvements or additional analysis.</t>
  </si>
  <si>
    <t>Data Weighting Schedule</t>
  </si>
  <si>
    <t>Prior to 2001, there were no divisions, so fairly including data from 1992 to 2000 is more difficult and has not been attempted.</t>
  </si>
  <si>
    <t>Weighted results totals are computed for every team over the 10 year period.</t>
  </si>
  <si>
    <t>Only data from the Championship is used in this assessment.   No Regional data is included.</t>
  </si>
  <si>
    <t>All 3 Alliance members receive equal points in Elimination.</t>
  </si>
  <si>
    <t>Only the Elimination Points and Draft Points Components of the FiM system were used in this analysis.</t>
  </si>
  <si>
    <t>Summary of all Team FRC Championship Finishing Results 2001-2010</t>
  </si>
  <si>
    <t>* Note - nothing has been done for team 65 / 47 consolidation</t>
  </si>
  <si>
    <t>Additions were made in 2010 to try to answer the question "who is the best FIRST team of the decade"</t>
  </si>
  <si>
    <t>This method will reward consistant performance over occasional big success.</t>
  </si>
  <si>
    <t>Repeatability is a big thing in engineering and design, and I treat it with equal importance here.</t>
  </si>
  <si>
    <t xml:space="preserve">the current cumulative rankings.  </t>
  </si>
  <si>
    <t>In bowling, a player who cleans up all of his spares will come out above the player who bowls the occasional strike.</t>
  </si>
  <si>
    <t>The same applies here.   Opinions of these results and my methods may vary.</t>
  </si>
</sst>
</file>

<file path=xl/styles.xml><?xml version="1.0" encoding="utf-8"?>
<styleSheet xmlns="http://schemas.openxmlformats.org/spreadsheetml/2006/main">
  <numFmts count="1">
    <numFmt numFmtId="178" formatCode="0.0%"/>
  </numFmts>
  <fonts count="17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b/>
      <sz val="9"/>
      <color indexed="12"/>
      <name val="Arial"/>
      <family val="2"/>
    </font>
    <font>
      <b/>
      <sz val="9"/>
      <name val="Arial"/>
      <family val="2"/>
    </font>
    <font>
      <b/>
      <sz val="12"/>
      <color indexed="9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10"/>
      <color indexed="8"/>
      <name val="Calibri"/>
      <family val="2"/>
    </font>
    <font>
      <b/>
      <sz val="16"/>
      <name val="Arial"/>
      <family val="2"/>
    </font>
    <font>
      <b/>
      <sz val="11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B0F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353">
    <xf numFmtId="0" fontId="0" fillId="0" borderId="0" xfId="0"/>
    <xf numFmtId="0" fontId="0" fillId="0" borderId="0" xfId="0" applyFill="1"/>
    <xf numFmtId="0" fontId="0" fillId="0" borderId="0" xfId="0" applyFill="1" applyBorder="1"/>
    <xf numFmtId="0" fontId="0" fillId="0" borderId="1" xfId="0" applyBorder="1"/>
    <xf numFmtId="0" fontId="0" fillId="0" borderId="1" xfId="0" applyFill="1" applyBorder="1"/>
    <xf numFmtId="0" fontId="0" fillId="0" borderId="2" xfId="0" applyFill="1" applyBorder="1"/>
    <xf numFmtId="0" fontId="0" fillId="0" borderId="3" xfId="0" applyFill="1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2" borderId="4" xfId="0" applyFill="1" applyBorder="1"/>
    <xf numFmtId="0" fontId="0" fillId="2" borderId="5" xfId="0" applyFill="1" applyBorder="1"/>
    <xf numFmtId="0" fontId="0" fillId="2" borderId="0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21" fontId="0" fillId="0" borderId="0" xfId="0" applyNumberFormat="1"/>
    <xf numFmtId="20" fontId="0" fillId="0" borderId="0" xfId="0" applyNumberFormat="1"/>
    <xf numFmtId="0" fontId="0" fillId="3" borderId="7" xfId="0" applyFill="1" applyBorder="1"/>
    <xf numFmtId="0" fontId="0" fillId="3" borderId="0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4" borderId="7" xfId="0" applyFill="1" applyBorder="1"/>
    <xf numFmtId="0" fontId="1" fillId="4" borderId="0" xfId="0" applyFont="1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0" fillId="5" borderId="7" xfId="0" applyFill="1" applyBorder="1"/>
    <xf numFmtId="0" fontId="1" fillId="5" borderId="0" xfId="0" applyFont="1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6" borderId="7" xfId="0" applyFill="1" applyBorder="1"/>
    <xf numFmtId="0" fontId="0" fillId="6" borderId="0" xfId="0" applyFill="1" applyBorder="1" applyAlignment="1">
      <alignment horizontal="center"/>
    </xf>
    <xf numFmtId="0" fontId="1" fillId="6" borderId="0" xfId="0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0" fillId="6" borderId="8" xfId="0" applyFill="1" applyBorder="1"/>
    <xf numFmtId="0" fontId="0" fillId="6" borderId="6" xfId="0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1" fillId="6" borderId="6" xfId="0" applyFont="1" applyFill="1" applyBorder="1" applyAlignment="1">
      <alignment horizontal="center"/>
    </xf>
    <xf numFmtId="0" fontId="0" fillId="5" borderId="8" xfId="0" applyFill="1" applyBorder="1"/>
    <xf numFmtId="0" fontId="0" fillId="5" borderId="6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7" borderId="7" xfId="0" applyFill="1" applyBorder="1"/>
    <xf numFmtId="0" fontId="0" fillId="7" borderId="0" xfId="0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1" fillId="7" borderId="0" xfId="0" applyFont="1" applyFill="1" applyBorder="1" applyAlignment="1">
      <alignment horizontal="center"/>
    </xf>
    <xf numFmtId="0" fontId="0" fillId="4" borderId="8" xfId="0" applyFill="1" applyBorder="1"/>
    <xf numFmtId="0" fontId="0" fillId="4" borderId="6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3" borderId="8" xfId="0" applyFill="1" applyBorder="1"/>
    <xf numFmtId="0" fontId="0" fillId="3" borderId="6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1" fillId="0" borderId="1" xfId="0" applyFont="1" applyBorder="1"/>
    <xf numFmtId="0" fontId="0" fillId="3" borderId="11" xfId="0" applyFill="1" applyBorder="1"/>
    <xf numFmtId="0" fontId="0" fillId="3" borderId="9" xfId="0" applyFill="1" applyBorder="1"/>
    <xf numFmtId="0" fontId="1" fillId="3" borderId="10" xfId="0" applyFont="1" applyFill="1" applyBorder="1"/>
    <xf numFmtId="0" fontId="0" fillId="4" borderId="12" xfId="0" applyFill="1" applyBorder="1"/>
    <xf numFmtId="0" fontId="0" fillId="4" borderId="0" xfId="0" applyFill="1" applyBorder="1"/>
    <xf numFmtId="0" fontId="1" fillId="4" borderId="4" xfId="0" applyFont="1" applyFill="1" applyBorder="1"/>
    <xf numFmtId="0" fontId="0" fillId="6" borderId="12" xfId="0" applyFill="1" applyBorder="1"/>
    <xf numFmtId="0" fontId="0" fillId="6" borderId="0" xfId="0" applyFill="1" applyBorder="1"/>
    <xf numFmtId="0" fontId="1" fillId="6" borderId="4" xfId="0" applyFont="1" applyFill="1" applyBorder="1"/>
    <xf numFmtId="0" fontId="0" fillId="6" borderId="13" xfId="0" applyFill="1" applyBorder="1"/>
    <xf numFmtId="0" fontId="0" fillId="6" borderId="6" xfId="0" applyFill="1" applyBorder="1"/>
    <xf numFmtId="0" fontId="1" fillId="6" borderId="5" xfId="0" applyFont="1" applyFill="1" applyBorder="1"/>
    <xf numFmtId="0" fontId="0" fillId="4" borderId="11" xfId="0" applyFill="1" applyBorder="1"/>
    <xf numFmtId="0" fontId="0" fillId="4" borderId="9" xfId="0" applyFill="1" applyBorder="1"/>
    <xf numFmtId="0" fontId="1" fillId="4" borderId="10" xfId="0" applyFont="1" applyFill="1" applyBorder="1"/>
    <xf numFmtId="0" fontId="0" fillId="3" borderId="12" xfId="0" applyFill="1" applyBorder="1"/>
    <xf numFmtId="0" fontId="0" fillId="3" borderId="0" xfId="0" applyFill="1" applyBorder="1"/>
    <xf numFmtId="0" fontId="1" fillId="3" borderId="4" xfId="0" applyFont="1" applyFill="1" applyBorder="1"/>
    <xf numFmtId="0" fontId="0" fillId="3" borderId="13" xfId="0" applyFill="1" applyBorder="1"/>
    <xf numFmtId="0" fontId="0" fillId="3" borderId="6" xfId="0" applyFill="1" applyBorder="1"/>
    <xf numFmtId="0" fontId="1" fillId="3" borderId="5" xfId="0" applyFont="1" applyFill="1" applyBorder="1"/>
    <xf numFmtId="0" fontId="1" fillId="3" borderId="0" xfId="0" applyFont="1" applyFill="1" applyBorder="1"/>
    <xf numFmtId="0" fontId="0" fillId="3" borderId="4" xfId="0" applyFill="1" applyBorder="1"/>
    <xf numFmtId="0" fontId="0" fillId="3" borderId="0" xfId="0" applyFont="1" applyFill="1" applyBorder="1"/>
    <xf numFmtId="0" fontId="0" fillId="3" borderId="9" xfId="0" applyFont="1" applyFill="1" applyBorder="1"/>
    <xf numFmtId="0" fontId="0" fillId="3" borderId="10" xfId="0" applyFill="1" applyBorder="1"/>
    <xf numFmtId="0" fontId="0" fillId="4" borderId="0" xfId="0" applyFont="1" applyFill="1" applyBorder="1"/>
    <xf numFmtId="0" fontId="0" fillId="4" borderId="4" xfId="0" applyFill="1" applyBorder="1"/>
    <xf numFmtId="0" fontId="1" fillId="4" borderId="0" xfId="0" applyFont="1" applyFill="1" applyBorder="1"/>
    <xf numFmtId="0" fontId="0" fillId="6" borderId="4" xfId="0" applyFill="1" applyBorder="1"/>
    <xf numFmtId="0" fontId="0" fillId="6" borderId="0" xfId="0" applyFont="1" applyFill="1" applyBorder="1"/>
    <xf numFmtId="0" fontId="1" fillId="6" borderId="0" xfId="0" applyFont="1" applyFill="1" applyBorder="1"/>
    <xf numFmtId="0" fontId="0" fillId="5" borderId="0" xfId="0" applyFill="1" applyBorder="1"/>
    <xf numFmtId="0" fontId="0" fillId="5" borderId="0" xfId="0" applyFont="1" applyFill="1" applyBorder="1"/>
    <xf numFmtId="0" fontId="0" fillId="5" borderId="4" xfId="0" applyFill="1" applyBorder="1"/>
    <xf numFmtId="0" fontId="0" fillId="5" borderId="6" xfId="0" applyFill="1" applyBorder="1"/>
    <xf numFmtId="0" fontId="0" fillId="5" borderId="5" xfId="0" applyFill="1" applyBorder="1"/>
    <xf numFmtId="0" fontId="1" fillId="5" borderId="0" xfId="0" applyFont="1" applyFill="1" applyBorder="1"/>
    <xf numFmtId="0" fontId="1" fillId="5" borderId="12" xfId="0" applyFont="1" applyFill="1" applyBorder="1"/>
    <xf numFmtId="0" fontId="0" fillId="5" borderId="12" xfId="0" applyFill="1" applyBorder="1"/>
    <xf numFmtId="0" fontId="0" fillId="5" borderId="13" xfId="0" applyFill="1" applyBorder="1"/>
    <xf numFmtId="0" fontId="0" fillId="5" borderId="6" xfId="0" applyFont="1" applyFill="1" applyBorder="1"/>
    <xf numFmtId="0" fontId="0" fillId="8" borderId="0" xfId="0" applyFill="1"/>
    <xf numFmtId="0" fontId="0" fillId="0" borderId="6" xfId="0" applyBorder="1"/>
    <xf numFmtId="0" fontId="0" fillId="0" borderId="0" xfId="0" applyBorder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0" fillId="0" borderId="0" xfId="0" applyAlignment="1">
      <alignment horizontal="right"/>
    </xf>
    <xf numFmtId="0" fontId="6" fillId="0" borderId="0" xfId="0" applyFont="1"/>
    <xf numFmtId="0" fontId="6" fillId="0" borderId="0" xfId="0" applyFont="1" applyFill="1" applyBorder="1"/>
    <xf numFmtId="0" fontId="1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6" fillId="0" borderId="0" xfId="0" applyFont="1" applyAlignment="1">
      <alignment horizontal="right"/>
    </xf>
    <xf numFmtId="0" fontId="0" fillId="0" borderId="11" xfId="0" applyFill="1" applyBorder="1" applyAlignment="1">
      <alignment horizontal="right"/>
    </xf>
    <xf numFmtId="0" fontId="0" fillId="0" borderId="12" xfId="0" applyFill="1" applyBorder="1" applyAlignment="1">
      <alignment horizontal="right"/>
    </xf>
    <xf numFmtId="0" fontId="0" fillId="0" borderId="4" xfId="0" applyBorder="1"/>
    <xf numFmtId="0" fontId="0" fillId="0" borderId="12" xfId="0" applyFont="1" applyFill="1" applyBorder="1" applyAlignment="1">
      <alignment horizontal="right"/>
    </xf>
    <xf numFmtId="0" fontId="1" fillId="0" borderId="12" xfId="0" applyFont="1" applyFill="1" applyBorder="1" applyAlignment="1">
      <alignment horizontal="right"/>
    </xf>
    <xf numFmtId="0" fontId="0" fillId="9" borderId="12" xfId="0" applyFill="1" applyBorder="1" applyAlignment="1">
      <alignment horizontal="right"/>
    </xf>
    <xf numFmtId="0" fontId="0" fillId="0" borderId="5" xfId="0" applyBorder="1"/>
    <xf numFmtId="0" fontId="6" fillId="0" borderId="0" xfId="0" applyFont="1" applyAlignment="1">
      <alignment horizontal="center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10" borderId="0" xfId="0" applyFill="1"/>
    <xf numFmtId="0" fontId="0" fillId="11" borderId="0" xfId="0" applyFill="1"/>
    <xf numFmtId="0" fontId="0" fillId="0" borderId="0" xfId="0" applyAlignment="1">
      <alignment horizontal="left"/>
    </xf>
    <xf numFmtId="0" fontId="0" fillId="8" borderId="0" xfId="0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6" borderId="12" xfId="0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10" fontId="6" fillId="0" borderId="0" xfId="0" applyNumberFormat="1" applyFont="1"/>
    <xf numFmtId="0" fontId="0" fillId="0" borderId="14" xfId="0" applyFill="1" applyBorder="1"/>
    <xf numFmtId="0" fontId="0" fillId="0" borderId="7" xfId="0" applyFill="1" applyBorder="1"/>
    <xf numFmtId="0" fontId="1" fillId="0" borderId="7" xfId="0" applyFont="1" applyFill="1" applyBorder="1"/>
    <xf numFmtId="0" fontId="0" fillId="0" borderId="7" xfId="0" applyFont="1" applyFill="1" applyBorder="1"/>
    <xf numFmtId="0" fontId="0" fillId="0" borderId="8" xfId="0" applyFill="1" applyBorder="1"/>
    <xf numFmtId="0" fontId="0" fillId="0" borderId="14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14" xfId="0" applyFont="1" applyFill="1" applyBorder="1"/>
    <xf numFmtId="0" fontId="0" fillId="0" borderId="3" xfId="0" applyFill="1" applyBorder="1" applyAlignment="1">
      <alignment horizontal="left"/>
    </xf>
    <xf numFmtId="0" fontId="0" fillId="5" borderId="4" xfId="0" applyFill="1" applyBorder="1" applyAlignment="1">
      <alignment horizontal="left"/>
    </xf>
    <xf numFmtId="0" fontId="0" fillId="6" borderId="4" xfId="0" applyFill="1" applyBorder="1" applyAlignment="1">
      <alignment horizontal="left"/>
    </xf>
    <xf numFmtId="0" fontId="0" fillId="4" borderId="4" xfId="0" applyFill="1" applyBorder="1" applyAlignment="1">
      <alignment horizontal="left"/>
    </xf>
    <xf numFmtId="0" fontId="0" fillId="3" borderId="4" xfId="0" applyFill="1" applyBorder="1" applyAlignment="1">
      <alignment horizontal="left"/>
    </xf>
    <xf numFmtId="0" fontId="0" fillId="6" borderId="5" xfId="0" applyFill="1" applyBorder="1" applyAlignment="1">
      <alignment horizontal="left"/>
    </xf>
    <xf numFmtId="0" fontId="0" fillId="0" borderId="0" xfId="0" applyFill="1" applyAlignment="1">
      <alignment horizontal="left"/>
    </xf>
    <xf numFmtId="0" fontId="0" fillId="5" borderId="5" xfId="0" applyFill="1" applyBorder="1" applyAlignment="1">
      <alignment horizontal="left"/>
    </xf>
    <xf numFmtId="0" fontId="1" fillId="0" borderId="7" xfId="0" applyFont="1" applyFill="1" applyBorder="1" applyAlignment="1">
      <alignment horizontal="center"/>
    </xf>
    <xf numFmtId="0" fontId="0" fillId="0" borderId="11" xfId="0" applyFill="1" applyBorder="1"/>
    <xf numFmtId="0" fontId="0" fillId="0" borderId="9" xfId="0" applyFill="1" applyBorder="1"/>
    <xf numFmtId="0" fontId="0" fillId="0" borderId="10" xfId="0" applyFill="1" applyBorder="1"/>
    <xf numFmtId="0" fontId="0" fillId="0" borderId="12" xfId="0" applyFill="1" applyBorder="1"/>
    <xf numFmtId="0" fontId="0" fillId="0" borderId="4" xfId="0" applyFill="1" applyBorder="1"/>
    <xf numFmtId="0" fontId="0" fillId="0" borderId="13" xfId="0" applyFill="1" applyBorder="1"/>
    <xf numFmtId="0" fontId="0" fillId="0" borderId="6" xfId="0" applyFill="1" applyBorder="1"/>
    <xf numFmtId="0" fontId="0" fillId="0" borderId="5" xfId="0" applyFill="1" applyBorder="1"/>
    <xf numFmtId="0" fontId="1" fillId="0" borderId="0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0" xfId="0" applyFont="1" applyFill="1" applyBorder="1"/>
    <xf numFmtId="0" fontId="1" fillId="0" borderId="0" xfId="0" applyFont="1"/>
    <xf numFmtId="0" fontId="0" fillId="0" borderId="0" xfId="0" applyFont="1" applyFill="1" applyBorder="1"/>
    <xf numFmtId="0" fontId="0" fillId="0" borderId="6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6" fillId="0" borderId="6" xfId="0" applyFont="1" applyBorder="1"/>
    <xf numFmtId="0" fontId="0" fillId="7" borderId="7" xfId="0" applyFill="1" applyBorder="1" applyAlignment="1">
      <alignment horizontal="center"/>
    </xf>
    <xf numFmtId="0" fontId="1" fillId="11" borderId="7" xfId="0" applyFont="1" applyFill="1" applyBorder="1" applyAlignment="1">
      <alignment horizontal="center"/>
    </xf>
    <xf numFmtId="0" fontId="1" fillId="12" borderId="7" xfId="0" applyFont="1" applyFill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0" fillId="8" borderId="7" xfId="0" applyFill="1" applyBorder="1" applyAlignment="1">
      <alignment horizontal="center"/>
    </xf>
    <xf numFmtId="0" fontId="1" fillId="8" borderId="7" xfId="0" applyFont="1" applyFill="1" applyBorder="1" applyAlignment="1">
      <alignment horizontal="center"/>
    </xf>
    <xf numFmtId="0" fontId="0" fillId="13" borderId="7" xfId="0" applyFill="1" applyBorder="1" applyAlignment="1">
      <alignment horizontal="center"/>
    </xf>
    <xf numFmtId="0" fontId="0" fillId="11" borderId="7" xfId="0" applyFill="1" applyBorder="1" applyAlignment="1">
      <alignment horizontal="center"/>
    </xf>
    <xf numFmtId="0" fontId="0" fillId="13" borderId="0" xfId="0" applyFill="1"/>
    <xf numFmtId="0" fontId="0" fillId="14" borderId="0" xfId="0" applyFill="1"/>
    <xf numFmtId="0" fontId="0" fillId="12" borderId="0" xfId="0" applyFill="1"/>
    <xf numFmtId="0" fontId="0" fillId="7" borderId="0" xfId="0" applyFill="1"/>
    <xf numFmtId="0" fontId="0" fillId="12" borderId="7" xfId="0" applyFill="1" applyBorder="1" applyAlignment="1">
      <alignment horizontal="center"/>
    </xf>
    <xf numFmtId="0" fontId="0" fillId="14" borderId="7" xfId="0" applyFill="1" applyBorder="1" applyAlignment="1">
      <alignment horizontal="center"/>
    </xf>
    <xf numFmtId="0" fontId="0" fillId="10" borderId="7" xfId="0" applyFill="1" applyBorder="1" applyAlignment="1">
      <alignment horizontal="center"/>
    </xf>
    <xf numFmtId="0" fontId="0" fillId="10" borderId="14" xfId="0" applyFill="1" applyBorder="1" applyAlignment="1">
      <alignment horizontal="center"/>
    </xf>
    <xf numFmtId="0" fontId="0" fillId="15" borderId="0" xfId="0" applyFill="1"/>
    <xf numFmtId="0" fontId="0" fillId="15" borderId="7" xfId="0" applyFill="1" applyBorder="1" applyAlignment="1">
      <alignment horizontal="center"/>
    </xf>
    <xf numFmtId="0" fontId="1" fillId="15" borderId="7" xfId="0" applyFont="1" applyFill="1" applyBorder="1" applyAlignment="1">
      <alignment horizontal="center"/>
    </xf>
    <xf numFmtId="0" fontId="0" fillId="15" borderId="11" xfId="0" applyFill="1" applyBorder="1"/>
    <xf numFmtId="0" fontId="0" fillId="15" borderId="9" xfId="0" applyFill="1" applyBorder="1"/>
    <xf numFmtId="0" fontId="0" fillId="15" borderId="10" xfId="0" applyFill="1" applyBorder="1"/>
    <xf numFmtId="0" fontId="0" fillId="0" borderId="11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8" borderId="12" xfId="0" applyFill="1" applyBorder="1" applyAlignment="1">
      <alignment horizontal="center"/>
    </xf>
    <xf numFmtId="0" fontId="0" fillId="8" borderId="4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2" xfId="0" applyBorder="1" applyAlignment="1">
      <alignment horizontal="right"/>
    </xf>
    <xf numFmtId="0" fontId="0" fillId="0" borderId="0" xfId="0" applyFont="1" applyFill="1" applyAlignment="1">
      <alignment horizontal="right"/>
    </xf>
    <xf numFmtId="0" fontId="6" fillId="0" borderId="11" xfId="0" applyFont="1" applyBorder="1"/>
    <xf numFmtId="0" fontId="6" fillId="0" borderId="9" xfId="0" applyFont="1" applyBorder="1" applyAlignment="1">
      <alignment horizontal="center"/>
    </xf>
    <xf numFmtId="0" fontId="6" fillId="0" borderId="10" xfId="0" applyFont="1" applyBorder="1"/>
    <xf numFmtId="0" fontId="6" fillId="0" borderId="12" xfId="0" applyFont="1" applyBorder="1"/>
    <xf numFmtId="0" fontId="6" fillId="0" borderId="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0" fillId="0" borderId="14" xfId="0" applyFill="1" applyBorder="1" applyAlignment="1">
      <alignment horizontal="right"/>
    </xf>
    <xf numFmtId="0" fontId="0" fillId="0" borderId="7" xfId="0" applyFill="1" applyBorder="1" applyAlignment="1">
      <alignment horizontal="right"/>
    </xf>
    <xf numFmtId="0" fontId="0" fillId="0" borderId="8" xfId="0" applyFill="1" applyBorder="1" applyAlignment="1">
      <alignment horizontal="right"/>
    </xf>
    <xf numFmtId="0" fontId="6" fillId="8" borderId="15" xfId="0" applyFont="1" applyFill="1" applyBorder="1" applyAlignment="1">
      <alignment horizontal="center"/>
    </xf>
    <xf numFmtId="0" fontId="6" fillId="8" borderId="1" xfId="0" applyFont="1" applyFill="1" applyBorder="1" applyAlignment="1">
      <alignment horizontal="center"/>
    </xf>
    <xf numFmtId="0" fontId="6" fillId="8" borderId="3" xfId="0" applyFont="1" applyFill="1" applyBorder="1" applyAlignment="1">
      <alignment horizontal="center"/>
    </xf>
    <xf numFmtId="0" fontId="6" fillId="0" borderId="0" xfId="0" applyFont="1" applyFill="1" applyBorder="1" applyAlignment="1">
      <alignment wrapText="1"/>
    </xf>
    <xf numFmtId="0" fontId="0" fillId="0" borderId="13" xfId="0" applyFill="1" applyBorder="1" applyAlignment="1">
      <alignment horizontal="right"/>
    </xf>
    <xf numFmtId="0" fontId="6" fillId="7" borderId="11" xfId="0" applyFont="1" applyFill="1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1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4" fillId="16" borderId="11" xfId="0" applyFont="1" applyFill="1" applyBorder="1" applyAlignment="1">
      <alignment horizontal="center"/>
    </xf>
    <xf numFmtId="0" fontId="4" fillId="16" borderId="14" xfId="0" applyFont="1" applyFill="1" applyBorder="1" applyAlignment="1">
      <alignment horizontal="center"/>
    </xf>
    <xf numFmtId="0" fontId="4" fillId="16" borderId="10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7" fillId="17" borderId="0" xfId="0" applyFont="1" applyFill="1" applyAlignment="1">
      <alignment horizontal="center" wrapText="1"/>
    </xf>
    <xf numFmtId="0" fontId="1" fillId="0" borderId="5" xfId="0" applyFont="1" applyFill="1" applyBorder="1" applyAlignment="1">
      <alignment horizontal="center"/>
    </xf>
    <xf numFmtId="0" fontId="7" fillId="0" borderId="0" xfId="0" applyFont="1" applyFill="1" applyAlignment="1">
      <alignment wrapText="1"/>
    </xf>
    <xf numFmtId="0" fontId="7" fillId="0" borderId="0" xfId="0" applyFont="1" applyFill="1" applyAlignment="1">
      <alignment horizontal="center" wrapText="1"/>
    </xf>
    <xf numFmtId="0" fontId="0" fillId="18" borderId="0" xfId="0" applyFill="1" applyBorder="1" applyAlignment="1">
      <alignment horizontal="center"/>
    </xf>
    <xf numFmtId="0" fontId="1" fillId="18" borderId="0" xfId="0" applyFont="1" applyFill="1" applyBorder="1" applyAlignment="1">
      <alignment horizontal="center"/>
    </xf>
    <xf numFmtId="0" fontId="0" fillId="18" borderId="6" xfId="0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18" borderId="6" xfId="0" applyFont="1" applyFill="1" applyBorder="1" applyAlignment="1">
      <alignment horizontal="center"/>
    </xf>
    <xf numFmtId="0" fontId="0" fillId="18" borderId="9" xfId="0" applyFill="1" applyBorder="1" applyAlignment="1">
      <alignment horizontal="center"/>
    </xf>
    <xf numFmtId="0" fontId="7" fillId="0" borderId="0" xfId="0" applyNumberFormat="1" applyFont="1" applyFill="1" applyAlignment="1">
      <alignment wrapText="1"/>
    </xf>
    <xf numFmtId="0" fontId="0" fillId="0" borderId="0" xfId="0" applyNumberFormat="1"/>
    <xf numFmtId="0" fontId="1" fillId="0" borderId="0" xfId="0" applyNumberFormat="1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Border="1"/>
    <xf numFmtId="0" fontId="0" fillId="0" borderId="11" xfId="0" applyBorder="1" applyAlignment="1">
      <alignment horizontal="right"/>
    </xf>
    <xf numFmtId="0" fontId="6" fillId="0" borderId="13" xfId="0" applyFont="1" applyFill="1" applyBorder="1"/>
    <xf numFmtId="0" fontId="6" fillId="8" borderId="10" xfId="0" applyFont="1" applyFill="1" applyBorder="1" applyAlignment="1">
      <alignment wrapText="1"/>
    </xf>
    <xf numFmtId="0" fontId="6" fillId="8" borderId="14" xfId="0" applyFont="1" applyFill="1" applyBorder="1" applyAlignment="1">
      <alignment wrapText="1"/>
    </xf>
    <xf numFmtId="0" fontId="6" fillId="8" borderId="11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12" xfId="0" applyNumberFormat="1" applyBorder="1" applyAlignment="1">
      <alignment horizontal="right"/>
    </xf>
    <xf numFmtId="0" fontId="1" fillId="0" borderId="11" xfId="0" applyFont="1" applyFill="1" applyBorder="1" applyAlignment="1">
      <alignment horizontal="right"/>
    </xf>
    <xf numFmtId="0" fontId="0" fillId="0" borderId="13" xfId="0" applyBorder="1" applyAlignment="1">
      <alignment horizontal="right"/>
    </xf>
    <xf numFmtId="0" fontId="6" fillId="8" borderId="11" xfId="0" applyFont="1" applyFill="1" applyBorder="1" applyAlignment="1">
      <alignment horizontal="center"/>
    </xf>
    <xf numFmtId="0" fontId="6" fillId="8" borderId="14" xfId="0" applyFont="1" applyFill="1" applyBorder="1" applyAlignment="1">
      <alignment horizontal="center"/>
    </xf>
    <xf numFmtId="0" fontId="6" fillId="8" borderId="10" xfId="0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8" xfId="0" applyFont="1" applyFill="1" applyBorder="1"/>
    <xf numFmtId="0" fontId="1" fillId="0" borderId="14" xfId="0" applyFont="1" applyFill="1" applyBorder="1"/>
    <xf numFmtId="0" fontId="1" fillId="0" borderId="8" xfId="0" applyFont="1" applyFill="1" applyBorder="1"/>
    <xf numFmtId="0" fontId="1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19" borderId="0" xfId="0" applyFont="1" applyFill="1" applyAlignment="1">
      <alignment horizontal="center"/>
    </xf>
    <xf numFmtId="0" fontId="1" fillId="18" borderId="0" xfId="0" applyFont="1" applyFill="1" applyAlignment="1">
      <alignment horizontal="center"/>
    </xf>
    <xf numFmtId="0" fontId="1" fillId="20" borderId="0" xfId="0" applyFont="1" applyFill="1" applyAlignment="1">
      <alignment horizontal="center"/>
    </xf>
    <xf numFmtId="0" fontId="1" fillId="21" borderId="0" xfId="0" applyFont="1" applyFill="1" applyAlignment="1">
      <alignment horizontal="center"/>
    </xf>
    <xf numFmtId="0" fontId="1" fillId="22" borderId="0" xfId="0" applyFont="1" applyFill="1" applyAlignment="1">
      <alignment horizontal="center"/>
    </xf>
    <xf numFmtId="0" fontId="1" fillId="23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9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0" fillId="0" borderId="6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7" fillId="17" borderId="0" xfId="0" applyFont="1" applyFill="1" applyBorder="1" applyAlignment="1">
      <alignment horizontal="center" wrapText="1"/>
    </xf>
    <xf numFmtId="0" fontId="12" fillId="0" borderId="0" xfId="0" applyFont="1"/>
    <xf numFmtId="0" fontId="1" fillId="18" borderId="9" xfId="0" applyFont="1" applyFill="1" applyBorder="1" applyAlignment="1">
      <alignment horizontal="center"/>
    </xf>
    <xf numFmtId="0" fontId="0" fillId="18" borderId="12" xfId="0" applyFill="1" applyBorder="1" applyAlignment="1">
      <alignment horizontal="center"/>
    </xf>
    <xf numFmtId="0" fontId="0" fillId="18" borderId="13" xfId="0" applyFill="1" applyBorder="1" applyAlignment="1">
      <alignment horizontal="center"/>
    </xf>
    <xf numFmtId="0" fontId="0" fillId="0" borderId="0" xfId="0" applyFill="1" applyBorder="1" applyAlignment="1"/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" fillId="0" borderId="1" xfId="0" applyFont="1" applyFill="1" applyBorder="1"/>
    <xf numFmtId="0" fontId="1" fillId="0" borderId="10" xfId="0" applyFont="1" applyFill="1" applyBorder="1"/>
    <xf numFmtId="0" fontId="1" fillId="0" borderId="4" xfId="0" applyFont="1" applyFill="1" applyBorder="1"/>
    <xf numFmtId="0" fontId="1" fillId="0" borderId="5" xfId="0" applyFont="1" applyFill="1" applyBorder="1"/>
    <xf numFmtId="0" fontId="0" fillId="0" borderId="9" xfId="0" applyFont="1" applyFill="1" applyBorder="1"/>
    <xf numFmtId="0" fontId="1" fillId="0" borderId="12" xfId="0" applyFont="1" applyFill="1" applyBorder="1"/>
    <xf numFmtId="0" fontId="0" fillId="0" borderId="6" xfId="0" applyFont="1" applyFill="1" applyBorder="1"/>
    <xf numFmtId="0" fontId="1" fillId="0" borderId="13" xfId="0" applyFont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0" xfId="0" applyFill="1" applyAlignment="1"/>
    <xf numFmtId="0" fontId="11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1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wrapText="1"/>
    </xf>
    <xf numFmtId="1" fontId="0" fillId="0" borderId="11" xfId="0" applyNumberFormat="1" applyFill="1" applyBorder="1"/>
    <xf numFmtId="1" fontId="0" fillId="0" borderId="9" xfId="0" applyNumberFormat="1" applyFill="1" applyBorder="1"/>
    <xf numFmtId="1" fontId="0" fillId="0" borderId="10" xfId="0" applyNumberFormat="1" applyFill="1" applyBorder="1"/>
    <xf numFmtId="1" fontId="0" fillId="0" borderId="12" xfId="0" applyNumberFormat="1" applyFill="1" applyBorder="1"/>
    <xf numFmtId="1" fontId="0" fillId="0" borderId="0" xfId="0" applyNumberFormat="1" applyFill="1" applyBorder="1"/>
    <xf numFmtId="1" fontId="0" fillId="0" borderId="4" xfId="0" applyNumberFormat="1" applyFill="1" applyBorder="1"/>
    <xf numFmtId="1" fontId="0" fillId="0" borderId="12" xfId="0" applyNumberFormat="1" applyBorder="1"/>
    <xf numFmtId="1" fontId="0" fillId="0" borderId="13" xfId="0" applyNumberFormat="1" applyBorder="1"/>
    <xf numFmtId="1" fontId="0" fillId="0" borderId="6" xfId="0" applyNumberFormat="1" applyFill="1" applyBorder="1"/>
    <xf numFmtId="1" fontId="0" fillId="0" borderId="5" xfId="0" applyNumberFormat="1" applyFill="1" applyBorder="1"/>
    <xf numFmtId="1" fontId="0" fillId="0" borderId="14" xfId="0" applyNumberFormat="1" applyFill="1" applyBorder="1" applyAlignment="1">
      <alignment horizontal="center"/>
    </xf>
    <xf numFmtId="1" fontId="0" fillId="0" borderId="7" xfId="0" applyNumberFormat="1" applyFill="1" applyBorder="1" applyAlignment="1">
      <alignment horizontal="center"/>
    </xf>
    <xf numFmtId="1" fontId="0" fillId="0" borderId="8" xfId="0" applyNumberFormat="1" applyFill="1" applyBorder="1" applyAlignment="1">
      <alignment horizontal="center"/>
    </xf>
    <xf numFmtId="0" fontId="1" fillId="0" borderId="6" xfId="0" applyFont="1" applyFill="1" applyBorder="1"/>
    <xf numFmtId="0" fontId="6" fillId="0" borderId="0" xfId="0" quotePrefix="1" applyFont="1" applyFill="1" applyBorder="1" applyAlignment="1">
      <alignment horizontal="center"/>
    </xf>
    <xf numFmtId="0" fontId="1" fillId="22" borderId="14" xfId="0" applyFont="1" applyFill="1" applyBorder="1"/>
    <xf numFmtId="0" fontId="1" fillId="24" borderId="8" xfId="0" applyFont="1" applyFill="1" applyBorder="1"/>
    <xf numFmtId="0" fontId="1" fillId="25" borderId="14" xfId="0" applyFont="1" applyFill="1" applyBorder="1"/>
    <xf numFmtId="0" fontId="1" fillId="26" borderId="8" xfId="0" applyFont="1" applyFill="1" applyBorder="1"/>
    <xf numFmtId="0" fontId="1" fillId="20" borderId="1" xfId="0" applyFont="1" applyFill="1" applyBorder="1"/>
    <xf numFmtId="0" fontId="1" fillId="18" borderId="1" xfId="0" applyFont="1" applyFill="1" applyBorder="1"/>
    <xf numFmtId="9" fontId="0" fillId="0" borderId="0" xfId="1" applyFont="1"/>
    <xf numFmtId="178" fontId="0" fillId="0" borderId="0" xfId="1" applyNumberFormat="1" applyFont="1"/>
    <xf numFmtId="0" fontId="1" fillId="0" borderId="0" xfId="0" applyFont="1" applyAlignment="1">
      <alignment wrapText="1"/>
    </xf>
    <xf numFmtId="0" fontId="6" fillId="0" borderId="0" xfId="0" applyFont="1" applyFill="1" applyBorder="1" applyAlignment="1">
      <alignment horizontal="center" textRotation="90"/>
    </xf>
    <xf numFmtId="0" fontId="6" fillId="0" borderId="6" xfId="0" applyFont="1" applyFill="1" applyBorder="1" applyAlignment="1">
      <alignment horizontal="center" textRotation="90" wrapText="1"/>
    </xf>
    <xf numFmtId="0" fontId="6" fillId="0" borderId="0" xfId="0" applyFont="1" applyFill="1" applyBorder="1" applyAlignment="1">
      <alignment horizontal="center" textRotation="90" wrapText="1"/>
    </xf>
    <xf numFmtId="14" fontId="6" fillId="0" borderId="0" xfId="0" applyNumberFormat="1" applyFont="1" applyAlignment="1">
      <alignment horizontal="left"/>
    </xf>
    <xf numFmtId="0" fontId="15" fillId="0" borderId="0" xfId="0" applyFont="1"/>
    <xf numFmtId="0" fontId="6" fillId="0" borderId="6" xfId="0" applyFont="1" applyFill="1" applyBorder="1" applyAlignment="1">
      <alignment horizontal="center" textRotation="90"/>
    </xf>
    <xf numFmtId="0" fontId="16" fillId="0" borderId="0" xfId="0" applyFont="1" applyFill="1" applyBorder="1"/>
    <xf numFmtId="0" fontId="16" fillId="0" borderId="0" xfId="0" applyFont="1"/>
    <xf numFmtId="178" fontId="16" fillId="18" borderId="1" xfId="1" applyNumberFormat="1" applyFont="1" applyFill="1" applyBorder="1" applyProtection="1">
      <protection locked="0"/>
    </xf>
  </cellXfs>
  <cellStyles count="2">
    <cellStyle name="Normal" xfId="0" builtinId="0"/>
    <cellStyle name="Percent" xfId="1" builtinId="5"/>
  </cellStyles>
  <dxfs count="31">
    <dxf>
      <font>
        <color theme="0"/>
      </font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43"/>
        </patternFill>
      </fill>
    </dxf>
  </dxfs>
  <tableStyles count="0" defaultTableStyle="TableStyleMedium9" defaultPivotStyle="PivotStyleLight16"/>
  <colors>
    <mruColors>
      <color rgb="FF0309ED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5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hartsheet" Target="chartsheets/sheet1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4"/>
  <c:chart>
    <c:plotArea>
      <c:layout>
        <c:manualLayout>
          <c:layoutTarget val="inner"/>
          <c:xMode val="edge"/>
          <c:yMode val="edge"/>
          <c:x val="0.12175711643023913"/>
          <c:y val="7.7766780841641819E-2"/>
          <c:w val="0.72759224182464255"/>
          <c:h val="0.82293625893164368"/>
        </c:manualLayout>
      </c:layout>
      <c:lineChart>
        <c:grouping val="standard"/>
        <c:ser>
          <c:idx val="0"/>
          <c:order val="0"/>
          <c:tx>
            <c:strRef>
              <c:f>'10Year_History_Results'!$BQ$6</c:f>
              <c:strCache>
                <c:ptCount val="1"/>
                <c:pt idx="0">
                  <c:v>67</c:v>
                </c:pt>
              </c:strCache>
            </c:strRef>
          </c:tx>
          <c:spPr>
            <a:ln>
              <a:solidFill>
                <a:srgbClr val="FF3300"/>
              </a:solidFill>
            </a:ln>
          </c:spPr>
          <c:marker>
            <c:symbol val="none"/>
          </c:marker>
          <c:cat>
            <c:numRef>
              <c:f>'10Year_History_Results'!$BT$5:$CC$5</c:f>
              <c:numCache>
                <c:formatCode>General</c:formatCode>
                <c:ptCount val="1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</c:numCache>
            </c:numRef>
          </c:cat>
          <c:val>
            <c:numRef>
              <c:f>'10Year_History_Results'!$BT$6:$CC$6</c:f>
              <c:numCache>
                <c:formatCode>0</c:formatCode>
                <c:ptCount val="10"/>
                <c:pt idx="0">
                  <c:v>19</c:v>
                </c:pt>
                <c:pt idx="1">
                  <c:v>34.665399999999998</c:v>
                </c:pt>
                <c:pt idx="2">
                  <c:v>57.10795564</c:v>
                </c:pt>
                <c:pt idx="3">
                  <c:v>84.068163229623991</c:v>
                </c:pt>
                <c:pt idx="4">
                  <c:v>121.03983760886734</c:v>
                </c:pt>
                <c:pt idx="5">
                  <c:v>80.685155750070962</c:v>
                </c:pt>
                <c:pt idx="6">
                  <c:v>89.784724822997305</c:v>
                </c:pt>
                <c:pt idx="7">
                  <c:v>113.85049756701</c:v>
                </c:pt>
                <c:pt idx="8">
                  <c:v>141.89274167816887</c:v>
                </c:pt>
                <c:pt idx="9">
                  <c:v>160.58570160266737</c:v>
                </c:pt>
              </c:numCache>
            </c:numRef>
          </c:val>
        </c:ser>
        <c:ser>
          <c:idx val="1"/>
          <c:order val="1"/>
          <c:tx>
            <c:strRef>
              <c:f>'10Year_History_Results'!$BQ$7</c:f>
              <c:strCache>
                <c:ptCount val="1"/>
                <c:pt idx="0">
                  <c:v>217</c:v>
                </c:pt>
              </c:strCache>
            </c:strRef>
          </c:tx>
          <c:spPr>
            <a:ln>
              <a:solidFill>
                <a:srgbClr val="99FF33"/>
              </a:solidFill>
            </a:ln>
          </c:spPr>
          <c:marker>
            <c:symbol val="none"/>
          </c:marker>
          <c:val>
            <c:numRef>
              <c:f>'10Year_History_Results'!$BT$7:$CC$7</c:f>
              <c:numCache>
                <c:formatCode>0</c:formatCode>
                <c:ptCount val="10"/>
                <c:pt idx="0">
                  <c:v>42</c:v>
                </c:pt>
                <c:pt idx="1">
                  <c:v>50.997199999999999</c:v>
                </c:pt>
                <c:pt idx="2">
                  <c:v>47.994733519999997</c:v>
                </c:pt>
                <c:pt idx="3">
                  <c:v>35.993289364432002</c:v>
                </c:pt>
                <c:pt idx="4">
                  <c:v>69.993126690330371</c:v>
                </c:pt>
                <c:pt idx="5">
                  <c:v>112.65741825177423</c:v>
                </c:pt>
                <c:pt idx="6">
                  <c:v>78.097435006632693</c:v>
                </c:pt>
                <c:pt idx="7">
                  <c:v>118.05975017542136</c:v>
                </c:pt>
                <c:pt idx="8">
                  <c:v>128.69862946693587</c:v>
                </c:pt>
                <c:pt idx="9">
                  <c:v>121.79050640265945</c:v>
                </c:pt>
              </c:numCache>
            </c:numRef>
          </c:val>
        </c:ser>
        <c:ser>
          <c:idx val="2"/>
          <c:order val="2"/>
          <c:tx>
            <c:strRef>
              <c:f>'10Year_History_Results'!$BQ$8</c:f>
              <c:strCache>
                <c:ptCount val="1"/>
                <c:pt idx="0">
                  <c:v>1114</c:v>
                </c:pt>
              </c:strCache>
            </c:strRef>
          </c:tx>
          <c:spPr>
            <a:ln>
              <a:solidFill>
                <a:srgbClr val="FF0000"/>
              </a:solidFill>
              <a:prstDash val="dash"/>
            </a:ln>
          </c:spPr>
          <c:marker>
            <c:symbol val="none"/>
          </c:marker>
          <c:val>
            <c:numRef>
              <c:f>'10Year_History_Results'!$BT$8:$CC$8</c:f>
              <c:numCache>
                <c:formatCode>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14</c:v>
                </c:pt>
                <c:pt idx="3">
                  <c:v>20.3324</c:v>
                </c:pt>
                <c:pt idx="4">
                  <c:v>26.553577839999999</c:v>
                </c:pt>
                <c:pt idx="5">
                  <c:v>53.700614988143997</c:v>
                </c:pt>
                <c:pt idx="6">
                  <c:v>57.79682995109679</c:v>
                </c:pt>
                <c:pt idx="7">
                  <c:v>104.52736684540112</c:v>
                </c:pt>
                <c:pt idx="8">
                  <c:v>95.677942739144385</c:v>
                </c:pt>
                <c:pt idx="9">
                  <c:v>119.77891662991365</c:v>
                </c:pt>
              </c:numCache>
            </c:numRef>
          </c:val>
        </c:ser>
        <c:ser>
          <c:idx val="3"/>
          <c:order val="3"/>
          <c:tx>
            <c:strRef>
              <c:f>'10Year_History_Results'!$BQ$9</c:f>
              <c:strCache>
                <c:ptCount val="1"/>
                <c:pt idx="0">
                  <c:v>177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val>
            <c:numRef>
              <c:f>'10Year_History_Results'!$BT$9:$CC$9</c:f>
              <c:numCache>
                <c:formatCode>0</c:formatCode>
                <c:ptCount val="10"/>
                <c:pt idx="0">
                  <c:v>45</c:v>
                </c:pt>
                <c:pt idx="1">
                  <c:v>29.997</c:v>
                </c:pt>
                <c:pt idx="2">
                  <c:v>19.996000199999997</c:v>
                </c:pt>
                <c:pt idx="3">
                  <c:v>43.329333733319999</c:v>
                </c:pt>
                <c:pt idx="4">
                  <c:v>28.883333866631109</c:v>
                </c:pt>
                <c:pt idx="5">
                  <c:v>64.253630355496298</c:v>
                </c:pt>
                <c:pt idx="6">
                  <c:v>100.83146999497383</c:v>
                </c:pt>
                <c:pt idx="7">
                  <c:v>100.21425789864955</c:v>
                </c:pt>
                <c:pt idx="8">
                  <c:v>101.80282431523979</c:v>
                </c:pt>
                <c:pt idx="9">
                  <c:v>118.86176268853885</c:v>
                </c:pt>
              </c:numCache>
            </c:numRef>
          </c:val>
        </c:ser>
        <c:ser>
          <c:idx val="4"/>
          <c:order val="4"/>
          <c:tx>
            <c:strRef>
              <c:f>'10Year_History_Results'!$BQ$10</c:f>
              <c:strCache>
                <c:ptCount val="1"/>
                <c:pt idx="0">
                  <c:v>111</c:v>
                </c:pt>
              </c:strCache>
            </c:strRef>
          </c:tx>
          <c:spPr>
            <a:ln>
              <a:solidFill>
                <a:srgbClr val="2D32FD"/>
              </a:solidFill>
            </a:ln>
          </c:spPr>
          <c:marker>
            <c:symbol val="none"/>
          </c:marker>
          <c:val>
            <c:numRef>
              <c:f>'10Year_History_Results'!$BT$10:$CC$10</c:f>
              <c:numCache>
                <c:formatCode>0</c:formatCode>
                <c:ptCount val="10"/>
                <c:pt idx="0">
                  <c:v>56</c:v>
                </c:pt>
                <c:pt idx="1">
                  <c:v>60.329599999999999</c:v>
                </c:pt>
                <c:pt idx="2">
                  <c:v>106.21571136</c:v>
                </c:pt>
                <c:pt idx="3">
                  <c:v>83.803393192575996</c:v>
                </c:pt>
                <c:pt idx="4">
                  <c:v>68.863341902171157</c:v>
                </c:pt>
                <c:pt idx="5">
                  <c:v>81.904303711987296</c:v>
                </c:pt>
                <c:pt idx="6">
                  <c:v>77.59740885441073</c:v>
                </c:pt>
                <c:pt idx="7">
                  <c:v>76.726432742350198</c:v>
                </c:pt>
                <c:pt idx="8">
                  <c:v>117.14584006605064</c:v>
                </c:pt>
                <c:pt idx="9">
                  <c:v>103.08941698802936</c:v>
                </c:pt>
              </c:numCache>
            </c:numRef>
          </c:val>
        </c:ser>
        <c:ser>
          <c:idx val="5"/>
          <c:order val="5"/>
          <c:tx>
            <c:strRef>
              <c:f>'10Year_History_Results'!$BQ$11</c:f>
              <c:strCache>
                <c:ptCount val="1"/>
                <c:pt idx="0">
                  <c:v>233</c:v>
                </c:pt>
              </c:strCache>
            </c:strRef>
          </c:tx>
          <c:spPr>
            <a:ln>
              <a:solidFill>
                <a:srgbClr val="FF99FF"/>
              </a:solidFill>
            </a:ln>
          </c:spPr>
          <c:marker>
            <c:symbol val="none"/>
          </c:marker>
          <c:val>
            <c:numRef>
              <c:f>'10Year_History_Results'!$BT$11:$CC$11</c:f>
              <c:numCache>
                <c:formatCode>0</c:formatCode>
                <c:ptCount val="10"/>
                <c:pt idx="0">
                  <c:v>23</c:v>
                </c:pt>
                <c:pt idx="1">
                  <c:v>59.331800000000001</c:v>
                </c:pt>
                <c:pt idx="2">
                  <c:v>48.550577879999999</c:v>
                </c:pt>
                <c:pt idx="3">
                  <c:v>47.363815214808</c:v>
                </c:pt>
                <c:pt idx="4">
                  <c:v>53.572719222191012</c:v>
                </c:pt>
                <c:pt idx="5">
                  <c:v>69.711574633512527</c:v>
                </c:pt>
                <c:pt idx="6">
                  <c:v>101.46973565069945</c:v>
                </c:pt>
                <c:pt idx="7">
                  <c:v>113.63972578475625</c:v>
                </c:pt>
                <c:pt idx="8">
                  <c:v>75.752241208118519</c:v>
                </c:pt>
                <c:pt idx="9">
                  <c:v>96.496443989331794</c:v>
                </c:pt>
              </c:numCache>
            </c:numRef>
          </c:val>
        </c:ser>
        <c:ser>
          <c:idx val="6"/>
          <c:order val="6"/>
          <c:tx>
            <c:strRef>
              <c:f>'10Year_History_Results'!$BQ$12</c:f>
              <c:strCache>
                <c:ptCount val="1"/>
                <c:pt idx="0">
                  <c:v>254</c:v>
                </c:pt>
              </c:strCache>
            </c:strRef>
          </c:tx>
          <c:spPr>
            <a:ln>
              <a:solidFill>
                <a:srgbClr val="CC0000"/>
              </a:solidFill>
            </a:ln>
          </c:spPr>
          <c:marker>
            <c:symbol val="none"/>
          </c:marker>
          <c:val>
            <c:numRef>
              <c:f>'10Year_History_Results'!$BT$12:$CC$12</c:f>
              <c:numCache>
                <c:formatCode>0</c:formatCode>
                <c:ptCount val="10"/>
                <c:pt idx="0">
                  <c:v>52</c:v>
                </c:pt>
                <c:pt idx="1">
                  <c:v>55.663199999999996</c:v>
                </c:pt>
                <c:pt idx="2">
                  <c:v>62.105089119999995</c:v>
                </c:pt>
                <c:pt idx="3">
                  <c:v>53.399252407391998</c:v>
                </c:pt>
                <c:pt idx="4">
                  <c:v>90.5959416547675</c:v>
                </c:pt>
                <c:pt idx="5">
                  <c:v>83.391254707068015</c:v>
                </c:pt>
                <c:pt idx="6">
                  <c:v>81.588610387731535</c:v>
                </c:pt>
                <c:pt idx="7">
                  <c:v>89.386967684461837</c:v>
                </c:pt>
                <c:pt idx="8">
                  <c:v>73.585352658462256</c:v>
                </c:pt>
                <c:pt idx="9">
                  <c:v>95.051996082130927</c:v>
                </c:pt>
              </c:numCache>
            </c:numRef>
          </c:val>
        </c:ser>
        <c:ser>
          <c:idx val="7"/>
          <c:order val="7"/>
          <c:tx>
            <c:strRef>
              <c:f>'10Year_History_Results'!$BQ$13</c:f>
              <c:strCache>
                <c:ptCount val="1"/>
                <c:pt idx="0">
                  <c:v>469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val>
            <c:numRef>
              <c:f>'10Year_History_Results'!$BT$13:$CC$13</c:f>
              <c:numCache>
                <c:formatCode>0</c:formatCode>
                <c:ptCount val="10"/>
                <c:pt idx="0">
                  <c:v>31</c:v>
                </c:pt>
                <c:pt idx="1">
                  <c:v>56.6646</c:v>
                </c:pt>
                <c:pt idx="2">
                  <c:v>103.77262236</c:v>
                </c:pt>
                <c:pt idx="3">
                  <c:v>125.174830065176</c:v>
                </c:pt>
                <c:pt idx="4">
                  <c:v>85.441541721446313</c:v>
                </c:pt>
                <c:pt idx="5">
                  <c:v>81.955331711516109</c:v>
                </c:pt>
                <c:pt idx="6">
                  <c:v>76.631424118896632</c:v>
                </c:pt>
                <c:pt idx="7">
                  <c:v>63.082507317656493</c:v>
                </c:pt>
                <c:pt idx="8">
                  <c:v>52.050799377949815</c:v>
                </c:pt>
                <c:pt idx="9">
                  <c:v>90.697062865341337</c:v>
                </c:pt>
              </c:numCache>
            </c:numRef>
          </c:val>
        </c:ser>
        <c:ser>
          <c:idx val="8"/>
          <c:order val="8"/>
          <c:tx>
            <c:strRef>
              <c:f>'10Year_History_Results'!$BQ$14</c:f>
              <c:strCache>
                <c:ptCount val="1"/>
                <c:pt idx="0">
                  <c:v>2056</c:v>
                </c:pt>
              </c:strCache>
            </c:strRef>
          </c:tx>
          <c:spPr>
            <a:ln>
              <a:solidFill>
                <a:schemeClr val="accent5">
                  <a:lumMod val="60000"/>
                  <a:lumOff val="40000"/>
                </a:schemeClr>
              </a:solidFill>
            </a:ln>
          </c:spPr>
          <c:marker>
            <c:symbol val="none"/>
          </c:marker>
          <c:val>
            <c:numRef>
              <c:f>'10Year_History_Results'!$BT$14:$CC$14</c:f>
              <c:numCache>
                <c:formatCode>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22</c:v>
                </c:pt>
                <c:pt idx="7">
                  <c:v>39.665199999999999</c:v>
                </c:pt>
                <c:pt idx="8">
                  <c:v>52.440822319999995</c:v>
                </c:pt>
                <c:pt idx="9">
                  <c:v>78.957052158511999</c:v>
                </c:pt>
              </c:numCache>
            </c:numRef>
          </c:val>
        </c:ser>
        <c:ser>
          <c:idx val="9"/>
          <c:order val="9"/>
          <c:tx>
            <c:strRef>
              <c:f>'10Year_History_Results'!$BQ$15</c:f>
              <c:strCache>
                <c:ptCount val="1"/>
                <c:pt idx="0">
                  <c:v>148</c:v>
                </c:pt>
              </c:strCache>
            </c:strRef>
          </c:tx>
          <c:spPr>
            <a:ln>
              <a:solidFill>
                <a:schemeClr val="tx1"/>
              </a:solidFill>
              <a:prstDash val="dash"/>
            </a:ln>
          </c:spPr>
          <c:marker>
            <c:symbol val="none"/>
          </c:marker>
          <c:val>
            <c:numRef>
              <c:f>'10Year_History_Results'!$BT$15:$CC$15</c:f>
              <c:numCache>
                <c:formatCode>0</c:formatCode>
                <c:ptCount val="10"/>
                <c:pt idx="0">
                  <c:v>24</c:v>
                </c:pt>
                <c:pt idx="1">
                  <c:v>25.9984</c:v>
                </c:pt>
                <c:pt idx="2">
                  <c:v>17.33053344</c:v>
                </c:pt>
                <c:pt idx="3">
                  <c:v>19.552533591104002</c:v>
                </c:pt>
                <c:pt idx="4">
                  <c:v>27.033718891829928</c:v>
                </c:pt>
                <c:pt idx="5">
                  <c:v>23.020677013293827</c:v>
                </c:pt>
                <c:pt idx="6">
                  <c:v>40.345583297061665</c:v>
                </c:pt>
                <c:pt idx="7">
                  <c:v>77.894365825821296</c:v>
                </c:pt>
                <c:pt idx="8">
                  <c:v>65.924384259492484</c:v>
                </c:pt>
                <c:pt idx="9">
                  <c:v>78.945194547377696</c:v>
                </c:pt>
              </c:numCache>
            </c:numRef>
          </c:val>
        </c:ser>
        <c:ser>
          <c:idx val="10"/>
          <c:order val="10"/>
          <c:tx>
            <c:strRef>
              <c:f>'10Year_History_Results'!$BQ$16</c:f>
              <c:strCache>
                <c:ptCount val="1"/>
                <c:pt idx="0">
                  <c:v>33</c:v>
                </c:pt>
              </c:strCache>
            </c:strRef>
          </c:tx>
          <c:spPr>
            <a:ln>
              <a:solidFill>
                <a:srgbClr val="FFFF00"/>
              </a:solidFill>
            </a:ln>
          </c:spPr>
          <c:marker>
            <c:symbol val="none"/>
          </c:marker>
          <c:val>
            <c:numRef>
              <c:f>'10Year_History_Results'!$BT$16:$CC$16</c:f>
              <c:numCache>
                <c:formatCode>0</c:formatCode>
                <c:ptCount val="10"/>
                <c:pt idx="0">
                  <c:v>56</c:v>
                </c:pt>
                <c:pt idx="1">
                  <c:v>52.329599999999999</c:v>
                </c:pt>
                <c:pt idx="2">
                  <c:v>44.882911360000001</c:v>
                </c:pt>
                <c:pt idx="3">
                  <c:v>45.918948712575997</c:v>
                </c:pt>
                <c:pt idx="4">
                  <c:v>75.609571211803157</c:v>
                </c:pt>
                <c:pt idx="5">
                  <c:v>84.401340169787986</c:v>
                </c:pt>
                <c:pt idx="6">
                  <c:v>72.261933357180666</c:v>
                </c:pt>
                <c:pt idx="7">
                  <c:v>73.169804775896637</c:v>
                </c:pt>
                <c:pt idx="8">
                  <c:v>64.774991863612698</c:v>
                </c:pt>
                <c:pt idx="9">
                  <c:v>78.179009576284216</c:v>
                </c:pt>
              </c:numCache>
            </c:numRef>
          </c:val>
        </c:ser>
        <c:ser>
          <c:idx val="11"/>
          <c:order val="11"/>
          <c:tx>
            <c:strRef>
              <c:f>'10Year_History_Results'!$BQ$17</c:f>
              <c:strCache>
                <c:ptCount val="1"/>
                <c:pt idx="0">
                  <c:v>1625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val>
            <c:numRef>
              <c:f>'10Year_History_Results'!$BT$17:$CC$17</c:f>
              <c:numCache>
                <c:formatCode>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36</c:v>
                </c:pt>
                <c:pt idx="6">
                  <c:v>23.997599999999998</c:v>
                </c:pt>
                <c:pt idx="7">
                  <c:v>27.996800159999999</c:v>
                </c:pt>
                <c:pt idx="8">
                  <c:v>44.662666986655999</c:v>
                </c:pt>
                <c:pt idx="9">
                  <c:v>73.77213381330489</c:v>
                </c:pt>
              </c:numCache>
            </c:numRef>
          </c:val>
        </c:ser>
        <c:ser>
          <c:idx val="15"/>
          <c:order val="12"/>
          <c:tx>
            <c:strRef>
              <c:f>'10Year_History_Results'!$BQ$18</c:f>
              <c:strCache>
                <c:ptCount val="1"/>
                <c:pt idx="0">
                  <c:v>16</c:v>
                </c:pt>
              </c:strCache>
            </c:strRef>
          </c:tx>
          <c:spPr>
            <a:ln>
              <a:solidFill>
                <a:schemeClr val="accent1"/>
              </a:solidFill>
              <a:prstDash val="dash"/>
            </a:ln>
          </c:spPr>
          <c:marker>
            <c:symbol val="none"/>
          </c:marker>
          <c:val>
            <c:numRef>
              <c:f>'10Year_History_Results'!$BT$18:$CC$18</c:f>
              <c:numCache>
                <c:formatCode>0</c:formatCode>
                <c:ptCount val="10"/>
                <c:pt idx="0">
                  <c:v>0</c:v>
                </c:pt>
                <c:pt idx="1">
                  <c:v>23</c:v>
                </c:pt>
                <c:pt idx="2">
                  <c:v>40.331800000000001</c:v>
                </c:pt>
                <c:pt idx="3">
                  <c:v>49.885177880000001</c:v>
                </c:pt>
                <c:pt idx="4">
                  <c:v>54.253459574807998</c:v>
                </c:pt>
                <c:pt idx="5">
                  <c:v>46.165356152567007</c:v>
                </c:pt>
                <c:pt idx="6">
                  <c:v>30.773826411301165</c:v>
                </c:pt>
                <c:pt idx="7">
                  <c:v>74.513832685773352</c:v>
                </c:pt>
                <c:pt idx="8">
                  <c:v>49.670920868336516</c:v>
                </c:pt>
                <c:pt idx="9">
                  <c:v>68.11063585083312</c:v>
                </c:pt>
              </c:numCache>
            </c:numRef>
          </c:val>
        </c:ser>
        <c:ser>
          <c:idx val="14"/>
          <c:order val="13"/>
          <c:tx>
            <c:strRef>
              <c:f>'10Year_History_Results'!$BQ$19</c:f>
              <c:strCache>
                <c:ptCount val="1"/>
                <c:pt idx="0">
                  <c:v>294</c:v>
                </c:pt>
              </c:strCache>
            </c:strRef>
          </c:tx>
          <c:spPr>
            <a:ln>
              <a:solidFill>
                <a:srgbClr val="00B0F0"/>
              </a:solidFill>
              <a:prstDash val="dash"/>
            </a:ln>
          </c:spPr>
          <c:marker>
            <c:symbol val="none"/>
          </c:marker>
          <c:val>
            <c:numRef>
              <c:f>'10Year_History_Results'!$BT$19:$CC$19</c:f>
              <c:numCache>
                <c:formatCode>0</c:formatCode>
                <c:ptCount val="10"/>
                <c:pt idx="0">
                  <c:v>62</c:v>
                </c:pt>
                <c:pt idx="1">
                  <c:v>41.3292</c:v>
                </c:pt>
                <c:pt idx="2">
                  <c:v>27.550044719999999</c:v>
                </c:pt>
                <c:pt idx="3">
                  <c:v>18.364859810351998</c:v>
                </c:pt>
                <c:pt idx="4">
                  <c:v>12.242015549580641</c:v>
                </c:pt>
                <c:pt idx="5">
                  <c:v>8.1605275653504545</c:v>
                </c:pt>
                <c:pt idx="6">
                  <c:v>5.439807675062613</c:v>
                </c:pt>
                <c:pt idx="7">
                  <c:v>3.6261757961967378</c:v>
                </c:pt>
                <c:pt idx="8">
                  <c:v>2.4172087857447453</c:v>
                </c:pt>
                <c:pt idx="9">
                  <c:v>67.611311376577447</c:v>
                </c:pt>
              </c:numCache>
            </c:numRef>
          </c:val>
        </c:ser>
        <c:ser>
          <c:idx val="13"/>
          <c:order val="14"/>
          <c:tx>
            <c:strRef>
              <c:f>'10Year_History_Results'!$BQ$20</c:f>
              <c:strCache>
                <c:ptCount val="1"/>
                <c:pt idx="0">
                  <c:v>27</c:v>
                </c:pt>
              </c:strCache>
            </c:strRef>
          </c:tx>
          <c:spPr>
            <a:ln>
              <a:solidFill>
                <a:srgbClr val="FFFF00"/>
              </a:solidFill>
              <a:prstDash val="dash"/>
            </a:ln>
          </c:spPr>
          <c:marker>
            <c:symbol val="none"/>
          </c:marker>
          <c:val>
            <c:numRef>
              <c:f>'10Year_History_Results'!$BT$20:$CC$20</c:f>
              <c:numCache>
                <c:formatCode>0</c:formatCode>
                <c:ptCount val="10"/>
                <c:pt idx="0">
                  <c:v>0</c:v>
                </c:pt>
                <c:pt idx="1">
                  <c:v>4</c:v>
                </c:pt>
                <c:pt idx="2">
                  <c:v>27.666399999999999</c:v>
                </c:pt>
                <c:pt idx="3">
                  <c:v>48.442422239999999</c:v>
                </c:pt>
                <c:pt idx="4">
                  <c:v>46.291718665184</c:v>
                </c:pt>
                <c:pt idx="5">
                  <c:v>66.858059662211645</c:v>
                </c:pt>
                <c:pt idx="6">
                  <c:v>68.567582570830282</c:v>
                </c:pt>
                <c:pt idx="7">
                  <c:v>70.707150541715464</c:v>
                </c:pt>
                <c:pt idx="8">
                  <c:v>66.13338655110752</c:v>
                </c:pt>
                <c:pt idx="9">
                  <c:v>67.084515474968271</c:v>
                </c:pt>
              </c:numCache>
            </c:numRef>
          </c:val>
        </c:ser>
        <c:ser>
          <c:idx val="16"/>
          <c:order val="15"/>
          <c:tx>
            <c:strRef>
              <c:f>'10Year_History_Results'!$BQ$21</c:f>
              <c:strCache>
                <c:ptCount val="1"/>
                <c:pt idx="0">
                  <c:v>1124</c:v>
                </c:pt>
              </c:strCache>
            </c:strRef>
          </c:tx>
          <c:spPr>
            <a:ln>
              <a:solidFill>
                <a:srgbClr val="FF0000"/>
              </a:solidFill>
              <a:prstDash val="sysDash"/>
            </a:ln>
          </c:spPr>
          <c:marker>
            <c:symbol val="none"/>
          </c:marker>
          <c:val>
            <c:numRef>
              <c:f>'10Year_History_Results'!$BT$21:$CC$21</c:f>
              <c:numCache>
                <c:formatCode>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34</c:v>
                </c:pt>
                <c:pt idx="7">
                  <c:v>66.664400000000001</c:v>
                </c:pt>
                <c:pt idx="8">
                  <c:v>54.43848904</c:v>
                </c:pt>
                <c:pt idx="9">
                  <c:v>60.288696794064002</c:v>
                </c:pt>
              </c:numCache>
            </c:numRef>
          </c:val>
        </c:ser>
        <c:ser>
          <c:idx val="12"/>
          <c:order val="16"/>
          <c:tx>
            <c:strRef>
              <c:f>'10Year_History_Results'!$BQ$22</c:f>
              <c:strCache>
                <c:ptCount val="1"/>
                <c:pt idx="0">
                  <c:v>71</c:v>
                </c:pt>
              </c:strCache>
            </c:strRef>
          </c:tx>
          <c:spPr>
            <a:ln>
              <a:solidFill>
                <a:schemeClr val="tx2"/>
              </a:solidFill>
              <a:prstDash val="dash"/>
            </a:ln>
          </c:spPr>
          <c:marker>
            <c:symbol val="none"/>
          </c:marker>
          <c:val>
            <c:numRef>
              <c:f>'10Year_History_Results'!$BT$22:$CC$22</c:f>
              <c:numCache>
                <c:formatCode>0</c:formatCode>
                <c:ptCount val="10"/>
                <c:pt idx="0">
                  <c:v>66</c:v>
                </c:pt>
                <c:pt idx="1">
                  <c:v>109.9956</c:v>
                </c:pt>
                <c:pt idx="2">
                  <c:v>82.323066959999991</c:v>
                </c:pt>
                <c:pt idx="3">
                  <c:v>116.87655643553599</c:v>
                </c:pt>
                <c:pt idx="4">
                  <c:v>91.909912519928284</c:v>
                </c:pt>
                <c:pt idx="5">
                  <c:v>84.267147685784181</c:v>
                </c:pt>
                <c:pt idx="6">
                  <c:v>111.17248064734373</c:v>
                </c:pt>
                <c:pt idx="7">
                  <c:v>100.10757559951932</c:v>
                </c:pt>
                <c:pt idx="8">
                  <c:v>79.731709894639579</c:v>
                </c:pt>
                <c:pt idx="9">
                  <c:v>60.149157815766742</c:v>
                </c:pt>
              </c:numCache>
            </c:numRef>
          </c:val>
        </c:ser>
        <c:ser>
          <c:idx val="17"/>
          <c:order val="17"/>
          <c:tx>
            <c:strRef>
              <c:f>'10Year_History_Results'!$BQ$23</c:f>
              <c:strCache>
                <c:ptCount val="1"/>
                <c:pt idx="0">
                  <c:v>330</c:v>
                </c:pt>
              </c:strCache>
            </c:strRef>
          </c:tx>
          <c:spPr>
            <a:ln>
              <a:solidFill>
                <a:srgbClr val="0309ED"/>
              </a:solidFill>
              <a:prstDash val="sysDash"/>
            </a:ln>
          </c:spPr>
          <c:marker>
            <c:symbol val="none"/>
          </c:marker>
          <c:val>
            <c:numRef>
              <c:f>'10Year_History_Results'!$BT$23:$CC$23</c:f>
              <c:numCache>
                <c:formatCode>0</c:formatCode>
                <c:ptCount val="10"/>
                <c:pt idx="0">
                  <c:v>0</c:v>
                </c:pt>
                <c:pt idx="1">
                  <c:v>11</c:v>
                </c:pt>
                <c:pt idx="2">
                  <c:v>17.332599999999999</c:v>
                </c:pt>
                <c:pt idx="3">
                  <c:v>36.553911159999998</c:v>
                </c:pt>
                <c:pt idx="4">
                  <c:v>89.366837179255995</c:v>
                </c:pt>
                <c:pt idx="5">
                  <c:v>59.571933663692043</c:v>
                </c:pt>
                <c:pt idx="6">
                  <c:v>84.71065098021711</c:v>
                </c:pt>
                <c:pt idx="7">
                  <c:v>79.468119943412717</c:v>
                </c:pt>
                <c:pt idx="8">
                  <c:v>52.973448754278913</c:v>
                </c:pt>
                <c:pt idx="9">
                  <c:v>58.312100939602324</c:v>
                </c:pt>
              </c:numCache>
            </c:numRef>
          </c:val>
        </c:ser>
        <c:marker val="1"/>
        <c:axId val="94447488"/>
        <c:axId val="94449024"/>
      </c:lineChart>
      <c:catAx>
        <c:axId val="94447488"/>
        <c:scaling>
          <c:orientation val="minMax"/>
        </c:scaling>
        <c:axPos val="b"/>
        <c:numFmt formatCode="General" sourceLinked="1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94449024"/>
        <c:crosses val="autoZero"/>
        <c:auto val="1"/>
        <c:lblAlgn val="ctr"/>
        <c:lblOffset val="100"/>
      </c:catAx>
      <c:valAx>
        <c:axId val="94449024"/>
        <c:scaling>
          <c:orientation val="minMax"/>
          <c:max val="180"/>
        </c:scaling>
        <c:axPos val="l"/>
        <c:majorGridlines/>
        <c:numFmt formatCode="0" sourceLinked="1"/>
        <c:tickLblPos val="nextTo"/>
        <c:crossAx val="94447488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86506478775375462"/>
          <c:y val="9.0540521629834031E-2"/>
          <c:w val="8.4659340659340665E-2"/>
          <c:h val="0.65756048675733714"/>
        </c:manualLayout>
      </c:layout>
    </c:legend>
    <c:plotVisOnly val="1"/>
    <c:dispBlanksAs val="gap"/>
  </c:chart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">
    <tabColor rgb="FFFF0000"/>
  </sheetPr>
  <sheetViews>
    <sheetView tabSelected="1" zoomScale="98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865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0.25791</cdr:x>
      <cdr:y>0.09431</cdr:y>
    </cdr:from>
    <cdr:to>
      <cdr:x>0.58645</cdr:x>
      <cdr:y>0.16698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235460" y="592883"/>
          <a:ext cx="2847780" cy="4568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10 year FRC Championship</a:t>
          </a:r>
          <a:r>
            <a:rPr lang="en-US" sz="1100" baseline="0"/>
            <a:t> History Results:</a:t>
          </a:r>
        </a:p>
        <a:p xmlns:a="http://schemas.openxmlformats.org/drawingml/2006/main">
          <a:r>
            <a:rPr lang="en-US" sz="1100" baseline="0"/>
            <a:t>66% Annual Weighting Factor</a:t>
          </a:r>
          <a:endParaRPr lang="en-US" sz="11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B3:CF283"/>
  <sheetViews>
    <sheetView topLeftCell="BL1" workbookViewId="0">
      <selection activeCell="CA21" sqref="CA21"/>
    </sheetView>
  </sheetViews>
  <sheetFormatPr defaultRowHeight="12.75"/>
  <cols>
    <col min="5" max="5" width="13.7109375" customWidth="1"/>
    <col min="13" max="13" width="13.28515625" customWidth="1"/>
    <col min="19" max="19" width="14.85546875" customWidth="1"/>
    <col min="25" max="25" width="14.5703125" customWidth="1"/>
    <col min="31" max="31" width="15.42578125" style="121" customWidth="1"/>
    <col min="37" max="37" width="17.42578125" customWidth="1"/>
    <col min="43" max="43" width="16.42578125" customWidth="1"/>
    <col min="49" max="49" width="14.28515625" customWidth="1"/>
    <col min="55" max="55" width="16.85546875" customWidth="1"/>
    <col min="62" max="62" width="11" customWidth="1"/>
    <col min="65" max="65" width="14.42578125" customWidth="1"/>
    <col min="72" max="72" width="9.140625" style="121"/>
  </cols>
  <sheetData>
    <row r="3" spans="2:5">
      <c r="B3" s="100"/>
      <c r="C3" s="100"/>
      <c r="D3" s="100"/>
      <c r="E3" s="2"/>
    </row>
    <row r="4" spans="2:5">
      <c r="B4" s="100"/>
      <c r="C4" s="100"/>
      <c r="D4" s="100"/>
      <c r="E4" s="2"/>
    </row>
    <row r="5" spans="2:5">
      <c r="B5" s="100"/>
      <c r="C5" s="100"/>
      <c r="D5" s="100"/>
      <c r="E5" s="2"/>
    </row>
    <row r="6" spans="2:5">
      <c r="B6" s="100"/>
      <c r="C6" s="100"/>
      <c r="D6" s="100"/>
      <c r="E6" s="2"/>
    </row>
    <row r="7" spans="2:5">
      <c r="B7" s="100"/>
      <c r="C7" s="100"/>
      <c r="D7" s="100"/>
      <c r="E7" s="2"/>
    </row>
    <row r="8" spans="2:5">
      <c r="B8" s="100"/>
      <c r="C8" s="100"/>
      <c r="D8" s="100"/>
      <c r="E8" s="2"/>
    </row>
    <row r="9" spans="2:5">
      <c r="B9" s="100"/>
      <c r="C9" s="100"/>
      <c r="D9" s="100"/>
      <c r="E9" s="2"/>
    </row>
    <row r="10" spans="2:5">
      <c r="B10" s="100"/>
      <c r="C10" s="100"/>
      <c r="D10" s="100"/>
      <c r="E10" s="2"/>
    </row>
    <row r="11" spans="2:5">
      <c r="B11" s="100"/>
      <c r="C11" s="100"/>
      <c r="D11" s="100"/>
      <c r="E11" s="2"/>
    </row>
    <row r="12" spans="2:5">
      <c r="B12" s="100"/>
      <c r="C12" s="100"/>
      <c r="D12" s="100"/>
      <c r="E12" s="2"/>
    </row>
    <row r="13" spans="2:5">
      <c r="B13" s="100"/>
      <c r="C13" s="100"/>
      <c r="D13" s="100"/>
      <c r="E13" s="2"/>
    </row>
    <row r="14" spans="2:5">
      <c r="B14" s="100"/>
      <c r="C14" s="100"/>
      <c r="D14" s="100"/>
      <c r="E14" s="2"/>
    </row>
    <row r="15" spans="2:5">
      <c r="B15" s="100"/>
      <c r="C15" s="100"/>
      <c r="D15" s="100"/>
      <c r="E15" s="2"/>
    </row>
    <row r="16" spans="2:5">
      <c r="B16" s="100"/>
      <c r="C16" s="100"/>
      <c r="D16" s="100"/>
      <c r="E16" s="2"/>
    </row>
    <row r="17" spans="2:77">
      <c r="B17" s="100"/>
      <c r="C17" s="100"/>
      <c r="D17" s="100"/>
      <c r="E17" s="2"/>
    </row>
    <row r="18" spans="2:77">
      <c r="B18" s="123">
        <v>2000</v>
      </c>
      <c r="C18" s="100"/>
      <c r="D18" s="100"/>
      <c r="E18" s="2"/>
      <c r="G18" s="103">
        <v>2001</v>
      </c>
      <c r="O18" s="103">
        <v>2002</v>
      </c>
      <c r="U18" s="103">
        <v>2003</v>
      </c>
      <c r="AA18" s="103">
        <v>2004</v>
      </c>
      <c r="AG18" s="103">
        <v>2005</v>
      </c>
      <c r="AM18" s="103">
        <v>2006</v>
      </c>
      <c r="AS18" s="103">
        <v>2007</v>
      </c>
      <c r="AY18" s="103">
        <v>2008</v>
      </c>
      <c r="BI18" s="103">
        <v>2009</v>
      </c>
      <c r="BU18" s="115">
        <v>2010</v>
      </c>
    </row>
    <row r="20" spans="2:77" ht="13.5" thickBot="1"/>
    <row r="21" spans="2:77" ht="13.5" thickBot="1">
      <c r="B21" s="124">
        <v>255</v>
      </c>
      <c r="C21" s="125">
        <v>232</v>
      </c>
      <c r="D21" s="125">
        <v>25</v>
      </c>
      <c r="E21" s="80" t="s">
        <v>11</v>
      </c>
      <c r="G21" s="54" t="s">
        <v>26</v>
      </c>
      <c r="H21" s="52" t="s">
        <v>1</v>
      </c>
      <c r="I21" s="52" t="s">
        <v>27</v>
      </c>
      <c r="J21" s="52" t="s">
        <v>2</v>
      </c>
      <c r="K21" s="52" t="s">
        <v>3</v>
      </c>
      <c r="L21" s="52" t="s">
        <v>28</v>
      </c>
      <c r="M21" s="53" t="s">
        <v>4</v>
      </c>
      <c r="O21" s="4" t="s">
        <v>0</v>
      </c>
      <c r="P21" s="5" t="s">
        <v>1</v>
      </c>
      <c r="Q21" s="5" t="s">
        <v>2</v>
      </c>
      <c r="R21" s="5" t="s">
        <v>3</v>
      </c>
      <c r="S21" s="6" t="s">
        <v>4</v>
      </c>
      <c r="U21" s="4" t="s">
        <v>0</v>
      </c>
      <c r="V21" s="5" t="s">
        <v>1</v>
      </c>
      <c r="W21" s="5" t="s">
        <v>2</v>
      </c>
      <c r="X21" s="5" t="s">
        <v>3</v>
      </c>
      <c r="Y21" s="6" t="s">
        <v>4</v>
      </c>
      <c r="AA21" s="4" t="s">
        <v>0</v>
      </c>
      <c r="AB21" s="11" t="s">
        <v>1</v>
      </c>
      <c r="AC21" s="11" t="s">
        <v>2</v>
      </c>
      <c r="AD21" s="11" t="s">
        <v>3</v>
      </c>
      <c r="AE21" s="141" t="s">
        <v>4</v>
      </c>
      <c r="AG21" s="4" t="s">
        <v>0</v>
      </c>
      <c r="AH21" s="11" t="s">
        <v>1</v>
      </c>
      <c r="AI21" s="11" t="s">
        <v>2</v>
      </c>
      <c r="AJ21" s="11" t="s">
        <v>3</v>
      </c>
      <c r="AK21" s="12" t="s">
        <v>4</v>
      </c>
      <c r="AM21" s="3" t="s">
        <v>0</v>
      </c>
      <c r="AN21" s="7" t="s">
        <v>1</v>
      </c>
      <c r="AO21" s="7" t="s">
        <v>2</v>
      </c>
      <c r="AP21" s="7" t="s">
        <v>3</v>
      </c>
      <c r="AQ21" s="8" t="s">
        <v>4</v>
      </c>
      <c r="AS21" s="3" t="s">
        <v>0</v>
      </c>
      <c r="AT21" s="7" t="s">
        <v>1</v>
      </c>
      <c r="AU21" s="7" t="s">
        <v>2</v>
      </c>
      <c r="AV21" s="7" t="s">
        <v>3</v>
      </c>
      <c r="AW21" s="8" t="s">
        <v>4</v>
      </c>
      <c r="AY21" s="3" t="s">
        <v>0</v>
      </c>
      <c r="AZ21" s="7" t="s">
        <v>1</v>
      </c>
      <c r="BA21" s="7" t="s">
        <v>2</v>
      </c>
      <c r="BB21" s="7" t="s">
        <v>3</v>
      </c>
      <c r="BC21" s="8" t="s">
        <v>4</v>
      </c>
      <c r="BI21" s="3" t="s">
        <v>0</v>
      </c>
      <c r="BJ21" s="7" t="s">
        <v>1</v>
      </c>
      <c r="BK21" s="7" t="s">
        <v>2</v>
      </c>
      <c r="BL21" s="7" t="s">
        <v>3</v>
      </c>
      <c r="BM21" s="8" t="s">
        <v>4</v>
      </c>
      <c r="BU21" s="3" t="s">
        <v>0</v>
      </c>
      <c r="BV21" s="7" t="s">
        <v>1</v>
      </c>
      <c r="BW21" s="7" t="s">
        <v>2</v>
      </c>
      <c r="BX21" s="7" t="s">
        <v>3</v>
      </c>
      <c r="BY21" s="8" t="s">
        <v>4</v>
      </c>
    </row>
    <row r="22" spans="2:77">
      <c r="B22" s="126">
        <v>126</v>
      </c>
      <c r="C22" s="24">
        <v>131</v>
      </c>
      <c r="D22" s="24">
        <v>102</v>
      </c>
      <c r="E22" s="82" t="s">
        <v>6</v>
      </c>
      <c r="G22" s="19">
        <v>1</v>
      </c>
      <c r="H22" s="55">
        <v>33</v>
      </c>
      <c r="I22" s="56">
        <v>254</v>
      </c>
      <c r="J22" s="56">
        <v>111</v>
      </c>
      <c r="K22" s="56">
        <v>349</v>
      </c>
      <c r="L22" s="56">
        <v>144</v>
      </c>
      <c r="M22" s="57" t="s">
        <v>11</v>
      </c>
      <c r="O22" s="22">
        <v>1</v>
      </c>
      <c r="P22" s="59">
        <v>121</v>
      </c>
      <c r="Q22" s="83">
        <v>469</v>
      </c>
      <c r="R22" s="83">
        <v>230</v>
      </c>
      <c r="S22" s="82" t="s">
        <v>6</v>
      </c>
      <c r="U22" s="19">
        <v>1</v>
      </c>
      <c r="V22" s="71">
        <v>111</v>
      </c>
      <c r="W22" s="76">
        <v>469</v>
      </c>
      <c r="X22" s="76">
        <v>65</v>
      </c>
      <c r="Y22" s="77" t="s">
        <v>11</v>
      </c>
      <c r="AA22" s="27">
        <v>1</v>
      </c>
      <c r="AB22" s="29">
        <v>60</v>
      </c>
      <c r="AC22" s="28">
        <v>33</v>
      </c>
      <c r="AD22" s="29">
        <v>1241</v>
      </c>
      <c r="AE22" s="142" t="s">
        <v>7</v>
      </c>
      <c r="AG22" s="19">
        <v>1</v>
      </c>
      <c r="AH22" s="150">
        <v>245</v>
      </c>
      <c r="AI22" s="151">
        <v>217</v>
      </c>
      <c r="AJ22" s="152">
        <v>766</v>
      </c>
      <c r="AK22" s="21" t="s">
        <v>11</v>
      </c>
      <c r="AM22" s="19">
        <v>1</v>
      </c>
      <c r="AN22" s="20">
        <v>296</v>
      </c>
      <c r="AO22" s="26">
        <v>217</v>
      </c>
      <c r="AP22" s="20">
        <v>522</v>
      </c>
      <c r="AQ22" s="21" t="s">
        <v>11</v>
      </c>
      <c r="AS22" s="31">
        <v>1</v>
      </c>
      <c r="AT22" s="32">
        <v>494</v>
      </c>
      <c r="AU22" s="33">
        <v>254</v>
      </c>
      <c r="AV22" s="32">
        <v>997</v>
      </c>
      <c r="AW22" s="34" t="s">
        <v>5</v>
      </c>
      <c r="AY22" s="31">
        <v>1</v>
      </c>
      <c r="AZ22" s="32">
        <v>11</v>
      </c>
      <c r="BA22" s="33">
        <v>71</v>
      </c>
      <c r="BB22" s="32">
        <v>2166</v>
      </c>
      <c r="BC22" s="34" t="s">
        <v>5</v>
      </c>
      <c r="BI22" s="133">
        <v>1</v>
      </c>
      <c r="BJ22" s="165">
        <v>1114</v>
      </c>
      <c r="BK22" s="166">
        <v>2056</v>
      </c>
      <c r="BL22" s="167">
        <v>503</v>
      </c>
      <c r="BM22" s="168" t="s">
        <v>5</v>
      </c>
      <c r="BU22" s="133">
        <v>1</v>
      </c>
      <c r="BV22" s="100">
        <v>254</v>
      </c>
      <c r="BW22" s="158">
        <v>233</v>
      </c>
      <c r="BX22" s="243">
        <v>3357</v>
      </c>
      <c r="BY22" s="170" t="s">
        <v>77</v>
      </c>
    </row>
    <row r="23" spans="2:77">
      <c r="B23" s="127">
        <v>269</v>
      </c>
      <c r="C23" s="32">
        <v>267</v>
      </c>
      <c r="D23" s="32">
        <v>274</v>
      </c>
      <c r="E23" s="84" t="s">
        <v>5</v>
      </c>
      <c r="G23" s="31">
        <v>2</v>
      </c>
      <c r="H23" s="61">
        <v>147</v>
      </c>
      <c r="I23" s="62">
        <v>308</v>
      </c>
      <c r="J23" s="62">
        <v>173</v>
      </c>
      <c r="K23" s="62">
        <v>131</v>
      </c>
      <c r="L23" s="62">
        <v>306</v>
      </c>
      <c r="M23" s="63" t="s">
        <v>5</v>
      </c>
      <c r="O23" s="27">
        <v>2</v>
      </c>
      <c r="P23" s="87">
        <v>448</v>
      </c>
      <c r="Q23" s="87">
        <v>33</v>
      </c>
      <c r="R23" s="87">
        <v>226</v>
      </c>
      <c r="S23" s="89" t="s">
        <v>7</v>
      </c>
      <c r="U23" s="22">
        <v>2</v>
      </c>
      <c r="V23" s="59">
        <v>201</v>
      </c>
      <c r="W23" s="59">
        <v>47</v>
      </c>
      <c r="X23" s="59">
        <v>547</v>
      </c>
      <c r="Y23" s="82" t="s">
        <v>6</v>
      </c>
      <c r="AA23" s="31">
        <v>2</v>
      </c>
      <c r="AB23" s="32">
        <v>571</v>
      </c>
      <c r="AC23" s="32">
        <v>330</v>
      </c>
      <c r="AD23" s="32">
        <v>288</v>
      </c>
      <c r="AE23" s="143" t="s">
        <v>5</v>
      </c>
      <c r="AG23" s="31">
        <v>2</v>
      </c>
      <c r="AH23" s="153">
        <v>1592</v>
      </c>
      <c r="AI23" s="2">
        <v>233</v>
      </c>
      <c r="AJ23" s="154">
        <v>79</v>
      </c>
      <c r="AK23" s="34" t="s">
        <v>5</v>
      </c>
      <c r="AM23" s="31">
        <v>2</v>
      </c>
      <c r="AN23" s="32">
        <v>401</v>
      </c>
      <c r="AO23" s="32">
        <v>271</v>
      </c>
      <c r="AP23" s="32">
        <v>1138</v>
      </c>
      <c r="AQ23" s="34" t="s">
        <v>5</v>
      </c>
      <c r="AS23" s="19">
        <v>2</v>
      </c>
      <c r="AT23" s="20">
        <v>233</v>
      </c>
      <c r="AU23" s="20">
        <v>71</v>
      </c>
      <c r="AV23" s="20">
        <v>179</v>
      </c>
      <c r="AW23" s="21" t="s">
        <v>11</v>
      </c>
      <c r="AY23" s="31">
        <v>2</v>
      </c>
      <c r="AZ23" s="32">
        <v>525</v>
      </c>
      <c r="BA23" s="32">
        <v>27</v>
      </c>
      <c r="BB23" s="32">
        <v>93</v>
      </c>
      <c r="BC23" s="34" t="s">
        <v>5</v>
      </c>
      <c r="BI23" s="133">
        <v>2</v>
      </c>
      <c r="BJ23" s="169">
        <v>1538</v>
      </c>
      <c r="BK23" s="158">
        <v>1649</v>
      </c>
      <c r="BL23" s="100">
        <v>1503</v>
      </c>
      <c r="BM23" s="170" t="s">
        <v>5</v>
      </c>
      <c r="BU23" s="133">
        <v>2</v>
      </c>
      <c r="BV23" s="243">
        <v>33</v>
      </c>
      <c r="BW23" s="100">
        <v>148</v>
      </c>
      <c r="BX23" s="243">
        <v>201</v>
      </c>
      <c r="BY23" s="170" t="s">
        <v>78</v>
      </c>
    </row>
    <row r="24" spans="2:77">
      <c r="B24" s="127">
        <v>157</v>
      </c>
      <c r="C24" s="32">
        <v>173</v>
      </c>
      <c r="D24" s="32">
        <v>65</v>
      </c>
      <c r="E24" s="84" t="s">
        <v>5</v>
      </c>
      <c r="G24" s="22">
        <v>3</v>
      </c>
      <c r="H24" s="58">
        <v>74</v>
      </c>
      <c r="I24" s="59">
        <v>267</v>
      </c>
      <c r="J24" s="59">
        <v>312</v>
      </c>
      <c r="K24" s="59">
        <v>21</v>
      </c>
      <c r="L24" s="59">
        <v>538</v>
      </c>
      <c r="M24" s="60" t="s">
        <v>6</v>
      </c>
      <c r="O24" s="19">
        <v>3</v>
      </c>
      <c r="P24" s="76">
        <v>233</v>
      </c>
      <c r="Q24" s="76">
        <v>25</v>
      </c>
      <c r="R24" s="76">
        <v>118</v>
      </c>
      <c r="S24" s="77" t="s">
        <v>11</v>
      </c>
      <c r="U24" s="27">
        <v>3</v>
      </c>
      <c r="V24" s="87">
        <v>306</v>
      </c>
      <c r="W24" s="88">
        <v>157</v>
      </c>
      <c r="X24" s="88">
        <v>34</v>
      </c>
      <c r="Y24" s="89" t="s">
        <v>7</v>
      </c>
      <c r="AA24" s="22">
        <v>3</v>
      </c>
      <c r="AB24" s="23">
        <v>716</v>
      </c>
      <c r="AC24" s="23">
        <v>45</v>
      </c>
      <c r="AD24" s="24">
        <v>1272</v>
      </c>
      <c r="AE24" s="144" t="s">
        <v>6</v>
      </c>
      <c r="AG24" s="27">
        <v>3</v>
      </c>
      <c r="AH24" s="153">
        <v>27</v>
      </c>
      <c r="AI24" s="2">
        <v>71</v>
      </c>
      <c r="AJ24" s="154">
        <v>40</v>
      </c>
      <c r="AK24" s="30" t="s">
        <v>7</v>
      </c>
      <c r="AM24" s="22">
        <v>3</v>
      </c>
      <c r="AN24" s="23">
        <v>233</v>
      </c>
      <c r="AO24" s="23">
        <v>33</v>
      </c>
      <c r="AP24" s="24">
        <v>1902</v>
      </c>
      <c r="AQ24" s="25" t="s">
        <v>6</v>
      </c>
      <c r="AS24" s="31">
        <v>3</v>
      </c>
      <c r="AT24" s="33">
        <v>1302</v>
      </c>
      <c r="AU24" s="33">
        <v>27</v>
      </c>
      <c r="AV24" s="32">
        <v>223</v>
      </c>
      <c r="AW24" s="34" t="s">
        <v>5</v>
      </c>
      <c r="AY24" s="19">
        <v>3</v>
      </c>
      <c r="AZ24" s="26">
        <v>1124</v>
      </c>
      <c r="BA24" s="26">
        <v>1024</v>
      </c>
      <c r="BB24" s="20">
        <v>177</v>
      </c>
      <c r="BC24" s="21" t="s">
        <v>11</v>
      </c>
      <c r="BI24" s="133">
        <v>3</v>
      </c>
      <c r="BJ24" s="171">
        <v>548</v>
      </c>
      <c r="BK24" s="158">
        <v>1987</v>
      </c>
      <c r="BL24" s="100">
        <v>353</v>
      </c>
      <c r="BM24" s="170" t="s">
        <v>7</v>
      </c>
      <c r="BU24" s="133">
        <v>3</v>
      </c>
      <c r="BV24" s="158">
        <v>1124</v>
      </c>
      <c r="BW24" s="158">
        <v>968</v>
      </c>
      <c r="BX24" s="100">
        <v>2854</v>
      </c>
      <c r="BY24" s="170" t="s">
        <v>79</v>
      </c>
    </row>
    <row r="25" spans="2:77" ht="13.5" thickBot="1">
      <c r="B25" s="128">
        <v>80</v>
      </c>
      <c r="C25" s="29">
        <v>111</v>
      </c>
      <c r="D25" s="29">
        <v>175</v>
      </c>
      <c r="E25" s="89" t="s">
        <v>7</v>
      </c>
      <c r="G25" s="35">
        <v>4</v>
      </c>
      <c r="H25" s="64">
        <v>233</v>
      </c>
      <c r="I25" s="65">
        <v>448</v>
      </c>
      <c r="J25" s="65">
        <v>274</v>
      </c>
      <c r="K25" s="65">
        <v>69</v>
      </c>
      <c r="L25" s="65">
        <v>190</v>
      </c>
      <c r="M25" s="66" t="s">
        <v>5</v>
      </c>
      <c r="O25" s="31">
        <v>4</v>
      </c>
      <c r="P25" s="62">
        <v>45</v>
      </c>
      <c r="Q25" s="62">
        <v>217</v>
      </c>
      <c r="R25" s="62">
        <v>610</v>
      </c>
      <c r="S25" s="84" t="s">
        <v>5</v>
      </c>
      <c r="U25" s="31">
        <v>4</v>
      </c>
      <c r="V25" s="62">
        <v>933</v>
      </c>
      <c r="W25" s="62">
        <v>665</v>
      </c>
      <c r="X25" s="62">
        <v>267</v>
      </c>
      <c r="Y25" s="84" t="s">
        <v>5</v>
      </c>
      <c r="AA25" s="27">
        <v>4</v>
      </c>
      <c r="AB25" s="29">
        <v>188</v>
      </c>
      <c r="AC25" s="29">
        <v>111</v>
      </c>
      <c r="AD25" s="29">
        <v>65</v>
      </c>
      <c r="AE25" s="142" t="s">
        <v>7</v>
      </c>
      <c r="AG25" s="27">
        <v>4</v>
      </c>
      <c r="AH25" s="153">
        <v>1071</v>
      </c>
      <c r="AI25" s="2">
        <v>322</v>
      </c>
      <c r="AJ25" s="154">
        <v>435</v>
      </c>
      <c r="AK25" s="30" t="s">
        <v>7</v>
      </c>
      <c r="AM25" s="27">
        <v>4</v>
      </c>
      <c r="AN25" s="29">
        <v>120</v>
      </c>
      <c r="AO25" s="29">
        <v>1323</v>
      </c>
      <c r="AP25" s="29">
        <v>103</v>
      </c>
      <c r="AQ25" s="30" t="s">
        <v>7</v>
      </c>
      <c r="AS25" s="22">
        <v>4</v>
      </c>
      <c r="AT25" s="24">
        <v>386</v>
      </c>
      <c r="AU25" s="24">
        <v>85</v>
      </c>
      <c r="AV25" s="24">
        <v>107</v>
      </c>
      <c r="AW25" s="25" t="s">
        <v>6</v>
      </c>
      <c r="AY25" s="22">
        <v>4</v>
      </c>
      <c r="AZ25" s="24">
        <v>987</v>
      </c>
      <c r="BA25" s="24">
        <v>365</v>
      </c>
      <c r="BB25" s="24">
        <v>842</v>
      </c>
      <c r="BC25" s="25" t="s">
        <v>6</v>
      </c>
      <c r="BI25" s="133">
        <v>4</v>
      </c>
      <c r="BJ25" s="171">
        <v>1561</v>
      </c>
      <c r="BK25" s="158">
        <v>125</v>
      </c>
      <c r="BL25" s="100">
        <v>624</v>
      </c>
      <c r="BM25" s="170" t="s">
        <v>7</v>
      </c>
      <c r="BU25" s="133">
        <v>4</v>
      </c>
      <c r="BV25" s="100">
        <v>330</v>
      </c>
      <c r="BW25" s="100">
        <v>25</v>
      </c>
      <c r="BX25" s="100">
        <v>1622</v>
      </c>
      <c r="BY25" s="170" t="s">
        <v>79</v>
      </c>
    </row>
    <row r="26" spans="2:77" ht="13.5" thickBot="1">
      <c r="B26" s="128">
        <v>64</v>
      </c>
      <c r="C26" s="29">
        <v>254</v>
      </c>
      <c r="D26" s="29">
        <v>364</v>
      </c>
      <c r="E26" s="89" t="s">
        <v>7</v>
      </c>
      <c r="O26" s="27">
        <v>5</v>
      </c>
      <c r="P26" s="87">
        <v>639</v>
      </c>
      <c r="Q26" s="92">
        <v>47</v>
      </c>
      <c r="R26" s="92">
        <v>27</v>
      </c>
      <c r="S26" s="89" t="s">
        <v>7</v>
      </c>
      <c r="U26" s="27">
        <v>5</v>
      </c>
      <c r="V26" s="87">
        <v>1108</v>
      </c>
      <c r="W26" s="88">
        <v>868</v>
      </c>
      <c r="X26" s="88">
        <v>59</v>
      </c>
      <c r="Y26" s="89" t="s">
        <v>7</v>
      </c>
      <c r="AA26" s="19">
        <v>5</v>
      </c>
      <c r="AB26" s="20">
        <v>71</v>
      </c>
      <c r="AC26" s="26">
        <v>494</v>
      </c>
      <c r="AD26" s="20">
        <v>435</v>
      </c>
      <c r="AE26" s="145" t="s">
        <v>11</v>
      </c>
      <c r="AG26" s="31">
        <v>5</v>
      </c>
      <c r="AH26" s="153">
        <v>997</v>
      </c>
      <c r="AI26" s="2">
        <v>980</v>
      </c>
      <c r="AJ26" s="154">
        <v>65</v>
      </c>
      <c r="AK26" s="34" t="s">
        <v>5</v>
      </c>
      <c r="AM26" s="31">
        <v>5</v>
      </c>
      <c r="AN26" s="32">
        <v>179</v>
      </c>
      <c r="AO26" s="33">
        <v>126</v>
      </c>
      <c r="AP26" s="32">
        <v>585</v>
      </c>
      <c r="AQ26" s="34" t="s">
        <v>5</v>
      </c>
      <c r="AS26" s="27">
        <v>5</v>
      </c>
      <c r="AT26" s="29">
        <v>1824</v>
      </c>
      <c r="AU26" s="28">
        <v>175</v>
      </c>
      <c r="AV26" s="29">
        <v>1153</v>
      </c>
      <c r="AW26" s="30" t="s">
        <v>7</v>
      </c>
      <c r="AY26" s="27">
        <v>5</v>
      </c>
      <c r="AZ26" s="29">
        <v>2081</v>
      </c>
      <c r="BA26" s="28">
        <v>1218</v>
      </c>
      <c r="BB26" s="29">
        <v>2335</v>
      </c>
      <c r="BC26" s="30" t="s">
        <v>7</v>
      </c>
      <c r="BI26" s="133">
        <v>5</v>
      </c>
      <c r="BJ26" s="169">
        <v>222</v>
      </c>
      <c r="BK26" s="100">
        <v>1218</v>
      </c>
      <c r="BL26" s="100">
        <v>2753</v>
      </c>
      <c r="BM26" s="170" t="s">
        <v>11</v>
      </c>
      <c r="BU26" s="133">
        <v>5</v>
      </c>
      <c r="BV26" s="100">
        <v>1519</v>
      </c>
      <c r="BW26" s="244">
        <v>1918</v>
      </c>
      <c r="BX26" s="243">
        <v>70</v>
      </c>
      <c r="BY26" s="170" t="s">
        <v>80</v>
      </c>
    </row>
    <row r="27" spans="2:77" ht="13.5" thickBot="1">
      <c r="B27" s="128">
        <v>41</v>
      </c>
      <c r="C27" s="29">
        <v>48</v>
      </c>
      <c r="D27" s="29">
        <v>177</v>
      </c>
      <c r="E27" s="89" t="s">
        <v>7</v>
      </c>
      <c r="G27" s="54" t="s">
        <v>8</v>
      </c>
      <c r="H27" s="52" t="s">
        <v>1</v>
      </c>
      <c r="I27" s="52" t="s">
        <v>27</v>
      </c>
      <c r="J27" s="52" t="s">
        <v>2</v>
      </c>
      <c r="K27" s="52" t="s">
        <v>3</v>
      </c>
      <c r="L27" s="52" t="s">
        <v>28</v>
      </c>
      <c r="M27" s="53" t="s">
        <v>4</v>
      </c>
      <c r="O27" s="27">
        <v>6</v>
      </c>
      <c r="P27" s="87">
        <v>224</v>
      </c>
      <c r="Q27" s="92">
        <v>330</v>
      </c>
      <c r="R27" s="92">
        <v>135</v>
      </c>
      <c r="S27" s="89" t="s">
        <v>7</v>
      </c>
      <c r="U27" s="31">
        <v>6</v>
      </c>
      <c r="V27" s="62">
        <v>618</v>
      </c>
      <c r="W27" s="85">
        <v>433</v>
      </c>
      <c r="X27" s="85">
        <v>222</v>
      </c>
      <c r="Y27" s="84" t="s">
        <v>5</v>
      </c>
      <c r="AA27" s="27">
        <v>6</v>
      </c>
      <c r="AB27" s="29">
        <v>648</v>
      </c>
      <c r="AC27" s="29">
        <v>56</v>
      </c>
      <c r="AD27" s="29">
        <v>945</v>
      </c>
      <c r="AE27" s="142" t="s">
        <v>7</v>
      </c>
      <c r="AG27" s="22">
        <v>6</v>
      </c>
      <c r="AH27" s="153">
        <v>191</v>
      </c>
      <c r="AI27" s="2">
        <v>179</v>
      </c>
      <c r="AJ27" s="154">
        <v>494</v>
      </c>
      <c r="AK27" s="25" t="s">
        <v>6</v>
      </c>
      <c r="AM27" s="27">
        <v>6</v>
      </c>
      <c r="AN27" s="29">
        <v>1816</v>
      </c>
      <c r="AO27" s="29">
        <v>343</v>
      </c>
      <c r="AP27" s="29">
        <v>60</v>
      </c>
      <c r="AQ27" s="30" t="s">
        <v>7</v>
      </c>
      <c r="AS27" s="27">
        <v>6</v>
      </c>
      <c r="AT27" s="29">
        <v>293</v>
      </c>
      <c r="AU27" s="29">
        <v>100</v>
      </c>
      <c r="AV27" s="29">
        <v>2062</v>
      </c>
      <c r="AW27" s="30" t="s">
        <v>7</v>
      </c>
      <c r="AY27" s="27">
        <v>6</v>
      </c>
      <c r="AZ27" s="29">
        <v>816</v>
      </c>
      <c r="BA27" s="29">
        <v>555</v>
      </c>
      <c r="BB27" s="29">
        <v>386</v>
      </c>
      <c r="BC27" s="30" t="s">
        <v>7</v>
      </c>
      <c r="BI27" s="133">
        <v>6</v>
      </c>
      <c r="BJ27" s="169">
        <v>343</v>
      </c>
      <c r="BK27" s="158">
        <v>488</v>
      </c>
      <c r="BL27" s="100">
        <v>118</v>
      </c>
      <c r="BM27" s="170" t="s">
        <v>6</v>
      </c>
      <c r="BU27" s="133">
        <v>6</v>
      </c>
      <c r="BV27" s="100">
        <v>604</v>
      </c>
      <c r="BW27" s="100">
        <v>3256</v>
      </c>
      <c r="BX27" s="100">
        <v>341</v>
      </c>
      <c r="BY27" s="170" t="s">
        <v>80</v>
      </c>
    </row>
    <row r="28" spans="2:77">
      <c r="B28" s="128">
        <v>388</v>
      </c>
      <c r="C28" s="29">
        <v>365</v>
      </c>
      <c r="D28" s="29">
        <v>61</v>
      </c>
      <c r="E28" s="89" t="s">
        <v>7</v>
      </c>
      <c r="G28" s="19">
        <v>1</v>
      </c>
      <c r="H28" s="55">
        <v>60</v>
      </c>
      <c r="I28" s="56">
        <v>85</v>
      </c>
      <c r="J28" s="56">
        <v>75</v>
      </c>
      <c r="K28" s="56">
        <v>217</v>
      </c>
      <c r="L28" s="56">
        <v>115</v>
      </c>
      <c r="M28" s="57" t="s">
        <v>11</v>
      </c>
      <c r="O28" s="31">
        <v>7</v>
      </c>
      <c r="P28" s="62">
        <v>329</v>
      </c>
      <c r="Q28" s="62">
        <v>322</v>
      </c>
      <c r="R28" s="62">
        <v>340</v>
      </c>
      <c r="S28" s="84" t="s">
        <v>5</v>
      </c>
      <c r="U28" s="27">
        <v>7</v>
      </c>
      <c r="V28" s="87">
        <v>384</v>
      </c>
      <c r="W28" s="87">
        <v>69</v>
      </c>
      <c r="X28" s="87">
        <v>647</v>
      </c>
      <c r="Y28" s="89" t="s">
        <v>7</v>
      </c>
      <c r="AA28" s="27">
        <v>7</v>
      </c>
      <c r="AB28" s="29">
        <v>378</v>
      </c>
      <c r="AC28" s="29">
        <v>316</v>
      </c>
      <c r="AD28" s="29">
        <v>311</v>
      </c>
      <c r="AE28" s="142" t="s">
        <v>7</v>
      </c>
      <c r="AG28" s="27">
        <v>7</v>
      </c>
      <c r="AH28" s="153">
        <v>716</v>
      </c>
      <c r="AI28" s="2">
        <v>1114</v>
      </c>
      <c r="AJ28" s="154">
        <v>107</v>
      </c>
      <c r="AK28" s="30" t="s">
        <v>7</v>
      </c>
      <c r="AM28" s="27">
        <v>7</v>
      </c>
      <c r="AN28" s="29">
        <v>1023</v>
      </c>
      <c r="AO28" s="29">
        <v>1756</v>
      </c>
      <c r="AP28" s="29">
        <v>69</v>
      </c>
      <c r="AQ28" s="30" t="s">
        <v>7</v>
      </c>
      <c r="AS28" s="27">
        <v>7</v>
      </c>
      <c r="AT28" s="29">
        <v>1516</v>
      </c>
      <c r="AU28" s="29">
        <v>364</v>
      </c>
      <c r="AV28" s="29">
        <v>1501</v>
      </c>
      <c r="AW28" s="30" t="s">
        <v>7</v>
      </c>
      <c r="AY28" s="27">
        <v>7</v>
      </c>
      <c r="AZ28" s="29">
        <v>292</v>
      </c>
      <c r="BA28" s="29">
        <v>41</v>
      </c>
      <c r="BB28" s="29">
        <v>201</v>
      </c>
      <c r="BC28" s="30" t="s">
        <v>7</v>
      </c>
      <c r="BI28" s="133">
        <v>7</v>
      </c>
      <c r="BJ28" s="169">
        <v>1555</v>
      </c>
      <c r="BK28" s="100">
        <v>201</v>
      </c>
      <c r="BL28" s="100">
        <v>931</v>
      </c>
      <c r="BM28" s="170" t="s">
        <v>7</v>
      </c>
      <c r="BU28" s="133">
        <v>7</v>
      </c>
      <c r="BV28" s="100">
        <v>3280</v>
      </c>
      <c r="BW28" s="100">
        <v>359</v>
      </c>
      <c r="BX28" s="100">
        <v>71</v>
      </c>
      <c r="BY28" s="170" t="s">
        <v>80</v>
      </c>
    </row>
    <row r="29" spans="2:77" ht="13.5" thickBot="1">
      <c r="B29" s="129">
        <v>118</v>
      </c>
      <c r="C29" s="15">
        <v>33</v>
      </c>
      <c r="D29" s="15">
        <v>135</v>
      </c>
      <c r="E29" s="13" t="s">
        <v>25</v>
      </c>
      <c r="G29" s="22">
        <v>2</v>
      </c>
      <c r="H29" s="58">
        <v>192</v>
      </c>
      <c r="I29" s="59">
        <v>47</v>
      </c>
      <c r="J29" s="59">
        <v>401</v>
      </c>
      <c r="K29" s="59">
        <v>469</v>
      </c>
      <c r="L29" s="59">
        <v>573</v>
      </c>
      <c r="M29" s="60" t="s">
        <v>6</v>
      </c>
      <c r="O29" s="39">
        <v>8</v>
      </c>
      <c r="P29" s="90">
        <v>862</v>
      </c>
      <c r="Q29" s="90">
        <v>126</v>
      </c>
      <c r="R29" s="90">
        <v>449</v>
      </c>
      <c r="S29" s="91" t="s">
        <v>7</v>
      </c>
      <c r="U29" s="39">
        <v>8</v>
      </c>
      <c r="V29" s="90">
        <v>313</v>
      </c>
      <c r="W29" s="90">
        <v>233</v>
      </c>
      <c r="X29" s="90">
        <v>168</v>
      </c>
      <c r="Y29" s="91" t="s">
        <v>7</v>
      </c>
      <c r="AA29" s="35">
        <v>8</v>
      </c>
      <c r="AB29" s="36">
        <v>237</v>
      </c>
      <c r="AC29" s="36">
        <v>121</v>
      </c>
      <c r="AD29" s="36">
        <v>386</v>
      </c>
      <c r="AE29" s="146" t="s">
        <v>5</v>
      </c>
      <c r="AG29" s="39">
        <v>8</v>
      </c>
      <c r="AH29" s="155">
        <v>173</v>
      </c>
      <c r="AI29" s="156">
        <v>93</v>
      </c>
      <c r="AJ29" s="157">
        <v>1027</v>
      </c>
      <c r="AK29" s="41" t="s">
        <v>7</v>
      </c>
      <c r="AM29" s="39">
        <v>8</v>
      </c>
      <c r="AN29" s="40">
        <v>20</v>
      </c>
      <c r="AO29" s="40">
        <v>138</v>
      </c>
      <c r="AP29" s="40">
        <v>159</v>
      </c>
      <c r="AQ29" s="41" t="s">
        <v>7</v>
      </c>
      <c r="AS29" s="39">
        <v>8</v>
      </c>
      <c r="AT29" s="40">
        <v>1533</v>
      </c>
      <c r="AU29" s="40">
        <v>47</v>
      </c>
      <c r="AV29" s="40">
        <v>768</v>
      </c>
      <c r="AW29" s="41" t="s">
        <v>7</v>
      </c>
      <c r="AY29" s="39">
        <v>8</v>
      </c>
      <c r="AZ29" s="40">
        <v>122</v>
      </c>
      <c r="BA29" s="40">
        <v>1598</v>
      </c>
      <c r="BB29" s="40">
        <v>1771</v>
      </c>
      <c r="BC29" s="41" t="s">
        <v>7</v>
      </c>
      <c r="BI29" s="136">
        <v>8</v>
      </c>
      <c r="BJ29" s="172">
        <v>107</v>
      </c>
      <c r="BK29" s="164">
        <v>1002</v>
      </c>
      <c r="BL29" s="164">
        <v>2415</v>
      </c>
      <c r="BM29" s="173" t="s">
        <v>7</v>
      </c>
      <c r="BU29" s="136">
        <v>8</v>
      </c>
      <c r="BV29" s="164">
        <v>1730</v>
      </c>
      <c r="BW29" s="164">
        <v>234</v>
      </c>
      <c r="BX29" s="164">
        <v>1218</v>
      </c>
      <c r="BY29" s="173" t="s">
        <v>80</v>
      </c>
    </row>
    <row r="30" spans="2:77" ht="13.5" thickBot="1">
      <c r="B30" s="129">
        <v>402</v>
      </c>
      <c r="C30" s="15">
        <v>330</v>
      </c>
      <c r="D30" s="15">
        <v>233</v>
      </c>
      <c r="E30" s="13" t="s">
        <v>25</v>
      </c>
      <c r="G30" s="31">
        <v>3</v>
      </c>
      <c r="H30" s="61">
        <v>148</v>
      </c>
      <c r="I30" s="62">
        <v>178</v>
      </c>
      <c r="J30" s="62">
        <v>37</v>
      </c>
      <c r="K30" s="62">
        <v>68</v>
      </c>
      <c r="L30" s="62">
        <v>58</v>
      </c>
      <c r="M30" s="63" t="s">
        <v>5</v>
      </c>
      <c r="O30" s="1"/>
      <c r="P30" s="1"/>
      <c r="Q30" s="1"/>
      <c r="R30" s="1"/>
      <c r="S30" s="1"/>
      <c r="U30" s="1"/>
      <c r="V30" s="1"/>
      <c r="W30" s="1"/>
      <c r="X30" s="1"/>
      <c r="Y30" s="1"/>
      <c r="AA30" s="1"/>
      <c r="AB30" s="9"/>
      <c r="AC30" s="9"/>
      <c r="AD30" s="9"/>
      <c r="AE30" s="147"/>
      <c r="AG30" s="1"/>
      <c r="AH30" s="1"/>
      <c r="AI30" s="1"/>
      <c r="AJ30" s="1"/>
      <c r="AK30" s="9"/>
      <c r="AN30" s="9"/>
      <c r="AO30" s="9"/>
      <c r="AP30" s="9"/>
      <c r="AQ30" s="10"/>
      <c r="AT30" s="9"/>
      <c r="AU30" s="9"/>
      <c r="AV30" s="9"/>
      <c r="AW30" s="10"/>
      <c r="AZ30" s="9"/>
      <c r="BA30" s="9"/>
      <c r="BB30" s="9"/>
      <c r="BC30" s="10"/>
      <c r="BI30" s="1"/>
      <c r="BJ30" s="9"/>
      <c r="BK30" s="9"/>
      <c r="BL30" s="9"/>
      <c r="BM30" s="10"/>
      <c r="BV30" s="9"/>
      <c r="BW30" s="9"/>
      <c r="BX30" s="9"/>
      <c r="BY30" s="10"/>
    </row>
    <row r="31" spans="2:77" ht="13.5" thickBot="1">
      <c r="B31" s="129">
        <v>60</v>
      </c>
      <c r="C31" s="15">
        <v>349</v>
      </c>
      <c r="D31" s="15">
        <v>176</v>
      </c>
      <c r="E31" s="13" t="s">
        <v>25</v>
      </c>
      <c r="G31" s="35">
        <v>4</v>
      </c>
      <c r="H31" s="64">
        <v>342</v>
      </c>
      <c r="I31" s="65">
        <v>449</v>
      </c>
      <c r="J31" s="65">
        <v>174</v>
      </c>
      <c r="K31" s="65">
        <v>292</v>
      </c>
      <c r="L31" s="65">
        <v>710</v>
      </c>
      <c r="M31" s="66" t="s">
        <v>5</v>
      </c>
      <c r="O31" s="4" t="s">
        <v>8</v>
      </c>
      <c r="P31" s="5" t="s">
        <v>1</v>
      </c>
      <c r="Q31" s="5" t="s">
        <v>2</v>
      </c>
      <c r="R31" s="5" t="s">
        <v>3</v>
      </c>
      <c r="S31" s="6" t="s">
        <v>4</v>
      </c>
      <c r="U31" s="4" t="s">
        <v>8</v>
      </c>
      <c r="V31" s="5" t="s">
        <v>1</v>
      </c>
      <c r="W31" s="5" t="s">
        <v>2</v>
      </c>
      <c r="X31" s="5" t="s">
        <v>3</v>
      </c>
      <c r="Y31" s="6" t="s">
        <v>4</v>
      </c>
      <c r="AA31" s="4" t="s">
        <v>8</v>
      </c>
      <c r="AB31" s="11" t="s">
        <v>1</v>
      </c>
      <c r="AC31" s="11" t="s">
        <v>2</v>
      </c>
      <c r="AD31" s="11" t="s">
        <v>3</v>
      </c>
      <c r="AE31" s="141" t="s">
        <v>4</v>
      </c>
      <c r="AG31" s="4" t="s">
        <v>8</v>
      </c>
      <c r="AH31" s="1"/>
      <c r="AI31" s="1"/>
      <c r="AJ31" s="1"/>
      <c r="AK31" s="12" t="s">
        <v>4</v>
      </c>
      <c r="AM31" s="3" t="s">
        <v>8</v>
      </c>
      <c r="AN31" s="7" t="s">
        <v>1</v>
      </c>
      <c r="AO31" s="7" t="s">
        <v>2</v>
      </c>
      <c r="AP31" s="7" t="s">
        <v>3</v>
      </c>
      <c r="AQ31" s="8" t="s">
        <v>4</v>
      </c>
      <c r="AS31" s="3" t="s">
        <v>8</v>
      </c>
      <c r="AT31" s="7" t="s">
        <v>1</v>
      </c>
      <c r="AU31" s="7" t="s">
        <v>2</v>
      </c>
      <c r="AV31" s="7" t="s">
        <v>3</v>
      </c>
      <c r="AW31" s="8" t="s">
        <v>4</v>
      </c>
      <c r="AY31" s="3" t="s">
        <v>8</v>
      </c>
      <c r="AZ31" s="7" t="s">
        <v>1</v>
      </c>
      <c r="BA31" s="7" t="s">
        <v>2</v>
      </c>
      <c r="BB31" s="7" t="s">
        <v>3</v>
      </c>
      <c r="BC31" s="8" t="s">
        <v>4</v>
      </c>
      <c r="BI31" s="4" t="s">
        <v>8</v>
      </c>
      <c r="BJ31" s="7" t="s">
        <v>1</v>
      </c>
      <c r="BK31" s="7" t="s">
        <v>2</v>
      </c>
      <c r="BL31" s="7" t="s">
        <v>3</v>
      </c>
      <c r="BM31" s="8" t="s">
        <v>4</v>
      </c>
      <c r="BU31" s="3" t="s">
        <v>8</v>
      </c>
      <c r="BV31" s="7" t="s">
        <v>1</v>
      </c>
      <c r="BW31" s="7" t="s">
        <v>2</v>
      </c>
      <c r="BX31" s="7" t="s">
        <v>3</v>
      </c>
      <c r="BY31" s="8" t="s">
        <v>4</v>
      </c>
    </row>
    <row r="32" spans="2:77" ht="13.5" thickBot="1">
      <c r="B32" s="129">
        <v>68</v>
      </c>
      <c r="C32" s="15">
        <v>16</v>
      </c>
      <c r="D32" s="15">
        <v>71</v>
      </c>
      <c r="E32" s="13" t="s">
        <v>25</v>
      </c>
      <c r="O32" s="19">
        <v>1</v>
      </c>
      <c r="P32" s="55">
        <v>144</v>
      </c>
      <c r="Q32" s="79">
        <v>60</v>
      </c>
      <c r="R32" s="79">
        <v>64</v>
      </c>
      <c r="S32" s="80" t="s">
        <v>11</v>
      </c>
      <c r="U32" s="19">
        <v>1</v>
      </c>
      <c r="V32" s="71">
        <v>343</v>
      </c>
      <c r="W32" s="78">
        <v>25</v>
      </c>
      <c r="X32" s="78">
        <v>494</v>
      </c>
      <c r="Y32" s="77" t="s">
        <v>11</v>
      </c>
      <c r="AA32" s="27">
        <v>1</v>
      </c>
      <c r="AB32" s="29">
        <v>47</v>
      </c>
      <c r="AC32" s="28">
        <v>126</v>
      </c>
      <c r="AD32" s="29">
        <v>148</v>
      </c>
      <c r="AE32" s="142" t="s">
        <v>7</v>
      </c>
      <c r="AG32" s="22">
        <v>1</v>
      </c>
      <c r="AH32" s="150">
        <v>337</v>
      </c>
      <c r="AI32" s="151">
        <v>1510</v>
      </c>
      <c r="AJ32" s="152">
        <v>85</v>
      </c>
      <c r="AK32" s="25" t="s">
        <v>6</v>
      </c>
      <c r="AM32" s="22">
        <v>1</v>
      </c>
      <c r="AN32" s="24">
        <v>70</v>
      </c>
      <c r="AO32" s="23">
        <v>1114</v>
      </c>
      <c r="AP32" s="24">
        <v>48</v>
      </c>
      <c r="AQ32" s="25" t="s">
        <v>6</v>
      </c>
      <c r="AS32" s="22">
        <v>1</v>
      </c>
      <c r="AT32" s="24">
        <v>1732</v>
      </c>
      <c r="AU32" s="23">
        <v>67</v>
      </c>
      <c r="AV32" s="24">
        <v>48</v>
      </c>
      <c r="AW32" s="25" t="s">
        <v>6</v>
      </c>
      <c r="AY32" s="31">
        <v>1</v>
      </c>
      <c r="AZ32" s="32">
        <v>1592</v>
      </c>
      <c r="BA32" s="33">
        <v>1126</v>
      </c>
      <c r="BB32" s="32">
        <v>1511</v>
      </c>
      <c r="BC32" s="34" t="s">
        <v>5</v>
      </c>
      <c r="BI32" s="133">
        <v>1</v>
      </c>
      <c r="BJ32" s="165">
        <v>346</v>
      </c>
      <c r="BK32" s="166">
        <v>1747</v>
      </c>
      <c r="BL32" s="167">
        <v>1771</v>
      </c>
      <c r="BM32" s="168" t="s">
        <v>7</v>
      </c>
      <c r="BU32" s="133">
        <v>1</v>
      </c>
      <c r="BV32" s="100">
        <v>1114</v>
      </c>
      <c r="BW32" s="244">
        <v>469</v>
      </c>
      <c r="BX32" s="100">
        <v>2041</v>
      </c>
      <c r="BY32" s="170" t="s">
        <v>77</v>
      </c>
    </row>
    <row r="33" spans="2:77" ht="13.5" thickBot="1">
      <c r="B33" s="129">
        <v>47</v>
      </c>
      <c r="C33" s="15">
        <v>312</v>
      </c>
      <c r="D33" s="15">
        <v>201</v>
      </c>
      <c r="E33" s="13" t="s">
        <v>25</v>
      </c>
      <c r="G33" s="54" t="s">
        <v>9</v>
      </c>
      <c r="H33" s="52" t="s">
        <v>1</v>
      </c>
      <c r="I33" s="52" t="s">
        <v>27</v>
      </c>
      <c r="J33" s="52" t="s">
        <v>2</v>
      </c>
      <c r="K33" s="52" t="s">
        <v>3</v>
      </c>
      <c r="L33" s="52" t="s">
        <v>28</v>
      </c>
      <c r="M33" s="53" t="s">
        <v>4</v>
      </c>
      <c r="O33" s="22">
        <v>2</v>
      </c>
      <c r="P33" s="58">
        <v>353</v>
      </c>
      <c r="Q33" s="81">
        <v>267</v>
      </c>
      <c r="R33" s="81">
        <v>343</v>
      </c>
      <c r="S33" s="82" t="s">
        <v>6</v>
      </c>
      <c r="U33" s="31">
        <v>2</v>
      </c>
      <c r="V33" s="62">
        <v>16</v>
      </c>
      <c r="W33" s="85">
        <v>79</v>
      </c>
      <c r="X33" s="85">
        <v>818</v>
      </c>
      <c r="Y33" s="84" t="s">
        <v>5</v>
      </c>
      <c r="AA33" s="27">
        <v>2</v>
      </c>
      <c r="AB33" s="29">
        <v>1319</v>
      </c>
      <c r="AC33" s="29">
        <v>233</v>
      </c>
      <c r="AD33" s="29">
        <v>57</v>
      </c>
      <c r="AE33" s="142" t="s">
        <v>7</v>
      </c>
      <c r="AG33" s="19">
        <v>2</v>
      </c>
      <c r="AH33" s="153">
        <v>175</v>
      </c>
      <c r="AI33" s="2">
        <v>33</v>
      </c>
      <c r="AJ33" s="154">
        <v>108</v>
      </c>
      <c r="AK33" s="21" t="s">
        <v>11</v>
      </c>
      <c r="AM33" s="31">
        <v>2</v>
      </c>
      <c r="AN33" s="32">
        <v>79</v>
      </c>
      <c r="AO33" s="32">
        <v>469</v>
      </c>
      <c r="AP33" s="32">
        <v>222</v>
      </c>
      <c r="AQ33" s="34" t="s">
        <v>5</v>
      </c>
      <c r="AS33" s="19">
        <v>2</v>
      </c>
      <c r="AT33" s="20">
        <v>330</v>
      </c>
      <c r="AU33" s="20">
        <v>910</v>
      </c>
      <c r="AV33" s="20">
        <v>1270</v>
      </c>
      <c r="AW33" s="21" t="s">
        <v>11</v>
      </c>
      <c r="AY33" s="31">
        <v>2</v>
      </c>
      <c r="AZ33" s="32">
        <v>2337</v>
      </c>
      <c r="BA33" s="32">
        <v>33</v>
      </c>
      <c r="BB33" s="32">
        <v>45</v>
      </c>
      <c r="BC33" s="34" t="s">
        <v>5</v>
      </c>
      <c r="BI33" s="133">
        <v>2</v>
      </c>
      <c r="BJ33" s="169">
        <v>1896</v>
      </c>
      <c r="BK33" s="100">
        <v>2039</v>
      </c>
      <c r="BL33" s="100">
        <v>668</v>
      </c>
      <c r="BM33" s="170" t="s">
        <v>7</v>
      </c>
      <c r="BU33" s="133">
        <v>2</v>
      </c>
      <c r="BV33" s="100">
        <v>111</v>
      </c>
      <c r="BW33" s="100">
        <v>1538</v>
      </c>
      <c r="BX33" s="100">
        <v>2630</v>
      </c>
      <c r="BY33" s="237" t="s">
        <v>79</v>
      </c>
    </row>
    <row r="34" spans="2:77">
      <c r="B34" s="129">
        <v>37</v>
      </c>
      <c r="C34" s="15">
        <v>88</v>
      </c>
      <c r="D34" s="15">
        <v>59</v>
      </c>
      <c r="E34" s="13" t="s">
        <v>25</v>
      </c>
      <c r="G34" s="22">
        <v>1</v>
      </c>
      <c r="H34" s="67">
        <v>45</v>
      </c>
      <c r="I34" s="68">
        <v>249</v>
      </c>
      <c r="J34" s="68">
        <v>128</v>
      </c>
      <c r="K34" s="68">
        <v>135</v>
      </c>
      <c r="L34" s="68">
        <v>108</v>
      </c>
      <c r="M34" s="69" t="s">
        <v>6</v>
      </c>
      <c r="O34" s="27">
        <v>3</v>
      </c>
      <c r="P34" s="93">
        <v>494</v>
      </c>
      <c r="Q34" s="88">
        <v>662</v>
      </c>
      <c r="R34" s="88">
        <v>250</v>
      </c>
      <c r="S34" s="89" t="s">
        <v>7</v>
      </c>
      <c r="U34" s="22">
        <v>3</v>
      </c>
      <c r="V34" s="81">
        <v>87</v>
      </c>
      <c r="W34" s="81">
        <v>103</v>
      </c>
      <c r="X34" s="81">
        <v>650</v>
      </c>
      <c r="Y34" s="82" t="s">
        <v>6</v>
      </c>
      <c r="AA34" s="22">
        <v>3</v>
      </c>
      <c r="AB34" s="23">
        <v>279</v>
      </c>
      <c r="AC34" s="23">
        <v>66</v>
      </c>
      <c r="AD34" s="24">
        <v>461</v>
      </c>
      <c r="AE34" s="144" t="s">
        <v>6</v>
      </c>
      <c r="AG34" s="31">
        <v>3</v>
      </c>
      <c r="AH34" s="153">
        <v>343</v>
      </c>
      <c r="AI34" s="2">
        <v>388</v>
      </c>
      <c r="AJ34" s="154">
        <v>353</v>
      </c>
      <c r="AK34" s="34" t="s">
        <v>5</v>
      </c>
      <c r="AM34" s="19">
        <v>3</v>
      </c>
      <c r="AN34" s="26">
        <v>503</v>
      </c>
      <c r="AO34" s="26">
        <v>451</v>
      </c>
      <c r="AP34" s="20">
        <v>1139</v>
      </c>
      <c r="AQ34" s="21" t="s">
        <v>11</v>
      </c>
      <c r="AS34" s="31">
        <v>3</v>
      </c>
      <c r="AT34" s="33">
        <v>195</v>
      </c>
      <c r="AU34" s="33">
        <v>121</v>
      </c>
      <c r="AV34" s="32">
        <v>126</v>
      </c>
      <c r="AW34" s="34" t="s">
        <v>5</v>
      </c>
      <c r="AY34" s="19">
        <v>3</v>
      </c>
      <c r="AZ34" s="26">
        <v>67</v>
      </c>
      <c r="BA34" s="26">
        <v>16</v>
      </c>
      <c r="BB34" s="20">
        <v>348</v>
      </c>
      <c r="BC34" s="21" t="s">
        <v>11</v>
      </c>
      <c r="BI34" s="133">
        <v>3</v>
      </c>
      <c r="BJ34" s="171">
        <v>175</v>
      </c>
      <c r="BK34" s="158">
        <v>254</v>
      </c>
      <c r="BL34" s="100">
        <v>2185</v>
      </c>
      <c r="BM34" s="170" t="s">
        <v>7</v>
      </c>
      <c r="BU34" s="133">
        <v>3</v>
      </c>
      <c r="BV34" s="158">
        <v>1986</v>
      </c>
      <c r="BW34" s="158">
        <v>1676</v>
      </c>
      <c r="BX34" s="100">
        <v>888</v>
      </c>
      <c r="BY34" s="237" t="s">
        <v>78</v>
      </c>
    </row>
    <row r="35" spans="2:77">
      <c r="B35" s="129">
        <v>28</v>
      </c>
      <c r="C35" s="15">
        <v>67</v>
      </c>
      <c r="D35" s="15">
        <v>75</v>
      </c>
      <c r="E35" s="13" t="s">
        <v>25</v>
      </c>
      <c r="G35" s="19">
        <v>2</v>
      </c>
      <c r="H35" s="70">
        <v>177</v>
      </c>
      <c r="I35" s="71">
        <v>59</v>
      </c>
      <c r="J35" s="71">
        <v>122</v>
      </c>
      <c r="K35" s="71">
        <v>53</v>
      </c>
      <c r="L35" s="71">
        <v>340</v>
      </c>
      <c r="M35" s="72" t="s">
        <v>11</v>
      </c>
      <c r="O35" s="27">
        <v>4</v>
      </c>
      <c r="P35" s="94">
        <v>942</v>
      </c>
      <c r="Q35" s="87">
        <v>357</v>
      </c>
      <c r="R35" s="87">
        <v>519</v>
      </c>
      <c r="S35" s="89" t="s">
        <v>7</v>
      </c>
      <c r="U35" s="27">
        <v>4</v>
      </c>
      <c r="V35" s="87">
        <v>308</v>
      </c>
      <c r="W35" s="87">
        <v>121</v>
      </c>
      <c r="X35" s="87">
        <v>188</v>
      </c>
      <c r="Y35" s="89" t="s">
        <v>7</v>
      </c>
      <c r="AA35" s="19">
        <v>4</v>
      </c>
      <c r="AB35" s="20">
        <v>1038</v>
      </c>
      <c r="AC35" s="20">
        <v>175</v>
      </c>
      <c r="AD35" s="20">
        <v>1388</v>
      </c>
      <c r="AE35" s="145" t="s">
        <v>11</v>
      </c>
      <c r="AG35" s="31">
        <v>4</v>
      </c>
      <c r="AH35" s="153">
        <v>118</v>
      </c>
      <c r="AI35" s="2">
        <v>229</v>
      </c>
      <c r="AJ35" s="154">
        <v>312</v>
      </c>
      <c r="AK35" s="34" t="s">
        <v>5</v>
      </c>
      <c r="AM35" s="31">
        <v>4</v>
      </c>
      <c r="AN35" s="32">
        <v>121</v>
      </c>
      <c r="AO35" s="32">
        <v>65</v>
      </c>
      <c r="AP35" s="32">
        <v>1511</v>
      </c>
      <c r="AQ35" s="34" t="s">
        <v>5</v>
      </c>
      <c r="AS35" s="27">
        <v>4</v>
      </c>
      <c r="AT35" s="29">
        <v>1305</v>
      </c>
      <c r="AU35" s="29">
        <v>176</v>
      </c>
      <c r="AV35" s="29">
        <v>2166</v>
      </c>
      <c r="AW35" s="30" t="s">
        <v>7</v>
      </c>
      <c r="AY35" s="22">
        <v>4</v>
      </c>
      <c r="AZ35" s="24">
        <v>368</v>
      </c>
      <c r="BA35" s="24">
        <v>100</v>
      </c>
      <c r="BB35" s="24">
        <v>2171</v>
      </c>
      <c r="BC35" s="25" t="s">
        <v>6</v>
      </c>
      <c r="BI35" s="133">
        <v>4</v>
      </c>
      <c r="BJ35" s="169">
        <v>188</v>
      </c>
      <c r="BK35" s="100">
        <v>399</v>
      </c>
      <c r="BL35" s="100">
        <v>329</v>
      </c>
      <c r="BM35" s="170" t="s">
        <v>6</v>
      </c>
      <c r="BU35" s="133">
        <v>4</v>
      </c>
      <c r="BV35" s="243">
        <v>2612</v>
      </c>
      <c r="BW35" s="243">
        <v>27</v>
      </c>
      <c r="BX35" s="243">
        <v>141</v>
      </c>
      <c r="BY35" s="237" t="s">
        <v>79</v>
      </c>
    </row>
    <row r="36" spans="2:77" ht="13.5" thickBot="1">
      <c r="B36" s="130">
        <v>22</v>
      </c>
      <c r="C36" s="16">
        <v>45</v>
      </c>
      <c r="D36" s="16">
        <v>340</v>
      </c>
      <c r="E36" s="14" t="s">
        <v>25</v>
      </c>
      <c r="G36" s="31">
        <v>3</v>
      </c>
      <c r="H36" s="61">
        <v>38</v>
      </c>
      <c r="I36" s="62">
        <v>422</v>
      </c>
      <c r="J36" s="62">
        <v>235</v>
      </c>
      <c r="K36" s="62">
        <v>8</v>
      </c>
      <c r="L36" s="62">
        <v>293</v>
      </c>
      <c r="M36" s="63" t="s">
        <v>5</v>
      </c>
      <c r="O36" s="31">
        <v>5</v>
      </c>
      <c r="P36" s="61">
        <v>63</v>
      </c>
      <c r="Q36" s="86">
        <v>157</v>
      </c>
      <c r="R36" s="86">
        <v>48</v>
      </c>
      <c r="S36" s="84" t="s">
        <v>5</v>
      </c>
      <c r="U36" s="31">
        <v>5</v>
      </c>
      <c r="V36" s="62">
        <v>126</v>
      </c>
      <c r="W36" s="85">
        <v>322</v>
      </c>
      <c r="X36" s="85">
        <v>781</v>
      </c>
      <c r="Y36" s="84" t="s">
        <v>5</v>
      </c>
      <c r="AA36" s="27">
        <v>5</v>
      </c>
      <c r="AB36" s="29">
        <v>11</v>
      </c>
      <c r="AC36" s="28">
        <v>190</v>
      </c>
      <c r="AD36" s="29">
        <v>179</v>
      </c>
      <c r="AE36" s="142" t="s">
        <v>7</v>
      </c>
      <c r="AG36" s="27">
        <v>5</v>
      </c>
      <c r="AH36" s="153">
        <v>703</v>
      </c>
      <c r="AI36" s="2">
        <v>234</v>
      </c>
      <c r="AJ36" s="154">
        <v>195</v>
      </c>
      <c r="AK36" s="30" t="s">
        <v>7</v>
      </c>
      <c r="AM36" s="27">
        <v>5</v>
      </c>
      <c r="AN36" s="29">
        <v>1468</v>
      </c>
      <c r="AO36" s="28">
        <v>1680</v>
      </c>
      <c r="AP36" s="29">
        <v>148</v>
      </c>
      <c r="AQ36" s="30" t="s">
        <v>7</v>
      </c>
      <c r="AS36" s="31">
        <v>5</v>
      </c>
      <c r="AT36" s="32">
        <v>1114</v>
      </c>
      <c r="AU36" s="33">
        <v>469</v>
      </c>
      <c r="AV36" s="32">
        <v>1523</v>
      </c>
      <c r="AW36" s="34" t="s">
        <v>5</v>
      </c>
      <c r="AY36" s="27">
        <v>5</v>
      </c>
      <c r="AZ36" s="29">
        <v>304</v>
      </c>
      <c r="BA36" s="28">
        <v>191</v>
      </c>
      <c r="BB36" s="29">
        <v>326</v>
      </c>
      <c r="BC36" s="30" t="s">
        <v>7</v>
      </c>
      <c r="BI36" s="133">
        <v>5</v>
      </c>
      <c r="BJ36" s="169">
        <v>1622</v>
      </c>
      <c r="BK36" s="158">
        <v>375</v>
      </c>
      <c r="BL36" s="100">
        <v>190</v>
      </c>
      <c r="BM36" s="170" t="s">
        <v>7</v>
      </c>
      <c r="BU36" s="133">
        <v>5</v>
      </c>
      <c r="BV36" s="100">
        <v>1306</v>
      </c>
      <c r="BW36" s="244">
        <v>2337</v>
      </c>
      <c r="BX36" s="100">
        <v>624</v>
      </c>
      <c r="BY36" s="237" t="s">
        <v>80</v>
      </c>
    </row>
    <row r="37" spans="2:77" ht="13.5" thickBot="1">
      <c r="G37" s="35">
        <v>4</v>
      </c>
      <c r="H37" s="64">
        <v>175</v>
      </c>
      <c r="I37" s="65">
        <v>126</v>
      </c>
      <c r="J37" s="65">
        <v>230</v>
      </c>
      <c r="K37" s="65">
        <v>140</v>
      </c>
      <c r="L37" s="65">
        <v>546</v>
      </c>
      <c r="M37" s="66" t="s">
        <v>5</v>
      </c>
      <c r="O37" s="31">
        <v>6</v>
      </c>
      <c r="P37" s="61">
        <v>138</v>
      </c>
      <c r="Q37" s="86">
        <v>254</v>
      </c>
      <c r="R37" s="86">
        <v>151</v>
      </c>
      <c r="S37" s="84" t="s">
        <v>5</v>
      </c>
      <c r="U37" s="27">
        <v>6</v>
      </c>
      <c r="V37" s="87">
        <v>260</v>
      </c>
      <c r="W37" s="88">
        <v>203</v>
      </c>
      <c r="X37" s="88">
        <v>245</v>
      </c>
      <c r="Y37" s="89" t="s">
        <v>7</v>
      </c>
      <c r="AA37" s="27">
        <v>6</v>
      </c>
      <c r="AB37" s="29">
        <v>563</v>
      </c>
      <c r="AC37" s="29">
        <v>1114</v>
      </c>
      <c r="AD37" s="29">
        <v>343</v>
      </c>
      <c r="AE37" s="142" t="s">
        <v>7</v>
      </c>
      <c r="AG37" s="27">
        <v>6</v>
      </c>
      <c r="AH37" s="153">
        <v>1680</v>
      </c>
      <c r="AI37" s="2">
        <v>66</v>
      </c>
      <c r="AJ37" s="154">
        <v>1503</v>
      </c>
      <c r="AK37" s="30" t="s">
        <v>7</v>
      </c>
      <c r="AM37" s="27">
        <v>6</v>
      </c>
      <c r="AN37" s="29">
        <v>395</v>
      </c>
      <c r="AO37" s="29">
        <v>610</v>
      </c>
      <c r="AP37" s="29">
        <v>279</v>
      </c>
      <c r="AQ37" s="30" t="s">
        <v>7</v>
      </c>
      <c r="AS37" s="27">
        <v>6</v>
      </c>
      <c r="AT37" s="29">
        <v>2054</v>
      </c>
      <c r="AU37" s="29">
        <v>558</v>
      </c>
      <c r="AV37" s="29">
        <v>365</v>
      </c>
      <c r="AW37" s="30" t="s">
        <v>7</v>
      </c>
      <c r="AY37" s="27">
        <v>6</v>
      </c>
      <c r="AZ37" s="29">
        <v>1071</v>
      </c>
      <c r="BA37" s="29">
        <v>604</v>
      </c>
      <c r="BB37" s="29">
        <v>118</v>
      </c>
      <c r="BC37" s="30" t="s">
        <v>7</v>
      </c>
      <c r="BI37" s="133">
        <v>6</v>
      </c>
      <c r="BJ37" s="169">
        <v>341</v>
      </c>
      <c r="BK37" s="100">
        <v>245</v>
      </c>
      <c r="BL37" s="100">
        <v>816</v>
      </c>
      <c r="BM37" s="170" t="s">
        <v>5</v>
      </c>
      <c r="BU37" s="133">
        <v>6</v>
      </c>
      <c r="BV37" s="100">
        <v>175</v>
      </c>
      <c r="BW37" s="243">
        <v>573</v>
      </c>
      <c r="BX37" s="100">
        <v>88</v>
      </c>
      <c r="BY37" s="237" t="s">
        <v>80</v>
      </c>
    </row>
    <row r="38" spans="2:77" ht="13.5" thickBot="1">
      <c r="O38" s="27">
        <v>7</v>
      </c>
      <c r="P38" s="94">
        <v>643</v>
      </c>
      <c r="Q38" s="92">
        <v>148</v>
      </c>
      <c r="R38" s="92">
        <v>57</v>
      </c>
      <c r="S38" s="89" t="s">
        <v>7</v>
      </c>
      <c r="U38" s="27">
        <v>7</v>
      </c>
      <c r="V38" s="87">
        <v>48</v>
      </c>
      <c r="W38" s="87">
        <v>60</v>
      </c>
      <c r="X38" s="87">
        <v>191</v>
      </c>
      <c r="Y38" s="89" t="s">
        <v>7</v>
      </c>
      <c r="AA38" s="31">
        <v>7</v>
      </c>
      <c r="AB38" s="32">
        <v>302</v>
      </c>
      <c r="AC38" s="32">
        <v>292</v>
      </c>
      <c r="AD38" s="32">
        <v>61</v>
      </c>
      <c r="AE38" s="143" t="s">
        <v>5</v>
      </c>
      <c r="AG38" s="27">
        <v>7</v>
      </c>
      <c r="AH38" s="153">
        <v>1126</v>
      </c>
      <c r="AI38" s="2">
        <v>279</v>
      </c>
      <c r="AJ38" s="154">
        <v>180</v>
      </c>
      <c r="AK38" s="30" t="s">
        <v>7</v>
      </c>
      <c r="AM38" s="27">
        <v>7</v>
      </c>
      <c r="AN38" s="29">
        <v>108</v>
      </c>
      <c r="AO38" s="29">
        <v>234</v>
      </c>
      <c r="AP38" s="29">
        <v>175</v>
      </c>
      <c r="AQ38" s="30" t="s">
        <v>7</v>
      </c>
      <c r="AS38" s="27">
        <v>7</v>
      </c>
      <c r="AT38" s="29">
        <v>1700</v>
      </c>
      <c r="AU38" s="29">
        <v>234</v>
      </c>
      <c r="AV38" s="29">
        <v>118</v>
      </c>
      <c r="AW38" s="30" t="s">
        <v>7</v>
      </c>
      <c r="AY38" s="27">
        <v>7</v>
      </c>
      <c r="AZ38" s="29">
        <v>1649</v>
      </c>
      <c r="BA38" s="29">
        <v>527</v>
      </c>
      <c r="BB38" s="29">
        <v>108</v>
      </c>
      <c r="BC38" s="30" t="s">
        <v>7</v>
      </c>
      <c r="BI38" s="133">
        <v>7</v>
      </c>
      <c r="BJ38" s="169">
        <v>217</v>
      </c>
      <c r="BK38" s="100">
        <v>247</v>
      </c>
      <c r="BL38" s="100">
        <v>68</v>
      </c>
      <c r="BM38" s="170" t="s">
        <v>11</v>
      </c>
      <c r="BU38" s="133">
        <v>7</v>
      </c>
      <c r="BV38" s="243">
        <v>3234</v>
      </c>
      <c r="BW38" s="100">
        <v>2775</v>
      </c>
      <c r="BX38" s="100">
        <v>40</v>
      </c>
      <c r="BY38" s="237" t="s">
        <v>80</v>
      </c>
    </row>
    <row r="39" spans="2:77" ht="13.5" thickBot="1">
      <c r="G39" s="54" t="s">
        <v>10</v>
      </c>
      <c r="H39" s="52" t="s">
        <v>1</v>
      </c>
      <c r="I39" s="52" t="s">
        <v>27</v>
      </c>
      <c r="J39" s="52" t="s">
        <v>2</v>
      </c>
      <c r="K39" s="52" t="s">
        <v>3</v>
      </c>
      <c r="L39" s="52" t="s">
        <v>28</v>
      </c>
      <c r="M39" s="53" t="s">
        <v>4</v>
      </c>
      <c r="O39" s="39">
        <v>8</v>
      </c>
      <c r="P39" s="95">
        <v>930</v>
      </c>
      <c r="Q39" s="96">
        <v>236</v>
      </c>
      <c r="R39" s="96">
        <v>155</v>
      </c>
      <c r="S39" s="91" t="s">
        <v>7</v>
      </c>
      <c r="U39" s="39">
        <v>8</v>
      </c>
      <c r="V39" s="90">
        <v>522</v>
      </c>
      <c r="W39" s="90">
        <v>71</v>
      </c>
      <c r="X39" s="90">
        <v>223</v>
      </c>
      <c r="Y39" s="91" t="s">
        <v>7</v>
      </c>
      <c r="AA39" s="35">
        <v>8</v>
      </c>
      <c r="AB39" s="36">
        <v>224</v>
      </c>
      <c r="AC39" s="36">
        <v>522</v>
      </c>
      <c r="AD39" s="36">
        <v>1006</v>
      </c>
      <c r="AE39" s="146" t="s">
        <v>5</v>
      </c>
      <c r="AG39" s="39">
        <v>8</v>
      </c>
      <c r="AH39" s="155">
        <v>1450</v>
      </c>
      <c r="AI39" s="156">
        <v>269</v>
      </c>
      <c r="AJ39" s="157">
        <v>292</v>
      </c>
      <c r="AK39" s="41" t="s">
        <v>7</v>
      </c>
      <c r="AM39" s="39">
        <v>8</v>
      </c>
      <c r="AN39" s="40">
        <v>1305</v>
      </c>
      <c r="AO39" s="40">
        <v>180</v>
      </c>
      <c r="AP39" s="40">
        <v>358</v>
      </c>
      <c r="AQ39" s="41" t="s">
        <v>7</v>
      </c>
      <c r="AS39" s="39">
        <v>8</v>
      </c>
      <c r="AT39" s="40">
        <v>2165</v>
      </c>
      <c r="AU39" s="40">
        <v>60</v>
      </c>
      <c r="AV39" s="40">
        <v>1087</v>
      </c>
      <c r="AW39" s="41" t="s">
        <v>7</v>
      </c>
      <c r="AY39" s="39">
        <v>8</v>
      </c>
      <c r="AZ39" s="40">
        <v>2344</v>
      </c>
      <c r="BA39" s="40">
        <v>155</v>
      </c>
      <c r="BB39" s="40">
        <v>231</v>
      </c>
      <c r="BC39" s="41" t="s">
        <v>7</v>
      </c>
      <c r="BI39" s="136">
        <v>8</v>
      </c>
      <c r="BJ39" s="172">
        <v>70</v>
      </c>
      <c r="BK39" s="164">
        <v>27</v>
      </c>
      <c r="BL39" s="164">
        <v>79</v>
      </c>
      <c r="BM39" s="173" t="s">
        <v>5</v>
      </c>
      <c r="BU39" s="136">
        <v>8</v>
      </c>
      <c r="BV39" s="164">
        <v>1511</v>
      </c>
      <c r="BW39" s="164">
        <v>368</v>
      </c>
      <c r="BX39" s="164">
        <v>1732</v>
      </c>
      <c r="BY39" s="240" t="s">
        <v>80</v>
      </c>
    </row>
    <row r="40" spans="2:77" ht="13.5" thickBot="1">
      <c r="G40" s="19">
        <v>1</v>
      </c>
      <c r="H40" s="55">
        <v>71</v>
      </c>
      <c r="I40" s="56">
        <v>294</v>
      </c>
      <c r="J40" s="56">
        <v>125</v>
      </c>
      <c r="K40" s="56">
        <v>365</v>
      </c>
      <c r="L40" s="56">
        <v>279</v>
      </c>
      <c r="M40" s="57" t="s">
        <v>11</v>
      </c>
      <c r="O40" s="1"/>
      <c r="P40" s="1"/>
      <c r="Q40" s="1"/>
      <c r="R40" s="1"/>
      <c r="S40" s="1"/>
      <c r="U40" s="1"/>
      <c r="V40" s="1"/>
      <c r="W40" s="1"/>
      <c r="X40" s="1"/>
      <c r="Y40" s="1"/>
      <c r="AA40" s="1"/>
      <c r="AB40" s="9"/>
      <c r="AC40" s="9"/>
      <c r="AD40" s="9"/>
      <c r="AE40" s="147"/>
      <c r="AG40" s="1"/>
      <c r="AH40" s="1"/>
      <c r="AI40" s="1"/>
      <c r="AJ40" s="1"/>
      <c r="AK40" s="9"/>
      <c r="AN40" s="9"/>
      <c r="AO40" s="9"/>
      <c r="AP40" s="9"/>
      <c r="AQ40" s="10"/>
      <c r="AT40" s="9"/>
      <c r="AU40" s="9"/>
      <c r="AV40" s="9"/>
      <c r="AW40" s="10"/>
      <c r="AZ40" s="9"/>
      <c r="BA40" s="9"/>
      <c r="BB40" s="9"/>
      <c r="BC40" s="10"/>
      <c r="BI40" s="1"/>
      <c r="BJ40" s="9"/>
      <c r="BK40" s="9"/>
      <c r="BL40" s="9"/>
      <c r="BM40" s="10"/>
      <c r="BV40" s="9"/>
      <c r="BW40" s="9"/>
      <c r="BX40" s="9"/>
      <c r="BY40" s="10"/>
    </row>
    <row r="41" spans="2:77" ht="13.5" thickBot="1">
      <c r="G41" s="31">
        <v>2</v>
      </c>
      <c r="H41" s="61">
        <v>176</v>
      </c>
      <c r="I41" s="62">
        <v>288</v>
      </c>
      <c r="J41" s="62">
        <v>56</v>
      </c>
      <c r="K41" s="62">
        <v>31</v>
      </c>
      <c r="L41" s="62">
        <v>25</v>
      </c>
      <c r="M41" s="63" t="s">
        <v>5</v>
      </c>
      <c r="O41" s="4" t="s">
        <v>12</v>
      </c>
      <c r="P41" s="5" t="s">
        <v>1</v>
      </c>
      <c r="Q41" s="5" t="s">
        <v>2</v>
      </c>
      <c r="R41" s="5" t="s">
        <v>3</v>
      </c>
      <c r="S41" s="6" t="s">
        <v>4</v>
      </c>
      <c r="U41" s="4" t="s">
        <v>9</v>
      </c>
      <c r="V41" s="5" t="s">
        <v>1</v>
      </c>
      <c r="W41" s="5" t="s">
        <v>2</v>
      </c>
      <c r="X41" s="5" t="s">
        <v>3</v>
      </c>
      <c r="Y41" s="6" t="s">
        <v>4</v>
      </c>
      <c r="AA41" s="4" t="s">
        <v>9</v>
      </c>
      <c r="AB41" s="11" t="s">
        <v>1</v>
      </c>
      <c r="AC41" s="11" t="s">
        <v>2</v>
      </c>
      <c r="AD41" s="11" t="s">
        <v>3</v>
      </c>
      <c r="AE41" s="141" t="s">
        <v>4</v>
      </c>
      <c r="AG41" s="4" t="s">
        <v>9</v>
      </c>
      <c r="AH41" s="1"/>
      <c r="AI41" s="1"/>
      <c r="AJ41" s="1"/>
      <c r="AK41" s="12" t="s">
        <v>4</v>
      </c>
      <c r="AM41" s="3" t="s">
        <v>9</v>
      </c>
      <c r="AN41" s="7" t="s">
        <v>1</v>
      </c>
      <c r="AO41" s="7" t="s">
        <v>2</v>
      </c>
      <c r="AP41" s="7" t="s">
        <v>3</v>
      </c>
      <c r="AQ41" s="8" t="s">
        <v>4</v>
      </c>
      <c r="AS41" s="3" t="s">
        <v>9</v>
      </c>
      <c r="AT41" s="7" t="s">
        <v>1</v>
      </c>
      <c r="AU41" s="7" t="s">
        <v>2</v>
      </c>
      <c r="AV41" s="7" t="s">
        <v>3</v>
      </c>
      <c r="AW41" s="8" t="s">
        <v>4</v>
      </c>
      <c r="AY41" s="3" t="s">
        <v>9</v>
      </c>
      <c r="AZ41" s="7" t="s">
        <v>1</v>
      </c>
      <c r="BA41" s="7" t="s">
        <v>2</v>
      </c>
      <c r="BB41" s="7" t="s">
        <v>3</v>
      </c>
      <c r="BC41" s="8" t="s">
        <v>4</v>
      </c>
      <c r="BI41" s="4" t="s">
        <v>9</v>
      </c>
      <c r="BJ41" s="7" t="s">
        <v>1</v>
      </c>
      <c r="BK41" s="7" t="s">
        <v>2</v>
      </c>
      <c r="BL41" s="7" t="s">
        <v>3</v>
      </c>
      <c r="BM41" s="8" t="s">
        <v>4</v>
      </c>
      <c r="BU41" s="3" t="s">
        <v>9</v>
      </c>
      <c r="BV41" s="7" t="s">
        <v>1</v>
      </c>
      <c r="BW41" s="7" t="s">
        <v>2</v>
      </c>
      <c r="BX41" s="7" t="s">
        <v>3</v>
      </c>
      <c r="BY41" s="8" t="s">
        <v>4</v>
      </c>
    </row>
    <row r="42" spans="2:77">
      <c r="G42" s="22">
        <v>3</v>
      </c>
      <c r="H42" s="58">
        <v>141</v>
      </c>
      <c r="I42" s="59">
        <v>302</v>
      </c>
      <c r="J42" s="59">
        <v>236</v>
      </c>
      <c r="K42" s="59">
        <v>329</v>
      </c>
      <c r="L42" s="59">
        <v>301</v>
      </c>
      <c r="M42" s="60" t="s">
        <v>6</v>
      </c>
      <c r="O42" s="19">
        <v>1</v>
      </c>
      <c r="P42" s="71">
        <v>311</v>
      </c>
      <c r="Q42" s="78">
        <v>308</v>
      </c>
      <c r="R42" s="78">
        <v>180</v>
      </c>
      <c r="S42" s="77" t="s">
        <v>11</v>
      </c>
      <c r="U42" s="31">
        <v>1</v>
      </c>
      <c r="V42" s="62">
        <v>74</v>
      </c>
      <c r="W42" s="85">
        <v>68</v>
      </c>
      <c r="X42" s="85">
        <v>9</v>
      </c>
      <c r="Y42" s="84" t="s">
        <v>17</v>
      </c>
      <c r="AA42" s="19">
        <v>1</v>
      </c>
      <c r="AB42" s="20">
        <v>1218</v>
      </c>
      <c r="AC42" s="26">
        <v>469</v>
      </c>
      <c r="AD42" s="20">
        <v>868</v>
      </c>
      <c r="AE42" s="145" t="s">
        <v>11</v>
      </c>
      <c r="AG42" s="27">
        <v>1</v>
      </c>
      <c r="AH42" s="150">
        <v>1089</v>
      </c>
      <c r="AI42" s="151">
        <v>1280</v>
      </c>
      <c r="AJ42" s="152">
        <v>365</v>
      </c>
      <c r="AK42" s="30" t="s">
        <v>7</v>
      </c>
      <c r="AM42" s="22">
        <v>1</v>
      </c>
      <c r="AN42" s="24">
        <v>1625</v>
      </c>
      <c r="AO42" s="23">
        <v>27</v>
      </c>
      <c r="AP42" s="24">
        <v>547</v>
      </c>
      <c r="AQ42" s="25" t="s">
        <v>6</v>
      </c>
      <c r="AS42" s="27">
        <v>1</v>
      </c>
      <c r="AT42" s="29">
        <v>1425</v>
      </c>
      <c r="AU42" s="28">
        <v>25</v>
      </c>
      <c r="AV42" s="29">
        <v>488</v>
      </c>
      <c r="AW42" s="30" t="s">
        <v>7</v>
      </c>
      <c r="AY42" s="19">
        <v>1</v>
      </c>
      <c r="AZ42" s="20">
        <v>1114</v>
      </c>
      <c r="BA42" s="26">
        <v>217</v>
      </c>
      <c r="BB42" s="20">
        <v>148</v>
      </c>
      <c r="BC42" s="21" t="s">
        <v>11</v>
      </c>
      <c r="BI42" s="133">
        <v>1</v>
      </c>
      <c r="BJ42" s="100">
        <v>111</v>
      </c>
      <c r="BK42" s="158">
        <v>67</v>
      </c>
      <c r="BL42" s="100">
        <v>971</v>
      </c>
      <c r="BM42" s="170" t="s">
        <v>11</v>
      </c>
      <c r="BU42" s="133">
        <v>1</v>
      </c>
      <c r="BV42" s="100">
        <v>1086</v>
      </c>
      <c r="BW42" s="244">
        <v>217</v>
      </c>
      <c r="BX42" s="100">
        <v>2429</v>
      </c>
      <c r="BY42" s="237" t="s">
        <v>78</v>
      </c>
    </row>
    <row r="43" spans="2:77" ht="13.5" thickBot="1">
      <c r="G43" s="35">
        <v>4</v>
      </c>
      <c r="H43" s="64">
        <v>114</v>
      </c>
      <c r="I43" s="65">
        <v>67</v>
      </c>
      <c r="J43" s="65">
        <v>61</v>
      </c>
      <c r="K43" s="65">
        <v>118</v>
      </c>
      <c r="L43" s="65">
        <v>378</v>
      </c>
      <c r="M43" s="66" t="s">
        <v>5</v>
      </c>
      <c r="O43" s="22">
        <v>2</v>
      </c>
      <c r="P43" s="59">
        <v>201</v>
      </c>
      <c r="Q43" s="81">
        <v>303</v>
      </c>
      <c r="R43" s="81">
        <v>93</v>
      </c>
      <c r="S43" s="82" t="s">
        <v>6</v>
      </c>
      <c r="U43" s="22">
        <v>2</v>
      </c>
      <c r="V43" s="59">
        <v>167</v>
      </c>
      <c r="W43" s="81">
        <v>312</v>
      </c>
      <c r="X43" s="81">
        <v>231</v>
      </c>
      <c r="Y43" s="82" t="s">
        <v>6</v>
      </c>
      <c r="AA43" s="27">
        <v>2</v>
      </c>
      <c r="AB43" s="29">
        <v>980</v>
      </c>
      <c r="AC43" s="29">
        <v>236</v>
      </c>
      <c r="AD43" s="29">
        <v>971</v>
      </c>
      <c r="AE43" s="142" t="s">
        <v>7</v>
      </c>
      <c r="AG43" s="19">
        <v>2</v>
      </c>
      <c r="AH43" s="153">
        <v>56</v>
      </c>
      <c r="AI43" s="2">
        <v>254</v>
      </c>
      <c r="AJ43" s="154">
        <v>64</v>
      </c>
      <c r="AK43" s="21" t="s">
        <v>11</v>
      </c>
      <c r="AM43" s="19">
        <v>2</v>
      </c>
      <c r="AN43" s="20">
        <v>177</v>
      </c>
      <c r="AO43" s="20">
        <v>1126</v>
      </c>
      <c r="AP43" s="20">
        <v>201</v>
      </c>
      <c r="AQ43" s="21" t="s">
        <v>11</v>
      </c>
      <c r="AS43" s="19">
        <v>2</v>
      </c>
      <c r="AT43" s="20">
        <v>173</v>
      </c>
      <c r="AU43" s="20">
        <v>1902</v>
      </c>
      <c r="AV43" s="20">
        <v>1319</v>
      </c>
      <c r="AW43" s="21" t="s">
        <v>11</v>
      </c>
      <c r="AY43" s="22">
        <v>2</v>
      </c>
      <c r="AZ43" s="24">
        <v>1717</v>
      </c>
      <c r="BA43" s="24">
        <v>254</v>
      </c>
      <c r="BB43" s="24">
        <v>384</v>
      </c>
      <c r="BC43" s="25" t="s">
        <v>6</v>
      </c>
      <c r="BI43" s="133">
        <v>2</v>
      </c>
      <c r="BJ43" s="100">
        <v>1318</v>
      </c>
      <c r="BK43" s="100">
        <v>973</v>
      </c>
      <c r="BL43" s="100">
        <v>25</v>
      </c>
      <c r="BM43" s="170" t="s">
        <v>5</v>
      </c>
      <c r="BU43" s="133">
        <v>2</v>
      </c>
      <c r="BV43" s="100">
        <v>78</v>
      </c>
      <c r="BW43" s="243">
        <v>51</v>
      </c>
      <c r="BX43" s="100">
        <v>2122</v>
      </c>
      <c r="BY43" s="237" t="s">
        <v>79</v>
      </c>
    </row>
    <row r="44" spans="2:77" ht="13.5" thickBot="1">
      <c r="O44" s="31">
        <v>3</v>
      </c>
      <c r="P44" s="85">
        <v>313</v>
      </c>
      <c r="Q44" s="85">
        <v>312</v>
      </c>
      <c r="R44" s="85">
        <v>108</v>
      </c>
      <c r="S44" s="84" t="s">
        <v>5</v>
      </c>
      <c r="U44" s="27">
        <v>3</v>
      </c>
      <c r="V44" s="88">
        <v>45</v>
      </c>
      <c r="W44" s="88">
        <v>217</v>
      </c>
      <c r="X44" s="88">
        <v>359</v>
      </c>
      <c r="Y44" s="89" t="s">
        <v>7</v>
      </c>
      <c r="AA44" s="31">
        <v>3</v>
      </c>
      <c r="AB44" s="33">
        <v>222</v>
      </c>
      <c r="AC44" s="33">
        <v>64</v>
      </c>
      <c r="AD44" s="32">
        <v>1405</v>
      </c>
      <c r="AE44" s="143" t="s">
        <v>5</v>
      </c>
      <c r="AG44" s="27">
        <v>3</v>
      </c>
      <c r="AH44" s="153">
        <v>231</v>
      </c>
      <c r="AI44" s="2">
        <v>126</v>
      </c>
      <c r="AJ44" s="154">
        <v>1648</v>
      </c>
      <c r="AK44" s="30" t="s">
        <v>7</v>
      </c>
      <c r="AM44" s="31">
        <v>3</v>
      </c>
      <c r="AN44" s="33">
        <v>365</v>
      </c>
      <c r="AO44" s="33">
        <v>1038</v>
      </c>
      <c r="AP44" s="32">
        <v>291</v>
      </c>
      <c r="AQ44" s="34" t="s">
        <v>5</v>
      </c>
      <c r="AS44" s="27">
        <v>3</v>
      </c>
      <c r="AT44" s="28">
        <v>2272</v>
      </c>
      <c r="AU44" s="28">
        <v>45</v>
      </c>
      <c r="AV44" s="29">
        <v>217</v>
      </c>
      <c r="AW44" s="30" t="s">
        <v>7</v>
      </c>
      <c r="AY44" s="27">
        <v>3</v>
      </c>
      <c r="AZ44" s="28">
        <v>2340</v>
      </c>
      <c r="BA44" s="28">
        <v>1450</v>
      </c>
      <c r="BB44" s="29">
        <v>612</v>
      </c>
      <c r="BC44" s="30" t="s">
        <v>7</v>
      </c>
      <c r="BI44" s="133">
        <v>3</v>
      </c>
      <c r="BJ44" s="158">
        <v>708</v>
      </c>
      <c r="BK44" s="158">
        <v>45</v>
      </c>
      <c r="BL44" s="100">
        <v>1923</v>
      </c>
      <c r="BM44" s="170" t="s">
        <v>7</v>
      </c>
      <c r="BU44" s="133">
        <v>3</v>
      </c>
      <c r="BV44" s="158">
        <v>1625</v>
      </c>
      <c r="BW44" s="158">
        <v>2056</v>
      </c>
      <c r="BX44" s="100">
        <v>3138</v>
      </c>
      <c r="BY44" s="237" t="s">
        <v>77</v>
      </c>
    </row>
    <row r="45" spans="2:77" ht="13.5" thickBot="1">
      <c r="G45" s="54" t="s">
        <v>12</v>
      </c>
      <c r="H45" s="52" t="s">
        <v>1</v>
      </c>
      <c r="I45" s="52" t="s">
        <v>27</v>
      </c>
      <c r="J45" s="52" t="s">
        <v>2</v>
      </c>
      <c r="K45" s="52" t="s">
        <v>3</v>
      </c>
      <c r="L45" s="52" t="s">
        <v>28</v>
      </c>
      <c r="M45" s="53" t="s">
        <v>4</v>
      </c>
      <c r="O45" s="31">
        <v>4</v>
      </c>
      <c r="P45" s="62">
        <v>111</v>
      </c>
      <c r="Q45" s="62">
        <v>16</v>
      </c>
      <c r="R45" s="62">
        <v>1</v>
      </c>
      <c r="S45" s="84" t="s">
        <v>5</v>
      </c>
      <c r="U45" s="19">
        <v>4</v>
      </c>
      <c r="V45" s="71">
        <v>341</v>
      </c>
      <c r="W45" s="71">
        <v>175</v>
      </c>
      <c r="X45" s="71">
        <v>236</v>
      </c>
      <c r="Y45" s="77" t="s">
        <v>11</v>
      </c>
      <c r="AA45" s="27">
        <v>4</v>
      </c>
      <c r="AB45" s="29">
        <v>858</v>
      </c>
      <c r="AC45" s="29">
        <v>68</v>
      </c>
      <c r="AD45" s="29">
        <v>263</v>
      </c>
      <c r="AE45" s="142" t="s">
        <v>7</v>
      </c>
      <c r="AG45" s="31">
        <v>4</v>
      </c>
      <c r="AH45" s="153">
        <v>1219</v>
      </c>
      <c r="AI45" s="2">
        <v>1507</v>
      </c>
      <c r="AJ45" s="154">
        <v>694</v>
      </c>
      <c r="AK45" s="34" t="s">
        <v>5</v>
      </c>
      <c r="AM45" s="31">
        <v>4</v>
      </c>
      <c r="AN45" s="32">
        <v>341</v>
      </c>
      <c r="AO45" s="32">
        <v>86</v>
      </c>
      <c r="AP45" s="32">
        <v>190</v>
      </c>
      <c r="AQ45" s="34" t="s">
        <v>5</v>
      </c>
      <c r="AS45" s="27">
        <v>4</v>
      </c>
      <c r="AT45" s="29">
        <v>1126</v>
      </c>
      <c r="AU45" s="29">
        <v>229</v>
      </c>
      <c r="AV45" s="29">
        <v>191</v>
      </c>
      <c r="AW45" s="30" t="s">
        <v>7</v>
      </c>
      <c r="AY45" s="31">
        <v>4</v>
      </c>
      <c r="AZ45" s="32">
        <v>195</v>
      </c>
      <c r="BA45" s="32">
        <v>330</v>
      </c>
      <c r="BB45" s="32">
        <v>40</v>
      </c>
      <c r="BC45" s="34" t="s">
        <v>5</v>
      </c>
      <c r="BI45" s="133">
        <v>4</v>
      </c>
      <c r="BJ45" s="100">
        <v>71</v>
      </c>
      <c r="BK45" s="100">
        <v>987</v>
      </c>
      <c r="BL45" s="100">
        <v>65</v>
      </c>
      <c r="BM45" s="170" t="s">
        <v>7</v>
      </c>
      <c r="BU45" s="133">
        <v>4</v>
      </c>
      <c r="BV45" s="100">
        <v>263</v>
      </c>
      <c r="BW45" s="100">
        <v>1717</v>
      </c>
      <c r="BX45" s="100">
        <v>271</v>
      </c>
      <c r="BY45" s="237" t="s">
        <v>80</v>
      </c>
    </row>
    <row r="46" spans="2:77">
      <c r="G46" s="22" t="s">
        <v>13</v>
      </c>
      <c r="H46" s="67">
        <v>33</v>
      </c>
      <c r="I46" s="68">
        <v>254</v>
      </c>
      <c r="J46" s="68">
        <v>111</v>
      </c>
      <c r="K46" s="68">
        <v>349</v>
      </c>
      <c r="L46" s="68">
        <v>144</v>
      </c>
      <c r="M46" s="69" t="s">
        <v>6</v>
      </c>
      <c r="O46" s="27">
        <v>5</v>
      </c>
      <c r="P46" s="87">
        <v>987</v>
      </c>
      <c r="Q46" s="92">
        <v>814</v>
      </c>
      <c r="R46" s="92">
        <v>824</v>
      </c>
      <c r="S46" s="89" t="s">
        <v>7</v>
      </c>
      <c r="U46" s="27">
        <v>5</v>
      </c>
      <c r="V46" s="87">
        <v>263</v>
      </c>
      <c r="W46" s="88">
        <v>108</v>
      </c>
      <c r="X46" s="88">
        <v>1038</v>
      </c>
      <c r="Y46" s="89" t="s">
        <v>7</v>
      </c>
      <c r="AA46" s="31">
        <v>5</v>
      </c>
      <c r="AB46" s="32">
        <v>93</v>
      </c>
      <c r="AC46" s="33">
        <v>492</v>
      </c>
      <c r="AD46" s="32">
        <v>157</v>
      </c>
      <c r="AE46" s="143" t="s">
        <v>5</v>
      </c>
      <c r="AG46" s="27">
        <v>5</v>
      </c>
      <c r="AH46" s="153">
        <v>47</v>
      </c>
      <c r="AI46" s="2">
        <v>121</v>
      </c>
      <c r="AJ46" s="154">
        <v>203</v>
      </c>
      <c r="AK46" s="30" t="s">
        <v>7</v>
      </c>
      <c r="AM46" s="27">
        <v>5</v>
      </c>
      <c r="AN46" s="29">
        <v>237</v>
      </c>
      <c r="AO46" s="28">
        <v>1276</v>
      </c>
      <c r="AP46" s="29">
        <v>384</v>
      </c>
      <c r="AQ46" s="30" t="s">
        <v>7</v>
      </c>
      <c r="AS46" s="31">
        <v>5</v>
      </c>
      <c r="AT46" s="32">
        <v>1712</v>
      </c>
      <c r="AU46" s="33">
        <v>2056</v>
      </c>
      <c r="AV46" s="32">
        <v>703</v>
      </c>
      <c r="AW46" s="34" t="s">
        <v>5</v>
      </c>
      <c r="AY46" s="27">
        <v>5</v>
      </c>
      <c r="AZ46" s="29">
        <v>1983</v>
      </c>
      <c r="BA46" s="28">
        <v>469</v>
      </c>
      <c r="BB46" s="29">
        <v>2046</v>
      </c>
      <c r="BC46" s="30" t="s">
        <v>7</v>
      </c>
      <c r="BI46" s="133">
        <v>5</v>
      </c>
      <c r="BJ46" s="100">
        <v>40</v>
      </c>
      <c r="BK46" s="158">
        <v>1332</v>
      </c>
      <c r="BL46" s="100">
        <v>1902</v>
      </c>
      <c r="BM46" s="170" t="s">
        <v>5</v>
      </c>
      <c r="BU46" s="133">
        <v>5</v>
      </c>
      <c r="BV46" s="100">
        <v>1305</v>
      </c>
      <c r="BW46" s="158">
        <v>1714</v>
      </c>
      <c r="BX46" s="100">
        <v>230</v>
      </c>
      <c r="BY46" s="237" t="s">
        <v>79</v>
      </c>
    </row>
    <row r="47" spans="2:77">
      <c r="G47" s="31" t="s">
        <v>14</v>
      </c>
      <c r="H47" s="61">
        <v>60</v>
      </c>
      <c r="I47" s="62">
        <v>85</v>
      </c>
      <c r="J47" s="62">
        <v>75</v>
      </c>
      <c r="K47" s="62">
        <v>217</v>
      </c>
      <c r="L47" s="62">
        <v>115</v>
      </c>
      <c r="M47" s="63" t="s">
        <v>5</v>
      </c>
      <c r="O47" s="27">
        <v>6</v>
      </c>
      <c r="P47" s="87">
        <v>182</v>
      </c>
      <c r="Q47" s="92">
        <v>86</v>
      </c>
      <c r="R47" s="92">
        <v>145</v>
      </c>
      <c r="S47" s="89" t="s">
        <v>7</v>
      </c>
      <c r="U47" s="31">
        <v>6</v>
      </c>
      <c r="V47" s="62">
        <v>638</v>
      </c>
      <c r="W47" s="85">
        <v>541</v>
      </c>
      <c r="X47" s="85">
        <v>123</v>
      </c>
      <c r="Y47" s="84" t="s">
        <v>17</v>
      </c>
      <c r="AA47" s="27">
        <v>6</v>
      </c>
      <c r="AB47" s="29">
        <v>296</v>
      </c>
      <c r="AC47" s="29">
        <v>647</v>
      </c>
      <c r="AD47" s="29">
        <v>1108</v>
      </c>
      <c r="AE47" s="142" t="s">
        <v>7</v>
      </c>
      <c r="AG47" s="31">
        <v>6</v>
      </c>
      <c r="AH47" s="153">
        <v>16</v>
      </c>
      <c r="AI47" s="2">
        <v>103</v>
      </c>
      <c r="AJ47" s="154">
        <v>1024</v>
      </c>
      <c r="AK47" s="34" t="s">
        <v>5</v>
      </c>
      <c r="AM47" s="27">
        <v>6</v>
      </c>
      <c r="AN47" s="29">
        <v>269</v>
      </c>
      <c r="AO47" s="29">
        <v>135</v>
      </c>
      <c r="AP47" s="29">
        <v>494</v>
      </c>
      <c r="AQ47" s="30" t="s">
        <v>7</v>
      </c>
      <c r="AS47" s="31">
        <v>6</v>
      </c>
      <c r="AT47" s="32">
        <v>1595</v>
      </c>
      <c r="AU47" s="32">
        <v>116</v>
      </c>
      <c r="AV47" s="32">
        <v>93</v>
      </c>
      <c r="AW47" s="34" t="s">
        <v>5</v>
      </c>
      <c r="AY47" s="31">
        <v>6</v>
      </c>
      <c r="AZ47" s="32">
        <v>1089</v>
      </c>
      <c r="BA47" s="32">
        <v>103</v>
      </c>
      <c r="BB47" s="32">
        <v>1503</v>
      </c>
      <c r="BC47" s="34" t="s">
        <v>5</v>
      </c>
      <c r="BI47" s="133">
        <v>6</v>
      </c>
      <c r="BJ47" s="100">
        <v>1717</v>
      </c>
      <c r="BK47" s="100">
        <v>870</v>
      </c>
      <c r="BL47" s="100">
        <v>2775</v>
      </c>
      <c r="BM47" s="170" t="s">
        <v>6</v>
      </c>
      <c r="BU47" s="133">
        <v>6</v>
      </c>
      <c r="BV47" s="100">
        <v>188</v>
      </c>
      <c r="BW47" s="100">
        <v>2016</v>
      </c>
      <c r="BX47" s="100">
        <v>1058</v>
      </c>
      <c r="BY47" s="237" t="s">
        <v>80</v>
      </c>
    </row>
    <row r="48" spans="2:77">
      <c r="G48" s="31" t="s">
        <v>15</v>
      </c>
      <c r="H48" s="61">
        <v>177</v>
      </c>
      <c r="I48" s="62">
        <v>59</v>
      </c>
      <c r="J48" s="62">
        <v>122</v>
      </c>
      <c r="K48" s="62">
        <v>53</v>
      </c>
      <c r="L48" s="62">
        <v>340</v>
      </c>
      <c r="M48" s="63" t="s">
        <v>5</v>
      </c>
      <c r="O48" s="27">
        <v>7</v>
      </c>
      <c r="P48" s="87">
        <v>88</v>
      </c>
      <c r="Q48" s="87">
        <v>188</v>
      </c>
      <c r="R48" s="87">
        <v>94</v>
      </c>
      <c r="S48" s="89" t="s">
        <v>7</v>
      </c>
      <c r="U48" s="27">
        <v>7</v>
      </c>
      <c r="V48" s="87">
        <v>555</v>
      </c>
      <c r="W48" s="87">
        <v>33</v>
      </c>
      <c r="X48" s="87">
        <v>303</v>
      </c>
      <c r="Y48" s="89" t="s">
        <v>7</v>
      </c>
      <c r="AA48" s="22">
        <v>7</v>
      </c>
      <c r="AB48" s="24">
        <v>177</v>
      </c>
      <c r="AC48" s="24">
        <v>27</v>
      </c>
      <c r="AD48" s="24">
        <v>365</v>
      </c>
      <c r="AE48" s="144" t="s">
        <v>6</v>
      </c>
      <c r="AG48" s="27">
        <v>7</v>
      </c>
      <c r="AH48" s="153">
        <v>1305</v>
      </c>
      <c r="AI48" s="2">
        <v>68</v>
      </c>
      <c r="AJ48" s="154">
        <v>469</v>
      </c>
      <c r="AK48" s="30" t="s">
        <v>7</v>
      </c>
      <c r="AM48" s="27">
        <v>7</v>
      </c>
      <c r="AN48" s="29">
        <v>173</v>
      </c>
      <c r="AO48" s="29">
        <v>16</v>
      </c>
      <c r="AP48" s="29">
        <v>118</v>
      </c>
      <c r="AQ48" s="30" t="s">
        <v>7</v>
      </c>
      <c r="AS48" s="27">
        <v>7</v>
      </c>
      <c r="AT48" s="29">
        <v>341</v>
      </c>
      <c r="AU48" s="29">
        <v>56</v>
      </c>
      <c r="AV48" s="29">
        <v>279</v>
      </c>
      <c r="AW48" s="30" t="s">
        <v>7</v>
      </c>
      <c r="AY48" s="27">
        <v>7</v>
      </c>
      <c r="AZ48" s="29">
        <v>494</v>
      </c>
      <c r="BA48" s="29">
        <v>25</v>
      </c>
      <c r="BB48" s="29">
        <v>88</v>
      </c>
      <c r="BC48" s="30" t="s">
        <v>7</v>
      </c>
      <c r="BI48" s="133">
        <v>7</v>
      </c>
      <c r="BJ48" s="100">
        <v>1250</v>
      </c>
      <c r="BK48" s="100">
        <v>1124</v>
      </c>
      <c r="BL48" s="100">
        <v>716</v>
      </c>
      <c r="BM48" s="170" t="s">
        <v>7</v>
      </c>
      <c r="BU48" s="133">
        <v>7</v>
      </c>
      <c r="BV48" s="100">
        <v>744</v>
      </c>
      <c r="BW48" s="100">
        <v>79</v>
      </c>
      <c r="BX48" s="100">
        <v>365</v>
      </c>
      <c r="BY48" s="237" t="s">
        <v>80</v>
      </c>
    </row>
    <row r="49" spans="2:84" ht="13.5" thickBot="1">
      <c r="G49" s="49" t="s">
        <v>16</v>
      </c>
      <c r="H49" s="73">
        <v>71</v>
      </c>
      <c r="I49" s="74">
        <v>294</v>
      </c>
      <c r="J49" s="74">
        <v>125</v>
      </c>
      <c r="K49" s="74">
        <v>365</v>
      </c>
      <c r="L49" s="74">
        <v>279</v>
      </c>
      <c r="M49" s="75" t="s">
        <v>11</v>
      </c>
      <c r="O49" s="39">
        <v>8</v>
      </c>
      <c r="P49" s="90">
        <v>302</v>
      </c>
      <c r="Q49" s="90">
        <v>190</v>
      </c>
      <c r="R49" s="90">
        <v>818</v>
      </c>
      <c r="S49" s="91" t="s">
        <v>7</v>
      </c>
      <c r="U49" s="39">
        <v>8</v>
      </c>
      <c r="V49" s="90">
        <v>486</v>
      </c>
      <c r="W49" s="90">
        <v>571</v>
      </c>
      <c r="X49" s="90">
        <v>118</v>
      </c>
      <c r="Y49" s="91" t="s">
        <v>7</v>
      </c>
      <c r="AA49" s="39">
        <v>8</v>
      </c>
      <c r="AB49" s="40">
        <v>782</v>
      </c>
      <c r="AC49" s="40">
        <v>341</v>
      </c>
      <c r="AD49" s="40">
        <v>358</v>
      </c>
      <c r="AE49" s="148" t="s">
        <v>7</v>
      </c>
      <c r="AG49" s="46">
        <v>8</v>
      </c>
      <c r="AH49" s="155">
        <v>1108</v>
      </c>
      <c r="AI49" s="156">
        <v>447</v>
      </c>
      <c r="AJ49" s="157">
        <v>492</v>
      </c>
      <c r="AK49" s="48" t="s">
        <v>6</v>
      </c>
      <c r="AM49" s="39">
        <v>8</v>
      </c>
      <c r="AN49" s="40">
        <v>1592</v>
      </c>
      <c r="AO49" s="40">
        <v>1523</v>
      </c>
      <c r="AP49" s="40">
        <v>1103</v>
      </c>
      <c r="AQ49" s="41" t="s">
        <v>7</v>
      </c>
      <c r="AS49" s="46">
        <v>8</v>
      </c>
      <c r="AT49" s="47">
        <v>65</v>
      </c>
      <c r="AU49" s="47">
        <v>503</v>
      </c>
      <c r="AV49" s="47">
        <v>79</v>
      </c>
      <c r="AW49" s="48" t="s">
        <v>6</v>
      </c>
      <c r="AY49" s="39">
        <v>8</v>
      </c>
      <c r="AZ49" s="40">
        <v>176</v>
      </c>
      <c r="BA49" s="40">
        <v>121</v>
      </c>
      <c r="BB49" s="40">
        <v>8</v>
      </c>
      <c r="BC49" s="41" t="s">
        <v>7</v>
      </c>
      <c r="BI49" s="136">
        <v>8</v>
      </c>
      <c r="BJ49" s="164">
        <v>1208</v>
      </c>
      <c r="BK49" s="164">
        <v>56</v>
      </c>
      <c r="BL49" s="164">
        <v>207</v>
      </c>
      <c r="BM49" s="173" t="s">
        <v>7</v>
      </c>
      <c r="BU49" s="136">
        <v>8</v>
      </c>
      <c r="BV49" s="245">
        <v>85</v>
      </c>
      <c r="BW49" s="164">
        <v>1771</v>
      </c>
      <c r="BX49" s="164">
        <v>2130</v>
      </c>
      <c r="BY49" s="240" t="s">
        <v>80</v>
      </c>
    </row>
    <row r="50" spans="2:84" ht="13.5" thickBot="1">
      <c r="O50" s="1"/>
      <c r="P50" s="1"/>
      <c r="Q50" s="1"/>
      <c r="R50" s="1"/>
      <c r="S50" s="1"/>
      <c r="U50" s="1"/>
      <c r="V50" s="1"/>
      <c r="W50" s="1"/>
      <c r="X50" s="1"/>
      <c r="Y50" s="1"/>
      <c r="AA50" s="1"/>
      <c r="AB50" s="9"/>
      <c r="AC50" s="9"/>
      <c r="AD50" s="9"/>
      <c r="AE50" s="147"/>
      <c r="AG50" s="1"/>
      <c r="AH50" s="1"/>
      <c r="AI50" s="1"/>
      <c r="AJ50" s="1"/>
      <c r="AK50" s="9"/>
      <c r="AN50" s="9"/>
      <c r="AO50" s="9"/>
      <c r="AP50" s="9"/>
      <c r="AQ50" s="10"/>
      <c r="AT50" s="9"/>
      <c r="AU50" s="9"/>
      <c r="AV50" s="9"/>
      <c r="AW50" s="10"/>
      <c r="AZ50" s="9"/>
      <c r="BA50" s="9"/>
      <c r="BB50" s="9"/>
      <c r="BC50" s="10"/>
      <c r="BI50" s="1"/>
      <c r="BJ50" s="9"/>
      <c r="BK50" s="9"/>
      <c r="BL50" s="9"/>
      <c r="BM50" s="10"/>
      <c r="BV50" s="9"/>
      <c r="BW50" s="9"/>
      <c r="BX50" s="9"/>
      <c r="BY50" s="10"/>
    </row>
    <row r="51" spans="2:84" ht="13.5" thickBot="1">
      <c r="O51" s="4" t="s">
        <v>10</v>
      </c>
      <c r="P51" s="5" t="s">
        <v>1</v>
      </c>
      <c r="Q51" s="5" t="s">
        <v>2</v>
      </c>
      <c r="R51" s="5" t="s">
        <v>3</v>
      </c>
      <c r="S51" s="6" t="s">
        <v>4</v>
      </c>
      <c r="U51" s="4" t="s">
        <v>10</v>
      </c>
      <c r="V51" s="5" t="s">
        <v>1</v>
      </c>
      <c r="W51" s="5" t="s">
        <v>2</v>
      </c>
      <c r="X51" s="5" t="s">
        <v>3</v>
      </c>
      <c r="Y51" s="6" t="s">
        <v>4</v>
      </c>
      <c r="AA51" s="4" t="s">
        <v>10</v>
      </c>
      <c r="AB51" s="11" t="s">
        <v>1</v>
      </c>
      <c r="AC51" s="11" t="s">
        <v>2</v>
      </c>
      <c r="AD51" s="11" t="s">
        <v>3</v>
      </c>
      <c r="AE51" s="141" t="s">
        <v>4</v>
      </c>
      <c r="AG51" s="4" t="s">
        <v>10</v>
      </c>
      <c r="AH51" s="1"/>
      <c r="AI51" s="1"/>
      <c r="AJ51" s="1"/>
      <c r="AK51" s="12" t="s">
        <v>4</v>
      </c>
      <c r="AM51" s="3" t="s">
        <v>10</v>
      </c>
      <c r="AN51" s="7" t="s">
        <v>1</v>
      </c>
      <c r="AO51" s="7" t="s">
        <v>2</v>
      </c>
      <c r="AP51" s="7" t="s">
        <v>3</v>
      </c>
      <c r="AQ51" s="8" t="s">
        <v>4</v>
      </c>
      <c r="AS51" s="3" t="s">
        <v>10</v>
      </c>
      <c r="AT51" s="7" t="s">
        <v>1</v>
      </c>
      <c r="AU51" s="7" t="s">
        <v>2</v>
      </c>
      <c r="AV51" s="7" t="s">
        <v>3</v>
      </c>
      <c r="AW51" s="8" t="s">
        <v>4</v>
      </c>
      <c r="AY51" s="3" t="s">
        <v>10</v>
      </c>
      <c r="AZ51" s="7" t="s">
        <v>1</v>
      </c>
      <c r="BA51" s="7" t="s">
        <v>2</v>
      </c>
      <c r="BB51" s="7" t="s">
        <v>3</v>
      </c>
      <c r="BC51" s="8" t="s">
        <v>4</v>
      </c>
      <c r="BI51" s="4" t="s">
        <v>10</v>
      </c>
      <c r="BJ51" s="7" t="s">
        <v>1</v>
      </c>
      <c r="BK51" s="7" t="s">
        <v>2</v>
      </c>
      <c r="BL51" s="7" t="s">
        <v>3</v>
      </c>
      <c r="BM51" s="8" t="s">
        <v>4</v>
      </c>
      <c r="BU51" s="3" t="s">
        <v>10</v>
      </c>
      <c r="BV51" s="7" t="s">
        <v>1</v>
      </c>
      <c r="BW51" s="7" t="s">
        <v>2</v>
      </c>
      <c r="BX51" s="7" t="s">
        <v>3</v>
      </c>
      <c r="BY51" s="8" t="s">
        <v>4</v>
      </c>
    </row>
    <row r="52" spans="2:84" ht="13.5" thickBot="1">
      <c r="I52" t="s">
        <v>44</v>
      </c>
      <c r="O52" s="19">
        <v>1</v>
      </c>
      <c r="P52" s="71">
        <v>173</v>
      </c>
      <c r="Q52" s="78">
        <v>71</v>
      </c>
      <c r="R52" s="78">
        <v>66</v>
      </c>
      <c r="S52" s="77" t="s">
        <v>11</v>
      </c>
      <c r="U52" s="19">
        <v>1</v>
      </c>
      <c r="V52" s="71">
        <v>292</v>
      </c>
      <c r="W52" s="78">
        <v>378</v>
      </c>
      <c r="X52" s="78">
        <v>302</v>
      </c>
      <c r="Y52" s="77" t="s">
        <v>11</v>
      </c>
      <c r="AA52" s="19">
        <v>1</v>
      </c>
      <c r="AB52" s="20">
        <v>1126</v>
      </c>
      <c r="AC52" s="26">
        <v>67</v>
      </c>
      <c r="AD52" s="20">
        <v>340</v>
      </c>
      <c r="AE52" s="145" t="s">
        <v>11</v>
      </c>
      <c r="AG52" s="22">
        <v>1</v>
      </c>
      <c r="AH52" s="195">
        <v>910</v>
      </c>
      <c r="AI52" s="196">
        <v>135</v>
      </c>
      <c r="AJ52" s="197">
        <v>537</v>
      </c>
      <c r="AK52" s="25" t="s">
        <v>6</v>
      </c>
      <c r="AM52" s="22">
        <v>1</v>
      </c>
      <c r="AN52" s="24">
        <v>176</v>
      </c>
      <c r="AO52" s="23">
        <v>111</v>
      </c>
      <c r="AP52" s="24">
        <v>122</v>
      </c>
      <c r="AQ52" s="25" t="s">
        <v>6</v>
      </c>
      <c r="AS52" s="42">
        <v>1</v>
      </c>
      <c r="AT52" s="43">
        <v>2194</v>
      </c>
      <c r="AU52" s="45">
        <v>33</v>
      </c>
      <c r="AV52" s="43">
        <v>1503</v>
      </c>
      <c r="AW52" s="44" t="s">
        <v>7</v>
      </c>
      <c r="AY52" s="19">
        <v>1</v>
      </c>
      <c r="AZ52" s="20">
        <v>968</v>
      </c>
      <c r="BA52" s="26">
        <v>233</v>
      </c>
      <c r="BB52" s="20">
        <v>60</v>
      </c>
      <c r="BC52" s="21" t="s">
        <v>11</v>
      </c>
      <c r="BI52" s="133">
        <v>1</v>
      </c>
      <c r="BJ52" s="165">
        <v>1625</v>
      </c>
      <c r="BK52" s="166">
        <v>234</v>
      </c>
      <c r="BL52" s="167">
        <v>768</v>
      </c>
      <c r="BM52" s="168" t="s">
        <v>5</v>
      </c>
      <c r="BU52" s="133">
        <v>1</v>
      </c>
      <c r="BV52" s="100">
        <v>294</v>
      </c>
      <c r="BW52" s="244">
        <v>67</v>
      </c>
      <c r="BX52" s="100">
        <v>177</v>
      </c>
      <c r="BY52" s="170" t="s">
        <v>77</v>
      </c>
    </row>
    <row r="53" spans="2:84">
      <c r="B53" s="137">
        <v>16</v>
      </c>
      <c r="H53" s="132">
        <v>8</v>
      </c>
      <c r="I53">
        <f>IF(ISNA(MATCH(H53,$B$53:$B$100,0)),0,1)</f>
        <v>0</v>
      </c>
      <c r="O53" s="31">
        <v>2</v>
      </c>
      <c r="P53" s="62">
        <v>84</v>
      </c>
      <c r="Q53" s="85">
        <v>175</v>
      </c>
      <c r="R53" s="85">
        <v>522</v>
      </c>
      <c r="S53" s="84" t="s">
        <v>5</v>
      </c>
      <c r="U53" s="31">
        <v>2</v>
      </c>
      <c r="V53" s="62">
        <v>27</v>
      </c>
      <c r="W53" s="85">
        <v>254</v>
      </c>
      <c r="X53" s="85">
        <v>192</v>
      </c>
      <c r="Y53" s="84" t="s">
        <v>5</v>
      </c>
      <c r="AA53" s="27">
        <v>2</v>
      </c>
      <c r="AB53" s="29">
        <v>180</v>
      </c>
      <c r="AC53" s="29">
        <v>107</v>
      </c>
      <c r="AD53" s="29">
        <v>501</v>
      </c>
      <c r="AE53" s="142" t="s">
        <v>7</v>
      </c>
      <c r="AG53" s="19">
        <v>2</v>
      </c>
      <c r="AH53" s="153">
        <v>330</v>
      </c>
      <c r="AI53" s="2">
        <v>67</v>
      </c>
      <c r="AJ53" s="154">
        <v>503</v>
      </c>
      <c r="AK53" s="21" t="s">
        <v>11</v>
      </c>
      <c r="AM53" s="31">
        <v>2</v>
      </c>
      <c r="AN53" s="32">
        <v>987</v>
      </c>
      <c r="AO53" s="32">
        <v>1503</v>
      </c>
      <c r="AP53" s="32">
        <v>1718</v>
      </c>
      <c r="AQ53" s="34" t="s">
        <v>5</v>
      </c>
      <c r="AS53" s="31">
        <v>2</v>
      </c>
      <c r="AT53" s="32">
        <v>1574</v>
      </c>
      <c r="AU53" s="32">
        <v>148</v>
      </c>
      <c r="AV53" s="32">
        <v>1102</v>
      </c>
      <c r="AW53" s="34" t="s">
        <v>5</v>
      </c>
      <c r="AY53" s="31">
        <v>2</v>
      </c>
      <c r="AZ53" s="32">
        <v>2056</v>
      </c>
      <c r="BA53" s="32">
        <v>111</v>
      </c>
      <c r="BB53" s="32">
        <v>68</v>
      </c>
      <c r="BC53" s="34" t="s">
        <v>5</v>
      </c>
      <c r="BI53" s="133">
        <v>2</v>
      </c>
      <c r="BJ53" s="169">
        <v>1918</v>
      </c>
      <c r="BK53" s="100">
        <v>85</v>
      </c>
      <c r="BL53" s="100">
        <v>135</v>
      </c>
      <c r="BM53" s="170" t="s">
        <v>6</v>
      </c>
      <c r="BU53" s="133">
        <v>2</v>
      </c>
      <c r="BV53" s="243">
        <v>1718</v>
      </c>
      <c r="BW53" s="100">
        <v>16</v>
      </c>
      <c r="BX53" s="100">
        <v>343</v>
      </c>
      <c r="BY53" s="170" t="s">
        <v>78</v>
      </c>
    </row>
    <row r="54" spans="2:84">
      <c r="B54" s="138">
        <v>22</v>
      </c>
      <c r="H54" s="133">
        <v>21</v>
      </c>
      <c r="I54">
        <f t="shared" ref="I54:I117" si="0">IF(ISNA(MATCH(H54,$B$53:$B$100,0)),0,1)</f>
        <v>0</v>
      </c>
      <c r="O54" s="22">
        <v>3</v>
      </c>
      <c r="P54" s="81">
        <v>271</v>
      </c>
      <c r="Q54" s="81">
        <v>168</v>
      </c>
      <c r="R54" s="81">
        <v>716</v>
      </c>
      <c r="S54" s="82" t="s">
        <v>6</v>
      </c>
      <c r="U54" s="22">
        <v>3</v>
      </c>
      <c r="V54" s="81">
        <v>67</v>
      </c>
      <c r="W54" s="81">
        <v>173</v>
      </c>
      <c r="X54" s="81">
        <v>180</v>
      </c>
      <c r="Y54" s="82" t="s">
        <v>6</v>
      </c>
      <c r="AA54" s="27">
        <v>3</v>
      </c>
      <c r="AB54" s="28">
        <v>281</v>
      </c>
      <c r="AC54" s="28">
        <v>456</v>
      </c>
      <c r="AD54" s="29">
        <v>1403</v>
      </c>
      <c r="AE54" s="142" t="s">
        <v>7</v>
      </c>
      <c r="AG54" s="31">
        <v>3</v>
      </c>
      <c r="AH54" s="153">
        <v>987</v>
      </c>
      <c r="AI54" s="2">
        <v>45</v>
      </c>
      <c r="AJ54" s="154">
        <v>1647</v>
      </c>
      <c r="AK54" s="34" t="s">
        <v>5</v>
      </c>
      <c r="AM54" s="19">
        <v>3</v>
      </c>
      <c r="AN54" s="26">
        <v>25</v>
      </c>
      <c r="AO54" s="26">
        <v>968</v>
      </c>
      <c r="AP54" s="20">
        <v>195</v>
      </c>
      <c r="AQ54" s="21" t="s">
        <v>11</v>
      </c>
      <c r="AS54" s="22">
        <v>3</v>
      </c>
      <c r="AT54" s="23">
        <v>1124</v>
      </c>
      <c r="AU54" s="23">
        <v>1592</v>
      </c>
      <c r="AV54" s="24">
        <v>1816</v>
      </c>
      <c r="AW54" s="25" t="s">
        <v>6</v>
      </c>
      <c r="AY54" s="22">
        <v>3</v>
      </c>
      <c r="AZ54" s="23">
        <v>1577</v>
      </c>
      <c r="BA54" s="23">
        <v>141</v>
      </c>
      <c r="BB54" s="24">
        <v>2016</v>
      </c>
      <c r="BC54" s="25" t="s">
        <v>6</v>
      </c>
      <c r="BI54" s="133">
        <v>3</v>
      </c>
      <c r="BJ54" s="171">
        <v>2377</v>
      </c>
      <c r="BK54" s="158">
        <v>148</v>
      </c>
      <c r="BL54" s="100">
        <v>126</v>
      </c>
      <c r="BM54" s="170" t="s">
        <v>7</v>
      </c>
      <c r="BU54" s="133">
        <v>3</v>
      </c>
      <c r="BV54" s="158">
        <v>1592</v>
      </c>
      <c r="BW54" s="244">
        <v>910</v>
      </c>
      <c r="BX54" s="100">
        <v>706</v>
      </c>
      <c r="BY54" s="170" t="s">
        <v>80</v>
      </c>
    </row>
    <row r="55" spans="2:84">
      <c r="B55" s="138">
        <v>25</v>
      </c>
      <c r="H55" s="133">
        <v>25</v>
      </c>
      <c r="I55">
        <f t="shared" si="0"/>
        <v>1</v>
      </c>
      <c r="O55" s="27">
        <v>4</v>
      </c>
      <c r="P55" s="87">
        <v>159</v>
      </c>
      <c r="Q55" s="87">
        <v>365</v>
      </c>
      <c r="R55" s="87">
        <v>547</v>
      </c>
      <c r="S55" s="89" t="s">
        <v>7</v>
      </c>
      <c r="U55" s="27">
        <v>4</v>
      </c>
      <c r="V55" s="87">
        <v>587</v>
      </c>
      <c r="W55" s="87">
        <v>651</v>
      </c>
      <c r="X55" s="87">
        <v>811</v>
      </c>
      <c r="Y55" s="89" t="s">
        <v>7</v>
      </c>
      <c r="AA55" s="31">
        <v>4</v>
      </c>
      <c r="AB55" s="32">
        <v>79</v>
      </c>
      <c r="AC55" s="32">
        <v>16</v>
      </c>
      <c r="AD55" s="32">
        <v>1391</v>
      </c>
      <c r="AE55" s="143" t="s">
        <v>5</v>
      </c>
      <c r="AG55" s="27">
        <v>4</v>
      </c>
      <c r="AH55" s="153">
        <v>22</v>
      </c>
      <c r="AI55" s="2">
        <v>111</v>
      </c>
      <c r="AJ55" s="154">
        <v>293</v>
      </c>
      <c r="AK55" s="30" t="s">
        <v>7</v>
      </c>
      <c r="AM55" s="31">
        <v>4</v>
      </c>
      <c r="AN55" s="32">
        <v>254</v>
      </c>
      <c r="AO55" s="32">
        <v>71</v>
      </c>
      <c r="AP55" s="32">
        <v>753</v>
      </c>
      <c r="AQ55" s="34" t="s">
        <v>5</v>
      </c>
      <c r="AS55" s="31">
        <v>4</v>
      </c>
      <c r="AT55" s="32">
        <v>68</v>
      </c>
      <c r="AU55" s="32">
        <v>111</v>
      </c>
      <c r="AV55" s="32">
        <v>2068</v>
      </c>
      <c r="AW55" s="34" t="s">
        <v>5</v>
      </c>
      <c r="AY55" s="31">
        <v>4</v>
      </c>
      <c r="AZ55" s="32">
        <v>20</v>
      </c>
      <c r="BA55" s="32">
        <v>39</v>
      </c>
      <c r="BB55" s="32">
        <v>207</v>
      </c>
      <c r="BC55" s="34" t="s">
        <v>5</v>
      </c>
      <c r="BI55" s="133">
        <v>4</v>
      </c>
      <c r="BJ55" s="169">
        <v>2771</v>
      </c>
      <c r="BK55" s="100">
        <v>365</v>
      </c>
      <c r="BL55" s="100">
        <v>1726</v>
      </c>
      <c r="BM55" s="170" t="s">
        <v>7</v>
      </c>
      <c r="BU55" s="133">
        <v>4</v>
      </c>
      <c r="BV55" s="243">
        <v>2137</v>
      </c>
      <c r="BW55" s="100">
        <v>971</v>
      </c>
      <c r="BX55" s="100">
        <v>525</v>
      </c>
      <c r="BY55" s="170" t="s">
        <v>80</v>
      </c>
    </row>
    <row r="56" spans="2:84">
      <c r="B56" s="138">
        <v>28</v>
      </c>
      <c r="H56" s="133">
        <v>31</v>
      </c>
      <c r="I56">
        <f t="shared" si="0"/>
        <v>0</v>
      </c>
      <c r="O56" s="31">
        <v>5</v>
      </c>
      <c r="P56" s="62">
        <v>67</v>
      </c>
      <c r="Q56" s="86">
        <v>68</v>
      </c>
      <c r="R56" s="86">
        <v>65</v>
      </c>
      <c r="S56" s="84" t="s">
        <v>5</v>
      </c>
      <c r="U56" s="31">
        <v>5</v>
      </c>
      <c r="V56" s="62">
        <v>782</v>
      </c>
      <c r="W56" s="62">
        <v>538</v>
      </c>
      <c r="X56" s="62">
        <v>1114</v>
      </c>
      <c r="Y56" s="84" t="s">
        <v>5</v>
      </c>
      <c r="AA56" s="27">
        <v>5</v>
      </c>
      <c r="AB56" s="29">
        <v>395</v>
      </c>
      <c r="AC56" s="28">
        <v>254</v>
      </c>
      <c r="AD56" s="29">
        <v>217</v>
      </c>
      <c r="AE56" s="142" t="s">
        <v>7</v>
      </c>
      <c r="AG56" s="31">
        <v>5</v>
      </c>
      <c r="AH56" s="153">
        <v>1259</v>
      </c>
      <c r="AI56" s="2">
        <v>74</v>
      </c>
      <c r="AJ56" s="154">
        <v>148</v>
      </c>
      <c r="AK56" s="34" t="s">
        <v>5</v>
      </c>
      <c r="AM56" s="27">
        <v>5</v>
      </c>
      <c r="AN56" s="29">
        <v>229</v>
      </c>
      <c r="AO56" s="28">
        <v>11</v>
      </c>
      <c r="AP56" s="29">
        <v>85</v>
      </c>
      <c r="AQ56" s="30" t="s">
        <v>7</v>
      </c>
      <c r="AS56" s="27">
        <v>5</v>
      </c>
      <c r="AT56" s="29">
        <v>247</v>
      </c>
      <c r="AU56" s="28">
        <v>1038</v>
      </c>
      <c r="AV56" s="29">
        <v>811</v>
      </c>
      <c r="AW56" s="30" t="s">
        <v>7</v>
      </c>
      <c r="AY56" s="27">
        <v>5</v>
      </c>
      <c r="AZ56" s="29">
        <v>1251</v>
      </c>
      <c r="BA56" s="28">
        <v>1625</v>
      </c>
      <c r="BB56" s="29">
        <v>179</v>
      </c>
      <c r="BC56" s="30" t="s">
        <v>7</v>
      </c>
      <c r="BI56" s="133">
        <v>5</v>
      </c>
      <c r="BJ56" s="169">
        <v>1507</v>
      </c>
      <c r="BK56" s="158">
        <v>121</v>
      </c>
      <c r="BL56" s="100">
        <v>177</v>
      </c>
      <c r="BM56" s="170" t="s">
        <v>11</v>
      </c>
      <c r="BU56" s="133">
        <v>5</v>
      </c>
      <c r="BV56" s="100">
        <v>2757</v>
      </c>
      <c r="BW56" s="158">
        <v>20</v>
      </c>
      <c r="BX56" s="100">
        <v>668</v>
      </c>
      <c r="BY56" s="170" t="s">
        <v>79</v>
      </c>
    </row>
    <row r="57" spans="2:84">
      <c r="B57" s="138">
        <v>33</v>
      </c>
      <c r="H57" s="133">
        <v>33</v>
      </c>
      <c r="I57">
        <f t="shared" si="0"/>
        <v>1</v>
      </c>
      <c r="O57" s="27">
        <v>6</v>
      </c>
      <c r="P57" s="87">
        <v>368</v>
      </c>
      <c r="Q57" s="92">
        <v>399</v>
      </c>
      <c r="R57" s="92">
        <v>279</v>
      </c>
      <c r="S57" s="89" t="s">
        <v>7</v>
      </c>
      <c r="U57" s="27">
        <v>6</v>
      </c>
      <c r="V57" s="87">
        <v>247</v>
      </c>
      <c r="W57" s="87">
        <v>525</v>
      </c>
      <c r="X57" s="87">
        <v>358</v>
      </c>
      <c r="Y57" s="89" t="s">
        <v>7</v>
      </c>
      <c r="AA57" s="22">
        <v>6</v>
      </c>
      <c r="AB57" s="24">
        <v>811</v>
      </c>
      <c r="AC57" s="24">
        <v>176</v>
      </c>
      <c r="AD57" s="24">
        <v>322</v>
      </c>
      <c r="AE57" s="144" t="s">
        <v>6</v>
      </c>
      <c r="AG57" s="27">
        <v>6</v>
      </c>
      <c r="AH57" s="153">
        <v>710</v>
      </c>
      <c r="AI57" s="2">
        <v>395</v>
      </c>
      <c r="AJ57" s="154">
        <v>345</v>
      </c>
      <c r="AK57" s="30" t="s">
        <v>7</v>
      </c>
      <c r="AM57" s="27">
        <v>6</v>
      </c>
      <c r="AN57" s="29">
        <v>66</v>
      </c>
      <c r="AO57" s="29">
        <v>93</v>
      </c>
      <c r="AP57" s="29">
        <v>868</v>
      </c>
      <c r="AQ57" s="30" t="s">
        <v>7</v>
      </c>
      <c r="AS57" s="27">
        <v>6</v>
      </c>
      <c r="AT57" s="29">
        <v>1311</v>
      </c>
      <c r="AU57" s="29">
        <v>1369</v>
      </c>
      <c r="AV57" s="29">
        <v>181</v>
      </c>
      <c r="AW57" s="30" t="s">
        <v>7</v>
      </c>
      <c r="AY57" s="27">
        <v>6</v>
      </c>
      <c r="AZ57" s="29">
        <v>1502</v>
      </c>
      <c r="BA57" s="29">
        <v>175</v>
      </c>
      <c r="BB57" s="29">
        <v>79</v>
      </c>
      <c r="BC57" s="30" t="s">
        <v>7</v>
      </c>
      <c r="BI57" s="133">
        <v>6</v>
      </c>
      <c r="BJ57" s="169">
        <v>2970</v>
      </c>
      <c r="BK57" s="100">
        <v>102</v>
      </c>
      <c r="BL57" s="100">
        <v>33</v>
      </c>
      <c r="BM57" s="170" t="s">
        <v>5</v>
      </c>
      <c r="BU57" s="133">
        <v>6</v>
      </c>
      <c r="BV57" s="100">
        <v>1922</v>
      </c>
      <c r="BW57" s="100">
        <v>1073</v>
      </c>
      <c r="BX57" s="100">
        <v>102</v>
      </c>
      <c r="BY57" s="170" t="s">
        <v>79</v>
      </c>
    </row>
    <row r="58" spans="2:84">
      <c r="B58" s="138">
        <v>37</v>
      </c>
      <c r="H58" s="133">
        <v>37</v>
      </c>
      <c r="I58">
        <f t="shared" si="0"/>
        <v>1</v>
      </c>
      <c r="O58" s="27">
        <v>7</v>
      </c>
      <c r="P58" s="87">
        <v>382</v>
      </c>
      <c r="Q58" s="87">
        <v>383</v>
      </c>
      <c r="R58" s="87">
        <v>291</v>
      </c>
      <c r="S58" s="89" t="s">
        <v>7</v>
      </c>
      <c r="U58" s="27">
        <v>7</v>
      </c>
      <c r="V58" s="87">
        <v>330</v>
      </c>
      <c r="W58" s="87">
        <v>716</v>
      </c>
      <c r="X58" s="87">
        <v>271</v>
      </c>
      <c r="Y58" s="89" t="s">
        <v>7</v>
      </c>
      <c r="AA58" s="31">
        <v>7</v>
      </c>
      <c r="AB58" s="32">
        <v>364</v>
      </c>
      <c r="AC58" s="32">
        <v>48</v>
      </c>
      <c r="AD58" s="32">
        <v>710</v>
      </c>
      <c r="AE58" s="143" t="s">
        <v>5</v>
      </c>
      <c r="AG58" s="27">
        <v>7</v>
      </c>
      <c r="AH58" s="153">
        <v>616</v>
      </c>
      <c r="AI58" s="2">
        <v>230</v>
      </c>
      <c r="AJ58" s="154">
        <v>1402</v>
      </c>
      <c r="AK58" s="30" t="s">
        <v>7</v>
      </c>
      <c r="AM58" s="27">
        <v>7</v>
      </c>
      <c r="AN58" s="29">
        <v>133</v>
      </c>
      <c r="AO58" s="29">
        <v>322</v>
      </c>
      <c r="AP58" s="29">
        <v>397</v>
      </c>
      <c r="AQ58" s="30" t="s">
        <v>7</v>
      </c>
      <c r="AS58" s="27">
        <v>7</v>
      </c>
      <c r="AT58" s="29">
        <v>1511</v>
      </c>
      <c r="AU58" s="29">
        <v>537</v>
      </c>
      <c r="AV58" s="29">
        <v>39</v>
      </c>
      <c r="AW58" s="30" t="s">
        <v>7</v>
      </c>
      <c r="AY58" s="27">
        <v>7</v>
      </c>
      <c r="AZ58" s="29">
        <v>1714</v>
      </c>
      <c r="BA58" s="29">
        <v>1086</v>
      </c>
      <c r="BB58" s="29">
        <v>1806</v>
      </c>
      <c r="BC58" s="30" t="s">
        <v>7</v>
      </c>
      <c r="BI58" s="133">
        <v>7</v>
      </c>
      <c r="BJ58" s="169">
        <v>1629</v>
      </c>
      <c r="BK58" s="100">
        <v>469</v>
      </c>
      <c r="BL58" s="100">
        <v>368</v>
      </c>
      <c r="BM58" s="170" t="s">
        <v>7</v>
      </c>
      <c r="BU58" s="133">
        <v>7</v>
      </c>
      <c r="BV58" s="100">
        <v>1868</v>
      </c>
      <c r="BW58" s="100">
        <v>337</v>
      </c>
      <c r="BX58" s="100">
        <v>1902</v>
      </c>
      <c r="BY58" s="170" t="s">
        <v>80</v>
      </c>
    </row>
    <row r="59" spans="2:84" ht="13.5" thickBot="1">
      <c r="B59" s="138">
        <v>41</v>
      </c>
      <c r="H59" s="133">
        <v>38</v>
      </c>
      <c r="I59">
        <f t="shared" si="0"/>
        <v>0</v>
      </c>
      <c r="O59" s="39">
        <v>8</v>
      </c>
      <c r="P59" s="90">
        <v>176</v>
      </c>
      <c r="Q59" s="90">
        <v>79</v>
      </c>
      <c r="R59" s="90">
        <v>288</v>
      </c>
      <c r="S59" s="91" t="s">
        <v>7</v>
      </c>
      <c r="U59" s="39">
        <v>8</v>
      </c>
      <c r="V59" s="90">
        <v>224</v>
      </c>
      <c r="W59" s="90">
        <v>311</v>
      </c>
      <c r="X59" s="90">
        <v>447</v>
      </c>
      <c r="Y59" s="91" t="s">
        <v>7</v>
      </c>
      <c r="AA59" s="39">
        <v>8</v>
      </c>
      <c r="AB59" s="40">
        <v>486</v>
      </c>
      <c r="AC59" s="40">
        <v>968</v>
      </c>
      <c r="AD59" s="40">
        <v>662</v>
      </c>
      <c r="AE59" s="148" t="s">
        <v>7</v>
      </c>
      <c r="AG59" s="39">
        <v>8</v>
      </c>
      <c r="AH59" s="155">
        <v>236</v>
      </c>
      <c r="AI59" s="156">
        <v>868</v>
      </c>
      <c r="AJ59" s="157">
        <v>302</v>
      </c>
      <c r="AK59" s="41" t="s">
        <v>7</v>
      </c>
      <c r="AM59" s="39">
        <v>8</v>
      </c>
      <c r="AN59" s="40">
        <v>1519</v>
      </c>
      <c r="AO59" s="40">
        <v>40</v>
      </c>
      <c r="AP59" s="40">
        <v>1646</v>
      </c>
      <c r="AQ59" s="41" t="s">
        <v>7</v>
      </c>
      <c r="AS59" s="49">
        <v>8</v>
      </c>
      <c r="AT59" s="50">
        <v>190</v>
      </c>
      <c r="AU59" s="50">
        <v>987</v>
      </c>
      <c r="AV59" s="50">
        <v>177</v>
      </c>
      <c r="AW59" s="51" t="s">
        <v>11</v>
      </c>
      <c r="AY59" s="39">
        <v>8</v>
      </c>
      <c r="AZ59" s="40">
        <v>2591</v>
      </c>
      <c r="BA59" s="40">
        <v>47</v>
      </c>
      <c r="BB59" s="40">
        <v>359</v>
      </c>
      <c r="BC59" s="41" t="s">
        <v>7</v>
      </c>
      <c r="BI59" s="136">
        <v>8</v>
      </c>
      <c r="BJ59" s="172">
        <v>1868</v>
      </c>
      <c r="BK59" s="164">
        <v>1516</v>
      </c>
      <c r="BL59" s="164">
        <v>88</v>
      </c>
      <c r="BM59" s="173" t="s">
        <v>7</v>
      </c>
      <c r="BU59" s="136">
        <v>8</v>
      </c>
      <c r="BV59" s="245">
        <v>308</v>
      </c>
      <c r="BW59" s="245">
        <v>2619</v>
      </c>
      <c r="BX59" s="164">
        <v>399</v>
      </c>
      <c r="BY59" s="173" t="s">
        <v>80</v>
      </c>
    </row>
    <row r="60" spans="2:84">
      <c r="B60" s="138">
        <v>45</v>
      </c>
      <c r="H60" s="133">
        <v>45</v>
      </c>
      <c r="I60">
        <f t="shared" si="0"/>
        <v>1</v>
      </c>
      <c r="BV60" s="100">
        <v>2009</v>
      </c>
      <c r="BW60" s="100">
        <v>2008</v>
      </c>
      <c r="BX60" s="100">
        <v>2007</v>
      </c>
      <c r="BY60" s="100">
        <v>2006</v>
      </c>
    </row>
    <row r="61" spans="2:84" ht="13.5" thickBot="1">
      <c r="B61" s="138">
        <v>47</v>
      </c>
      <c r="H61" s="133">
        <v>47</v>
      </c>
      <c r="I61">
        <f t="shared" si="0"/>
        <v>1</v>
      </c>
      <c r="Q61" s="103" t="s">
        <v>44</v>
      </c>
      <c r="R61" s="103" t="s">
        <v>45</v>
      </c>
      <c r="W61" s="103" t="s">
        <v>44</v>
      </c>
      <c r="X61" s="103" t="s">
        <v>45</v>
      </c>
      <c r="Y61" s="123" t="s">
        <v>46</v>
      </c>
      <c r="AC61" s="115" t="s">
        <v>44</v>
      </c>
      <c r="AD61" s="115" t="s">
        <v>45</v>
      </c>
      <c r="AE61" s="123" t="s">
        <v>46</v>
      </c>
      <c r="AF61" s="115" t="s">
        <v>47</v>
      </c>
      <c r="AI61" s="115" t="s">
        <v>44</v>
      </c>
      <c r="AJ61" s="115" t="s">
        <v>45</v>
      </c>
      <c r="AK61" s="123" t="s">
        <v>46</v>
      </c>
      <c r="AL61" s="115" t="s">
        <v>47</v>
      </c>
      <c r="AM61" s="115" t="s">
        <v>48</v>
      </c>
      <c r="AO61" s="115" t="s">
        <v>44</v>
      </c>
      <c r="AP61" s="115" t="s">
        <v>45</v>
      </c>
      <c r="AQ61" s="123" t="s">
        <v>46</v>
      </c>
      <c r="AR61" s="115" t="s">
        <v>47</v>
      </c>
      <c r="AS61" s="115" t="s">
        <v>48</v>
      </c>
      <c r="AU61" s="115" t="s">
        <v>44</v>
      </c>
      <c r="AV61" s="115" t="s">
        <v>45</v>
      </c>
      <c r="AW61" s="123" t="s">
        <v>46</v>
      </c>
      <c r="AX61" s="115" t="s">
        <v>47</v>
      </c>
      <c r="AY61" s="115" t="s">
        <v>48</v>
      </c>
      <c r="BA61" s="178" t="s">
        <v>44</v>
      </c>
      <c r="BB61" s="178" t="s">
        <v>45</v>
      </c>
      <c r="BC61" s="179" t="s">
        <v>46</v>
      </c>
      <c r="BD61" s="178" t="s">
        <v>47</v>
      </c>
      <c r="BE61" s="178" t="s">
        <v>48</v>
      </c>
      <c r="BF61" s="178" t="s">
        <v>49</v>
      </c>
      <c r="BG61" s="178" t="s">
        <v>54</v>
      </c>
      <c r="BH61" s="179" t="s">
        <v>55</v>
      </c>
      <c r="BJ61" s="174" t="s">
        <v>52</v>
      </c>
      <c r="BK61" s="217" t="s">
        <v>44</v>
      </c>
      <c r="BL61" s="217" t="s">
        <v>45</v>
      </c>
      <c r="BM61" s="123" t="s">
        <v>46</v>
      </c>
      <c r="BN61" s="217" t="s">
        <v>47</v>
      </c>
      <c r="BO61" s="217" t="s">
        <v>48</v>
      </c>
      <c r="BP61" s="217" t="s">
        <v>49</v>
      </c>
      <c r="BQ61" s="217" t="s">
        <v>54</v>
      </c>
      <c r="BR61" s="217" t="s">
        <v>55</v>
      </c>
      <c r="BS61" s="123" t="s">
        <v>56</v>
      </c>
      <c r="BU61" s="253" t="s">
        <v>52</v>
      </c>
      <c r="BV61" s="217" t="s">
        <v>44</v>
      </c>
      <c r="BW61" s="217" t="s">
        <v>45</v>
      </c>
      <c r="BX61" s="123" t="s">
        <v>46</v>
      </c>
      <c r="BY61" s="217" t="s">
        <v>47</v>
      </c>
      <c r="BZ61" s="217" t="s">
        <v>48</v>
      </c>
      <c r="CA61" s="217" t="s">
        <v>49</v>
      </c>
      <c r="CB61" s="217" t="s">
        <v>54</v>
      </c>
      <c r="CC61" s="217" t="s">
        <v>55</v>
      </c>
      <c r="CD61" s="123" t="s">
        <v>56</v>
      </c>
      <c r="CE61" s="123" t="s">
        <v>82</v>
      </c>
    </row>
    <row r="62" spans="2:84">
      <c r="B62" s="138">
        <v>48</v>
      </c>
      <c r="H62" s="133">
        <v>53</v>
      </c>
      <c r="I62">
        <f t="shared" si="0"/>
        <v>0</v>
      </c>
      <c r="M62" s="2"/>
      <c r="P62" s="132">
        <v>1</v>
      </c>
      <c r="Q62">
        <f t="shared" ref="Q62:Q93" si="1">IF(ISNA(MATCH(P62,H$53:H$132,0)),0,1)</f>
        <v>0</v>
      </c>
      <c r="R62" s="10">
        <f>IF(ISNA(MATCH(P62,$B$53:$B$100,0)),0,1)</f>
        <v>0</v>
      </c>
      <c r="V62" s="140">
        <v>9</v>
      </c>
      <c r="W62">
        <f>IF(ISNA(MATCH(V62,P$62:P$157,0)),0,1)</f>
        <v>0</v>
      </c>
      <c r="X62" s="10">
        <f>IF(ISNA(MATCH(V62,$H$53:$H$132,0)),0,1)</f>
        <v>0</v>
      </c>
      <c r="Y62" s="10">
        <f>IF(ISNA(MATCH(V62,$B$53:$B$100,0)),0,1)</f>
        <v>0</v>
      </c>
      <c r="AB62" s="137">
        <v>11</v>
      </c>
      <c r="AC62" s="10">
        <f>IF(ISNA(MATCH(AB62,V$62:V$157,0)),0,1)</f>
        <v>0</v>
      </c>
      <c r="AD62" s="10">
        <f>IF(ISNA(MATCH(AB62,P$62:P$157,0)),0,1)</f>
        <v>0</v>
      </c>
      <c r="AE62" s="10">
        <f>IF(ISNA(MATCH(AB62,$H$53:$H$132,0)),0,1)</f>
        <v>0</v>
      </c>
      <c r="AF62" s="10">
        <f>IF(ISNA(MATCH(AB62,$B$53:$B$100,0)),0,1)</f>
        <v>0</v>
      </c>
      <c r="AH62" s="132">
        <v>16</v>
      </c>
      <c r="AI62" s="10">
        <f>IF(ISNA(MATCH(AH62,AB$62:AB$157,0)),0,1)</f>
        <v>1</v>
      </c>
      <c r="AJ62" s="10">
        <f>IF(ISNA(MATCH(AH62,V$62:V$157,0)),0,1)</f>
        <v>1</v>
      </c>
      <c r="AK62" s="10">
        <f>IF(ISNA(MATCH(AH62,P$62:P$157,0)),0,1)</f>
        <v>1</v>
      </c>
      <c r="AL62" s="10">
        <f>IF(ISNA(MATCH(AH62,$H$53:$H$132,0)),0,1)</f>
        <v>0</v>
      </c>
      <c r="AM62" s="10">
        <f>IF(ISNA(MATCH(AH62,$B$53:$B$100,0)),0,1)</f>
        <v>1</v>
      </c>
      <c r="AN62" s="159">
        <v>11</v>
      </c>
      <c r="AO62" s="10">
        <f>IF(ISNA(MATCH(AN62,AH$62:AH$157,0)),0,1)</f>
        <v>0</v>
      </c>
      <c r="AP62" s="10">
        <f>IF(ISNA(MATCH(AN62,AB$62:AB$157,0)),0,1)</f>
        <v>1</v>
      </c>
      <c r="AQ62" s="10">
        <f>IF(ISNA(MATCH(AN62,V$62:V$157,0)),0,1)</f>
        <v>0</v>
      </c>
      <c r="AR62" s="10">
        <f>IF(ISNA(MATCH(AN62,P$62:P$157,0)),0,1)</f>
        <v>0</v>
      </c>
      <c r="AS62" s="10">
        <f>IF(ISNA(MATCH(AN62,H$53:H$132,0)),0,1)</f>
        <v>0</v>
      </c>
      <c r="AT62" s="159">
        <v>25</v>
      </c>
      <c r="AU62" s="10">
        <f t="shared" ref="AU62:AU125" si="2">IF(ISNA(MATCH(AT62,AN$62:AN$157,0)),0,1)</f>
        <v>1</v>
      </c>
      <c r="AV62" s="10">
        <f>IF(ISNA(MATCH(AT62,AH$62:AH$157,0)),0,1)</f>
        <v>0</v>
      </c>
      <c r="AW62" s="10">
        <f>IF(ISNA(MATCH(AT62,AB$62:AB$157,0)),0,1)</f>
        <v>0</v>
      </c>
      <c r="AX62" s="10">
        <f>IF(ISNA(MATCH(AT62,V$62:V$157,0)),0,1)</f>
        <v>1</v>
      </c>
      <c r="AY62" s="10">
        <f>IF(ISNA(MATCH(AT62,P$62:P$157,0)),0,1)</f>
        <v>1</v>
      </c>
      <c r="AZ62" s="137">
        <v>8</v>
      </c>
      <c r="BA62" s="10">
        <f t="shared" ref="BA62:BA125" si="3">IF(ISNA(MATCH(AZ62,AT$62:AT$157,0)),0,1)</f>
        <v>0</v>
      </c>
      <c r="BB62" s="10">
        <f>IF(ISNA(MATCH(AZ62,AN$62:AN$157,0)),0,1)</f>
        <v>0</v>
      </c>
      <c r="BC62" s="10">
        <f>IF(ISNA(MATCH(AZ62,AH$62:AH$157,0)),0,1)</f>
        <v>0</v>
      </c>
      <c r="BD62" s="10">
        <f>IF(ISNA(MATCH(AZ62,AB$62:AB$157,0)),0,1)</f>
        <v>0</v>
      </c>
      <c r="BE62" s="10">
        <f>IF(ISNA(MATCH(AZ62,V$62:V$157,0)),0,1)</f>
        <v>0</v>
      </c>
      <c r="BF62" s="10">
        <f>IF(ISNA(MATCH(AZ62,P$62:P$157,0)),0,1)</f>
        <v>0</v>
      </c>
      <c r="BG62" s="10">
        <f>IF(ISNA(MATCH(AZ62,H$53:H$134,0)),0,1)</f>
        <v>1</v>
      </c>
      <c r="BH62" s="10">
        <f>IF(ISNA(MATCH(AZ62,B$53:B$100,0)),0,1)</f>
        <v>0</v>
      </c>
      <c r="BI62" s="97">
        <v>10</v>
      </c>
      <c r="BJ62" s="191">
        <v>25</v>
      </c>
      <c r="BK62" s="198">
        <f>IF(ISNA(MATCH(BJ62,AZ$62:AZ$157,0)),0,1)</f>
        <v>1</v>
      </c>
      <c r="BL62" s="199">
        <f>IF(ISNA(MATCH(BJ62,AT$62:AT$157,0)),0,1)</f>
        <v>1</v>
      </c>
      <c r="BM62" s="199">
        <f>IF(ISNA(MATCH(BJ62,AN$62:AN$157,0)),0,1)</f>
        <v>1</v>
      </c>
      <c r="BN62" s="199">
        <f>IF(ISNA(MATCH(BJ62,AH$62:AH$157,0)),0,1)</f>
        <v>0</v>
      </c>
      <c r="BO62" s="199">
        <f>IF(ISNA(MATCH(BJ62,AB$62:AB$157,0)),0,1)</f>
        <v>0</v>
      </c>
      <c r="BP62" s="199">
        <f>IF(ISNA(MATCH(BJ62,V$62:V$157,0)),0,1)</f>
        <v>1</v>
      </c>
      <c r="BQ62" s="199">
        <f>IF(ISNA(MATCH(BJ62,P$62:P$157,0)),0,1)</f>
        <v>1</v>
      </c>
      <c r="BR62" s="199">
        <f>IF(ISNA(MATCH(BJ62,$H$53:$H$134,0)),0,1)</f>
        <v>1</v>
      </c>
      <c r="BS62" s="200">
        <f>IF(ISNA(MATCH(BJ62,$B$53:$B$100,0)),0,1)</f>
        <v>1</v>
      </c>
      <c r="BT62" s="121">
        <f>SUM(BK62:BS62)+1</f>
        <v>8</v>
      </c>
      <c r="BU62" s="165">
        <v>16</v>
      </c>
      <c r="BV62" s="165">
        <f>IF(ISNA(MATCH(BU62,BJ$62:BJ$157,0)),0,1)</f>
        <v>0</v>
      </c>
      <c r="BW62" s="167">
        <f>IF(ISNA(MATCH(BU62,AZ$62:AZ$157,0)),0,1)</f>
        <v>1</v>
      </c>
      <c r="BX62" s="167">
        <f>IF(ISNA(MATCH(BU62,AT$62:AT$157,0)),0,1)</f>
        <v>0</v>
      </c>
      <c r="BY62" s="167">
        <f>IF(ISNA(MATCH(BU62,AN$62:AN$157,0)),0,1)</f>
        <v>1</v>
      </c>
      <c r="BZ62" s="167">
        <f>IF(ISNA(MATCH(BU62,AH$62:AH$157,0)),0,1)</f>
        <v>1</v>
      </c>
      <c r="CA62" s="167">
        <f>IF(ISNA(MATCH(BU62,AB$62:AB$157,0)),0,1)</f>
        <v>1</v>
      </c>
      <c r="CB62" s="167">
        <f>IF(ISNA(MATCH(BU62,V$62:V$157,0)),0,1)</f>
        <v>1</v>
      </c>
      <c r="CC62" s="167">
        <f>IF(ISNA(MATCH(BU62,P$53:P$157,0)),0,1)</f>
        <v>1</v>
      </c>
      <c r="CD62" s="199">
        <f>IF(ISNA(MATCH(BU62,$H$53:$H$134,0)),0,1)</f>
        <v>0</v>
      </c>
      <c r="CE62" s="200">
        <f>IF(ISNA(MATCH(BU62,$B$53:$B$100,0)),0,1)</f>
        <v>1</v>
      </c>
      <c r="CF62" s="121">
        <f>SUM(BV62:CE62)+1</f>
        <v>8</v>
      </c>
    </row>
    <row r="63" spans="2:84">
      <c r="B63" s="138">
        <v>59</v>
      </c>
      <c r="H63" s="133">
        <v>56</v>
      </c>
      <c r="I63">
        <f t="shared" si="0"/>
        <v>0</v>
      </c>
      <c r="M63" s="2"/>
      <c r="P63" s="133">
        <v>16</v>
      </c>
      <c r="Q63">
        <f t="shared" si="1"/>
        <v>0</v>
      </c>
      <c r="R63" s="10">
        <f t="shared" ref="R63:R126" si="4">IF(ISNA(MATCH(P63,$B$53:$B$100,0)),0,1)</f>
        <v>1</v>
      </c>
      <c r="V63" s="133">
        <v>16</v>
      </c>
      <c r="W63">
        <f t="shared" ref="W63:W126" si="5">IF(ISNA(MATCH(V63,P$62:P$157,0)),0,1)</f>
        <v>1</v>
      </c>
      <c r="X63" s="10">
        <f t="shared" ref="X63:X126" si="6">IF(ISNA(MATCH(V63,$H$53:$H$132,0)),0,1)</f>
        <v>0</v>
      </c>
      <c r="Y63" s="10">
        <f t="shared" ref="Y63:Y126" si="7">IF(ISNA(MATCH(V63,$B$53:$B$100,0)),0,1)</f>
        <v>1</v>
      </c>
      <c r="AB63" s="138">
        <v>16</v>
      </c>
      <c r="AC63" s="10">
        <f t="shared" ref="AC63:AC125" si="8">IF(ISNA(MATCH(AB63,V$62:V$157,0)),0,1)</f>
        <v>1</v>
      </c>
      <c r="AD63" s="10">
        <f t="shared" ref="AD63:AD126" si="9">IF(ISNA(MATCH(AB63,P$62:P$157,0)),0,1)</f>
        <v>1</v>
      </c>
      <c r="AE63" s="10">
        <f t="shared" ref="AE63:AE126" si="10">IF(ISNA(MATCH(AB63,$H$53:$H$132,0)),0,1)</f>
        <v>0</v>
      </c>
      <c r="AF63" s="10">
        <f t="shared" ref="AF63:AF126" si="11">IF(ISNA(MATCH(AB63,$B$53:$B$100,0)),0,1)</f>
        <v>1</v>
      </c>
      <c r="AH63" s="133">
        <v>22</v>
      </c>
      <c r="AI63" s="10">
        <f t="shared" ref="AI63:AI125" si="12">IF(ISNA(MATCH(AH63,AB$62:AB$157,0)),0,1)</f>
        <v>0</v>
      </c>
      <c r="AJ63" s="10">
        <f t="shared" ref="AJ63:AJ126" si="13">IF(ISNA(MATCH(AH63,V$62:V$157,0)),0,1)</f>
        <v>0</v>
      </c>
      <c r="AK63" s="10">
        <f t="shared" ref="AK63:AK126" si="14">IF(ISNA(MATCH(AH63,P$62:P$157,0)),0,1)</f>
        <v>0</v>
      </c>
      <c r="AL63" s="10">
        <f t="shared" ref="AL63:AL126" si="15">IF(ISNA(MATCH(AH63,$H$53:$H$132,0)),0,1)</f>
        <v>0</v>
      </c>
      <c r="AM63" s="10">
        <f t="shared" ref="AM63:AM126" si="16">IF(ISNA(MATCH(AH63,$B$53:$B$100,0)),0,1)</f>
        <v>1</v>
      </c>
      <c r="AN63" s="138">
        <v>16</v>
      </c>
      <c r="AO63" s="10">
        <f t="shared" ref="AO63:AO125" si="17">IF(ISNA(MATCH(AN63,AH$62:AH$157,0)),0,1)</f>
        <v>1</v>
      </c>
      <c r="AP63" s="10">
        <f t="shared" ref="AP63:AP126" si="18">IF(ISNA(MATCH(AN63,AB$62:AB$157,0)),0,1)</f>
        <v>1</v>
      </c>
      <c r="AQ63" s="10">
        <f t="shared" ref="AQ63:AQ126" si="19">IF(ISNA(MATCH(AN63,V$62:V$157,0)),0,1)</f>
        <v>1</v>
      </c>
      <c r="AR63" s="10">
        <f t="shared" ref="AR63:AR126" si="20">IF(ISNA(MATCH(AN63,P$62:P$157,0)),0,1)</f>
        <v>1</v>
      </c>
      <c r="AS63" s="10">
        <f t="shared" ref="AS63:AS126" si="21">IF(ISNA(MATCH(AN63,H$53:H$132,0)),0,1)</f>
        <v>0</v>
      </c>
      <c r="AT63" s="149">
        <v>27</v>
      </c>
      <c r="AU63" s="10">
        <f t="shared" si="2"/>
        <v>1</v>
      </c>
      <c r="AV63" s="10">
        <f t="shared" ref="AV63:AV126" si="22">IF(ISNA(MATCH(AT63,AH$62:AH$157,0)),0,1)</f>
        <v>1</v>
      </c>
      <c r="AW63" s="10">
        <f t="shared" ref="AW63:AW126" si="23">IF(ISNA(MATCH(AT63,AB$62:AB$157,0)),0,1)</f>
        <v>1</v>
      </c>
      <c r="AX63" s="10">
        <f t="shared" ref="AX63:AX126" si="24">IF(ISNA(MATCH(AT63,V$62:V$157,0)),0,1)</f>
        <v>1</v>
      </c>
      <c r="AY63" s="10">
        <f t="shared" ref="AY63:AY126" si="25">IF(ISNA(MATCH(AT63,P$62:P$157,0)),0,1)</f>
        <v>1</v>
      </c>
      <c r="AZ63" s="138">
        <v>11</v>
      </c>
      <c r="BA63" s="10">
        <f t="shared" si="3"/>
        <v>0</v>
      </c>
      <c r="BB63" s="10">
        <f t="shared" ref="BB63:BB126" si="26">IF(ISNA(MATCH(AZ63,AN$62:AN$157,0)),0,1)</f>
        <v>1</v>
      </c>
      <c r="BC63" s="10">
        <f t="shared" ref="BC63:BC126" si="27">IF(ISNA(MATCH(AZ63,AH$62:AH$157,0)),0,1)</f>
        <v>0</v>
      </c>
      <c r="BD63" s="10">
        <f t="shared" ref="BD63:BD126" si="28">IF(ISNA(MATCH(AZ63,AB$62:AB$157,0)),0,1)</f>
        <v>1</v>
      </c>
      <c r="BE63" s="10">
        <f t="shared" ref="BE63:BE126" si="29">IF(ISNA(MATCH(AZ63,V$62:V$157,0)),0,1)</f>
        <v>0</v>
      </c>
      <c r="BF63" s="10">
        <f t="shared" ref="BF63:BF126" si="30">IF(ISNA(MATCH(AZ63,P$62:P$157,0)),0,1)</f>
        <v>0</v>
      </c>
      <c r="BG63" s="10">
        <f t="shared" ref="BG63:BG126" si="31">IF(ISNA(MATCH(AZ63,H$53:H$134,0)),0,1)</f>
        <v>0</v>
      </c>
      <c r="BH63" s="10">
        <f t="shared" ref="BH63:BH126" si="32">IF(ISNA(MATCH(AZ63,B$53:B$100,0)),0,1)</f>
        <v>0</v>
      </c>
      <c r="BI63" s="184">
        <v>9</v>
      </c>
      <c r="BJ63" s="189">
        <v>27</v>
      </c>
      <c r="BK63" s="201">
        <f t="shared" ref="BK63:BK126" si="33">IF(ISNA(MATCH(BJ63,AZ$62:AZ$157,0)),0,1)</f>
        <v>1</v>
      </c>
      <c r="BL63" s="202">
        <f t="shared" ref="BL63:BL126" si="34">IF(ISNA(MATCH(BJ63,AT$62:AT$157,0)),0,1)</f>
        <v>1</v>
      </c>
      <c r="BM63" s="202">
        <f t="shared" ref="BM63:BM126" si="35">IF(ISNA(MATCH(BJ63,AN$62:AN$157,0)),0,1)</f>
        <v>1</v>
      </c>
      <c r="BN63" s="202">
        <f t="shared" ref="BN63:BN126" si="36">IF(ISNA(MATCH(BJ63,AH$62:AH$157,0)),0,1)</f>
        <v>1</v>
      </c>
      <c r="BO63" s="202">
        <f t="shared" ref="BO63:BO126" si="37">IF(ISNA(MATCH(BJ63,AB$62:AB$157,0)),0,1)</f>
        <v>1</v>
      </c>
      <c r="BP63" s="202">
        <f t="shared" ref="BP63:BP126" si="38">IF(ISNA(MATCH(BJ63,V$62:V$157,0)),0,1)</f>
        <v>1</v>
      </c>
      <c r="BQ63" s="202">
        <f t="shared" ref="BQ63:BQ126" si="39">IF(ISNA(MATCH(BJ63,P$62:P$157,0)),0,1)</f>
        <v>1</v>
      </c>
      <c r="BR63" s="202">
        <f>IF(ISNA(MATCH(BJ63,H$53:H$134,0)),0,1)</f>
        <v>0</v>
      </c>
      <c r="BS63" s="205">
        <f t="shared" ref="BS63:BS126" si="40">IF(ISNA(MATCH(BJ63,B$53:B$100,0)),0,1)</f>
        <v>0</v>
      </c>
      <c r="BT63" s="121">
        <f t="shared" ref="BT63:BT126" si="41">SUM(BK63:BS63)+1</f>
        <v>8</v>
      </c>
      <c r="BU63" s="169">
        <v>20</v>
      </c>
      <c r="BV63" s="169">
        <f t="shared" ref="BV63:BV126" si="42">IF(ISNA(MATCH(BU63,BJ$62:BJ$157,0)),0,1)</f>
        <v>0</v>
      </c>
      <c r="BW63" s="100">
        <f t="shared" ref="BW63:BW126" si="43">IF(ISNA(MATCH(BU63,AZ$62:AZ$157,0)),0,1)</f>
        <v>1</v>
      </c>
      <c r="BX63" s="100">
        <f t="shared" ref="BX63:BX126" si="44">IF(ISNA(MATCH(BU63,AT$62:AT$157,0)),0,1)</f>
        <v>0</v>
      </c>
      <c r="BY63" s="100">
        <f t="shared" ref="BY63:BY126" si="45">IF(ISNA(MATCH(BU63,AN$62:AN$157,0)),0,1)</f>
        <v>1</v>
      </c>
      <c r="BZ63" s="100">
        <f t="shared" ref="BZ63:BZ126" si="46">IF(ISNA(MATCH(BU63,AH$62:AH$157,0)),0,1)</f>
        <v>0</v>
      </c>
      <c r="CA63" s="100">
        <f t="shared" ref="CA63:CA126" si="47">IF(ISNA(MATCH(BU63,AB$62:AB$157,0)),0,1)</f>
        <v>0</v>
      </c>
      <c r="CB63" s="100">
        <f t="shared" ref="CB63:CB126" si="48">IF(ISNA(MATCH(BU63,V$62:V$157,0)),0,1)</f>
        <v>0</v>
      </c>
      <c r="CC63" s="100">
        <f t="shared" ref="CC63:CC126" si="49">IF(ISNA(MATCH(BU63,P$53:P$157,0)),0,1)</f>
        <v>0</v>
      </c>
      <c r="CD63" s="202">
        <f t="shared" ref="CD63:CD126" si="50">IF(ISNA(MATCH(BU63,$H$53:$H$134,0)),0,1)</f>
        <v>0</v>
      </c>
      <c r="CE63" s="205">
        <f t="shared" ref="CE63:CE126" si="51">IF(ISNA(MATCH(BU63,$B$53:$B$100,0)),0,1)</f>
        <v>0</v>
      </c>
      <c r="CF63" s="121">
        <f t="shared" ref="CF63:CF126" si="52">SUM(BV63:CE63)+1</f>
        <v>3</v>
      </c>
    </row>
    <row r="64" spans="2:84">
      <c r="B64" s="138">
        <v>60</v>
      </c>
      <c r="H64" s="133">
        <v>58</v>
      </c>
      <c r="I64">
        <f t="shared" si="0"/>
        <v>0</v>
      </c>
      <c r="M64" s="161"/>
      <c r="P64" s="134">
        <v>25</v>
      </c>
      <c r="Q64">
        <f t="shared" si="1"/>
        <v>1</v>
      </c>
      <c r="R64" s="10">
        <f t="shared" si="4"/>
        <v>1</v>
      </c>
      <c r="V64" s="135">
        <v>25</v>
      </c>
      <c r="W64">
        <f t="shared" si="5"/>
        <v>1</v>
      </c>
      <c r="X64" s="10">
        <f t="shared" si="6"/>
        <v>1</v>
      </c>
      <c r="Y64" s="10">
        <f t="shared" si="7"/>
        <v>1</v>
      </c>
      <c r="AB64" s="138">
        <v>27</v>
      </c>
      <c r="AC64" s="10">
        <f t="shared" si="8"/>
        <v>1</v>
      </c>
      <c r="AD64" s="10">
        <f t="shared" si="9"/>
        <v>1</v>
      </c>
      <c r="AE64" s="10">
        <f t="shared" si="10"/>
        <v>0</v>
      </c>
      <c r="AF64" s="10">
        <f t="shared" si="11"/>
        <v>0</v>
      </c>
      <c r="AH64" s="133">
        <v>27</v>
      </c>
      <c r="AI64" s="10">
        <f t="shared" si="12"/>
        <v>1</v>
      </c>
      <c r="AJ64" s="10">
        <f t="shared" si="13"/>
        <v>1</v>
      </c>
      <c r="AK64" s="10">
        <f t="shared" si="14"/>
        <v>1</v>
      </c>
      <c r="AL64" s="10">
        <f t="shared" si="15"/>
        <v>0</v>
      </c>
      <c r="AM64" s="10">
        <f t="shared" si="16"/>
        <v>0</v>
      </c>
      <c r="AN64" s="138">
        <v>20</v>
      </c>
      <c r="AO64" s="10">
        <f t="shared" si="17"/>
        <v>0</v>
      </c>
      <c r="AP64" s="10">
        <f t="shared" si="18"/>
        <v>0</v>
      </c>
      <c r="AQ64" s="10">
        <f t="shared" si="19"/>
        <v>0</v>
      </c>
      <c r="AR64" s="10">
        <f t="shared" si="20"/>
        <v>0</v>
      </c>
      <c r="AS64" s="10">
        <f t="shared" si="21"/>
        <v>0</v>
      </c>
      <c r="AT64" s="149">
        <v>33</v>
      </c>
      <c r="AU64" s="10">
        <f t="shared" si="2"/>
        <v>1</v>
      </c>
      <c r="AV64" s="10">
        <f t="shared" si="22"/>
        <v>1</v>
      </c>
      <c r="AW64" s="10">
        <f t="shared" si="23"/>
        <v>1</v>
      </c>
      <c r="AX64" s="10">
        <f t="shared" si="24"/>
        <v>1</v>
      </c>
      <c r="AY64" s="10">
        <f t="shared" si="25"/>
        <v>1</v>
      </c>
      <c r="AZ64" s="149">
        <v>16</v>
      </c>
      <c r="BA64" s="10">
        <f t="shared" si="3"/>
        <v>0</v>
      </c>
      <c r="BB64" s="10">
        <f t="shared" si="26"/>
        <v>1</v>
      </c>
      <c r="BC64" s="10">
        <f t="shared" si="27"/>
        <v>1</v>
      </c>
      <c r="BD64" s="10">
        <f t="shared" si="28"/>
        <v>1</v>
      </c>
      <c r="BE64" s="10">
        <f t="shared" si="29"/>
        <v>1</v>
      </c>
      <c r="BF64" s="10">
        <f t="shared" si="30"/>
        <v>1</v>
      </c>
      <c r="BG64" s="10">
        <f t="shared" si="31"/>
        <v>0</v>
      </c>
      <c r="BH64" s="10">
        <f t="shared" si="32"/>
        <v>1</v>
      </c>
      <c r="BI64" s="120">
        <v>8</v>
      </c>
      <c r="BJ64" s="180">
        <v>33</v>
      </c>
      <c r="BK64" s="206">
        <f t="shared" si="33"/>
        <v>1</v>
      </c>
      <c r="BL64" s="122">
        <f t="shared" si="34"/>
        <v>1</v>
      </c>
      <c r="BM64" s="122">
        <f t="shared" si="35"/>
        <v>1</v>
      </c>
      <c r="BN64" s="122">
        <f t="shared" si="36"/>
        <v>1</v>
      </c>
      <c r="BO64" s="122">
        <f t="shared" si="37"/>
        <v>1</v>
      </c>
      <c r="BP64" s="122">
        <f t="shared" si="38"/>
        <v>1</v>
      </c>
      <c r="BQ64" s="202">
        <f t="shared" si="39"/>
        <v>1</v>
      </c>
      <c r="BR64" s="122">
        <f t="shared" ref="BR64:BR127" si="53">IF(ISNA(MATCH(BJ64,H$53:H$134,0)),0,1)</f>
        <v>1</v>
      </c>
      <c r="BS64" s="207">
        <f t="shared" si="40"/>
        <v>1</v>
      </c>
      <c r="BT64" s="121">
        <f t="shared" si="41"/>
        <v>10</v>
      </c>
      <c r="BU64" s="169">
        <v>25</v>
      </c>
      <c r="BV64" s="169">
        <f t="shared" si="42"/>
        <v>1</v>
      </c>
      <c r="BW64" s="100">
        <f t="shared" si="43"/>
        <v>1</v>
      </c>
      <c r="BX64" s="100">
        <f t="shared" si="44"/>
        <v>1</v>
      </c>
      <c r="BY64" s="100">
        <f t="shared" si="45"/>
        <v>1</v>
      </c>
      <c r="BZ64" s="100">
        <f t="shared" si="46"/>
        <v>0</v>
      </c>
      <c r="CA64" s="100">
        <f t="shared" si="47"/>
        <v>0</v>
      </c>
      <c r="CB64" s="100">
        <f t="shared" si="48"/>
        <v>1</v>
      </c>
      <c r="CC64" s="100">
        <f t="shared" si="49"/>
        <v>1</v>
      </c>
      <c r="CD64" s="202">
        <f t="shared" si="50"/>
        <v>1</v>
      </c>
      <c r="CE64" s="205">
        <f t="shared" si="51"/>
        <v>1</v>
      </c>
      <c r="CF64" s="121">
        <f t="shared" si="52"/>
        <v>9</v>
      </c>
    </row>
    <row r="65" spans="2:84">
      <c r="B65" s="138">
        <v>61</v>
      </c>
      <c r="H65" s="133">
        <v>59</v>
      </c>
      <c r="I65">
        <f t="shared" si="0"/>
        <v>1</v>
      </c>
      <c r="M65" s="161"/>
      <c r="P65" s="134">
        <v>27</v>
      </c>
      <c r="Q65">
        <f t="shared" si="1"/>
        <v>0</v>
      </c>
      <c r="R65" s="10">
        <f t="shared" si="4"/>
        <v>0</v>
      </c>
      <c r="V65" s="133">
        <v>27</v>
      </c>
      <c r="W65">
        <f t="shared" si="5"/>
        <v>1</v>
      </c>
      <c r="X65" s="10">
        <f t="shared" si="6"/>
        <v>0</v>
      </c>
      <c r="Y65" s="10">
        <f t="shared" si="7"/>
        <v>0</v>
      </c>
      <c r="AB65" s="149">
        <v>33</v>
      </c>
      <c r="AC65" s="10">
        <f t="shared" si="8"/>
        <v>1</v>
      </c>
      <c r="AD65" s="10">
        <f t="shared" si="9"/>
        <v>1</v>
      </c>
      <c r="AE65" s="10">
        <f t="shared" si="10"/>
        <v>1</v>
      </c>
      <c r="AF65" s="10">
        <f t="shared" si="11"/>
        <v>1</v>
      </c>
      <c r="AH65" s="133">
        <v>33</v>
      </c>
      <c r="AI65" s="10">
        <f t="shared" si="12"/>
        <v>1</v>
      </c>
      <c r="AJ65" s="10">
        <f t="shared" si="13"/>
        <v>1</v>
      </c>
      <c r="AK65" s="10">
        <f t="shared" si="14"/>
        <v>1</v>
      </c>
      <c r="AL65" s="10">
        <f t="shared" si="15"/>
        <v>1</v>
      </c>
      <c r="AM65" s="10">
        <f t="shared" si="16"/>
        <v>1</v>
      </c>
      <c r="AN65" s="149">
        <v>25</v>
      </c>
      <c r="AO65" s="10">
        <f t="shared" si="17"/>
        <v>0</v>
      </c>
      <c r="AP65" s="10">
        <f t="shared" si="18"/>
        <v>0</v>
      </c>
      <c r="AQ65" s="10">
        <f t="shared" si="19"/>
        <v>1</v>
      </c>
      <c r="AR65" s="10">
        <f t="shared" si="20"/>
        <v>1</v>
      </c>
      <c r="AS65" s="10">
        <f t="shared" si="21"/>
        <v>1</v>
      </c>
      <c r="AT65" s="138">
        <v>39</v>
      </c>
      <c r="AU65" s="10">
        <f t="shared" si="2"/>
        <v>0</v>
      </c>
      <c r="AV65" s="10">
        <f t="shared" si="22"/>
        <v>0</v>
      </c>
      <c r="AW65" s="10">
        <f t="shared" si="23"/>
        <v>0</v>
      </c>
      <c r="AX65" s="10">
        <f t="shared" si="24"/>
        <v>0</v>
      </c>
      <c r="AY65" s="10">
        <f t="shared" si="25"/>
        <v>0</v>
      </c>
      <c r="AZ65" s="138">
        <v>20</v>
      </c>
      <c r="BA65" s="10">
        <f t="shared" si="3"/>
        <v>0</v>
      </c>
      <c r="BB65" s="10">
        <f t="shared" si="26"/>
        <v>1</v>
      </c>
      <c r="BC65" s="10">
        <f t="shared" si="27"/>
        <v>0</v>
      </c>
      <c r="BD65" s="10">
        <f t="shared" si="28"/>
        <v>0</v>
      </c>
      <c r="BE65" s="10">
        <f t="shared" si="29"/>
        <v>0</v>
      </c>
      <c r="BF65" s="10">
        <f t="shared" si="30"/>
        <v>0</v>
      </c>
      <c r="BG65" s="10">
        <f t="shared" si="31"/>
        <v>0</v>
      </c>
      <c r="BH65" s="10">
        <f t="shared" si="32"/>
        <v>0</v>
      </c>
      <c r="BI65" s="185">
        <v>7</v>
      </c>
      <c r="BJ65" s="138">
        <v>40</v>
      </c>
      <c r="BK65" s="201">
        <f t="shared" si="33"/>
        <v>1</v>
      </c>
      <c r="BL65" s="202">
        <f t="shared" si="34"/>
        <v>0</v>
      </c>
      <c r="BM65" s="202">
        <f t="shared" si="35"/>
        <v>1</v>
      </c>
      <c r="BN65" s="202">
        <f t="shared" si="36"/>
        <v>1</v>
      </c>
      <c r="BO65" s="202">
        <f t="shared" si="37"/>
        <v>0</v>
      </c>
      <c r="BP65" s="202">
        <f t="shared" si="38"/>
        <v>0</v>
      </c>
      <c r="BQ65" s="202">
        <f t="shared" si="39"/>
        <v>0</v>
      </c>
      <c r="BR65" s="202">
        <f t="shared" si="53"/>
        <v>0</v>
      </c>
      <c r="BS65" s="205">
        <f t="shared" si="40"/>
        <v>0</v>
      </c>
      <c r="BT65" s="121">
        <f t="shared" si="41"/>
        <v>4</v>
      </c>
      <c r="BU65" s="169">
        <v>27</v>
      </c>
      <c r="BV65" s="169">
        <f t="shared" si="42"/>
        <v>1</v>
      </c>
      <c r="BW65" s="100">
        <f t="shared" si="43"/>
        <v>1</v>
      </c>
      <c r="BX65" s="100">
        <f t="shared" si="44"/>
        <v>1</v>
      </c>
      <c r="BY65" s="100">
        <f t="shared" si="45"/>
        <v>1</v>
      </c>
      <c r="BZ65" s="100">
        <f t="shared" si="46"/>
        <v>1</v>
      </c>
      <c r="CA65" s="100">
        <f t="shared" si="47"/>
        <v>1</v>
      </c>
      <c r="CB65" s="100">
        <f t="shared" si="48"/>
        <v>1</v>
      </c>
      <c r="CC65" s="100">
        <f t="shared" si="49"/>
        <v>1</v>
      </c>
      <c r="CD65" s="202">
        <f t="shared" si="50"/>
        <v>0</v>
      </c>
      <c r="CE65" s="205">
        <f t="shared" si="51"/>
        <v>0</v>
      </c>
      <c r="CF65" s="121">
        <f t="shared" si="52"/>
        <v>9</v>
      </c>
    </row>
    <row r="66" spans="2:84">
      <c r="B66" s="138">
        <v>64</v>
      </c>
      <c r="H66" s="133">
        <v>60</v>
      </c>
      <c r="I66">
        <f t="shared" si="0"/>
        <v>1</v>
      </c>
      <c r="M66" s="2"/>
      <c r="P66" s="133">
        <v>33</v>
      </c>
      <c r="Q66">
        <f t="shared" si="1"/>
        <v>1</v>
      </c>
      <c r="R66" s="10">
        <f t="shared" si="4"/>
        <v>1</v>
      </c>
      <c r="V66" s="133">
        <v>33</v>
      </c>
      <c r="W66">
        <f t="shared" si="5"/>
        <v>1</v>
      </c>
      <c r="X66" s="10">
        <f t="shared" si="6"/>
        <v>1</v>
      </c>
      <c r="Y66" s="10">
        <f t="shared" si="7"/>
        <v>1</v>
      </c>
      <c r="AB66" s="149">
        <v>45</v>
      </c>
      <c r="AC66" s="10">
        <f t="shared" si="8"/>
        <v>1</v>
      </c>
      <c r="AD66" s="10">
        <f t="shared" si="9"/>
        <v>1</v>
      </c>
      <c r="AE66" s="10">
        <f t="shared" si="10"/>
        <v>1</v>
      </c>
      <c r="AF66" s="10">
        <f t="shared" si="11"/>
        <v>1</v>
      </c>
      <c r="AH66" s="133">
        <v>40</v>
      </c>
      <c r="AI66" s="10">
        <f t="shared" si="12"/>
        <v>0</v>
      </c>
      <c r="AJ66" s="10">
        <f t="shared" si="13"/>
        <v>0</v>
      </c>
      <c r="AK66" s="10">
        <f t="shared" si="14"/>
        <v>0</v>
      </c>
      <c r="AL66" s="10">
        <f t="shared" si="15"/>
        <v>0</v>
      </c>
      <c r="AM66" s="10">
        <f t="shared" si="16"/>
        <v>0</v>
      </c>
      <c r="AN66" s="149">
        <v>27</v>
      </c>
      <c r="AO66" s="10">
        <f t="shared" si="17"/>
        <v>1</v>
      </c>
      <c r="AP66" s="10">
        <f t="shared" si="18"/>
        <v>1</v>
      </c>
      <c r="AQ66" s="10">
        <f t="shared" si="19"/>
        <v>1</v>
      </c>
      <c r="AR66" s="10">
        <f t="shared" si="20"/>
        <v>1</v>
      </c>
      <c r="AS66" s="10">
        <f t="shared" si="21"/>
        <v>0</v>
      </c>
      <c r="AT66" s="149">
        <v>45</v>
      </c>
      <c r="AU66" s="10">
        <f t="shared" si="2"/>
        <v>0</v>
      </c>
      <c r="AV66" s="10">
        <f t="shared" si="22"/>
        <v>1</v>
      </c>
      <c r="AW66" s="10">
        <f t="shared" si="23"/>
        <v>1</v>
      </c>
      <c r="AX66" s="10">
        <f t="shared" si="24"/>
        <v>1</v>
      </c>
      <c r="AY66" s="10">
        <f t="shared" si="25"/>
        <v>1</v>
      </c>
      <c r="AZ66" s="138">
        <v>25</v>
      </c>
      <c r="BA66" s="10">
        <f t="shared" si="3"/>
        <v>1</v>
      </c>
      <c r="BB66" s="10">
        <f t="shared" si="26"/>
        <v>1</v>
      </c>
      <c r="BC66" s="10">
        <f t="shared" si="27"/>
        <v>0</v>
      </c>
      <c r="BD66" s="10">
        <f t="shared" si="28"/>
        <v>0</v>
      </c>
      <c r="BE66" s="10">
        <f t="shared" si="29"/>
        <v>1</v>
      </c>
      <c r="BF66" s="10">
        <f t="shared" si="30"/>
        <v>1</v>
      </c>
      <c r="BG66" s="10">
        <f t="shared" si="31"/>
        <v>1</v>
      </c>
      <c r="BH66" s="10">
        <f t="shared" si="32"/>
        <v>1</v>
      </c>
      <c r="BI66" s="186">
        <v>6</v>
      </c>
      <c r="BJ66" s="194">
        <v>45</v>
      </c>
      <c r="BK66" s="201">
        <f t="shared" si="33"/>
        <v>1</v>
      </c>
      <c r="BL66" s="202">
        <f t="shared" si="34"/>
        <v>1</v>
      </c>
      <c r="BM66" s="202">
        <f t="shared" si="35"/>
        <v>0</v>
      </c>
      <c r="BN66" s="202">
        <f t="shared" si="36"/>
        <v>1</v>
      </c>
      <c r="BO66" s="202">
        <f t="shared" si="37"/>
        <v>1</v>
      </c>
      <c r="BP66" s="202">
        <f t="shared" si="38"/>
        <v>1</v>
      </c>
      <c r="BQ66" s="202">
        <f t="shared" si="39"/>
        <v>1</v>
      </c>
      <c r="BR66" s="202">
        <f t="shared" si="53"/>
        <v>1</v>
      </c>
      <c r="BS66" s="205">
        <f t="shared" si="40"/>
        <v>1</v>
      </c>
      <c r="BT66" s="121">
        <f t="shared" si="41"/>
        <v>9</v>
      </c>
      <c r="BU66" s="171">
        <v>33</v>
      </c>
      <c r="BV66" s="169">
        <f t="shared" si="42"/>
        <v>1</v>
      </c>
      <c r="BW66" s="100">
        <f t="shared" si="43"/>
        <v>1</v>
      </c>
      <c r="BX66" s="100">
        <f t="shared" si="44"/>
        <v>1</v>
      </c>
      <c r="BY66" s="100">
        <f t="shared" si="45"/>
        <v>1</v>
      </c>
      <c r="BZ66" s="100">
        <f t="shared" si="46"/>
        <v>1</v>
      </c>
      <c r="CA66" s="100">
        <f t="shared" si="47"/>
        <v>1</v>
      </c>
      <c r="CB66" s="100">
        <f t="shared" si="48"/>
        <v>1</v>
      </c>
      <c r="CC66" s="100">
        <f t="shared" si="49"/>
        <v>1</v>
      </c>
      <c r="CD66" s="202">
        <f t="shared" si="50"/>
        <v>1</v>
      </c>
      <c r="CE66" s="205">
        <f t="shared" si="51"/>
        <v>1</v>
      </c>
      <c r="CF66" s="121">
        <f t="shared" si="52"/>
        <v>11</v>
      </c>
    </row>
    <row r="67" spans="2:84">
      <c r="B67" s="138">
        <v>65</v>
      </c>
      <c r="H67" s="133">
        <v>61</v>
      </c>
      <c r="I67">
        <f t="shared" si="0"/>
        <v>1</v>
      </c>
      <c r="M67" s="2"/>
      <c r="P67" s="133">
        <v>45</v>
      </c>
      <c r="Q67">
        <f t="shared" si="1"/>
        <v>1</v>
      </c>
      <c r="R67" s="10">
        <f t="shared" si="4"/>
        <v>1</v>
      </c>
      <c r="V67" s="135">
        <v>34</v>
      </c>
      <c r="W67">
        <f t="shared" si="5"/>
        <v>0</v>
      </c>
      <c r="X67" s="10">
        <f t="shared" si="6"/>
        <v>0</v>
      </c>
      <c r="Y67" s="10">
        <f t="shared" si="7"/>
        <v>0</v>
      </c>
      <c r="AB67" s="138">
        <v>47</v>
      </c>
      <c r="AC67" s="10">
        <f t="shared" si="8"/>
        <v>1</v>
      </c>
      <c r="AD67" s="10">
        <f t="shared" si="9"/>
        <v>1</v>
      </c>
      <c r="AE67" s="10">
        <f t="shared" si="10"/>
        <v>1</v>
      </c>
      <c r="AF67" s="10">
        <f t="shared" si="11"/>
        <v>1</v>
      </c>
      <c r="AH67" s="133">
        <v>45</v>
      </c>
      <c r="AI67" s="10">
        <f t="shared" si="12"/>
        <v>1</v>
      </c>
      <c r="AJ67" s="10">
        <f t="shared" si="13"/>
        <v>1</v>
      </c>
      <c r="AK67" s="10">
        <f t="shared" si="14"/>
        <v>1</v>
      </c>
      <c r="AL67" s="10">
        <f t="shared" si="15"/>
        <v>1</v>
      </c>
      <c r="AM67" s="10">
        <f t="shared" si="16"/>
        <v>1</v>
      </c>
      <c r="AN67" s="149">
        <v>33</v>
      </c>
      <c r="AO67" s="10">
        <f t="shared" si="17"/>
        <v>1</v>
      </c>
      <c r="AP67" s="10">
        <f t="shared" si="18"/>
        <v>1</v>
      </c>
      <c r="AQ67" s="10">
        <f t="shared" si="19"/>
        <v>1</v>
      </c>
      <c r="AR67" s="10">
        <f t="shared" si="20"/>
        <v>1</v>
      </c>
      <c r="AS67" s="10">
        <f t="shared" si="21"/>
        <v>1</v>
      </c>
      <c r="AT67" s="138">
        <v>47</v>
      </c>
      <c r="AU67" s="10">
        <f t="shared" si="2"/>
        <v>0</v>
      </c>
      <c r="AV67" s="10">
        <f t="shared" si="22"/>
        <v>1</v>
      </c>
      <c r="AW67" s="10">
        <f t="shared" si="23"/>
        <v>1</v>
      </c>
      <c r="AX67" s="10">
        <f t="shared" si="24"/>
        <v>1</v>
      </c>
      <c r="AY67" s="10">
        <f t="shared" si="25"/>
        <v>1</v>
      </c>
      <c r="AZ67" s="138">
        <v>27</v>
      </c>
      <c r="BA67" s="10">
        <f t="shared" si="3"/>
        <v>1</v>
      </c>
      <c r="BB67" s="10">
        <f t="shared" si="26"/>
        <v>1</v>
      </c>
      <c r="BC67" s="10">
        <f t="shared" si="27"/>
        <v>1</v>
      </c>
      <c r="BD67" s="10">
        <f t="shared" si="28"/>
        <v>1</v>
      </c>
      <c r="BE67" s="10">
        <f t="shared" si="29"/>
        <v>1</v>
      </c>
      <c r="BF67" s="10">
        <f t="shared" si="30"/>
        <v>1</v>
      </c>
      <c r="BG67" s="10">
        <f t="shared" si="31"/>
        <v>0</v>
      </c>
      <c r="BH67" s="10">
        <f t="shared" si="32"/>
        <v>0</v>
      </c>
      <c r="BI67" s="187">
        <v>5</v>
      </c>
      <c r="BJ67" s="138">
        <v>56</v>
      </c>
      <c r="BK67" s="201">
        <f t="shared" si="33"/>
        <v>0</v>
      </c>
      <c r="BL67" s="202">
        <f t="shared" si="34"/>
        <v>1</v>
      </c>
      <c r="BM67" s="202">
        <f t="shared" si="35"/>
        <v>0</v>
      </c>
      <c r="BN67" s="202">
        <f t="shared" si="36"/>
        <v>1</v>
      </c>
      <c r="BO67" s="202">
        <f t="shared" si="37"/>
        <v>1</v>
      </c>
      <c r="BP67" s="202">
        <f t="shared" si="38"/>
        <v>0</v>
      </c>
      <c r="BQ67" s="202">
        <f t="shared" si="39"/>
        <v>0</v>
      </c>
      <c r="BR67" s="202">
        <f t="shared" si="53"/>
        <v>1</v>
      </c>
      <c r="BS67" s="205">
        <f t="shared" si="40"/>
        <v>0</v>
      </c>
      <c r="BT67" s="121">
        <f t="shared" si="41"/>
        <v>5</v>
      </c>
      <c r="BU67" s="169">
        <v>40</v>
      </c>
      <c r="BV67" s="169">
        <f t="shared" si="42"/>
        <v>1</v>
      </c>
      <c r="BW67" s="100">
        <f t="shared" si="43"/>
        <v>1</v>
      </c>
      <c r="BX67" s="100">
        <f t="shared" si="44"/>
        <v>0</v>
      </c>
      <c r="BY67" s="100">
        <f t="shared" si="45"/>
        <v>1</v>
      </c>
      <c r="BZ67" s="100">
        <f t="shared" si="46"/>
        <v>1</v>
      </c>
      <c r="CA67" s="100">
        <f t="shared" si="47"/>
        <v>0</v>
      </c>
      <c r="CB67" s="100">
        <f t="shared" si="48"/>
        <v>0</v>
      </c>
      <c r="CC67" s="100">
        <f t="shared" si="49"/>
        <v>0</v>
      </c>
      <c r="CD67" s="202">
        <f t="shared" si="50"/>
        <v>0</v>
      </c>
      <c r="CE67" s="205">
        <f t="shared" si="51"/>
        <v>0</v>
      </c>
      <c r="CF67" s="121">
        <f t="shared" si="52"/>
        <v>5</v>
      </c>
    </row>
    <row r="68" spans="2:84">
      <c r="B68" s="138">
        <v>67</v>
      </c>
      <c r="H68" s="133">
        <v>67</v>
      </c>
      <c r="I68">
        <f t="shared" si="0"/>
        <v>1</v>
      </c>
      <c r="M68" s="161"/>
      <c r="P68" s="134">
        <v>47</v>
      </c>
      <c r="Q68">
        <f t="shared" si="1"/>
        <v>1</v>
      </c>
      <c r="R68" s="10">
        <f t="shared" si="4"/>
        <v>1</v>
      </c>
      <c r="V68" s="135">
        <v>45</v>
      </c>
      <c r="W68">
        <f t="shared" si="5"/>
        <v>1</v>
      </c>
      <c r="X68" s="10">
        <f t="shared" si="6"/>
        <v>1</v>
      </c>
      <c r="Y68" s="10">
        <f t="shared" si="7"/>
        <v>1</v>
      </c>
      <c r="AB68" s="138">
        <v>48</v>
      </c>
      <c r="AC68" s="10">
        <f t="shared" si="8"/>
        <v>1</v>
      </c>
      <c r="AD68" s="10">
        <f t="shared" si="9"/>
        <v>1</v>
      </c>
      <c r="AE68" s="10">
        <f t="shared" si="10"/>
        <v>0</v>
      </c>
      <c r="AF68" s="10">
        <f t="shared" si="11"/>
        <v>1</v>
      </c>
      <c r="AH68" s="133">
        <v>47</v>
      </c>
      <c r="AI68" s="10">
        <f t="shared" si="12"/>
        <v>1</v>
      </c>
      <c r="AJ68" s="10">
        <f t="shared" si="13"/>
        <v>1</v>
      </c>
      <c r="AK68" s="10">
        <f t="shared" si="14"/>
        <v>1</v>
      </c>
      <c r="AL68" s="10">
        <f t="shared" si="15"/>
        <v>1</v>
      </c>
      <c r="AM68" s="10">
        <f t="shared" si="16"/>
        <v>1</v>
      </c>
      <c r="AN68" s="138">
        <v>40</v>
      </c>
      <c r="AO68" s="10">
        <f t="shared" si="17"/>
        <v>1</v>
      </c>
      <c r="AP68" s="10">
        <f t="shared" si="18"/>
        <v>0</v>
      </c>
      <c r="AQ68" s="10">
        <f t="shared" si="19"/>
        <v>0</v>
      </c>
      <c r="AR68" s="10">
        <f t="shared" si="20"/>
        <v>0</v>
      </c>
      <c r="AS68" s="10">
        <f t="shared" si="21"/>
        <v>0</v>
      </c>
      <c r="AT68" s="138">
        <v>48</v>
      </c>
      <c r="AU68" s="10">
        <f t="shared" si="2"/>
        <v>1</v>
      </c>
      <c r="AV68" s="10">
        <f t="shared" si="22"/>
        <v>0</v>
      </c>
      <c r="AW68" s="10">
        <f t="shared" si="23"/>
        <v>1</v>
      </c>
      <c r="AX68" s="10">
        <f t="shared" si="24"/>
        <v>1</v>
      </c>
      <c r="AY68" s="10">
        <f t="shared" si="25"/>
        <v>1</v>
      </c>
      <c r="AZ68" s="138">
        <v>33</v>
      </c>
      <c r="BA68" s="10">
        <f t="shared" si="3"/>
        <v>1</v>
      </c>
      <c r="BB68" s="10">
        <f t="shared" si="26"/>
        <v>1</v>
      </c>
      <c r="BC68" s="10">
        <f t="shared" si="27"/>
        <v>1</v>
      </c>
      <c r="BD68" s="10">
        <f t="shared" si="28"/>
        <v>1</v>
      </c>
      <c r="BE68" s="10">
        <f t="shared" si="29"/>
        <v>1</v>
      </c>
      <c r="BF68" s="10">
        <f t="shared" si="30"/>
        <v>1</v>
      </c>
      <c r="BG68" s="10">
        <f t="shared" si="31"/>
        <v>1</v>
      </c>
      <c r="BH68" s="10">
        <f t="shared" si="32"/>
        <v>1</v>
      </c>
      <c r="BI68" s="119">
        <v>4</v>
      </c>
      <c r="BJ68" s="138">
        <v>65</v>
      </c>
      <c r="BK68" s="201">
        <f t="shared" si="33"/>
        <v>0</v>
      </c>
      <c r="BL68" s="202">
        <f t="shared" si="34"/>
        <v>1</v>
      </c>
      <c r="BM68" s="202">
        <f t="shared" si="35"/>
        <v>1</v>
      </c>
      <c r="BN68" s="202">
        <f t="shared" si="36"/>
        <v>1</v>
      </c>
      <c r="BO68" s="202">
        <f t="shared" si="37"/>
        <v>1</v>
      </c>
      <c r="BP68" s="202">
        <f t="shared" si="38"/>
        <v>1</v>
      </c>
      <c r="BQ68" s="202">
        <f t="shared" si="39"/>
        <v>1</v>
      </c>
      <c r="BR68" s="202">
        <f t="shared" si="53"/>
        <v>0</v>
      </c>
      <c r="BS68" s="205">
        <f t="shared" si="40"/>
        <v>1</v>
      </c>
      <c r="BT68" s="121">
        <f t="shared" si="41"/>
        <v>8</v>
      </c>
      <c r="BU68" s="169">
        <v>51</v>
      </c>
      <c r="BV68" s="169">
        <v>1</v>
      </c>
      <c r="BW68" s="100">
        <v>1</v>
      </c>
      <c r="BX68" s="100">
        <v>1</v>
      </c>
      <c r="BY68" s="100">
        <v>1</v>
      </c>
      <c r="BZ68" s="100">
        <v>1</v>
      </c>
      <c r="CA68" s="100">
        <v>1</v>
      </c>
      <c r="CB68" s="100">
        <v>1</v>
      </c>
      <c r="CC68" s="100">
        <v>1</v>
      </c>
      <c r="CD68" s="202">
        <v>1</v>
      </c>
      <c r="CE68" s="205">
        <v>1</v>
      </c>
      <c r="CF68" s="121">
        <f t="shared" si="52"/>
        <v>11</v>
      </c>
    </row>
    <row r="69" spans="2:84">
      <c r="B69" s="138">
        <v>68</v>
      </c>
      <c r="H69" s="133">
        <v>68</v>
      </c>
      <c r="I69">
        <f t="shared" si="0"/>
        <v>1</v>
      </c>
      <c r="M69" s="161"/>
      <c r="P69" s="134">
        <v>48</v>
      </c>
      <c r="Q69">
        <f t="shared" si="1"/>
        <v>0</v>
      </c>
      <c r="R69" s="10">
        <f t="shared" si="4"/>
        <v>1</v>
      </c>
      <c r="V69" s="133">
        <v>47</v>
      </c>
      <c r="W69">
        <f t="shared" si="5"/>
        <v>1</v>
      </c>
      <c r="X69" s="10">
        <f t="shared" si="6"/>
        <v>1</v>
      </c>
      <c r="Y69" s="10">
        <f t="shared" si="7"/>
        <v>1</v>
      </c>
      <c r="AB69" s="138">
        <v>56</v>
      </c>
      <c r="AC69" s="10">
        <f t="shared" si="8"/>
        <v>0</v>
      </c>
      <c r="AD69" s="10">
        <f t="shared" si="9"/>
        <v>0</v>
      </c>
      <c r="AE69" s="10">
        <f t="shared" si="10"/>
        <v>1</v>
      </c>
      <c r="AF69" s="10">
        <f t="shared" si="11"/>
        <v>0</v>
      </c>
      <c r="AH69" s="133">
        <v>56</v>
      </c>
      <c r="AI69" s="10">
        <f t="shared" si="12"/>
        <v>1</v>
      </c>
      <c r="AJ69" s="10">
        <f t="shared" si="13"/>
        <v>0</v>
      </c>
      <c r="AK69" s="10">
        <f t="shared" si="14"/>
        <v>0</v>
      </c>
      <c r="AL69" s="10">
        <f t="shared" si="15"/>
        <v>1</v>
      </c>
      <c r="AM69" s="10">
        <f t="shared" si="16"/>
        <v>0</v>
      </c>
      <c r="AN69" s="138">
        <v>48</v>
      </c>
      <c r="AO69" s="10">
        <f t="shared" si="17"/>
        <v>0</v>
      </c>
      <c r="AP69" s="10">
        <f t="shared" si="18"/>
        <v>1</v>
      </c>
      <c r="AQ69" s="10">
        <f t="shared" si="19"/>
        <v>1</v>
      </c>
      <c r="AR69" s="10">
        <f t="shared" si="20"/>
        <v>1</v>
      </c>
      <c r="AS69" s="10">
        <f t="shared" si="21"/>
        <v>0</v>
      </c>
      <c r="AT69" s="138">
        <v>56</v>
      </c>
      <c r="AU69" s="10">
        <f t="shared" si="2"/>
        <v>0</v>
      </c>
      <c r="AV69" s="10">
        <f t="shared" si="22"/>
        <v>1</v>
      </c>
      <c r="AW69" s="10">
        <f t="shared" si="23"/>
        <v>1</v>
      </c>
      <c r="AX69" s="10">
        <f t="shared" si="24"/>
        <v>0</v>
      </c>
      <c r="AY69" s="10">
        <f t="shared" si="25"/>
        <v>0</v>
      </c>
      <c r="AZ69" s="138">
        <v>39</v>
      </c>
      <c r="BA69" s="10">
        <f t="shared" si="3"/>
        <v>1</v>
      </c>
      <c r="BB69" s="10">
        <f t="shared" si="26"/>
        <v>0</v>
      </c>
      <c r="BC69" s="10">
        <f t="shared" si="27"/>
        <v>0</v>
      </c>
      <c r="BD69" s="10">
        <f t="shared" si="28"/>
        <v>0</v>
      </c>
      <c r="BE69" s="10">
        <f t="shared" si="29"/>
        <v>0</v>
      </c>
      <c r="BF69" s="10">
        <f t="shared" si="30"/>
        <v>0</v>
      </c>
      <c r="BG69" s="10">
        <f t="shared" si="31"/>
        <v>0</v>
      </c>
      <c r="BH69" s="10">
        <f t="shared" si="32"/>
        <v>0</v>
      </c>
      <c r="BI69" s="192">
        <v>3</v>
      </c>
      <c r="BJ69" s="194">
        <v>67</v>
      </c>
      <c r="BK69" s="201">
        <f t="shared" si="33"/>
        <v>1</v>
      </c>
      <c r="BL69" s="202">
        <f t="shared" si="34"/>
        <v>1</v>
      </c>
      <c r="BM69" s="202">
        <f t="shared" si="35"/>
        <v>0</v>
      </c>
      <c r="BN69" s="202">
        <f t="shared" si="36"/>
        <v>1</v>
      </c>
      <c r="BO69" s="202">
        <f t="shared" si="37"/>
        <v>1</v>
      </c>
      <c r="BP69" s="202">
        <f t="shared" si="38"/>
        <v>1</v>
      </c>
      <c r="BQ69" s="202">
        <f t="shared" si="39"/>
        <v>1</v>
      </c>
      <c r="BR69" s="202">
        <f t="shared" si="53"/>
        <v>1</v>
      </c>
      <c r="BS69" s="205">
        <f t="shared" si="40"/>
        <v>1</v>
      </c>
      <c r="BT69" s="121">
        <f t="shared" si="41"/>
        <v>9</v>
      </c>
      <c r="BU69" s="171">
        <v>67</v>
      </c>
      <c r="BV69" s="169">
        <f t="shared" si="42"/>
        <v>1</v>
      </c>
      <c r="BW69" s="100">
        <f t="shared" si="43"/>
        <v>1</v>
      </c>
      <c r="BX69" s="100">
        <f t="shared" si="44"/>
        <v>1</v>
      </c>
      <c r="BY69" s="100">
        <f t="shared" si="45"/>
        <v>0</v>
      </c>
      <c r="BZ69" s="100">
        <f t="shared" si="46"/>
        <v>1</v>
      </c>
      <c r="CA69" s="100">
        <f t="shared" si="47"/>
        <v>1</v>
      </c>
      <c r="CB69" s="100">
        <f t="shared" si="48"/>
        <v>1</v>
      </c>
      <c r="CC69" s="100">
        <f t="shared" si="49"/>
        <v>1</v>
      </c>
      <c r="CD69" s="202">
        <f t="shared" si="50"/>
        <v>1</v>
      </c>
      <c r="CE69" s="205">
        <f t="shared" si="51"/>
        <v>1</v>
      </c>
      <c r="CF69" s="121">
        <f t="shared" si="52"/>
        <v>10</v>
      </c>
    </row>
    <row r="70" spans="2:84">
      <c r="B70" s="138">
        <v>71</v>
      </c>
      <c r="H70" s="133">
        <v>69</v>
      </c>
      <c r="I70">
        <f t="shared" si="0"/>
        <v>0</v>
      </c>
      <c r="M70" s="161"/>
      <c r="P70" s="134">
        <v>57</v>
      </c>
      <c r="Q70">
        <f t="shared" si="1"/>
        <v>0</v>
      </c>
      <c r="R70" s="10">
        <f t="shared" si="4"/>
        <v>0</v>
      </c>
      <c r="V70" s="133">
        <v>48</v>
      </c>
      <c r="W70">
        <f t="shared" si="5"/>
        <v>1</v>
      </c>
      <c r="X70" s="10">
        <f t="shared" si="6"/>
        <v>0</v>
      </c>
      <c r="Y70" s="10">
        <f t="shared" si="7"/>
        <v>1</v>
      </c>
      <c r="AB70" s="138">
        <v>57</v>
      </c>
      <c r="AC70" s="10">
        <f t="shared" si="8"/>
        <v>0</v>
      </c>
      <c r="AD70" s="10">
        <f t="shared" si="9"/>
        <v>1</v>
      </c>
      <c r="AE70" s="10">
        <f t="shared" si="10"/>
        <v>0</v>
      </c>
      <c r="AF70" s="10">
        <f t="shared" si="11"/>
        <v>0</v>
      </c>
      <c r="AH70" s="133">
        <v>64</v>
      </c>
      <c r="AI70" s="10">
        <f t="shared" si="12"/>
        <v>1</v>
      </c>
      <c r="AJ70" s="10">
        <f t="shared" si="13"/>
        <v>0</v>
      </c>
      <c r="AK70" s="10">
        <f t="shared" si="14"/>
        <v>1</v>
      </c>
      <c r="AL70" s="10">
        <f t="shared" si="15"/>
        <v>0</v>
      </c>
      <c r="AM70" s="10">
        <f t="shared" si="16"/>
        <v>1</v>
      </c>
      <c r="AN70" s="138">
        <v>60</v>
      </c>
      <c r="AO70" s="10">
        <f t="shared" si="17"/>
        <v>0</v>
      </c>
      <c r="AP70" s="10">
        <f t="shared" si="18"/>
        <v>1</v>
      </c>
      <c r="AQ70" s="10">
        <f t="shared" si="19"/>
        <v>1</v>
      </c>
      <c r="AR70" s="10">
        <f t="shared" si="20"/>
        <v>1</v>
      </c>
      <c r="AS70" s="10">
        <f t="shared" si="21"/>
        <v>1</v>
      </c>
      <c r="AT70" s="138">
        <v>60</v>
      </c>
      <c r="AU70" s="10">
        <f t="shared" si="2"/>
        <v>1</v>
      </c>
      <c r="AV70" s="10">
        <f t="shared" si="22"/>
        <v>0</v>
      </c>
      <c r="AW70" s="10">
        <f t="shared" si="23"/>
        <v>1</v>
      </c>
      <c r="AX70" s="10">
        <f t="shared" si="24"/>
        <v>1</v>
      </c>
      <c r="AY70" s="10">
        <f t="shared" si="25"/>
        <v>1</v>
      </c>
      <c r="AZ70" s="138">
        <v>40</v>
      </c>
      <c r="BA70" s="10">
        <f t="shared" si="3"/>
        <v>0</v>
      </c>
      <c r="BB70" s="10">
        <f t="shared" si="26"/>
        <v>1</v>
      </c>
      <c r="BC70" s="10">
        <f t="shared" si="27"/>
        <v>1</v>
      </c>
      <c r="BD70" s="10">
        <f t="shared" si="28"/>
        <v>0</v>
      </c>
      <c r="BE70" s="10">
        <f t="shared" si="29"/>
        <v>0</v>
      </c>
      <c r="BF70" s="10">
        <f t="shared" si="30"/>
        <v>0</v>
      </c>
      <c r="BG70" s="10">
        <f t="shared" si="31"/>
        <v>0</v>
      </c>
      <c r="BH70" s="10">
        <f t="shared" si="32"/>
        <v>0</v>
      </c>
      <c r="BJ70" s="193">
        <v>68</v>
      </c>
      <c r="BK70" s="201">
        <f t="shared" si="33"/>
        <v>1</v>
      </c>
      <c r="BL70" s="202">
        <f t="shared" si="34"/>
        <v>1</v>
      </c>
      <c r="BM70" s="202">
        <f t="shared" si="35"/>
        <v>0</v>
      </c>
      <c r="BN70" s="202">
        <f t="shared" si="36"/>
        <v>1</v>
      </c>
      <c r="BO70" s="202">
        <f t="shared" si="37"/>
        <v>1</v>
      </c>
      <c r="BP70" s="202">
        <f t="shared" si="38"/>
        <v>1</v>
      </c>
      <c r="BQ70" s="202">
        <f t="shared" si="39"/>
        <v>1</v>
      </c>
      <c r="BR70" s="202">
        <f t="shared" si="53"/>
        <v>1</v>
      </c>
      <c r="BS70" s="205">
        <f t="shared" si="40"/>
        <v>1</v>
      </c>
      <c r="BT70" s="121">
        <f t="shared" si="41"/>
        <v>9</v>
      </c>
      <c r="BU70" s="169">
        <v>70</v>
      </c>
      <c r="BV70" s="169">
        <f t="shared" si="42"/>
        <v>1</v>
      </c>
      <c r="BW70" s="100">
        <f t="shared" si="43"/>
        <v>0</v>
      </c>
      <c r="BX70" s="100">
        <f t="shared" si="44"/>
        <v>0</v>
      </c>
      <c r="BY70" s="100">
        <f t="shared" si="45"/>
        <v>1</v>
      </c>
      <c r="BZ70" s="100">
        <f t="shared" si="46"/>
        <v>0</v>
      </c>
      <c r="CA70" s="100">
        <f t="shared" si="47"/>
        <v>0</v>
      </c>
      <c r="CB70" s="100">
        <f t="shared" si="48"/>
        <v>0</v>
      </c>
      <c r="CC70" s="100">
        <f t="shared" si="49"/>
        <v>0</v>
      </c>
      <c r="CD70" s="202">
        <f t="shared" si="50"/>
        <v>0</v>
      </c>
      <c r="CE70" s="205">
        <f t="shared" si="51"/>
        <v>0</v>
      </c>
      <c r="CF70" s="121">
        <f t="shared" si="52"/>
        <v>3</v>
      </c>
    </row>
    <row r="71" spans="2:84">
      <c r="B71" s="138">
        <v>75</v>
      </c>
      <c r="H71" s="133">
        <v>71</v>
      </c>
      <c r="I71">
        <f t="shared" si="0"/>
        <v>1</v>
      </c>
      <c r="M71" s="163"/>
      <c r="P71" s="135">
        <v>60</v>
      </c>
      <c r="Q71">
        <f t="shared" si="1"/>
        <v>1</v>
      </c>
      <c r="R71" s="10">
        <f t="shared" si="4"/>
        <v>1</v>
      </c>
      <c r="V71" s="135">
        <v>59</v>
      </c>
      <c r="W71">
        <f t="shared" si="5"/>
        <v>0</v>
      </c>
      <c r="X71" s="10">
        <f t="shared" si="6"/>
        <v>1</v>
      </c>
      <c r="Y71" s="10">
        <f t="shared" si="7"/>
        <v>1</v>
      </c>
      <c r="AB71" s="138">
        <v>60</v>
      </c>
      <c r="AC71" s="10">
        <f t="shared" si="8"/>
        <v>1</v>
      </c>
      <c r="AD71" s="10">
        <f t="shared" si="9"/>
        <v>1</v>
      </c>
      <c r="AE71" s="10">
        <f t="shared" si="10"/>
        <v>1</v>
      </c>
      <c r="AF71" s="10">
        <f t="shared" si="11"/>
        <v>1</v>
      </c>
      <c r="AH71" s="133">
        <v>65</v>
      </c>
      <c r="AI71" s="10">
        <f t="shared" si="12"/>
        <v>1</v>
      </c>
      <c r="AJ71" s="10">
        <f t="shared" si="13"/>
        <v>1</v>
      </c>
      <c r="AK71" s="10">
        <f t="shared" si="14"/>
        <v>1</v>
      </c>
      <c r="AL71" s="10">
        <f t="shared" si="15"/>
        <v>0</v>
      </c>
      <c r="AM71" s="10">
        <f t="shared" si="16"/>
        <v>1</v>
      </c>
      <c r="AN71" s="138">
        <v>65</v>
      </c>
      <c r="AO71" s="10">
        <f t="shared" si="17"/>
        <v>1</v>
      </c>
      <c r="AP71" s="10">
        <f t="shared" si="18"/>
        <v>1</v>
      </c>
      <c r="AQ71" s="10">
        <f t="shared" si="19"/>
        <v>1</v>
      </c>
      <c r="AR71" s="10">
        <f t="shared" si="20"/>
        <v>1</v>
      </c>
      <c r="AS71" s="10">
        <f t="shared" si="21"/>
        <v>0</v>
      </c>
      <c r="AT71" s="138">
        <v>65</v>
      </c>
      <c r="AU71" s="10">
        <f t="shared" si="2"/>
        <v>1</v>
      </c>
      <c r="AV71" s="10">
        <f t="shared" si="22"/>
        <v>1</v>
      </c>
      <c r="AW71" s="10">
        <f t="shared" si="23"/>
        <v>1</v>
      </c>
      <c r="AX71" s="10">
        <f t="shared" si="24"/>
        <v>1</v>
      </c>
      <c r="AY71" s="10">
        <f t="shared" si="25"/>
        <v>1</v>
      </c>
      <c r="AZ71" s="138">
        <v>41</v>
      </c>
      <c r="BA71" s="10">
        <f t="shared" si="3"/>
        <v>0</v>
      </c>
      <c r="BB71" s="10">
        <f t="shared" si="26"/>
        <v>0</v>
      </c>
      <c r="BC71" s="10">
        <f t="shared" si="27"/>
        <v>0</v>
      </c>
      <c r="BD71" s="10">
        <f t="shared" si="28"/>
        <v>0</v>
      </c>
      <c r="BE71" s="10">
        <f t="shared" si="29"/>
        <v>0</v>
      </c>
      <c r="BF71" s="10">
        <f t="shared" si="30"/>
        <v>0</v>
      </c>
      <c r="BG71" s="10">
        <f t="shared" si="31"/>
        <v>0</v>
      </c>
      <c r="BH71" s="10">
        <f t="shared" si="32"/>
        <v>1</v>
      </c>
      <c r="BJ71" s="138">
        <v>70</v>
      </c>
      <c r="BK71" s="201">
        <f t="shared" si="33"/>
        <v>0</v>
      </c>
      <c r="BL71" s="202">
        <f t="shared" si="34"/>
        <v>0</v>
      </c>
      <c r="BM71" s="202">
        <f t="shared" si="35"/>
        <v>1</v>
      </c>
      <c r="BN71" s="202">
        <f t="shared" si="36"/>
        <v>0</v>
      </c>
      <c r="BO71" s="202">
        <f t="shared" si="37"/>
        <v>0</v>
      </c>
      <c r="BP71" s="202">
        <f t="shared" si="38"/>
        <v>0</v>
      </c>
      <c r="BQ71" s="202">
        <f t="shared" si="39"/>
        <v>0</v>
      </c>
      <c r="BR71" s="202">
        <f t="shared" si="53"/>
        <v>0</v>
      </c>
      <c r="BS71" s="205">
        <f t="shared" si="40"/>
        <v>0</v>
      </c>
      <c r="BT71" s="121">
        <f t="shared" si="41"/>
        <v>2</v>
      </c>
      <c r="BU71" s="169">
        <v>71</v>
      </c>
      <c r="BV71" s="169">
        <f t="shared" si="42"/>
        <v>1</v>
      </c>
      <c r="BW71" s="100">
        <f t="shared" si="43"/>
        <v>1</v>
      </c>
      <c r="BX71" s="100">
        <f t="shared" si="44"/>
        <v>1</v>
      </c>
      <c r="BY71" s="100">
        <f t="shared" si="45"/>
        <v>1</v>
      </c>
      <c r="BZ71" s="100">
        <f t="shared" si="46"/>
        <v>1</v>
      </c>
      <c r="CA71" s="100">
        <f t="shared" si="47"/>
        <v>1</v>
      </c>
      <c r="CB71" s="100">
        <f t="shared" si="48"/>
        <v>1</v>
      </c>
      <c r="CC71" s="100">
        <f t="shared" si="49"/>
        <v>1</v>
      </c>
      <c r="CD71" s="202">
        <f t="shared" si="50"/>
        <v>1</v>
      </c>
      <c r="CE71" s="205">
        <f t="shared" si="51"/>
        <v>1</v>
      </c>
      <c r="CF71" s="121">
        <f t="shared" si="52"/>
        <v>11</v>
      </c>
    </row>
    <row r="72" spans="2:84">
      <c r="B72" s="138">
        <v>80</v>
      </c>
      <c r="H72" s="133">
        <v>74</v>
      </c>
      <c r="I72">
        <f t="shared" si="0"/>
        <v>0</v>
      </c>
      <c r="M72" s="2"/>
      <c r="P72" s="133">
        <v>63</v>
      </c>
      <c r="Q72">
        <f t="shared" si="1"/>
        <v>0</v>
      </c>
      <c r="R72" s="10">
        <f t="shared" si="4"/>
        <v>0</v>
      </c>
      <c r="V72" s="133">
        <v>60</v>
      </c>
      <c r="W72">
        <f t="shared" si="5"/>
        <v>1</v>
      </c>
      <c r="X72" s="10">
        <f t="shared" si="6"/>
        <v>1</v>
      </c>
      <c r="Y72" s="10">
        <f t="shared" si="7"/>
        <v>1</v>
      </c>
      <c r="AB72" s="138">
        <v>61</v>
      </c>
      <c r="AC72" s="10">
        <f t="shared" si="8"/>
        <v>0</v>
      </c>
      <c r="AD72" s="10">
        <f t="shared" si="9"/>
        <v>0</v>
      </c>
      <c r="AE72" s="10">
        <f t="shared" si="10"/>
        <v>1</v>
      </c>
      <c r="AF72" s="10">
        <f t="shared" si="11"/>
        <v>1</v>
      </c>
      <c r="AH72" s="133">
        <v>66</v>
      </c>
      <c r="AI72" s="10">
        <f t="shared" si="12"/>
        <v>1</v>
      </c>
      <c r="AJ72" s="10">
        <f t="shared" si="13"/>
        <v>0</v>
      </c>
      <c r="AK72" s="10">
        <f t="shared" si="14"/>
        <v>1</v>
      </c>
      <c r="AL72" s="10">
        <f t="shared" si="15"/>
        <v>0</v>
      </c>
      <c r="AM72" s="10">
        <f t="shared" si="16"/>
        <v>0</v>
      </c>
      <c r="AN72" s="138">
        <v>66</v>
      </c>
      <c r="AO72" s="10">
        <f t="shared" si="17"/>
        <v>1</v>
      </c>
      <c r="AP72" s="10">
        <f t="shared" si="18"/>
        <v>1</v>
      </c>
      <c r="AQ72" s="10">
        <f t="shared" si="19"/>
        <v>0</v>
      </c>
      <c r="AR72" s="10">
        <f t="shared" si="20"/>
        <v>1</v>
      </c>
      <c r="AS72" s="10">
        <f t="shared" si="21"/>
        <v>0</v>
      </c>
      <c r="AT72" s="149">
        <v>67</v>
      </c>
      <c r="AU72" s="10">
        <f t="shared" si="2"/>
        <v>0</v>
      </c>
      <c r="AV72" s="10">
        <f t="shared" si="22"/>
        <v>1</v>
      </c>
      <c r="AW72" s="10">
        <f t="shared" si="23"/>
        <v>1</v>
      </c>
      <c r="AX72" s="10">
        <f t="shared" si="24"/>
        <v>1</v>
      </c>
      <c r="AY72" s="10">
        <f t="shared" si="25"/>
        <v>1</v>
      </c>
      <c r="AZ72" s="138">
        <v>45</v>
      </c>
      <c r="BA72" s="10">
        <f t="shared" si="3"/>
        <v>1</v>
      </c>
      <c r="BB72" s="10">
        <f t="shared" si="26"/>
        <v>0</v>
      </c>
      <c r="BC72" s="10">
        <f t="shared" si="27"/>
        <v>1</v>
      </c>
      <c r="BD72" s="10">
        <f t="shared" si="28"/>
        <v>1</v>
      </c>
      <c r="BE72" s="10">
        <f t="shared" si="29"/>
        <v>1</v>
      </c>
      <c r="BF72" s="10">
        <f t="shared" si="30"/>
        <v>1</v>
      </c>
      <c r="BG72" s="10">
        <f t="shared" si="31"/>
        <v>1</v>
      </c>
      <c r="BH72" s="10">
        <f t="shared" si="32"/>
        <v>1</v>
      </c>
      <c r="BJ72" s="180">
        <v>71</v>
      </c>
      <c r="BK72" s="206">
        <f t="shared" si="33"/>
        <v>1</v>
      </c>
      <c r="BL72" s="122">
        <f t="shared" si="34"/>
        <v>1</v>
      </c>
      <c r="BM72" s="122">
        <f t="shared" si="35"/>
        <v>1</v>
      </c>
      <c r="BN72" s="122">
        <f t="shared" si="36"/>
        <v>1</v>
      </c>
      <c r="BO72" s="122">
        <f t="shared" si="37"/>
        <v>1</v>
      </c>
      <c r="BP72" s="122">
        <f t="shared" si="38"/>
        <v>1</v>
      </c>
      <c r="BQ72" s="202">
        <f t="shared" si="39"/>
        <v>1</v>
      </c>
      <c r="BR72" s="122">
        <f t="shared" si="53"/>
        <v>1</v>
      </c>
      <c r="BS72" s="207">
        <f t="shared" si="40"/>
        <v>1</v>
      </c>
      <c r="BT72" s="121">
        <f t="shared" si="41"/>
        <v>10</v>
      </c>
      <c r="BU72" s="169">
        <v>78</v>
      </c>
      <c r="BV72" s="169">
        <f t="shared" si="42"/>
        <v>0</v>
      </c>
      <c r="BW72" s="100">
        <f t="shared" si="43"/>
        <v>0</v>
      </c>
      <c r="BX72" s="100">
        <f t="shared" si="44"/>
        <v>0</v>
      </c>
      <c r="BY72" s="100">
        <f t="shared" si="45"/>
        <v>0</v>
      </c>
      <c r="BZ72" s="100">
        <f t="shared" si="46"/>
        <v>0</v>
      </c>
      <c r="CA72" s="100">
        <f t="shared" si="47"/>
        <v>0</v>
      </c>
      <c r="CB72" s="100">
        <f t="shared" si="48"/>
        <v>0</v>
      </c>
      <c r="CC72" s="100">
        <f t="shared" si="49"/>
        <v>0</v>
      </c>
      <c r="CD72" s="202">
        <f t="shared" si="50"/>
        <v>0</v>
      </c>
      <c r="CE72" s="205">
        <f t="shared" si="51"/>
        <v>0</v>
      </c>
      <c r="CF72" s="121">
        <f t="shared" si="52"/>
        <v>1</v>
      </c>
    </row>
    <row r="73" spans="2:84">
      <c r="B73" s="138">
        <v>88</v>
      </c>
      <c r="H73" s="133">
        <v>75</v>
      </c>
      <c r="I73">
        <f t="shared" si="0"/>
        <v>1</v>
      </c>
      <c r="M73" s="163"/>
      <c r="P73" s="135">
        <v>64</v>
      </c>
      <c r="Q73">
        <f t="shared" si="1"/>
        <v>0</v>
      </c>
      <c r="R73" s="10">
        <f t="shared" si="4"/>
        <v>1</v>
      </c>
      <c r="V73" s="134">
        <v>65</v>
      </c>
      <c r="W73">
        <f t="shared" si="5"/>
        <v>1</v>
      </c>
      <c r="X73" s="10">
        <f t="shared" si="6"/>
        <v>0</v>
      </c>
      <c r="Y73" s="10">
        <f t="shared" si="7"/>
        <v>1</v>
      </c>
      <c r="AB73" s="149">
        <v>64</v>
      </c>
      <c r="AC73" s="10">
        <f t="shared" si="8"/>
        <v>0</v>
      </c>
      <c r="AD73" s="10">
        <f t="shared" si="9"/>
        <v>1</v>
      </c>
      <c r="AE73" s="10">
        <f t="shared" si="10"/>
        <v>0</v>
      </c>
      <c r="AF73" s="10">
        <f t="shared" si="11"/>
        <v>1</v>
      </c>
      <c r="AH73" s="133">
        <v>67</v>
      </c>
      <c r="AI73" s="10">
        <f t="shared" si="12"/>
        <v>1</v>
      </c>
      <c r="AJ73" s="10">
        <f t="shared" si="13"/>
        <v>1</v>
      </c>
      <c r="AK73" s="10">
        <f t="shared" si="14"/>
        <v>1</v>
      </c>
      <c r="AL73" s="10">
        <f t="shared" si="15"/>
        <v>1</v>
      </c>
      <c r="AM73" s="10">
        <f t="shared" si="16"/>
        <v>1</v>
      </c>
      <c r="AN73" s="138">
        <v>69</v>
      </c>
      <c r="AO73" s="10">
        <f t="shared" si="17"/>
        <v>0</v>
      </c>
      <c r="AP73" s="10">
        <f t="shared" si="18"/>
        <v>0</v>
      </c>
      <c r="AQ73" s="10">
        <f t="shared" si="19"/>
        <v>1</v>
      </c>
      <c r="AR73" s="10">
        <f t="shared" si="20"/>
        <v>0</v>
      </c>
      <c r="AS73" s="10">
        <f t="shared" si="21"/>
        <v>1</v>
      </c>
      <c r="AT73" s="138">
        <v>68</v>
      </c>
      <c r="AU73" s="10">
        <f t="shared" si="2"/>
        <v>0</v>
      </c>
      <c r="AV73" s="10">
        <f t="shared" si="22"/>
        <v>1</v>
      </c>
      <c r="AW73" s="10">
        <f t="shared" si="23"/>
        <v>1</v>
      </c>
      <c r="AX73" s="10">
        <f t="shared" si="24"/>
        <v>1</v>
      </c>
      <c r="AY73" s="10">
        <f t="shared" si="25"/>
        <v>1</v>
      </c>
      <c r="AZ73" s="138">
        <v>47</v>
      </c>
      <c r="BA73" s="10">
        <f t="shared" si="3"/>
        <v>1</v>
      </c>
      <c r="BB73" s="10">
        <f t="shared" si="26"/>
        <v>0</v>
      </c>
      <c r="BC73" s="10">
        <f t="shared" si="27"/>
        <v>1</v>
      </c>
      <c r="BD73" s="10">
        <f t="shared" si="28"/>
        <v>1</v>
      </c>
      <c r="BE73" s="10">
        <f t="shared" si="29"/>
        <v>1</v>
      </c>
      <c r="BF73" s="10">
        <f t="shared" si="30"/>
        <v>1</v>
      </c>
      <c r="BG73" s="10">
        <f t="shared" si="31"/>
        <v>1</v>
      </c>
      <c r="BH73" s="10">
        <f t="shared" si="32"/>
        <v>1</v>
      </c>
      <c r="BJ73" s="183">
        <v>79</v>
      </c>
      <c r="BK73" s="201">
        <f t="shared" si="33"/>
        <v>1</v>
      </c>
      <c r="BL73" s="202">
        <f t="shared" si="34"/>
        <v>1</v>
      </c>
      <c r="BM73" s="202">
        <f t="shared" si="35"/>
        <v>1</v>
      </c>
      <c r="BN73" s="202">
        <f t="shared" si="36"/>
        <v>1</v>
      </c>
      <c r="BO73" s="202">
        <f t="shared" si="37"/>
        <v>1</v>
      </c>
      <c r="BP73" s="202">
        <f t="shared" si="38"/>
        <v>1</v>
      </c>
      <c r="BQ73" s="202">
        <f t="shared" si="39"/>
        <v>1</v>
      </c>
      <c r="BR73" s="202">
        <f t="shared" si="53"/>
        <v>0</v>
      </c>
      <c r="BS73" s="205">
        <f t="shared" si="40"/>
        <v>0</v>
      </c>
      <c r="BT73" s="121">
        <f t="shared" si="41"/>
        <v>8</v>
      </c>
      <c r="BU73" s="169">
        <v>79</v>
      </c>
      <c r="BV73" s="169">
        <f t="shared" si="42"/>
        <v>1</v>
      </c>
      <c r="BW73" s="100">
        <f t="shared" si="43"/>
        <v>1</v>
      </c>
      <c r="BX73" s="100">
        <f t="shared" si="44"/>
        <v>1</v>
      </c>
      <c r="BY73" s="100">
        <f t="shared" si="45"/>
        <v>1</v>
      </c>
      <c r="BZ73" s="100">
        <f t="shared" si="46"/>
        <v>1</v>
      </c>
      <c r="CA73" s="100">
        <f t="shared" si="47"/>
        <v>1</v>
      </c>
      <c r="CB73" s="100">
        <f t="shared" si="48"/>
        <v>1</v>
      </c>
      <c r="CC73" s="100">
        <f t="shared" si="49"/>
        <v>1</v>
      </c>
      <c r="CD73" s="202">
        <f t="shared" si="50"/>
        <v>0</v>
      </c>
      <c r="CE73" s="205">
        <f t="shared" si="51"/>
        <v>0</v>
      </c>
      <c r="CF73" s="121">
        <f t="shared" si="52"/>
        <v>9</v>
      </c>
    </row>
    <row r="74" spans="2:84">
      <c r="B74" s="138">
        <v>102</v>
      </c>
      <c r="H74" s="133">
        <v>85</v>
      </c>
      <c r="I74">
        <f t="shared" si="0"/>
        <v>0</v>
      </c>
      <c r="M74" s="161"/>
      <c r="P74" s="134">
        <v>65</v>
      </c>
      <c r="Q74">
        <f t="shared" si="1"/>
        <v>0</v>
      </c>
      <c r="R74" s="10">
        <f t="shared" si="4"/>
        <v>1</v>
      </c>
      <c r="V74" s="135">
        <v>67</v>
      </c>
      <c r="W74">
        <f t="shared" si="5"/>
        <v>1</v>
      </c>
      <c r="X74" s="10">
        <f t="shared" si="6"/>
        <v>1</v>
      </c>
      <c r="Y74" s="10">
        <f t="shared" si="7"/>
        <v>1</v>
      </c>
      <c r="AB74" s="138">
        <v>65</v>
      </c>
      <c r="AC74" s="10">
        <f t="shared" si="8"/>
        <v>1</v>
      </c>
      <c r="AD74" s="10">
        <f t="shared" si="9"/>
        <v>1</v>
      </c>
      <c r="AE74" s="10">
        <f t="shared" si="10"/>
        <v>0</v>
      </c>
      <c r="AF74" s="10">
        <f t="shared" si="11"/>
        <v>1</v>
      </c>
      <c r="AH74" s="133">
        <v>68</v>
      </c>
      <c r="AI74" s="10">
        <f t="shared" si="12"/>
        <v>1</v>
      </c>
      <c r="AJ74" s="10">
        <f t="shared" si="13"/>
        <v>1</v>
      </c>
      <c r="AK74" s="10">
        <f t="shared" si="14"/>
        <v>1</v>
      </c>
      <c r="AL74" s="10">
        <f t="shared" si="15"/>
        <v>1</v>
      </c>
      <c r="AM74" s="10">
        <f t="shared" si="16"/>
        <v>1</v>
      </c>
      <c r="AN74" s="138">
        <v>70</v>
      </c>
      <c r="AO74" s="10">
        <f t="shared" si="17"/>
        <v>0</v>
      </c>
      <c r="AP74" s="10">
        <f t="shared" si="18"/>
        <v>0</v>
      </c>
      <c r="AQ74" s="10">
        <f t="shared" si="19"/>
        <v>0</v>
      </c>
      <c r="AR74" s="10">
        <f t="shared" si="20"/>
        <v>0</v>
      </c>
      <c r="AS74" s="10">
        <f t="shared" si="21"/>
        <v>0</v>
      </c>
      <c r="AT74" s="138">
        <v>71</v>
      </c>
      <c r="AU74" s="10">
        <f t="shared" si="2"/>
        <v>1</v>
      </c>
      <c r="AV74" s="10">
        <f t="shared" si="22"/>
        <v>1</v>
      </c>
      <c r="AW74" s="10">
        <f t="shared" si="23"/>
        <v>1</v>
      </c>
      <c r="AX74" s="10">
        <f t="shared" si="24"/>
        <v>1</v>
      </c>
      <c r="AY74" s="10">
        <f t="shared" si="25"/>
        <v>1</v>
      </c>
      <c r="AZ74" s="138">
        <v>60</v>
      </c>
      <c r="BA74" s="10">
        <f t="shared" si="3"/>
        <v>1</v>
      </c>
      <c r="BB74" s="10">
        <f t="shared" si="26"/>
        <v>1</v>
      </c>
      <c r="BC74" s="10">
        <f t="shared" si="27"/>
        <v>0</v>
      </c>
      <c r="BD74" s="10">
        <f t="shared" si="28"/>
        <v>1</v>
      </c>
      <c r="BE74" s="10">
        <f t="shared" si="29"/>
        <v>1</v>
      </c>
      <c r="BF74" s="10">
        <f t="shared" si="30"/>
        <v>1</v>
      </c>
      <c r="BG74" s="10">
        <f t="shared" si="31"/>
        <v>1</v>
      </c>
      <c r="BH74" s="10">
        <f t="shared" si="32"/>
        <v>1</v>
      </c>
      <c r="BJ74" s="138">
        <v>85</v>
      </c>
      <c r="BK74" s="201">
        <f t="shared" si="33"/>
        <v>0</v>
      </c>
      <c r="BL74" s="202">
        <f t="shared" si="34"/>
        <v>1</v>
      </c>
      <c r="BM74" s="202">
        <f t="shared" si="35"/>
        <v>1</v>
      </c>
      <c r="BN74" s="202">
        <f t="shared" si="36"/>
        <v>1</v>
      </c>
      <c r="BO74" s="202">
        <f t="shared" si="37"/>
        <v>0</v>
      </c>
      <c r="BP74" s="202">
        <f t="shared" si="38"/>
        <v>0</v>
      </c>
      <c r="BQ74" s="202">
        <f t="shared" si="39"/>
        <v>0</v>
      </c>
      <c r="BR74" s="202">
        <f t="shared" si="53"/>
        <v>1</v>
      </c>
      <c r="BS74" s="205">
        <f t="shared" si="40"/>
        <v>0</v>
      </c>
      <c r="BT74" s="121">
        <f t="shared" si="41"/>
        <v>5</v>
      </c>
      <c r="BU74" s="169">
        <v>85</v>
      </c>
      <c r="BV74" s="169">
        <f t="shared" si="42"/>
        <v>1</v>
      </c>
      <c r="BW74" s="100">
        <f t="shared" si="43"/>
        <v>0</v>
      </c>
      <c r="BX74" s="100">
        <f t="shared" si="44"/>
        <v>1</v>
      </c>
      <c r="BY74" s="100">
        <f t="shared" si="45"/>
        <v>1</v>
      </c>
      <c r="BZ74" s="100">
        <f t="shared" si="46"/>
        <v>1</v>
      </c>
      <c r="CA74" s="100">
        <f t="shared" si="47"/>
        <v>0</v>
      </c>
      <c r="CB74" s="100">
        <f t="shared" si="48"/>
        <v>0</v>
      </c>
      <c r="CC74" s="100">
        <f t="shared" si="49"/>
        <v>0</v>
      </c>
      <c r="CD74" s="202">
        <f t="shared" si="50"/>
        <v>1</v>
      </c>
      <c r="CE74" s="205">
        <f t="shared" si="51"/>
        <v>0</v>
      </c>
      <c r="CF74" s="121">
        <f t="shared" si="52"/>
        <v>6</v>
      </c>
    </row>
    <row r="75" spans="2:84">
      <c r="B75" s="138">
        <v>111</v>
      </c>
      <c r="H75" s="133">
        <v>108</v>
      </c>
      <c r="I75">
        <f t="shared" si="0"/>
        <v>0</v>
      </c>
      <c r="M75" s="163"/>
      <c r="P75" s="135">
        <v>66</v>
      </c>
      <c r="Q75">
        <f t="shared" si="1"/>
        <v>0</v>
      </c>
      <c r="R75" s="10">
        <f t="shared" si="4"/>
        <v>0</v>
      </c>
      <c r="V75" s="135">
        <v>68</v>
      </c>
      <c r="W75">
        <f t="shared" si="5"/>
        <v>1</v>
      </c>
      <c r="X75" s="10">
        <f t="shared" si="6"/>
        <v>1</v>
      </c>
      <c r="Y75" s="10">
        <f t="shared" si="7"/>
        <v>1</v>
      </c>
      <c r="AB75" s="149">
        <v>66</v>
      </c>
      <c r="AC75" s="10">
        <f t="shared" si="8"/>
        <v>0</v>
      </c>
      <c r="AD75" s="10">
        <f t="shared" si="9"/>
        <v>1</v>
      </c>
      <c r="AE75" s="10">
        <f t="shared" si="10"/>
        <v>0</v>
      </c>
      <c r="AF75" s="10">
        <f t="shared" si="11"/>
        <v>0</v>
      </c>
      <c r="AH75" s="133">
        <v>71</v>
      </c>
      <c r="AI75" s="10">
        <f t="shared" si="12"/>
        <v>1</v>
      </c>
      <c r="AJ75" s="10">
        <f t="shared" si="13"/>
        <v>1</v>
      </c>
      <c r="AK75" s="10">
        <f t="shared" si="14"/>
        <v>1</v>
      </c>
      <c r="AL75" s="10">
        <f t="shared" si="15"/>
        <v>1</v>
      </c>
      <c r="AM75" s="10">
        <f t="shared" si="16"/>
        <v>1</v>
      </c>
      <c r="AN75" s="138">
        <v>71</v>
      </c>
      <c r="AO75" s="10">
        <f t="shared" si="17"/>
        <v>1</v>
      </c>
      <c r="AP75" s="10">
        <f t="shared" si="18"/>
        <v>1</v>
      </c>
      <c r="AQ75" s="10">
        <f t="shared" si="19"/>
        <v>1</v>
      </c>
      <c r="AR75" s="10">
        <f t="shared" si="20"/>
        <v>1</v>
      </c>
      <c r="AS75" s="10">
        <f t="shared" si="21"/>
        <v>1</v>
      </c>
      <c r="AT75" s="138">
        <v>79</v>
      </c>
      <c r="AU75" s="10">
        <f t="shared" si="2"/>
        <v>1</v>
      </c>
      <c r="AV75" s="10">
        <f t="shared" si="22"/>
        <v>1</v>
      </c>
      <c r="AW75" s="10">
        <f t="shared" si="23"/>
        <v>1</v>
      </c>
      <c r="AX75" s="10">
        <f t="shared" si="24"/>
        <v>1</v>
      </c>
      <c r="AY75" s="10">
        <f t="shared" si="25"/>
        <v>1</v>
      </c>
      <c r="AZ75" s="149">
        <v>67</v>
      </c>
      <c r="BA75" s="10">
        <f t="shared" si="3"/>
        <v>1</v>
      </c>
      <c r="BB75" s="10">
        <f t="shared" si="26"/>
        <v>0</v>
      </c>
      <c r="BC75" s="10">
        <f t="shared" si="27"/>
        <v>1</v>
      </c>
      <c r="BD75" s="10">
        <f t="shared" si="28"/>
        <v>1</v>
      </c>
      <c r="BE75" s="10">
        <f t="shared" si="29"/>
        <v>1</v>
      </c>
      <c r="BF75" s="10">
        <f t="shared" si="30"/>
        <v>1</v>
      </c>
      <c r="BG75" s="10">
        <f t="shared" si="31"/>
        <v>1</v>
      </c>
      <c r="BH75" s="10">
        <f t="shared" si="32"/>
        <v>1</v>
      </c>
      <c r="BJ75" s="138">
        <v>88</v>
      </c>
      <c r="BK75" s="201">
        <f t="shared" si="33"/>
        <v>1</v>
      </c>
      <c r="BL75" s="202">
        <f t="shared" si="34"/>
        <v>0</v>
      </c>
      <c r="BM75" s="202">
        <f t="shared" si="35"/>
        <v>0</v>
      </c>
      <c r="BN75" s="202">
        <f t="shared" si="36"/>
        <v>0</v>
      </c>
      <c r="BO75" s="202">
        <f t="shared" si="37"/>
        <v>0</v>
      </c>
      <c r="BP75" s="202">
        <f t="shared" si="38"/>
        <v>0</v>
      </c>
      <c r="BQ75" s="202">
        <f t="shared" si="39"/>
        <v>1</v>
      </c>
      <c r="BR75" s="202">
        <f t="shared" si="53"/>
        <v>0</v>
      </c>
      <c r="BS75" s="205">
        <f t="shared" si="40"/>
        <v>1</v>
      </c>
      <c r="BT75" s="121">
        <f t="shared" si="41"/>
        <v>4</v>
      </c>
      <c r="BU75" s="169">
        <v>88</v>
      </c>
      <c r="BV75" s="169">
        <f t="shared" si="42"/>
        <v>1</v>
      </c>
      <c r="BW75" s="100">
        <f t="shared" si="43"/>
        <v>1</v>
      </c>
      <c r="BX75" s="100">
        <f t="shared" si="44"/>
        <v>0</v>
      </c>
      <c r="BY75" s="100">
        <f t="shared" si="45"/>
        <v>0</v>
      </c>
      <c r="BZ75" s="100">
        <f t="shared" si="46"/>
        <v>0</v>
      </c>
      <c r="CA75" s="100">
        <f t="shared" si="47"/>
        <v>0</v>
      </c>
      <c r="CB75" s="100">
        <f t="shared" si="48"/>
        <v>0</v>
      </c>
      <c r="CC75" s="100">
        <f t="shared" si="49"/>
        <v>1</v>
      </c>
      <c r="CD75" s="202">
        <f t="shared" si="50"/>
        <v>0</v>
      </c>
      <c r="CE75" s="205">
        <f t="shared" si="51"/>
        <v>1</v>
      </c>
      <c r="CF75" s="121">
        <f t="shared" si="52"/>
        <v>5</v>
      </c>
    </row>
    <row r="76" spans="2:84">
      <c r="B76" s="138">
        <v>118</v>
      </c>
      <c r="H76" s="133">
        <v>111</v>
      </c>
      <c r="I76">
        <f t="shared" si="0"/>
        <v>1</v>
      </c>
      <c r="M76" s="2"/>
      <c r="P76" s="133">
        <v>67</v>
      </c>
      <c r="Q76">
        <f t="shared" si="1"/>
        <v>1</v>
      </c>
      <c r="R76" s="10">
        <f t="shared" si="4"/>
        <v>1</v>
      </c>
      <c r="V76" s="133">
        <v>69</v>
      </c>
      <c r="W76">
        <f t="shared" si="5"/>
        <v>0</v>
      </c>
      <c r="X76" s="10">
        <f t="shared" si="6"/>
        <v>1</v>
      </c>
      <c r="Y76" s="10">
        <f t="shared" si="7"/>
        <v>0</v>
      </c>
      <c r="AB76" s="149">
        <v>67</v>
      </c>
      <c r="AC76" s="10">
        <f t="shared" si="8"/>
        <v>1</v>
      </c>
      <c r="AD76" s="10">
        <f t="shared" si="9"/>
        <v>1</v>
      </c>
      <c r="AE76" s="10">
        <f t="shared" si="10"/>
        <v>1</v>
      </c>
      <c r="AF76" s="10">
        <f t="shared" si="11"/>
        <v>1</v>
      </c>
      <c r="AH76" s="133">
        <v>74</v>
      </c>
      <c r="AI76" s="10">
        <f t="shared" si="12"/>
        <v>0</v>
      </c>
      <c r="AJ76" s="10">
        <f t="shared" si="13"/>
        <v>1</v>
      </c>
      <c r="AK76" s="10">
        <f t="shared" si="14"/>
        <v>0</v>
      </c>
      <c r="AL76" s="10">
        <f t="shared" si="15"/>
        <v>1</v>
      </c>
      <c r="AM76" s="10">
        <f t="shared" si="16"/>
        <v>0</v>
      </c>
      <c r="AN76" s="138">
        <v>79</v>
      </c>
      <c r="AO76" s="10">
        <f t="shared" si="17"/>
        <v>1</v>
      </c>
      <c r="AP76" s="10">
        <f t="shared" si="18"/>
        <v>1</v>
      </c>
      <c r="AQ76" s="10">
        <f t="shared" si="19"/>
        <v>1</v>
      </c>
      <c r="AR76" s="10">
        <f t="shared" si="20"/>
        <v>1</v>
      </c>
      <c r="AS76" s="10">
        <f t="shared" si="21"/>
        <v>0</v>
      </c>
      <c r="AT76" s="138">
        <v>85</v>
      </c>
      <c r="AU76" s="10">
        <f t="shared" si="2"/>
        <v>1</v>
      </c>
      <c r="AV76" s="10">
        <f t="shared" si="22"/>
        <v>1</v>
      </c>
      <c r="AW76" s="10">
        <f t="shared" si="23"/>
        <v>0</v>
      </c>
      <c r="AX76" s="10">
        <f t="shared" si="24"/>
        <v>0</v>
      </c>
      <c r="AY76" s="10">
        <f t="shared" si="25"/>
        <v>0</v>
      </c>
      <c r="AZ76" s="138">
        <v>68</v>
      </c>
      <c r="BA76" s="10">
        <f t="shared" si="3"/>
        <v>1</v>
      </c>
      <c r="BB76" s="10">
        <f t="shared" si="26"/>
        <v>0</v>
      </c>
      <c r="BC76" s="10">
        <f t="shared" si="27"/>
        <v>1</v>
      </c>
      <c r="BD76" s="10">
        <f t="shared" si="28"/>
        <v>1</v>
      </c>
      <c r="BE76" s="10">
        <f t="shared" si="29"/>
        <v>1</v>
      </c>
      <c r="BF76" s="10">
        <f t="shared" si="30"/>
        <v>1</v>
      </c>
      <c r="BG76" s="10">
        <f t="shared" si="31"/>
        <v>1</v>
      </c>
      <c r="BH76" s="10">
        <f t="shared" si="32"/>
        <v>1</v>
      </c>
      <c r="BJ76" s="138">
        <v>102</v>
      </c>
      <c r="BK76" s="201">
        <f t="shared" si="33"/>
        <v>0</v>
      </c>
      <c r="BL76" s="202">
        <f t="shared" si="34"/>
        <v>0</v>
      </c>
      <c r="BM76" s="202">
        <f t="shared" si="35"/>
        <v>0</v>
      </c>
      <c r="BN76" s="202">
        <f t="shared" si="36"/>
        <v>0</v>
      </c>
      <c r="BO76" s="202">
        <f t="shared" si="37"/>
        <v>0</v>
      </c>
      <c r="BP76" s="202">
        <f t="shared" si="38"/>
        <v>0</v>
      </c>
      <c r="BQ76" s="202">
        <f t="shared" si="39"/>
        <v>0</v>
      </c>
      <c r="BR76" s="202">
        <f t="shared" si="53"/>
        <v>0</v>
      </c>
      <c r="BS76" s="205">
        <f t="shared" si="40"/>
        <v>1</v>
      </c>
      <c r="BT76" s="121">
        <f t="shared" si="41"/>
        <v>2</v>
      </c>
      <c r="BU76" s="169">
        <v>102</v>
      </c>
      <c r="BV76" s="169">
        <f t="shared" si="42"/>
        <v>1</v>
      </c>
      <c r="BW76" s="100">
        <f t="shared" si="43"/>
        <v>0</v>
      </c>
      <c r="BX76" s="100">
        <f t="shared" si="44"/>
        <v>0</v>
      </c>
      <c r="BY76" s="100">
        <f t="shared" si="45"/>
        <v>0</v>
      </c>
      <c r="BZ76" s="100">
        <f t="shared" si="46"/>
        <v>0</v>
      </c>
      <c r="CA76" s="100">
        <f t="shared" si="47"/>
        <v>0</v>
      </c>
      <c r="CB76" s="100">
        <f t="shared" si="48"/>
        <v>0</v>
      </c>
      <c r="CC76" s="100">
        <f t="shared" si="49"/>
        <v>0</v>
      </c>
      <c r="CD76" s="202">
        <f t="shared" si="50"/>
        <v>0</v>
      </c>
      <c r="CE76" s="205">
        <f t="shared" si="51"/>
        <v>1</v>
      </c>
      <c r="CF76" s="121">
        <f t="shared" si="52"/>
        <v>3</v>
      </c>
    </row>
    <row r="77" spans="2:84">
      <c r="B77" s="138">
        <v>126</v>
      </c>
      <c r="H77" s="133">
        <v>114</v>
      </c>
      <c r="I77">
        <f t="shared" si="0"/>
        <v>0</v>
      </c>
      <c r="M77" s="161"/>
      <c r="P77" s="134">
        <v>68</v>
      </c>
      <c r="Q77">
        <f t="shared" si="1"/>
        <v>1</v>
      </c>
      <c r="R77" s="10">
        <f t="shared" si="4"/>
        <v>1</v>
      </c>
      <c r="V77" s="133">
        <v>71</v>
      </c>
      <c r="W77">
        <f t="shared" si="5"/>
        <v>1</v>
      </c>
      <c r="X77" s="10">
        <f t="shared" si="6"/>
        <v>1</v>
      </c>
      <c r="Y77" s="10">
        <f t="shared" si="7"/>
        <v>1</v>
      </c>
      <c r="AB77" s="138">
        <v>68</v>
      </c>
      <c r="AC77" s="10">
        <f t="shared" si="8"/>
        <v>1</v>
      </c>
      <c r="AD77" s="10">
        <f t="shared" si="9"/>
        <v>1</v>
      </c>
      <c r="AE77" s="10">
        <f t="shared" si="10"/>
        <v>1</v>
      </c>
      <c r="AF77" s="10">
        <f t="shared" si="11"/>
        <v>1</v>
      </c>
      <c r="AH77" s="133">
        <v>79</v>
      </c>
      <c r="AI77" s="10">
        <f t="shared" si="12"/>
        <v>1</v>
      </c>
      <c r="AJ77" s="10">
        <f t="shared" si="13"/>
        <v>1</v>
      </c>
      <c r="AK77" s="10">
        <f t="shared" si="14"/>
        <v>1</v>
      </c>
      <c r="AL77" s="10">
        <f t="shared" si="15"/>
        <v>0</v>
      </c>
      <c r="AM77" s="10">
        <f t="shared" si="16"/>
        <v>0</v>
      </c>
      <c r="AN77" s="138">
        <v>85</v>
      </c>
      <c r="AO77" s="10">
        <f t="shared" si="17"/>
        <v>1</v>
      </c>
      <c r="AP77" s="10">
        <f t="shared" si="18"/>
        <v>0</v>
      </c>
      <c r="AQ77" s="10">
        <f t="shared" si="19"/>
        <v>0</v>
      </c>
      <c r="AR77" s="10">
        <f t="shared" si="20"/>
        <v>0</v>
      </c>
      <c r="AS77" s="10">
        <f t="shared" si="21"/>
        <v>1</v>
      </c>
      <c r="AT77" s="138">
        <v>93</v>
      </c>
      <c r="AU77" s="10">
        <f t="shared" si="2"/>
        <v>1</v>
      </c>
      <c r="AV77" s="10">
        <f t="shared" si="22"/>
        <v>1</v>
      </c>
      <c r="AW77" s="10">
        <f t="shared" si="23"/>
        <v>1</v>
      </c>
      <c r="AX77" s="10">
        <f t="shared" si="24"/>
        <v>0</v>
      </c>
      <c r="AY77" s="10">
        <f t="shared" si="25"/>
        <v>1</v>
      </c>
      <c r="AZ77" s="149">
        <v>71</v>
      </c>
      <c r="BA77" s="10">
        <f t="shared" si="3"/>
        <v>1</v>
      </c>
      <c r="BB77" s="10">
        <f t="shared" si="26"/>
        <v>1</v>
      </c>
      <c r="BC77" s="10">
        <f t="shared" si="27"/>
        <v>1</v>
      </c>
      <c r="BD77" s="10">
        <f t="shared" si="28"/>
        <v>1</v>
      </c>
      <c r="BE77" s="10">
        <f t="shared" si="29"/>
        <v>1</v>
      </c>
      <c r="BF77" s="10">
        <f t="shared" si="30"/>
        <v>1</v>
      </c>
      <c r="BG77" s="10">
        <f t="shared" si="31"/>
        <v>1</v>
      </c>
      <c r="BH77" s="10">
        <f t="shared" si="32"/>
        <v>1</v>
      </c>
      <c r="BJ77" s="138">
        <v>107</v>
      </c>
      <c r="BK77" s="201">
        <f t="shared" si="33"/>
        <v>0</v>
      </c>
      <c r="BL77" s="202">
        <f t="shared" si="34"/>
        <v>1</v>
      </c>
      <c r="BM77" s="202">
        <f t="shared" si="35"/>
        <v>0</v>
      </c>
      <c r="BN77" s="202">
        <f t="shared" si="36"/>
        <v>1</v>
      </c>
      <c r="BO77" s="202">
        <f t="shared" si="37"/>
        <v>1</v>
      </c>
      <c r="BP77" s="202">
        <f t="shared" si="38"/>
        <v>0</v>
      </c>
      <c r="BQ77" s="202">
        <f t="shared" si="39"/>
        <v>0</v>
      </c>
      <c r="BR77" s="202">
        <f t="shared" si="53"/>
        <v>0</v>
      </c>
      <c r="BS77" s="205">
        <f t="shared" si="40"/>
        <v>0</v>
      </c>
      <c r="BT77" s="121">
        <f t="shared" si="41"/>
        <v>4</v>
      </c>
      <c r="BU77" s="169">
        <v>111</v>
      </c>
      <c r="BV77" s="169">
        <f t="shared" si="42"/>
        <v>1</v>
      </c>
      <c r="BW77" s="100">
        <f t="shared" si="43"/>
        <v>1</v>
      </c>
      <c r="BX77" s="100">
        <f t="shared" si="44"/>
        <v>1</v>
      </c>
      <c r="BY77" s="100">
        <f t="shared" si="45"/>
        <v>1</v>
      </c>
      <c r="BZ77" s="100">
        <f t="shared" si="46"/>
        <v>1</v>
      </c>
      <c r="CA77" s="100">
        <f t="shared" si="47"/>
        <v>1</v>
      </c>
      <c r="CB77" s="100">
        <f t="shared" si="48"/>
        <v>1</v>
      </c>
      <c r="CC77" s="100">
        <f t="shared" si="49"/>
        <v>1</v>
      </c>
      <c r="CD77" s="202">
        <f t="shared" si="50"/>
        <v>1</v>
      </c>
      <c r="CE77" s="205">
        <f t="shared" si="51"/>
        <v>1</v>
      </c>
      <c r="CF77" s="121">
        <f t="shared" si="52"/>
        <v>11</v>
      </c>
    </row>
    <row r="78" spans="2:84">
      <c r="B78" s="138">
        <v>131</v>
      </c>
      <c r="H78" s="133">
        <v>115</v>
      </c>
      <c r="I78">
        <f t="shared" si="0"/>
        <v>0</v>
      </c>
      <c r="M78" s="163"/>
      <c r="P78" s="135">
        <v>71</v>
      </c>
      <c r="Q78">
        <f t="shared" si="1"/>
        <v>1</v>
      </c>
      <c r="R78" s="10">
        <f t="shared" si="4"/>
        <v>1</v>
      </c>
      <c r="V78" s="133">
        <v>74</v>
      </c>
      <c r="W78">
        <f t="shared" si="5"/>
        <v>0</v>
      </c>
      <c r="X78" s="10">
        <f t="shared" si="6"/>
        <v>1</v>
      </c>
      <c r="Y78" s="10">
        <f t="shared" si="7"/>
        <v>0</v>
      </c>
      <c r="AB78" s="138">
        <v>71</v>
      </c>
      <c r="AC78" s="10">
        <f t="shared" si="8"/>
        <v>1</v>
      </c>
      <c r="AD78" s="10">
        <f t="shared" si="9"/>
        <v>1</v>
      </c>
      <c r="AE78" s="10">
        <f t="shared" si="10"/>
        <v>1</v>
      </c>
      <c r="AF78" s="10">
        <f t="shared" si="11"/>
        <v>1</v>
      </c>
      <c r="AH78" s="133">
        <v>85</v>
      </c>
      <c r="AI78" s="10">
        <f t="shared" si="12"/>
        <v>0</v>
      </c>
      <c r="AJ78" s="10">
        <f t="shared" si="13"/>
        <v>0</v>
      </c>
      <c r="AK78" s="10">
        <f t="shared" si="14"/>
        <v>0</v>
      </c>
      <c r="AL78" s="10">
        <f t="shared" si="15"/>
        <v>1</v>
      </c>
      <c r="AM78" s="10">
        <f t="shared" si="16"/>
        <v>0</v>
      </c>
      <c r="AN78" s="138">
        <v>86</v>
      </c>
      <c r="AO78" s="10">
        <f t="shared" si="17"/>
        <v>0</v>
      </c>
      <c r="AP78" s="10">
        <f t="shared" si="18"/>
        <v>0</v>
      </c>
      <c r="AQ78" s="10">
        <f t="shared" si="19"/>
        <v>0</v>
      </c>
      <c r="AR78" s="10">
        <f t="shared" si="20"/>
        <v>1</v>
      </c>
      <c r="AS78" s="10">
        <f t="shared" si="21"/>
        <v>0</v>
      </c>
      <c r="AT78" s="138">
        <v>100</v>
      </c>
      <c r="AU78" s="10">
        <f t="shared" si="2"/>
        <v>0</v>
      </c>
      <c r="AV78" s="10">
        <f t="shared" si="22"/>
        <v>0</v>
      </c>
      <c r="AW78" s="10">
        <f t="shared" si="23"/>
        <v>0</v>
      </c>
      <c r="AX78" s="10">
        <f t="shared" si="24"/>
        <v>0</v>
      </c>
      <c r="AY78" s="10">
        <f t="shared" si="25"/>
        <v>0</v>
      </c>
      <c r="AZ78" s="138">
        <v>79</v>
      </c>
      <c r="BA78" s="10">
        <f t="shared" si="3"/>
        <v>1</v>
      </c>
      <c r="BB78" s="10">
        <f t="shared" si="26"/>
        <v>1</v>
      </c>
      <c r="BC78" s="10">
        <f t="shared" si="27"/>
        <v>1</v>
      </c>
      <c r="BD78" s="10">
        <f t="shared" si="28"/>
        <v>1</v>
      </c>
      <c r="BE78" s="10">
        <f t="shared" si="29"/>
        <v>1</v>
      </c>
      <c r="BF78" s="10">
        <f t="shared" si="30"/>
        <v>1</v>
      </c>
      <c r="BG78" s="10">
        <f t="shared" si="31"/>
        <v>0</v>
      </c>
      <c r="BH78" s="10">
        <f t="shared" si="32"/>
        <v>0</v>
      </c>
      <c r="BJ78" s="180">
        <v>111</v>
      </c>
      <c r="BK78" s="206">
        <f t="shared" si="33"/>
        <v>1</v>
      </c>
      <c r="BL78" s="122">
        <f t="shared" si="34"/>
        <v>1</v>
      </c>
      <c r="BM78" s="122">
        <f t="shared" si="35"/>
        <v>1</v>
      </c>
      <c r="BN78" s="122">
        <f t="shared" si="36"/>
        <v>1</v>
      </c>
      <c r="BO78" s="122">
        <f t="shared" si="37"/>
        <v>1</v>
      </c>
      <c r="BP78" s="122">
        <f t="shared" si="38"/>
        <v>1</v>
      </c>
      <c r="BQ78" s="202">
        <f t="shared" si="39"/>
        <v>1</v>
      </c>
      <c r="BR78" s="122">
        <f t="shared" si="53"/>
        <v>1</v>
      </c>
      <c r="BS78" s="207">
        <f t="shared" si="40"/>
        <v>1</v>
      </c>
      <c r="BT78" s="121">
        <f t="shared" si="41"/>
        <v>10</v>
      </c>
      <c r="BU78" s="169">
        <v>141</v>
      </c>
      <c r="BV78" s="169">
        <f t="shared" si="42"/>
        <v>0</v>
      </c>
      <c r="BW78" s="100">
        <f t="shared" si="43"/>
        <v>1</v>
      </c>
      <c r="BX78" s="100">
        <f t="shared" si="44"/>
        <v>0</v>
      </c>
      <c r="BY78" s="100">
        <f t="shared" si="45"/>
        <v>0</v>
      </c>
      <c r="BZ78" s="100">
        <f t="shared" si="46"/>
        <v>0</v>
      </c>
      <c r="CA78" s="100">
        <f t="shared" si="47"/>
        <v>0</v>
      </c>
      <c r="CB78" s="100">
        <f t="shared" si="48"/>
        <v>0</v>
      </c>
      <c r="CC78" s="100">
        <f t="shared" si="49"/>
        <v>0</v>
      </c>
      <c r="CD78" s="202">
        <f t="shared" si="50"/>
        <v>1</v>
      </c>
      <c r="CE78" s="205">
        <f t="shared" si="51"/>
        <v>0</v>
      </c>
      <c r="CF78" s="121">
        <f t="shared" si="52"/>
        <v>3</v>
      </c>
    </row>
    <row r="79" spans="2:84">
      <c r="B79" s="138">
        <v>135</v>
      </c>
      <c r="H79" s="133">
        <v>118</v>
      </c>
      <c r="I79">
        <f t="shared" si="0"/>
        <v>1</v>
      </c>
      <c r="M79" s="2"/>
      <c r="P79" s="133">
        <v>79</v>
      </c>
      <c r="Q79">
        <f t="shared" si="1"/>
        <v>0</v>
      </c>
      <c r="R79" s="10">
        <f t="shared" si="4"/>
        <v>0</v>
      </c>
      <c r="V79" s="135">
        <v>79</v>
      </c>
      <c r="W79">
        <f t="shared" si="5"/>
        <v>1</v>
      </c>
      <c r="X79" s="10">
        <f t="shared" si="6"/>
        <v>0</v>
      </c>
      <c r="Y79" s="10">
        <f t="shared" si="7"/>
        <v>0</v>
      </c>
      <c r="AB79" s="138">
        <v>79</v>
      </c>
      <c r="AC79" s="10">
        <f t="shared" si="8"/>
        <v>1</v>
      </c>
      <c r="AD79" s="10">
        <f t="shared" si="9"/>
        <v>1</v>
      </c>
      <c r="AE79" s="10">
        <f t="shared" si="10"/>
        <v>0</v>
      </c>
      <c r="AF79" s="10">
        <f t="shared" si="11"/>
        <v>0</v>
      </c>
      <c r="AH79" s="133">
        <v>93</v>
      </c>
      <c r="AI79" s="10">
        <f t="shared" si="12"/>
        <v>1</v>
      </c>
      <c r="AJ79" s="10">
        <f t="shared" si="13"/>
        <v>0</v>
      </c>
      <c r="AK79" s="10">
        <f t="shared" si="14"/>
        <v>1</v>
      </c>
      <c r="AL79" s="10">
        <f t="shared" si="15"/>
        <v>0</v>
      </c>
      <c r="AM79" s="10">
        <f t="shared" si="16"/>
        <v>0</v>
      </c>
      <c r="AN79" s="138">
        <v>93</v>
      </c>
      <c r="AO79" s="10">
        <f t="shared" si="17"/>
        <v>1</v>
      </c>
      <c r="AP79" s="10">
        <f t="shared" si="18"/>
        <v>1</v>
      </c>
      <c r="AQ79" s="10">
        <f t="shared" si="19"/>
        <v>0</v>
      </c>
      <c r="AR79" s="10">
        <f t="shared" si="20"/>
        <v>1</v>
      </c>
      <c r="AS79" s="10">
        <f t="shared" si="21"/>
        <v>0</v>
      </c>
      <c r="AT79" s="138">
        <v>107</v>
      </c>
      <c r="AU79" s="10">
        <f t="shared" si="2"/>
        <v>0</v>
      </c>
      <c r="AV79" s="10">
        <f t="shared" si="22"/>
        <v>1</v>
      </c>
      <c r="AW79" s="10">
        <f t="shared" si="23"/>
        <v>1</v>
      </c>
      <c r="AX79" s="10">
        <f t="shared" si="24"/>
        <v>0</v>
      </c>
      <c r="AY79" s="10">
        <f t="shared" si="25"/>
        <v>0</v>
      </c>
      <c r="AZ79" s="138">
        <v>88</v>
      </c>
      <c r="BA79" s="10">
        <f t="shared" si="3"/>
        <v>0</v>
      </c>
      <c r="BB79" s="10">
        <f t="shared" si="26"/>
        <v>0</v>
      </c>
      <c r="BC79" s="10">
        <f t="shared" si="27"/>
        <v>0</v>
      </c>
      <c r="BD79" s="10">
        <f t="shared" si="28"/>
        <v>0</v>
      </c>
      <c r="BE79" s="10">
        <f t="shared" si="29"/>
        <v>0</v>
      </c>
      <c r="BF79" s="10">
        <f t="shared" si="30"/>
        <v>1</v>
      </c>
      <c r="BG79" s="10">
        <f t="shared" si="31"/>
        <v>0</v>
      </c>
      <c r="BH79" s="10">
        <f t="shared" si="32"/>
        <v>1</v>
      </c>
      <c r="BJ79" s="175">
        <v>118</v>
      </c>
      <c r="BK79" s="201">
        <f t="shared" si="33"/>
        <v>1</v>
      </c>
      <c r="BL79" s="202">
        <f t="shared" si="34"/>
        <v>1</v>
      </c>
      <c r="BM79" s="202">
        <f t="shared" si="35"/>
        <v>1</v>
      </c>
      <c r="BN79" s="202">
        <f t="shared" si="36"/>
        <v>1</v>
      </c>
      <c r="BO79" s="202">
        <f t="shared" si="37"/>
        <v>0</v>
      </c>
      <c r="BP79" s="202">
        <f t="shared" si="38"/>
        <v>1</v>
      </c>
      <c r="BQ79" s="202">
        <f t="shared" si="39"/>
        <v>1</v>
      </c>
      <c r="BR79" s="202">
        <f t="shared" si="53"/>
        <v>1</v>
      </c>
      <c r="BS79" s="205">
        <f t="shared" si="40"/>
        <v>1</v>
      </c>
      <c r="BT79" s="121">
        <f t="shared" si="41"/>
        <v>9</v>
      </c>
      <c r="BU79" s="169">
        <v>148</v>
      </c>
      <c r="BV79" s="169">
        <f t="shared" si="42"/>
        <v>1</v>
      </c>
      <c r="BW79" s="100">
        <f t="shared" si="43"/>
        <v>1</v>
      </c>
      <c r="BX79" s="100">
        <f t="shared" si="44"/>
        <v>1</v>
      </c>
      <c r="BY79" s="100">
        <f t="shared" si="45"/>
        <v>1</v>
      </c>
      <c r="BZ79" s="100">
        <f t="shared" si="46"/>
        <v>1</v>
      </c>
      <c r="CA79" s="100">
        <f t="shared" si="47"/>
        <v>1</v>
      </c>
      <c r="CB79" s="100">
        <f t="shared" si="48"/>
        <v>0</v>
      </c>
      <c r="CC79" s="100">
        <f t="shared" si="49"/>
        <v>1</v>
      </c>
      <c r="CD79" s="202">
        <f t="shared" si="50"/>
        <v>1</v>
      </c>
      <c r="CE79" s="205">
        <f t="shared" si="51"/>
        <v>0</v>
      </c>
      <c r="CF79" s="121">
        <f t="shared" si="52"/>
        <v>9</v>
      </c>
    </row>
    <row r="80" spans="2:84">
      <c r="B80" s="138">
        <v>157</v>
      </c>
      <c r="H80" s="133">
        <v>122</v>
      </c>
      <c r="I80">
        <f t="shared" si="0"/>
        <v>0</v>
      </c>
      <c r="M80" s="2"/>
      <c r="P80" s="133">
        <v>84</v>
      </c>
      <c r="Q80">
        <f t="shared" si="1"/>
        <v>0</v>
      </c>
      <c r="R80" s="10">
        <f t="shared" si="4"/>
        <v>0</v>
      </c>
      <c r="V80" s="135">
        <v>87</v>
      </c>
      <c r="W80">
        <f t="shared" si="5"/>
        <v>0</v>
      </c>
      <c r="X80" s="10">
        <f t="shared" si="6"/>
        <v>0</v>
      </c>
      <c r="Y80" s="10">
        <f t="shared" si="7"/>
        <v>0</v>
      </c>
      <c r="AB80" s="138">
        <v>93</v>
      </c>
      <c r="AC80" s="10">
        <f t="shared" si="8"/>
        <v>0</v>
      </c>
      <c r="AD80" s="10">
        <f t="shared" si="9"/>
        <v>1</v>
      </c>
      <c r="AE80" s="10">
        <f t="shared" si="10"/>
        <v>0</v>
      </c>
      <c r="AF80" s="10">
        <f t="shared" si="11"/>
        <v>0</v>
      </c>
      <c r="AH80" s="133">
        <v>103</v>
      </c>
      <c r="AI80" s="10">
        <f t="shared" si="12"/>
        <v>0</v>
      </c>
      <c r="AJ80" s="10">
        <f t="shared" si="13"/>
        <v>1</v>
      </c>
      <c r="AK80" s="10">
        <f t="shared" si="14"/>
        <v>0</v>
      </c>
      <c r="AL80" s="10">
        <f t="shared" si="15"/>
        <v>0</v>
      </c>
      <c r="AM80" s="10">
        <f t="shared" si="16"/>
        <v>0</v>
      </c>
      <c r="AN80" s="138">
        <v>103</v>
      </c>
      <c r="AO80" s="10">
        <f t="shared" si="17"/>
        <v>1</v>
      </c>
      <c r="AP80" s="10">
        <f t="shared" si="18"/>
        <v>0</v>
      </c>
      <c r="AQ80" s="10">
        <f t="shared" si="19"/>
        <v>1</v>
      </c>
      <c r="AR80" s="10">
        <f t="shared" si="20"/>
        <v>0</v>
      </c>
      <c r="AS80" s="10">
        <f t="shared" si="21"/>
        <v>0</v>
      </c>
      <c r="AT80" s="138">
        <v>111</v>
      </c>
      <c r="AU80" s="10">
        <f t="shared" si="2"/>
        <v>1</v>
      </c>
      <c r="AV80" s="10">
        <f t="shared" si="22"/>
        <v>1</v>
      </c>
      <c r="AW80" s="10">
        <f t="shared" si="23"/>
        <v>1</v>
      </c>
      <c r="AX80" s="10">
        <f t="shared" si="24"/>
        <v>1</v>
      </c>
      <c r="AY80" s="10">
        <f t="shared" si="25"/>
        <v>1</v>
      </c>
      <c r="AZ80" s="138">
        <v>93</v>
      </c>
      <c r="BA80" s="10">
        <f t="shared" si="3"/>
        <v>1</v>
      </c>
      <c r="BB80" s="10">
        <f t="shared" si="26"/>
        <v>1</v>
      </c>
      <c r="BC80" s="10">
        <f t="shared" si="27"/>
        <v>1</v>
      </c>
      <c r="BD80" s="10">
        <f t="shared" si="28"/>
        <v>1</v>
      </c>
      <c r="BE80" s="10">
        <f t="shared" si="29"/>
        <v>0</v>
      </c>
      <c r="BF80" s="10">
        <f t="shared" si="30"/>
        <v>1</v>
      </c>
      <c r="BG80" s="10">
        <f t="shared" si="31"/>
        <v>0</v>
      </c>
      <c r="BH80" s="10">
        <f t="shared" si="32"/>
        <v>0</v>
      </c>
      <c r="BJ80" s="176">
        <v>121</v>
      </c>
      <c r="BK80" s="201">
        <f t="shared" si="33"/>
        <v>1</v>
      </c>
      <c r="BL80" s="202">
        <f t="shared" si="34"/>
        <v>1</v>
      </c>
      <c r="BM80" s="202">
        <f t="shared" si="35"/>
        <v>1</v>
      </c>
      <c r="BN80" s="202">
        <f t="shared" si="36"/>
        <v>1</v>
      </c>
      <c r="BO80" s="202">
        <f t="shared" si="37"/>
        <v>1</v>
      </c>
      <c r="BP80" s="202">
        <f t="shared" si="38"/>
        <v>1</v>
      </c>
      <c r="BQ80" s="202">
        <f t="shared" si="39"/>
        <v>1</v>
      </c>
      <c r="BR80" s="202">
        <f t="shared" si="53"/>
        <v>0</v>
      </c>
      <c r="BS80" s="205">
        <f t="shared" si="40"/>
        <v>0</v>
      </c>
      <c r="BT80" s="121">
        <f t="shared" si="41"/>
        <v>8</v>
      </c>
      <c r="BU80" s="171">
        <v>175</v>
      </c>
      <c r="BV80" s="169">
        <f t="shared" si="42"/>
        <v>1</v>
      </c>
      <c r="BW80" s="100">
        <f t="shared" si="43"/>
        <v>1</v>
      </c>
      <c r="BX80" s="100">
        <f t="shared" si="44"/>
        <v>1</v>
      </c>
      <c r="BY80" s="100">
        <f t="shared" si="45"/>
        <v>1</v>
      </c>
      <c r="BZ80" s="100">
        <f t="shared" si="46"/>
        <v>1</v>
      </c>
      <c r="CA80" s="100">
        <f t="shared" si="47"/>
        <v>1</v>
      </c>
      <c r="CB80" s="100">
        <f t="shared" si="48"/>
        <v>1</v>
      </c>
      <c r="CC80" s="100">
        <f t="shared" si="49"/>
        <v>1</v>
      </c>
      <c r="CD80" s="202">
        <f t="shared" si="50"/>
        <v>1</v>
      </c>
      <c r="CE80" s="205">
        <f t="shared" si="51"/>
        <v>1</v>
      </c>
      <c r="CF80" s="121">
        <f t="shared" si="52"/>
        <v>11</v>
      </c>
    </row>
    <row r="81" spans="2:84">
      <c r="B81" s="138">
        <v>173</v>
      </c>
      <c r="H81" s="133">
        <v>125</v>
      </c>
      <c r="I81">
        <f t="shared" si="0"/>
        <v>0</v>
      </c>
      <c r="M81" s="161"/>
      <c r="P81" s="134">
        <v>86</v>
      </c>
      <c r="Q81">
        <f t="shared" si="1"/>
        <v>0</v>
      </c>
      <c r="R81" s="10">
        <f t="shared" si="4"/>
        <v>0</v>
      </c>
      <c r="V81" s="135">
        <v>103</v>
      </c>
      <c r="W81">
        <f t="shared" si="5"/>
        <v>0</v>
      </c>
      <c r="X81" s="10">
        <f t="shared" si="6"/>
        <v>0</v>
      </c>
      <c r="Y81" s="10">
        <f t="shared" si="7"/>
        <v>0</v>
      </c>
      <c r="AB81" s="138">
        <v>107</v>
      </c>
      <c r="AC81" s="10">
        <f t="shared" si="8"/>
        <v>0</v>
      </c>
      <c r="AD81" s="10">
        <f t="shared" si="9"/>
        <v>0</v>
      </c>
      <c r="AE81" s="10">
        <f t="shared" si="10"/>
        <v>0</v>
      </c>
      <c r="AF81" s="10">
        <f t="shared" si="11"/>
        <v>0</v>
      </c>
      <c r="AH81" s="133">
        <v>107</v>
      </c>
      <c r="AI81" s="10">
        <f t="shared" si="12"/>
        <v>1</v>
      </c>
      <c r="AJ81" s="10">
        <f t="shared" si="13"/>
        <v>0</v>
      </c>
      <c r="AK81" s="10">
        <f t="shared" si="14"/>
        <v>0</v>
      </c>
      <c r="AL81" s="10">
        <f t="shared" si="15"/>
        <v>0</v>
      </c>
      <c r="AM81" s="10">
        <f t="shared" si="16"/>
        <v>0</v>
      </c>
      <c r="AN81" s="138">
        <v>108</v>
      </c>
      <c r="AO81" s="10">
        <f t="shared" si="17"/>
        <v>1</v>
      </c>
      <c r="AP81" s="10">
        <f t="shared" si="18"/>
        <v>0</v>
      </c>
      <c r="AQ81" s="10">
        <f t="shared" si="19"/>
        <v>1</v>
      </c>
      <c r="AR81" s="10">
        <f t="shared" si="20"/>
        <v>1</v>
      </c>
      <c r="AS81" s="10">
        <f t="shared" si="21"/>
        <v>1</v>
      </c>
      <c r="AT81" s="138">
        <v>116</v>
      </c>
      <c r="AU81" s="10">
        <f t="shared" si="2"/>
        <v>0</v>
      </c>
      <c r="AV81" s="10">
        <f t="shared" si="22"/>
        <v>0</v>
      </c>
      <c r="AW81" s="10">
        <f t="shared" si="23"/>
        <v>0</v>
      </c>
      <c r="AX81" s="10">
        <f t="shared" si="24"/>
        <v>0</v>
      </c>
      <c r="AY81" s="10">
        <f t="shared" si="25"/>
        <v>0</v>
      </c>
      <c r="AZ81" s="138">
        <v>100</v>
      </c>
      <c r="BA81" s="10">
        <f t="shared" si="3"/>
        <v>1</v>
      </c>
      <c r="BB81" s="10">
        <f t="shared" si="26"/>
        <v>0</v>
      </c>
      <c r="BC81" s="10">
        <f t="shared" si="27"/>
        <v>0</v>
      </c>
      <c r="BD81" s="10">
        <f t="shared" si="28"/>
        <v>0</v>
      </c>
      <c r="BE81" s="10">
        <f t="shared" si="29"/>
        <v>0</v>
      </c>
      <c r="BF81" s="10">
        <f t="shared" si="30"/>
        <v>0</v>
      </c>
      <c r="BG81" s="10">
        <f t="shared" si="31"/>
        <v>0</v>
      </c>
      <c r="BH81" s="10">
        <f t="shared" si="32"/>
        <v>0</v>
      </c>
      <c r="BJ81" s="149">
        <v>125</v>
      </c>
      <c r="BK81" s="201">
        <f t="shared" si="33"/>
        <v>0</v>
      </c>
      <c r="BL81" s="202">
        <f t="shared" si="34"/>
        <v>0</v>
      </c>
      <c r="BM81" s="202">
        <f t="shared" si="35"/>
        <v>0</v>
      </c>
      <c r="BN81" s="202">
        <f t="shared" si="36"/>
        <v>0</v>
      </c>
      <c r="BO81" s="202">
        <f t="shared" si="37"/>
        <v>0</v>
      </c>
      <c r="BP81" s="202">
        <f t="shared" si="38"/>
        <v>0</v>
      </c>
      <c r="BQ81" s="202">
        <f t="shared" si="39"/>
        <v>0</v>
      </c>
      <c r="BR81" s="202">
        <f t="shared" si="53"/>
        <v>1</v>
      </c>
      <c r="BS81" s="205">
        <f t="shared" si="40"/>
        <v>0</v>
      </c>
      <c r="BT81" s="121">
        <f t="shared" si="41"/>
        <v>2</v>
      </c>
      <c r="BU81" s="171">
        <v>177</v>
      </c>
      <c r="BV81" s="169">
        <f t="shared" si="42"/>
        <v>1</v>
      </c>
      <c r="BW81" s="100">
        <f t="shared" si="43"/>
        <v>1</v>
      </c>
      <c r="BX81" s="100">
        <f t="shared" si="44"/>
        <v>1</v>
      </c>
      <c r="BY81" s="100">
        <f t="shared" si="45"/>
        <v>1</v>
      </c>
      <c r="BZ81" s="100">
        <f t="shared" si="46"/>
        <v>0</v>
      </c>
      <c r="CA81" s="100">
        <f t="shared" si="47"/>
        <v>1</v>
      </c>
      <c r="CB81" s="100">
        <f t="shared" si="48"/>
        <v>0</v>
      </c>
      <c r="CC81" s="100">
        <f t="shared" si="49"/>
        <v>0</v>
      </c>
      <c r="CD81" s="202">
        <f t="shared" si="50"/>
        <v>1</v>
      </c>
      <c r="CE81" s="205">
        <f t="shared" si="51"/>
        <v>1</v>
      </c>
      <c r="CF81" s="121">
        <f t="shared" si="52"/>
        <v>8</v>
      </c>
    </row>
    <row r="82" spans="2:84">
      <c r="B82" s="138">
        <v>175</v>
      </c>
      <c r="H82" s="133">
        <v>126</v>
      </c>
      <c r="I82">
        <f t="shared" si="0"/>
        <v>1</v>
      </c>
      <c r="M82" s="2"/>
      <c r="P82" s="133">
        <v>88</v>
      </c>
      <c r="Q82">
        <f t="shared" si="1"/>
        <v>0</v>
      </c>
      <c r="R82" s="10">
        <f t="shared" si="4"/>
        <v>1</v>
      </c>
      <c r="V82" s="135">
        <v>108</v>
      </c>
      <c r="W82">
        <f t="shared" si="5"/>
        <v>1</v>
      </c>
      <c r="X82" s="10">
        <f t="shared" si="6"/>
        <v>1</v>
      </c>
      <c r="Y82" s="10">
        <f t="shared" si="7"/>
        <v>0</v>
      </c>
      <c r="AB82" s="138">
        <v>111</v>
      </c>
      <c r="AC82" s="10">
        <f t="shared" si="8"/>
        <v>1</v>
      </c>
      <c r="AD82" s="10">
        <f t="shared" si="9"/>
        <v>1</v>
      </c>
      <c r="AE82" s="10">
        <f t="shared" si="10"/>
        <v>1</v>
      </c>
      <c r="AF82" s="10">
        <f t="shared" si="11"/>
        <v>1</v>
      </c>
      <c r="AH82" s="133">
        <v>108</v>
      </c>
      <c r="AI82" s="10">
        <f t="shared" si="12"/>
        <v>0</v>
      </c>
      <c r="AJ82" s="10">
        <f t="shared" si="13"/>
        <v>1</v>
      </c>
      <c r="AK82" s="10">
        <f t="shared" si="14"/>
        <v>1</v>
      </c>
      <c r="AL82" s="10">
        <f t="shared" si="15"/>
        <v>1</v>
      </c>
      <c r="AM82" s="10">
        <f t="shared" si="16"/>
        <v>0</v>
      </c>
      <c r="AN82" s="149">
        <v>111</v>
      </c>
      <c r="AO82" s="10">
        <f t="shared" si="17"/>
        <v>1</v>
      </c>
      <c r="AP82" s="10">
        <f t="shared" si="18"/>
        <v>1</v>
      </c>
      <c r="AQ82" s="10">
        <f t="shared" si="19"/>
        <v>1</v>
      </c>
      <c r="AR82" s="10">
        <f t="shared" si="20"/>
        <v>1</v>
      </c>
      <c r="AS82" s="10">
        <f t="shared" si="21"/>
        <v>1</v>
      </c>
      <c r="AT82" s="138">
        <v>118</v>
      </c>
      <c r="AU82" s="10">
        <f t="shared" si="2"/>
        <v>1</v>
      </c>
      <c r="AV82" s="10">
        <f t="shared" si="22"/>
        <v>1</v>
      </c>
      <c r="AW82" s="10">
        <f t="shared" si="23"/>
        <v>0</v>
      </c>
      <c r="AX82" s="10">
        <f t="shared" si="24"/>
        <v>1</v>
      </c>
      <c r="AY82" s="10">
        <f t="shared" si="25"/>
        <v>1</v>
      </c>
      <c r="AZ82" s="138">
        <v>103</v>
      </c>
      <c r="BA82" s="10">
        <f t="shared" si="3"/>
        <v>0</v>
      </c>
      <c r="BB82" s="10">
        <f t="shared" si="26"/>
        <v>1</v>
      </c>
      <c r="BC82" s="10">
        <f t="shared" si="27"/>
        <v>1</v>
      </c>
      <c r="BD82" s="10">
        <f t="shared" si="28"/>
        <v>0</v>
      </c>
      <c r="BE82" s="10">
        <f t="shared" si="29"/>
        <v>1</v>
      </c>
      <c r="BF82" s="10">
        <f t="shared" si="30"/>
        <v>0</v>
      </c>
      <c r="BG82" s="10">
        <f t="shared" si="31"/>
        <v>0</v>
      </c>
      <c r="BH82" s="10">
        <f t="shared" si="32"/>
        <v>0</v>
      </c>
      <c r="BJ82" s="138">
        <v>126</v>
      </c>
      <c r="BK82" s="201">
        <f t="shared" si="33"/>
        <v>0</v>
      </c>
      <c r="BL82" s="202">
        <f t="shared" si="34"/>
        <v>1</v>
      </c>
      <c r="BM82" s="202">
        <f t="shared" si="35"/>
        <v>1</v>
      </c>
      <c r="BN82" s="202">
        <f t="shared" si="36"/>
        <v>1</v>
      </c>
      <c r="BO82" s="202">
        <f t="shared" si="37"/>
        <v>1</v>
      </c>
      <c r="BP82" s="202">
        <f t="shared" si="38"/>
        <v>1</v>
      </c>
      <c r="BQ82" s="202">
        <f t="shared" si="39"/>
        <v>1</v>
      </c>
      <c r="BR82" s="202">
        <f t="shared" si="53"/>
        <v>1</v>
      </c>
      <c r="BS82" s="205">
        <f t="shared" si="40"/>
        <v>1</v>
      </c>
      <c r="BT82" s="121">
        <f t="shared" si="41"/>
        <v>9</v>
      </c>
      <c r="BU82" s="169">
        <v>188</v>
      </c>
      <c r="BV82" s="169">
        <f t="shared" si="42"/>
        <v>1</v>
      </c>
      <c r="BW82" s="100">
        <f t="shared" si="43"/>
        <v>0</v>
      </c>
      <c r="BX82" s="100">
        <f t="shared" si="44"/>
        <v>0</v>
      </c>
      <c r="BY82" s="100">
        <f t="shared" si="45"/>
        <v>0</v>
      </c>
      <c r="BZ82" s="100">
        <f t="shared" si="46"/>
        <v>0</v>
      </c>
      <c r="CA82" s="100">
        <f t="shared" si="47"/>
        <v>1</v>
      </c>
      <c r="CB82" s="100">
        <f t="shared" si="48"/>
        <v>1</v>
      </c>
      <c r="CC82" s="100">
        <f t="shared" si="49"/>
        <v>1</v>
      </c>
      <c r="CD82" s="202">
        <f t="shared" si="50"/>
        <v>0</v>
      </c>
      <c r="CE82" s="205">
        <f t="shared" si="51"/>
        <v>0</v>
      </c>
      <c r="CF82" s="121">
        <f t="shared" si="52"/>
        <v>5</v>
      </c>
    </row>
    <row r="83" spans="2:84">
      <c r="B83" s="138">
        <v>176</v>
      </c>
      <c r="H83" s="133">
        <v>128</v>
      </c>
      <c r="I83">
        <f t="shared" si="0"/>
        <v>0</v>
      </c>
      <c r="M83" s="163"/>
      <c r="P83" s="135">
        <v>93</v>
      </c>
      <c r="Q83">
        <f t="shared" si="1"/>
        <v>0</v>
      </c>
      <c r="R83" s="10">
        <f t="shared" si="4"/>
        <v>0</v>
      </c>
      <c r="V83" s="133">
        <v>111</v>
      </c>
      <c r="W83">
        <f t="shared" si="5"/>
        <v>1</v>
      </c>
      <c r="X83" s="10">
        <f t="shared" si="6"/>
        <v>1</v>
      </c>
      <c r="Y83" s="10">
        <f t="shared" si="7"/>
        <v>1</v>
      </c>
      <c r="AB83" s="138">
        <v>121</v>
      </c>
      <c r="AC83" s="10">
        <f t="shared" si="8"/>
        <v>1</v>
      </c>
      <c r="AD83" s="10">
        <f t="shared" si="9"/>
        <v>1</v>
      </c>
      <c r="AE83" s="10">
        <f t="shared" si="10"/>
        <v>0</v>
      </c>
      <c r="AF83" s="10">
        <f t="shared" si="11"/>
        <v>0</v>
      </c>
      <c r="AH83" s="133">
        <v>111</v>
      </c>
      <c r="AI83" s="10">
        <f t="shared" si="12"/>
        <v>1</v>
      </c>
      <c r="AJ83" s="10">
        <f t="shared" si="13"/>
        <v>1</v>
      </c>
      <c r="AK83" s="10">
        <f t="shared" si="14"/>
        <v>1</v>
      </c>
      <c r="AL83" s="10">
        <f t="shared" si="15"/>
        <v>1</v>
      </c>
      <c r="AM83" s="10">
        <f t="shared" si="16"/>
        <v>1</v>
      </c>
      <c r="AN83" s="138">
        <v>118</v>
      </c>
      <c r="AO83" s="10">
        <f t="shared" si="17"/>
        <v>1</v>
      </c>
      <c r="AP83" s="10">
        <f t="shared" si="18"/>
        <v>0</v>
      </c>
      <c r="AQ83" s="10">
        <f t="shared" si="19"/>
        <v>1</v>
      </c>
      <c r="AR83" s="10">
        <f t="shared" si="20"/>
        <v>1</v>
      </c>
      <c r="AS83" s="10">
        <f t="shared" si="21"/>
        <v>1</v>
      </c>
      <c r="AT83" s="149">
        <v>121</v>
      </c>
      <c r="AU83" s="10">
        <f t="shared" si="2"/>
        <v>1</v>
      </c>
      <c r="AV83" s="10">
        <f t="shared" si="22"/>
        <v>1</v>
      </c>
      <c r="AW83" s="10">
        <f t="shared" si="23"/>
        <v>1</v>
      </c>
      <c r="AX83" s="10">
        <f t="shared" si="24"/>
        <v>1</v>
      </c>
      <c r="AY83" s="10">
        <f t="shared" si="25"/>
        <v>1</v>
      </c>
      <c r="AZ83" s="138">
        <v>108</v>
      </c>
      <c r="BA83" s="10">
        <f t="shared" si="3"/>
        <v>0</v>
      </c>
      <c r="BB83" s="10">
        <f t="shared" si="26"/>
        <v>1</v>
      </c>
      <c r="BC83" s="10">
        <f t="shared" si="27"/>
        <v>1</v>
      </c>
      <c r="BD83" s="10">
        <f t="shared" si="28"/>
        <v>0</v>
      </c>
      <c r="BE83" s="10">
        <f t="shared" si="29"/>
        <v>1</v>
      </c>
      <c r="BF83" s="10">
        <f t="shared" si="30"/>
        <v>1</v>
      </c>
      <c r="BG83" s="10">
        <f t="shared" si="31"/>
        <v>1</v>
      </c>
      <c r="BH83" s="10">
        <f t="shared" si="32"/>
        <v>0</v>
      </c>
      <c r="BJ83" s="138">
        <v>135</v>
      </c>
      <c r="BK83" s="201">
        <f t="shared" si="33"/>
        <v>0</v>
      </c>
      <c r="BL83" s="202">
        <f t="shared" si="34"/>
        <v>0</v>
      </c>
      <c r="BM83" s="202">
        <f t="shared" si="35"/>
        <v>1</v>
      </c>
      <c r="BN83" s="202">
        <f t="shared" si="36"/>
        <v>1</v>
      </c>
      <c r="BO83" s="202">
        <f t="shared" si="37"/>
        <v>0</v>
      </c>
      <c r="BP83" s="202">
        <f t="shared" si="38"/>
        <v>0</v>
      </c>
      <c r="BQ83" s="202">
        <f t="shared" si="39"/>
        <v>1</v>
      </c>
      <c r="BR83" s="202">
        <f t="shared" si="53"/>
        <v>1</v>
      </c>
      <c r="BS83" s="205">
        <f t="shared" si="40"/>
        <v>1</v>
      </c>
      <c r="BT83" s="121">
        <f t="shared" si="41"/>
        <v>6</v>
      </c>
      <c r="BU83" s="169">
        <v>201</v>
      </c>
      <c r="BV83" s="169">
        <f t="shared" si="42"/>
        <v>1</v>
      </c>
      <c r="BW83" s="100">
        <f t="shared" si="43"/>
        <v>1</v>
      </c>
      <c r="BX83" s="100">
        <f t="shared" si="44"/>
        <v>0</v>
      </c>
      <c r="BY83" s="100">
        <f t="shared" si="45"/>
        <v>1</v>
      </c>
      <c r="BZ83" s="100">
        <f t="shared" si="46"/>
        <v>0</v>
      </c>
      <c r="CA83" s="100">
        <f t="shared" si="47"/>
        <v>0</v>
      </c>
      <c r="CB83" s="100">
        <f t="shared" si="48"/>
        <v>1</v>
      </c>
      <c r="CC83" s="100">
        <f t="shared" si="49"/>
        <v>1</v>
      </c>
      <c r="CD83" s="202">
        <f t="shared" si="50"/>
        <v>0</v>
      </c>
      <c r="CE83" s="205">
        <f t="shared" si="51"/>
        <v>1</v>
      </c>
      <c r="CF83" s="121">
        <f t="shared" si="52"/>
        <v>7</v>
      </c>
    </row>
    <row r="84" spans="2:84">
      <c r="B84" s="138">
        <v>177</v>
      </c>
      <c r="H84" s="133">
        <v>131</v>
      </c>
      <c r="I84">
        <f t="shared" si="0"/>
        <v>1</v>
      </c>
      <c r="M84" s="2"/>
      <c r="P84" s="133">
        <v>94</v>
      </c>
      <c r="Q84">
        <f t="shared" si="1"/>
        <v>0</v>
      </c>
      <c r="R84" s="10">
        <f t="shared" si="4"/>
        <v>0</v>
      </c>
      <c r="V84" s="133">
        <v>118</v>
      </c>
      <c r="W84">
        <f t="shared" si="5"/>
        <v>1</v>
      </c>
      <c r="X84" s="10">
        <f t="shared" si="6"/>
        <v>1</v>
      </c>
      <c r="Y84" s="10">
        <f t="shared" si="7"/>
        <v>1</v>
      </c>
      <c r="AB84" s="149">
        <v>126</v>
      </c>
      <c r="AC84" s="10">
        <f t="shared" si="8"/>
        <v>1</v>
      </c>
      <c r="AD84" s="10">
        <f t="shared" si="9"/>
        <v>1</v>
      </c>
      <c r="AE84" s="10">
        <f t="shared" si="10"/>
        <v>1</v>
      </c>
      <c r="AF84" s="10">
        <f t="shared" si="11"/>
        <v>1</v>
      </c>
      <c r="AH84" s="133">
        <v>118</v>
      </c>
      <c r="AI84" s="10">
        <f t="shared" si="12"/>
        <v>0</v>
      </c>
      <c r="AJ84" s="10">
        <f t="shared" si="13"/>
        <v>1</v>
      </c>
      <c r="AK84" s="10">
        <f t="shared" si="14"/>
        <v>1</v>
      </c>
      <c r="AL84" s="10">
        <f t="shared" si="15"/>
        <v>1</v>
      </c>
      <c r="AM84" s="10">
        <f t="shared" si="16"/>
        <v>1</v>
      </c>
      <c r="AN84" s="138">
        <v>120</v>
      </c>
      <c r="AO84" s="10">
        <f t="shared" si="17"/>
        <v>0</v>
      </c>
      <c r="AP84" s="10">
        <f t="shared" si="18"/>
        <v>0</v>
      </c>
      <c r="AQ84" s="10">
        <f t="shared" si="19"/>
        <v>0</v>
      </c>
      <c r="AR84" s="10">
        <f t="shared" si="20"/>
        <v>0</v>
      </c>
      <c r="AS84" s="10">
        <f t="shared" si="21"/>
        <v>0</v>
      </c>
      <c r="AT84" s="138">
        <v>126</v>
      </c>
      <c r="AU84" s="10">
        <f t="shared" si="2"/>
        <v>1</v>
      </c>
      <c r="AV84" s="10">
        <f t="shared" si="22"/>
        <v>1</v>
      </c>
      <c r="AW84" s="10">
        <f t="shared" si="23"/>
        <v>1</v>
      </c>
      <c r="AX84" s="10">
        <f t="shared" si="24"/>
        <v>1</v>
      </c>
      <c r="AY84" s="10">
        <f t="shared" si="25"/>
        <v>1</v>
      </c>
      <c r="AZ84" s="138">
        <v>111</v>
      </c>
      <c r="BA84" s="10">
        <f t="shared" si="3"/>
        <v>1</v>
      </c>
      <c r="BB84" s="10">
        <f t="shared" si="26"/>
        <v>1</v>
      </c>
      <c r="BC84" s="10">
        <f t="shared" si="27"/>
        <v>1</v>
      </c>
      <c r="BD84" s="10">
        <f t="shared" si="28"/>
        <v>1</v>
      </c>
      <c r="BE84" s="10">
        <f t="shared" si="29"/>
        <v>1</v>
      </c>
      <c r="BF84" s="10">
        <f t="shared" si="30"/>
        <v>1</v>
      </c>
      <c r="BG84" s="10">
        <f t="shared" si="31"/>
        <v>1</v>
      </c>
      <c r="BH84" s="10">
        <f t="shared" si="32"/>
        <v>1</v>
      </c>
      <c r="BJ84" s="177">
        <v>148</v>
      </c>
      <c r="BK84" s="201">
        <f t="shared" si="33"/>
        <v>1</v>
      </c>
      <c r="BL84" s="202">
        <f t="shared" si="34"/>
        <v>1</v>
      </c>
      <c r="BM84" s="202">
        <f t="shared" si="35"/>
        <v>1</v>
      </c>
      <c r="BN84" s="202">
        <f t="shared" si="36"/>
        <v>1</v>
      </c>
      <c r="BO84" s="202">
        <f t="shared" si="37"/>
        <v>1</v>
      </c>
      <c r="BP84" s="202">
        <f t="shared" si="38"/>
        <v>0</v>
      </c>
      <c r="BQ84" s="202">
        <f t="shared" si="39"/>
        <v>1</v>
      </c>
      <c r="BR84" s="202">
        <f t="shared" si="53"/>
        <v>1</v>
      </c>
      <c r="BS84" s="205">
        <f t="shared" si="40"/>
        <v>0</v>
      </c>
      <c r="BT84" s="121">
        <f t="shared" si="41"/>
        <v>8</v>
      </c>
      <c r="BU84" s="171">
        <v>217</v>
      </c>
      <c r="BV84" s="169">
        <f t="shared" si="42"/>
        <v>1</v>
      </c>
      <c r="BW84" s="100">
        <f t="shared" si="43"/>
        <v>1</v>
      </c>
      <c r="BX84" s="100">
        <f t="shared" si="44"/>
        <v>1</v>
      </c>
      <c r="BY84" s="100">
        <f t="shared" si="45"/>
        <v>1</v>
      </c>
      <c r="BZ84" s="100">
        <f t="shared" si="46"/>
        <v>1</v>
      </c>
      <c r="CA84" s="100">
        <f t="shared" si="47"/>
        <v>1</v>
      </c>
      <c r="CB84" s="100">
        <f t="shared" si="48"/>
        <v>1</v>
      </c>
      <c r="CC84" s="100">
        <f t="shared" si="49"/>
        <v>1</v>
      </c>
      <c r="CD84" s="202">
        <f t="shared" si="50"/>
        <v>1</v>
      </c>
      <c r="CE84" s="205">
        <f t="shared" si="51"/>
        <v>0</v>
      </c>
      <c r="CF84" s="121">
        <f t="shared" si="52"/>
        <v>10</v>
      </c>
    </row>
    <row r="85" spans="2:84">
      <c r="B85" s="138">
        <v>201</v>
      </c>
      <c r="H85" s="133">
        <v>135</v>
      </c>
      <c r="I85">
        <f t="shared" si="0"/>
        <v>1</v>
      </c>
      <c r="M85" s="163"/>
      <c r="P85" s="135">
        <v>108</v>
      </c>
      <c r="Q85">
        <f t="shared" si="1"/>
        <v>1</v>
      </c>
      <c r="R85" s="10">
        <f t="shared" si="4"/>
        <v>0</v>
      </c>
      <c r="V85" s="133">
        <v>121</v>
      </c>
      <c r="W85">
        <f t="shared" si="5"/>
        <v>1</v>
      </c>
      <c r="X85" s="10">
        <f t="shared" si="6"/>
        <v>0</v>
      </c>
      <c r="Y85" s="10">
        <f t="shared" si="7"/>
        <v>0</v>
      </c>
      <c r="AB85" s="138">
        <v>148</v>
      </c>
      <c r="AC85" s="10">
        <f t="shared" si="8"/>
        <v>0</v>
      </c>
      <c r="AD85" s="10">
        <f t="shared" si="9"/>
        <v>1</v>
      </c>
      <c r="AE85" s="10">
        <f t="shared" si="10"/>
        <v>1</v>
      </c>
      <c r="AF85" s="10">
        <f t="shared" si="11"/>
        <v>0</v>
      </c>
      <c r="AH85" s="133">
        <v>121</v>
      </c>
      <c r="AI85" s="10">
        <f t="shared" si="12"/>
        <v>1</v>
      </c>
      <c r="AJ85" s="10">
        <f t="shared" si="13"/>
        <v>1</v>
      </c>
      <c r="AK85" s="10">
        <f t="shared" si="14"/>
        <v>1</v>
      </c>
      <c r="AL85" s="10">
        <f t="shared" si="15"/>
        <v>0</v>
      </c>
      <c r="AM85" s="10">
        <f t="shared" si="16"/>
        <v>0</v>
      </c>
      <c r="AN85" s="138">
        <v>121</v>
      </c>
      <c r="AO85" s="10">
        <f t="shared" si="17"/>
        <v>1</v>
      </c>
      <c r="AP85" s="10">
        <f t="shared" si="18"/>
        <v>1</v>
      </c>
      <c r="AQ85" s="10">
        <f t="shared" si="19"/>
        <v>1</v>
      </c>
      <c r="AR85" s="10">
        <f t="shared" si="20"/>
        <v>1</v>
      </c>
      <c r="AS85" s="10">
        <f t="shared" si="21"/>
        <v>0</v>
      </c>
      <c r="AT85" s="138">
        <v>148</v>
      </c>
      <c r="AU85" s="10">
        <f t="shared" si="2"/>
        <v>1</v>
      </c>
      <c r="AV85" s="10">
        <f t="shared" si="22"/>
        <v>1</v>
      </c>
      <c r="AW85" s="10">
        <f t="shared" si="23"/>
        <v>1</v>
      </c>
      <c r="AX85" s="10">
        <f t="shared" si="24"/>
        <v>0</v>
      </c>
      <c r="AY85" s="10">
        <f t="shared" si="25"/>
        <v>1</v>
      </c>
      <c r="AZ85" s="138">
        <v>118</v>
      </c>
      <c r="BA85" s="10">
        <f t="shared" si="3"/>
        <v>1</v>
      </c>
      <c r="BB85" s="10">
        <f t="shared" si="26"/>
        <v>1</v>
      </c>
      <c r="BC85" s="10">
        <f t="shared" si="27"/>
        <v>1</v>
      </c>
      <c r="BD85" s="10">
        <f t="shared" si="28"/>
        <v>0</v>
      </c>
      <c r="BE85" s="10">
        <f t="shared" si="29"/>
        <v>1</v>
      </c>
      <c r="BF85" s="10">
        <f t="shared" si="30"/>
        <v>1</v>
      </c>
      <c r="BG85" s="10">
        <f t="shared" si="31"/>
        <v>1</v>
      </c>
      <c r="BH85" s="10">
        <f t="shared" si="32"/>
        <v>1</v>
      </c>
      <c r="BJ85" s="181">
        <v>175</v>
      </c>
      <c r="BK85" s="206">
        <f t="shared" si="33"/>
        <v>1</v>
      </c>
      <c r="BL85" s="122">
        <f t="shared" si="34"/>
        <v>1</v>
      </c>
      <c r="BM85" s="122">
        <f t="shared" si="35"/>
        <v>1</v>
      </c>
      <c r="BN85" s="122">
        <f t="shared" si="36"/>
        <v>1</v>
      </c>
      <c r="BO85" s="122">
        <f t="shared" si="37"/>
        <v>1</v>
      </c>
      <c r="BP85" s="122">
        <f t="shared" si="38"/>
        <v>1</v>
      </c>
      <c r="BQ85" s="202">
        <f t="shared" si="39"/>
        <v>1</v>
      </c>
      <c r="BR85" s="122">
        <f t="shared" si="53"/>
        <v>1</v>
      </c>
      <c r="BS85" s="207">
        <f t="shared" si="40"/>
        <v>1</v>
      </c>
      <c r="BT85" s="121">
        <f t="shared" si="41"/>
        <v>10</v>
      </c>
      <c r="BU85" s="171">
        <v>230</v>
      </c>
      <c r="BV85" s="169">
        <f t="shared" si="42"/>
        <v>0</v>
      </c>
      <c r="BW85" s="100">
        <f t="shared" si="43"/>
        <v>0</v>
      </c>
      <c r="BX85" s="100">
        <f t="shared" si="44"/>
        <v>0</v>
      </c>
      <c r="BY85" s="100">
        <f t="shared" si="45"/>
        <v>0</v>
      </c>
      <c r="BZ85" s="100">
        <f t="shared" si="46"/>
        <v>1</v>
      </c>
      <c r="CA85" s="100">
        <f t="shared" si="47"/>
        <v>0</v>
      </c>
      <c r="CB85" s="100">
        <f t="shared" si="48"/>
        <v>0</v>
      </c>
      <c r="CC85" s="100">
        <f t="shared" si="49"/>
        <v>1</v>
      </c>
      <c r="CD85" s="202">
        <f t="shared" si="50"/>
        <v>1</v>
      </c>
      <c r="CE85" s="205">
        <f t="shared" si="51"/>
        <v>0</v>
      </c>
      <c r="CF85" s="121">
        <f t="shared" si="52"/>
        <v>4</v>
      </c>
    </row>
    <row r="86" spans="2:84">
      <c r="B86" s="138">
        <v>232</v>
      </c>
      <c r="H86" s="133">
        <v>140</v>
      </c>
      <c r="I86">
        <f t="shared" si="0"/>
        <v>0</v>
      </c>
      <c r="M86" s="2"/>
      <c r="P86" s="133">
        <v>111</v>
      </c>
      <c r="Q86">
        <f t="shared" si="1"/>
        <v>1</v>
      </c>
      <c r="R86" s="10">
        <f t="shared" si="4"/>
        <v>1</v>
      </c>
      <c r="V86" s="135">
        <v>123</v>
      </c>
      <c r="W86">
        <f t="shared" si="5"/>
        <v>0</v>
      </c>
      <c r="X86" s="10">
        <f t="shared" si="6"/>
        <v>0</v>
      </c>
      <c r="Y86" s="10">
        <f t="shared" si="7"/>
        <v>0</v>
      </c>
      <c r="AB86" s="138">
        <v>157</v>
      </c>
      <c r="AC86" s="10">
        <f t="shared" si="8"/>
        <v>1</v>
      </c>
      <c r="AD86" s="10">
        <f t="shared" si="9"/>
        <v>1</v>
      </c>
      <c r="AE86" s="10">
        <f t="shared" si="10"/>
        <v>0</v>
      </c>
      <c r="AF86" s="10">
        <f t="shared" si="11"/>
        <v>1</v>
      </c>
      <c r="AH86" s="133">
        <v>126</v>
      </c>
      <c r="AI86" s="10">
        <f t="shared" si="12"/>
        <v>1</v>
      </c>
      <c r="AJ86" s="10">
        <f t="shared" si="13"/>
        <v>1</v>
      </c>
      <c r="AK86" s="10">
        <f t="shared" si="14"/>
        <v>1</v>
      </c>
      <c r="AL86" s="10">
        <f t="shared" si="15"/>
        <v>1</v>
      </c>
      <c r="AM86" s="10">
        <f t="shared" si="16"/>
        <v>1</v>
      </c>
      <c r="AN86" s="138">
        <v>122</v>
      </c>
      <c r="AO86" s="10">
        <f t="shared" si="17"/>
        <v>0</v>
      </c>
      <c r="AP86" s="10">
        <f t="shared" si="18"/>
        <v>0</v>
      </c>
      <c r="AQ86" s="10">
        <f t="shared" si="19"/>
        <v>0</v>
      </c>
      <c r="AR86" s="10">
        <f t="shared" si="20"/>
        <v>0</v>
      </c>
      <c r="AS86" s="10">
        <f t="shared" si="21"/>
        <v>1</v>
      </c>
      <c r="AT86" s="138">
        <v>173</v>
      </c>
      <c r="AU86" s="10">
        <f t="shared" si="2"/>
        <v>1</v>
      </c>
      <c r="AV86" s="10">
        <f t="shared" si="22"/>
        <v>1</v>
      </c>
      <c r="AW86" s="10">
        <f t="shared" si="23"/>
        <v>0</v>
      </c>
      <c r="AX86" s="10">
        <f t="shared" si="24"/>
        <v>1</v>
      </c>
      <c r="AY86" s="10">
        <f t="shared" si="25"/>
        <v>1</v>
      </c>
      <c r="AZ86" s="138">
        <v>121</v>
      </c>
      <c r="BA86" s="10">
        <f t="shared" si="3"/>
        <v>1</v>
      </c>
      <c r="BB86" s="10">
        <f t="shared" si="26"/>
        <v>1</v>
      </c>
      <c r="BC86" s="10">
        <f t="shared" si="27"/>
        <v>1</v>
      </c>
      <c r="BD86" s="10">
        <f t="shared" si="28"/>
        <v>1</v>
      </c>
      <c r="BE86" s="10">
        <f t="shared" si="29"/>
        <v>1</v>
      </c>
      <c r="BF86" s="10">
        <f t="shared" si="30"/>
        <v>1</v>
      </c>
      <c r="BG86" s="10">
        <f t="shared" si="31"/>
        <v>0</v>
      </c>
      <c r="BH86" s="10">
        <f t="shared" si="32"/>
        <v>0</v>
      </c>
      <c r="BJ86" s="190">
        <v>177</v>
      </c>
      <c r="BK86" s="201">
        <f t="shared" si="33"/>
        <v>1</v>
      </c>
      <c r="BL86" s="202">
        <f t="shared" si="34"/>
        <v>1</v>
      </c>
      <c r="BM86" s="202">
        <f t="shared" si="35"/>
        <v>1</v>
      </c>
      <c r="BN86" s="202">
        <f t="shared" si="36"/>
        <v>0</v>
      </c>
      <c r="BO86" s="202">
        <f t="shared" si="37"/>
        <v>1</v>
      </c>
      <c r="BP86" s="202">
        <f t="shared" si="38"/>
        <v>0</v>
      </c>
      <c r="BQ86" s="202">
        <f t="shared" si="39"/>
        <v>0</v>
      </c>
      <c r="BR86" s="202">
        <f t="shared" si="53"/>
        <v>1</v>
      </c>
      <c r="BS86" s="205">
        <f t="shared" si="40"/>
        <v>1</v>
      </c>
      <c r="BT86" s="121">
        <f t="shared" si="41"/>
        <v>7</v>
      </c>
      <c r="BU86" s="169">
        <v>233</v>
      </c>
      <c r="BV86" s="169">
        <f t="shared" si="42"/>
        <v>0</v>
      </c>
      <c r="BW86" s="100">
        <f t="shared" si="43"/>
        <v>1</v>
      </c>
      <c r="BX86" s="100">
        <f t="shared" si="44"/>
        <v>1</v>
      </c>
      <c r="BY86" s="100">
        <f t="shared" si="45"/>
        <v>1</v>
      </c>
      <c r="BZ86" s="100">
        <f t="shared" si="46"/>
        <v>1</v>
      </c>
      <c r="CA86" s="100">
        <f t="shared" si="47"/>
        <v>1</v>
      </c>
      <c r="CB86" s="100">
        <f t="shared" si="48"/>
        <v>1</v>
      </c>
      <c r="CC86" s="100">
        <f t="shared" si="49"/>
        <v>1</v>
      </c>
      <c r="CD86" s="202">
        <f t="shared" si="50"/>
        <v>1</v>
      </c>
      <c r="CE86" s="205">
        <f t="shared" si="51"/>
        <v>1</v>
      </c>
      <c r="CF86" s="121">
        <f t="shared" si="52"/>
        <v>10</v>
      </c>
    </row>
    <row r="87" spans="2:84">
      <c r="B87" s="138">
        <v>233</v>
      </c>
      <c r="H87" s="133">
        <v>141</v>
      </c>
      <c r="I87">
        <f t="shared" si="0"/>
        <v>0</v>
      </c>
      <c r="M87" s="161"/>
      <c r="P87" s="134">
        <v>118</v>
      </c>
      <c r="Q87">
        <f t="shared" si="1"/>
        <v>1</v>
      </c>
      <c r="R87" s="10">
        <f t="shared" si="4"/>
        <v>1</v>
      </c>
      <c r="V87" s="133">
        <v>126</v>
      </c>
      <c r="W87">
        <f t="shared" si="5"/>
        <v>1</v>
      </c>
      <c r="X87" s="10">
        <f t="shared" si="6"/>
        <v>1</v>
      </c>
      <c r="Y87" s="10">
        <f t="shared" si="7"/>
        <v>1</v>
      </c>
      <c r="AB87" s="138">
        <v>175</v>
      </c>
      <c r="AC87" s="10">
        <f t="shared" si="8"/>
        <v>1</v>
      </c>
      <c r="AD87" s="10">
        <f t="shared" si="9"/>
        <v>1</v>
      </c>
      <c r="AE87" s="10">
        <f t="shared" si="10"/>
        <v>1</v>
      </c>
      <c r="AF87" s="10">
        <f t="shared" si="11"/>
        <v>1</v>
      </c>
      <c r="AH87" s="133">
        <v>135</v>
      </c>
      <c r="AI87" s="10">
        <f t="shared" si="12"/>
        <v>0</v>
      </c>
      <c r="AJ87" s="10">
        <f t="shared" si="13"/>
        <v>0</v>
      </c>
      <c r="AK87" s="10">
        <f t="shared" si="14"/>
        <v>1</v>
      </c>
      <c r="AL87" s="10">
        <f t="shared" si="15"/>
        <v>1</v>
      </c>
      <c r="AM87" s="10">
        <f t="shared" si="16"/>
        <v>1</v>
      </c>
      <c r="AN87" s="149">
        <v>126</v>
      </c>
      <c r="AO87" s="10">
        <f t="shared" si="17"/>
        <v>1</v>
      </c>
      <c r="AP87" s="10">
        <f t="shared" si="18"/>
        <v>1</v>
      </c>
      <c r="AQ87" s="10">
        <f t="shared" si="19"/>
        <v>1</v>
      </c>
      <c r="AR87" s="10">
        <f t="shared" si="20"/>
        <v>1</v>
      </c>
      <c r="AS87" s="10">
        <f t="shared" si="21"/>
        <v>1</v>
      </c>
      <c r="AT87" s="149">
        <v>175</v>
      </c>
      <c r="AU87" s="10">
        <f t="shared" si="2"/>
        <v>1</v>
      </c>
      <c r="AV87" s="10">
        <f t="shared" si="22"/>
        <v>1</v>
      </c>
      <c r="AW87" s="10">
        <f t="shared" si="23"/>
        <v>1</v>
      </c>
      <c r="AX87" s="10">
        <f t="shared" si="24"/>
        <v>1</v>
      </c>
      <c r="AY87" s="10">
        <f t="shared" si="25"/>
        <v>1</v>
      </c>
      <c r="AZ87" s="138">
        <v>122</v>
      </c>
      <c r="BA87" s="10">
        <f t="shared" si="3"/>
        <v>0</v>
      </c>
      <c r="BB87" s="10">
        <f t="shared" si="26"/>
        <v>1</v>
      </c>
      <c r="BC87" s="10">
        <f t="shared" si="27"/>
        <v>0</v>
      </c>
      <c r="BD87" s="10">
        <f t="shared" si="28"/>
        <v>0</v>
      </c>
      <c r="BE87" s="10">
        <f t="shared" si="29"/>
        <v>0</v>
      </c>
      <c r="BF87" s="10">
        <f t="shared" si="30"/>
        <v>0</v>
      </c>
      <c r="BG87" s="10">
        <f t="shared" si="31"/>
        <v>1</v>
      </c>
      <c r="BH87" s="10">
        <f t="shared" si="32"/>
        <v>0</v>
      </c>
      <c r="BJ87" s="138">
        <v>188</v>
      </c>
      <c r="BK87" s="201">
        <f t="shared" si="33"/>
        <v>0</v>
      </c>
      <c r="BL87" s="202">
        <f t="shared" si="34"/>
        <v>0</v>
      </c>
      <c r="BM87" s="202">
        <f t="shared" si="35"/>
        <v>0</v>
      </c>
      <c r="BN87" s="202">
        <f t="shared" si="36"/>
        <v>0</v>
      </c>
      <c r="BO87" s="202">
        <f t="shared" si="37"/>
        <v>1</v>
      </c>
      <c r="BP87" s="202">
        <f t="shared" si="38"/>
        <v>1</v>
      </c>
      <c r="BQ87" s="202">
        <f t="shared" si="39"/>
        <v>1</v>
      </c>
      <c r="BR87" s="202">
        <f t="shared" si="53"/>
        <v>0</v>
      </c>
      <c r="BS87" s="205">
        <f t="shared" si="40"/>
        <v>0</v>
      </c>
      <c r="BT87" s="121">
        <f t="shared" si="41"/>
        <v>4</v>
      </c>
      <c r="BU87" s="169">
        <v>234</v>
      </c>
      <c r="BV87" s="169">
        <f t="shared" si="42"/>
        <v>1</v>
      </c>
      <c r="BW87" s="100">
        <f t="shared" si="43"/>
        <v>0</v>
      </c>
      <c r="BX87" s="100">
        <f t="shared" si="44"/>
        <v>1</v>
      </c>
      <c r="BY87" s="100">
        <f t="shared" si="45"/>
        <v>1</v>
      </c>
      <c r="BZ87" s="100">
        <f t="shared" si="46"/>
        <v>1</v>
      </c>
      <c r="CA87" s="100">
        <f t="shared" si="47"/>
        <v>0</v>
      </c>
      <c r="CB87" s="100">
        <f t="shared" si="48"/>
        <v>0</v>
      </c>
      <c r="CC87" s="100">
        <f t="shared" si="49"/>
        <v>0</v>
      </c>
      <c r="CD87" s="202">
        <f t="shared" si="50"/>
        <v>0</v>
      </c>
      <c r="CE87" s="205">
        <f t="shared" si="51"/>
        <v>0</v>
      </c>
      <c r="CF87" s="121">
        <f t="shared" si="52"/>
        <v>5</v>
      </c>
    </row>
    <row r="88" spans="2:84">
      <c r="B88" s="138">
        <v>254</v>
      </c>
      <c r="H88" s="133">
        <v>144</v>
      </c>
      <c r="I88">
        <f t="shared" si="0"/>
        <v>0</v>
      </c>
      <c r="M88" s="2"/>
      <c r="P88" s="133">
        <v>121</v>
      </c>
      <c r="Q88">
        <f t="shared" si="1"/>
        <v>0</v>
      </c>
      <c r="R88" s="10">
        <f t="shared" si="4"/>
        <v>0</v>
      </c>
      <c r="V88" s="135">
        <v>157</v>
      </c>
      <c r="W88">
        <f t="shared" si="5"/>
        <v>1</v>
      </c>
      <c r="X88" s="10">
        <f t="shared" si="6"/>
        <v>0</v>
      </c>
      <c r="Y88" s="10">
        <f t="shared" si="7"/>
        <v>1</v>
      </c>
      <c r="AB88" s="138">
        <v>176</v>
      </c>
      <c r="AC88" s="10">
        <f t="shared" si="8"/>
        <v>0</v>
      </c>
      <c r="AD88" s="10">
        <f t="shared" si="9"/>
        <v>1</v>
      </c>
      <c r="AE88" s="10">
        <f t="shared" si="10"/>
        <v>1</v>
      </c>
      <c r="AF88" s="10">
        <f t="shared" si="11"/>
        <v>1</v>
      </c>
      <c r="AH88" s="133">
        <v>148</v>
      </c>
      <c r="AI88" s="10">
        <f t="shared" si="12"/>
        <v>1</v>
      </c>
      <c r="AJ88" s="10">
        <f t="shared" si="13"/>
        <v>0</v>
      </c>
      <c r="AK88" s="10">
        <f t="shared" si="14"/>
        <v>1</v>
      </c>
      <c r="AL88" s="10">
        <f t="shared" si="15"/>
        <v>1</v>
      </c>
      <c r="AM88" s="10">
        <f t="shared" si="16"/>
        <v>0</v>
      </c>
      <c r="AN88" s="138">
        <v>133</v>
      </c>
      <c r="AO88" s="10">
        <f t="shared" si="17"/>
        <v>0</v>
      </c>
      <c r="AP88" s="10">
        <f t="shared" si="18"/>
        <v>0</v>
      </c>
      <c r="AQ88" s="10">
        <f t="shared" si="19"/>
        <v>0</v>
      </c>
      <c r="AR88" s="10">
        <f t="shared" si="20"/>
        <v>0</v>
      </c>
      <c r="AS88" s="10">
        <f t="shared" si="21"/>
        <v>0</v>
      </c>
      <c r="AT88" s="138">
        <v>176</v>
      </c>
      <c r="AU88" s="10">
        <f t="shared" si="2"/>
        <v>1</v>
      </c>
      <c r="AV88" s="10">
        <f t="shared" si="22"/>
        <v>0</v>
      </c>
      <c r="AW88" s="10">
        <f t="shared" si="23"/>
        <v>1</v>
      </c>
      <c r="AX88" s="10">
        <f t="shared" si="24"/>
        <v>0</v>
      </c>
      <c r="AY88" s="10">
        <f t="shared" si="25"/>
        <v>1</v>
      </c>
      <c r="AZ88" s="149">
        <v>141</v>
      </c>
      <c r="BA88" s="10">
        <f t="shared" si="3"/>
        <v>0</v>
      </c>
      <c r="BB88" s="10">
        <f t="shared" si="26"/>
        <v>0</v>
      </c>
      <c r="BC88" s="10">
        <f t="shared" si="27"/>
        <v>0</v>
      </c>
      <c r="BD88" s="10">
        <f t="shared" si="28"/>
        <v>0</v>
      </c>
      <c r="BE88" s="10">
        <f t="shared" si="29"/>
        <v>0</v>
      </c>
      <c r="BF88" s="10">
        <f t="shared" si="30"/>
        <v>0</v>
      </c>
      <c r="BG88" s="10">
        <f t="shared" si="31"/>
        <v>1</v>
      </c>
      <c r="BH88" s="10">
        <f t="shared" si="32"/>
        <v>0</v>
      </c>
      <c r="BJ88" s="138">
        <v>190</v>
      </c>
      <c r="BK88" s="201">
        <f t="shared" si="33"/>
        <v>0</v>
      </c>
      <c r="BL88" s="202">
        <f t="shared" si="34"/>
        <v>1</v>
      </c>
      <c r="BM88" s="202">
        <f t="shared" si="35"/>
        <v>1</v>
      </c>
      <c r="BN88" s="202">
        <f t="shared" si="36"/>
        <v>0</v>
      </c>
      <c r="BO88" s="202">
        <f t="shared" si="37"/>
        <v>1</v>
      </c>
      <c r="BP88" s="202">
        <f t="shared" si="38"/>
        <v>0</v>
      </c>
      <c r="BQ88" s="202">
        <f t="shared" si="39"/>
        <v>1</v>
      </c>
      <c r="BR88" s="202">
        <f t="shared" si="53"/>
        <v>1</v>
      </c>
      <c r="BS88" s="205">
        <f t="shared" si="40"/>
        <v>0</v>
      </c>
      <c r="BT88" s="121">
        <f t="shared" si="41"/>
        <v>6</v>
      </c>
      <c r="BU88" s="169">
        <v>254</v>
      </c>
      <c r="BV88" s="169">
        <f t="shared" si="42"/>
        <v>1</v>
      </c>
      <c r="BW88" s="100">
        <f t="shared" si="43"/>
        <v>1</v>
      </c>
      <c r="BX88" s="100">
        <f t="shared" si="44"/>
        <v>1</v>
      </c>
      <c r="BY88" s="100">
        <f t="shared" si="45"/>
        <v>1</v>
      </c>
      <c r="BZ88" s="100">
        <f t="shared" si="46"/>
        <v>1</v>
      </c>
      <c r="CA88" s="100">
        <f t="shared" si="47"/>
        <v>1</v>
      </c>
      <c r="CB88" s="100">
        <f t="shared" si="48"/>
        <v>1</v>
      </c>
      <c r="CC88" s="100">
        <f t="shared" si="49"/>
        <v>1</v>
      </c>
      <c r="CD88" s="202">
        <f t="shared" si="50"/>
        <v>1</v>
      </c>
      <c r="CE88" s="205">
        <f t="shared" si="51"/>
        <v>1</v>
      </c>
      <c r="CF88" s="121">
        <f t="shared" si="52"/>
        <v>11</v>
      </c>
    </row>
    <row r="89" spans="2:84">
      <c r="B89" s="138">
        <v>255</v>
      </c>
      <c r="H89" s="133">
        <v>147</v>
      </c>
      <c r="I89">
        <f t="shared" si="0"/>
        <v>0</v>
      </c>
      <c r="M89" s="2"/>
      <c r="P89" s="133">
        <v>126</v>
      </c>
      <c r="Q89">
        <f t="shared" si="1"/>
        <v>1</v>
      </c>
      <c r="R89" s="10">
        <f t="shared" si="4"/>
        <v>1</v>
      </c>
      <c r="V89" s="133">
        <v>167</v>
      </c>
      <c r="W89">
        <f t="shared" si="5"/>
        <v>0</v>
      </c>
      <c r="X89" s="10">
        <f t="shared" si="6"/>
        <v>0</v>
      </c>
      <c r="Y89" s="10">
        <f t="shared" si="7"/>
        <v>0</v>
      </c>
      <c r="AB89" s="138">
        <v>177</v>
      </c>
      <c r="AC89" s="10">
        <f t="shared" si="8"/>
        <v>0</v>
      </c>
      <c r="AD89" s="10">
        <f t="shared" si="9"/>
        <v>0</v>
      </c>
      <c r="AE89" s="10">
        <f t="shared" si="10"/>
        <v>1</v>
      </c>
      <c r="AF89" s="10">
        <f t="shared" si="11"/>
        <v>1</v>
      </c>
      <c r="AH89" s="133">
        <v>173</v>
      </c>
      <c r="AI89" s="10">
        <f t="shared" si="12"/>
        <v>0</v>
      </c>
      <c r="AJ89" s="10">
        <f t="shared" si="13"/>
        <v>1</v>
      </c>
      <c r="AK89" s="10">
        <f t="shared" si="14"/>
        <v>1</v>
      </c>
      <c r="AL89" s="10">
        <f t="shared" si="15"/>
        <v>1</v>
      </c>
      <c r="AM89" s="10">
        <f t="shared" si="16"/>
        <v>1</v>
      </c>
      <c r="AN89" s="138">
        <v>135</v>
      </c>
      <c r="AO89" s="10">
        <f t="shared" si="17"/>
        <v>1</v>
      </c>
      <c r="AP89" s="10">
        <f t="shared" si="18"/>
        <v>0</v>
      </c>
      <c r="AQ89" s="10">
        <f t="shared" si="19"/>
        <v>0</v>
      </c>
      <c r="AR89" s="10">
        <f t="shared" si="20"/>
        <v>1</v>
      </c>
      <c r="AS89" s="10">
        <f t="shared" si="21"/>
        <v>1</v>
      </c>
      <c r="AT89" s="138">
        <v>177</v>
      </c>
      <c r="AU89" s="10">
        <f t="shared" si="2"/>
        <v>1</v>
      </c>
      <c r="AV89" s="10">
        <f t="shared" si="22"/>
        <v>0</v>
      </c>
      <c r="AW89" s="10">
        <f t="shared" si="23"/>
        <v>1</v>
      </c>
      <c r="AX89" s="10">
        <f t="shared" si="24"/>
        <v>0</v>
      </c>
      <c r="AY89" s="10">
        <f t="shared" si="25"/>
        <v>0</v>
      </c>
      <c r="AZ89" s="138">
        <v>148</v>
      </c>
      <c r="BA89" s="10">
        <f t="shared" si="3"/>
        <v>1</v>
      </c>
      <c r="BB89" s="10">
        <f t="shared" si="26"/>
        <v>1</v>
      </c>
      <c r="BC89" s="10">
        <f t="shared" si="27"/>
        <v>1</v>
      </c>
      <c r="BD89" s="10">
        <f t="shared" si="28"/>
        <v>1</v>
      </c>
      <c r="BE89" s="10">
        <f t="shared" si="29"/>
        <v>0</v>
      </c>
      <c r="BF89" s="10">
        <f t="shared" si="30"/>
        <v>1</v>
      </c>
      <c r="BG89" s="10">
        <f t="shared" si="31"/>
        <v>1</v>
      </c>
      <c r="BH89" s="10">
        <f t="shared" si="32"/>
        <v>0</v>
      </c>
      <c r="BJ89" s="138">
        <v>201</v>
      </c>
      <c r="BK89" s="201">
        <f t="shared" si="33"/>
        <v>1</v>
      </c>
      <c r="BL89" s="202">
        <f t="shared" si="34"/>
        <v>0</v>
      </c>
      <c r="BM89" s="202">
        <f t="shared" si="35"/>
        <v>1</v>
      </c>
      <c r="BN89" s="202">
        <f t="shared" si="36"/>
        <v>0</v>
      </c>
      <c r="BO89" s="202">
        <f t="shared" si="37"/>
        <v>0</v>
      </c>
      <c r="BP89" s="202">
        <f t="shared" si="38"/>
        <v>1</v>
      </c>
      <c r="BQ89" s="202">
        <f t="shared" si="39"/>
        <v>1</v>
      </c>
      <c r="BR89" s="202">
        <f t="shared" si="53"/>
        <v>0</v>
      </c>
      <c r="BS89" s="205">
        <f t="shared" si="40"/>
        <v>1</v>
      </c>
      <c r="BT89" s="121">
        <f t="shared" si="41"/>
        <v>6</v>
      </c>
      <c r="BU89" s="169">
        <v>263</v>
      </c>
      <c r="BV89" s="169">
        <f t="shared" si="42"/>
        <v>0</v>
      </c>
      <c r="BW89" s="100">
        <f t="shared" si="43"/>
        <v>0</v>
      </c>
      <c r="BX89" s="100">
        <f t="shared" si="44"/>
        <v>0</v>
      </c>
      <c r="BY89" s="100">
        <f t="shared" si="45"/>
        <v>0</v>
      </c>
      <c r="BZ89" s="100">
        <f t="shared" si="46"/>
        <v>0</v>
      </c>
      <c r="CA89" s="100">
        <f t="shared" si="47"/>
        <v>1</v>
      </c>
      <c r="CB89" s="100">
        <f t="shared" si="48"/>
        <v>1</v>
      </c>
      <c r="CC89" s="100">
        <f t="shared" si="49"/>
        <v>0</v>
      </c>
      <c r="CD89" s="202">
        <f t="shared" si="50"/>
        <v>0</v>
      </c>
      <c r="CE89" s="205">
        <f t="shared" si="51"/>
        <v>0</v>
      </c>
      <c r="CF89" s="121">
        <f t="shared" si="52"/>
        <v>3</v>
      </c>
    </row>
    <row r="90" spans="2:84">
      <c r="B90" s="138">
        <v>267</v>
      </c>
      <c r="H90" s="133">
        <v>148</v>
      </c>
      <c r="I90">
        <f t="shared" si="0"/>
        <v>0</v>
      </c>
      <c r="M90" s="161"/>
      <c r="P90" s="134">
        <v>135</v>
      </c>
      <c r="Q90">
        <f t="shared" si="1"/>
        <v>1</v>
      </c>
      <c r="R90" s="10">
        <f t="shared" si="4"/>
        <v>1</v>
      </c>
      <c r="V90" s="133">
        <v>168</v>
      </c>
      <c r="W90">
        <f t="shared" si="5"/>
        <v>1</v>
      </c>
      <c r="X90" s="10">
        <f t="shared" si="6"/>
        <v>0</v>
      </c>
      <c r="Y90" s="10">
        <f t="shared" si="7"/>
        <v>0</v>
      </c>
      <c r="AB90" s="138">
        <v>179</v>
      </c>
      <c r="AC90" s="10">
        <f t="shared" si="8"/>
        <v>0</v>
      </c>
      <c r="AD90" s="10">
        <f t="shared" si="9"/>
        <v>0</v>
      </c>
      <c r="AE90" s="10">
        <f t="shared" si="10"/>
        <v>0</v>
      </c>
      <c r="AF90" s="10">
        <f t="shared" si="11"/>
        <v>0</v>
      </c>
      <c r="AH90" s="133">
        <v>175</v>
      </c>
      <c r="AI90" s="10">
        <f t="shared" si="12"/>
        <v>1</v>
      </c>
      <c r="AJ90" s="10">
        <f t="shared" si="13"/>
        <v>1</v>
      </c>
      <c r="AK90" s="10">
        <f t="shared" si="14"/>
        <v>1</v>
      </c>
      <c r="AL90" s="10">
        <f t="shared" si="15"/>
        <v>1</v>
      </c>
      <c r="AM90" s="10">
        <f t="shared" si="16"/>
        <v>1</v>
      </c>
      <c r="AN90" s="138">
        <v>138</v>
      </c>
      <c r="AO90" s="10">
        <f t="shared" si="17"/>
        <v>0</v>
      </c>
      <c r="AP90" s="10">
        <f t="shared" si="18"/>
        <v>0</v>
      </c>
      <c r="AQ90" s="10">
        <f t="shared" si="19"/>
        <v>0</v>
      </c>
      <c r="AR90" s="10">
        <f t="shared" si="20"/>
        <v>1</v>
      </c>
      <c r="AS90" s="10">
        <f t="shared" si="21"/>
        <v>0</v>
      </c>
      <c r="AT90" s="138">
        <v>179</v>
      </c>
      <c r="AU90" s="10">
        <f t="shared" si="2"/>
        <v>1</v>
      </c>
      <c r="AV90" s="10">
        <f t="shared" si="22"/>
        <v>1</v>
      </c>
      <c r="AW90" s="10">
        <f t="shared" si="23"/>
        <v>1</v>
      </c>
      <c r="AX90" s="10">
        <f t="shared" si="24"/>
        <v>0</v>
      </c>
      <c r="AY90" s="10">
        <f t="shared" si="25"/>
        <v>0</v>
      </c>
      <c r="AZ90" s="138">
        <v>155</v>
      </c>
      <c r="BA90" s="10">
        <f t="shared" si="3"/>
        <v>0</v>
      </c>
      <c r="BB90" s="10">
        <f t="shared" si="26"/>
        <v>0</v>
      </c>
      <c r="BC90" s="10">
        <f t="shared" si="27"/>
        <v>0</v>
      </c>
      <c r="BD90" s="10">
        <f t="shared" si="28"/>
        <v>0</v>
      </c>
      <c r="BE90" s="10">
        <f t="shared" si="29"/>
        <v>0</v>
      </c>
      <c r="BF90" s="10">
        <f t="shared" si="30"/>
        <v>1</v>
      </c>
      <c r="BG90" s="10">
        <f t="shared" si="31"/>
        <v>0</v>
      </c>
      <c r="BH90" s="10">
        <f t="shared" si="32"/>
        <v>0</v>
      </c>
      <c r="BJ90" s="138">
        <v>207</v>
      </c>
      <c r="BK90" s="201">
        <f t="shared" si="33"/>
        <v>1</v>
      </c>
      <c r="BL90" s="202">
        <f t="shared" si="34"/>
        <v>0</v>
      </c>
      <c r="BM90" s="202">
        <f t="shared" si="35"/>
        <v>0</v>
      </c>
      <c r="BN90" s="202">
        <f t="shared" si="36"/>
        <v>0</v>
      </c>
      <c r="BO90" s="202">
        <f t="shared" si="37"/>
        <v>0</v>
      </c>
      <c r="BP90" s="202">
        <f t="shared" si="38"/>
        <v>0</v>
      </c>
      <c r="BQ90" s="202">
        <f t="shared" si="39"/>
        <v>0</v>
      </c>
      <c r="BR90" s="202">
        <f t="shared" si="53"/>
        <v>0</v>
      </c>
      <c r="BS90" s="205">
        <f t="shared" si="40"/>
        <v>0</v>
      </c>
      <c r="BT90" s="121">
        <f t="shared" si="41"/>
        <v>2</v>
      </c>
      <c r="BU90" s="169">
        <v>271</v>
      </c>
      <c r="BV90" s="169">
        <f t="shared" si="42"/>
        <v>0</v>
      </c>
      <c r="BW90" s="100">
        <f t="shared" si="43"/>
        <v>0</v>
      </c>
      <c r="BX90" s="100">
        <f t="shared" si="44"/>
        <v>0</v>
      </c>
      <c r="BY90" s="100">
        <f t="shared" si="45"/>
        <v>1</v>
      </c>
      <c r="BZ90" s="100">
        <f t="shared" si="46"/>
        <v>0</v>
      </c>
      <c r="CA90" s="100">
        <f t="shared" si="47"/>
        <v>0</v>
      </c>
      <c r="CB90" s="100">
        <f t="shared" si="48"/>
        <v>1</v>
      </c>
      <c r="CC90" s="100">
        <f t="shared" si="49"/>
        <v>1</v>
      </c>
      <c r="CD90" s="202">
        <f t="shared" si="50"/>
        <v>0</v>
      </c>
      <c r="CE90" s="205">
        <f t="shared" si="51"/>
        <v>0</v>
      </c>
      <c r="CF90" s="121">
        <f t="shared" si="52"/>
        <v>4</v>
      </c>
    </row>
    <row r="91" spans="2:84">
      <c r="B91" s="138">
        <v>269</v>
      </c>
      <c r="H91" s="133">
        <v>173</v>
      </c>
      <c r="I91">
        <f t="shared" si="0"/>
        <v>1</v>
      </c>
      <c r="M91" s="2"/>
      <c r="P91" s="133">
        <v>138</v>
      </c>
      <c r="Q91">
        <f t="shared" si="1"/>
        <v>0</v>
      </c>
      <c r="R91" s="10">
        <f t="shared" si="4"/>
        <v>0</v>
      </c>
      <c r="V91" s="135">
        <v>173</v>
      </c>
      <c r="W91">
        <f t="shared" si="5"/>
        <v>1</v>
      </c>
      <c r="X91" s="10">
        <f t="shared" si="6"/>
        <v>1</v>
      </c>
      <c r="Y91" s="10">
        <f t="shared" si="7"/>
        <v>1</v>
      </c>
      <c r="AB91" s="138">
        <v>180</v>
      </c>
      <c r="AC91" s="10">
        <f t="shared" si="8"/>
        <v>1</v>
      </c>
      <c r="AD91" s="10">
        <f t="shared" si="9"/>
        <v>1</v>
      </c>
      <c r="AE91" s="10">
        <f t="shared" si="10"/>
        <v>0</v>
      </c>
      <c r="AF91" s="10">
        <f t="shared" si="11"/>
        <v>0</v>
      </c>
      <c r="AH91" s="133">
        <v>179</v>
      </c>
      <c r="AI91" s="10">
        <f t="shared" si="12"/>
        <v>1</v>
      </c>
      <c r="AJ91" s="10">
        <f t="shared" si="13"/>
        <v>0</v>
      </c>
      <c r="AK91" s="10">
        <f t="shared" si="14"/>
        <v>0</v>
      </c>
      <c r="AL91" s="10">
        <f t="shared" si="15"/>
        <v>0</v>
      </c>
      <c r="AM91" s="10">
        <f t="shared" si="16"/>
        <v>0</v>
      </c>
      <c r="AN91" s="138">
        <v>148</v>
      </c>
      <c r="AO91" s="10">
        <f t="shared" si="17"/>
        <v>1</v>
      </c>
      <c r="AP91" s="10">
        <f t="shared" si="18"/>
        <v>1</v>
      </c>
      <c r="AQ91" s="10">
        <f t="shared" si="19"/>
        <v>0</v>
      </c>
      <c r="AR91" s="10">
        <f t="shared" si="20"/>
        <v>1</v>
      </c>
      <c r="AS91" s="10">
        <f t="shared" si="21"/>
        <v>1</v>
      </c>
      <c r="AT91" s="138">
        <v>181</v>
      </c>
      <c r="AU91" s="10">
        <f t="shared" si="2"/>
        <v>0</v>
      </c>
      <c r="AV91" s="10">
        <f t="shared" si="22"/>
        <v>0</v>
      </c>
      <c r="AW91" s="10">
        <f t="shared" si="23"/>
        <v>0</v>
      </c>
      <c r="AX91" s="10">
        <f t="shared" si="24"/>
        <v>0</v>
      </c>
      <c r="AY91" s="10">
        <f t="shared" si="25"/>
        <v>0</v>
      </c>
      <c r="AZ91" s="138">
        <v>175</v>
      </c>
      <c r="BA91" s="10">
        <f t="shared" si="3"/>
        <v>1</v>
      </c>
      <c r="BB91" s="10">
        <f t="shared" si="26"/>
        <v>1</v>
      </c>
      <c r="BC91" s="10">
        <f t="shared" si="27"/>
        <v>1</v>
      </c>
      <c r="BD91" s="10">
        <f t="shared" si="28"/>
        <v>1</v>
      </c>
      <c r="BE91" s="10">
        <f t="shared" si="29"/>
        <v>1</v>
      </c>
      <c r="BF91" s="10">
        <f t="shared" si="30"/>
        <v>1</v>
      </c>
      <c r="BG91" s="10">
        <f t="shared" si="31"/>
        <v>1</v>
      </c>
      <c r="BH91" s="10">
        <f t="shared" si="32"/>
        <v>1</v>
      </c>
      <c r="BJ91" s="182">
        <v>217</v>
      </c>
      <c r="BK91" s="201">
        <f t="shared" si="33"/>
        <v>1</v>
      </c>
      <c r="BL91" s="202">
        <f t="shared" si="34"/>
        <v>1</v>
      </c>
      <c r="BM91" s="202">
        <f t="shared" si="35"/>
        <v>1</v>
      </c>
      <c r="BN91" s="202">
        <f t="shared" si="36"/>
        <v>1</v>
      </c>
      <c r="BO91" s="202">
        <f t="shared" si="37"/>
        <v>1</v>
      </c>
      <c r="BP91" s="202">
        <f t="shared" si="38"/>
        <v>1</v>
      </c>
      <c r="BQ91" s="202">
        <f t="shared" si="39"/>
        <v>1</v>
      </c>
      <c r="BR91" s="202">
        <f t="shared" si="53"/>
        <v>1</v>
      </c>
      <c r="BS91" s="205">
        <f t="shared" si="40"/>
        <v>0</v>
      </c>
      <c r="BT91" s="121">
        <f t="shared" si="41"/>
        <v>9</v>
      </c>
      <c r="BU91" s="169">
        <v>294</v>
      </c>
      <c r="BV91" s="169">
        <f t="shared" si="42"/>
        <v>0</v>
      </c>
      <c r="BW91" s="100">
        <f t="shared" si="43"/>
        <v>0</v>
      </c>
      <c r="BX91" s="100">
        <f t="shared" si="44"/>
        <v>0</v>
      </c>
      <c r="BY91" s="100">
        <f t="shared" si="45"/>
        <v>0</v>
      </c>
      <c r="BZ91" s="100">
        <f t="shared" si="46"/>
        <v>0</v>
      </c>
      <c r="CA91" s="100">
        <f t="shared" si="47"/>
        <v>0</v>
      </c>
      <c r="CB91" s="100">
        <f t="shared" si="48"/>
        <v>0</v>
      </c>
      <c r="CC91" s="100">
        <f t="shared" si="49"/>
        <v>0</v>
      </c>
      <c r="CD91" s="202">
        <f t="shared" si="50"/>
        <v>1</v>
      </c>
      <c r="CE91" s="205">
        <f t="shared" si="51"/>
        <v>0</v>
      </c>
      <c r="CF91" s="121">
        <f t="shared" si="52"/>
        <v>2</v>
      </c>
    </row>
    <row r="92" spans="2:84">
      <c r="B92" s="138">
        <v>274</v>
      </c>
      <c r="H92" s="133">
        <v>174</v>
      </c>
      <c r="I92">
        <f t="shared" si="0"/>
        <v>0</v>
      </c>
      <c r="M92" s="2"/>
      <c r="P92" s="133">
        <v>144</v>
      </c>
      <c r="Q92">
        <f t="shared" si="1"/>
        <v>1</v>
      </c>
      <c r="R92" s="10">
        <f t="shared" si="4"/>
        <v>0</v>
      </c>
      <c r="V92" s="133">
        <v>175</v>
      </c>
      <c r="W92">
        <f t="shared" si="5"/>
        <v>1</v>
      </c>
      <c r="X92" s="10">
        <f t="shared" si="6"/>
        <v>1</v>
      </c>
      <c r="Y92" s="10">
        <f t="shared" si="7"/>
        <v>1</v>
      </c>
      <c r="AB92" s="138">
        <v>188</v>
      </c>
      <c r="AC92" s="10">
        <f t="shared" si="8"/>
        <v>1</v>
      </c>
      <c r="AD92" s="10">
        <f t="shared" si="9"/>
        <v>1</v>
      </c>
      <c r="AE92" s="10">
        <f t="shared" si="10"/>
        <v>0</v>
      </c>
      <c r="AF92" s="10">
        <f t="shared" si="11"/>
        <v>0</v>
      </c>
      <c r="AH92" s="133">
        <v>180</v>
      </c>
      <c r="AI92" s="10">
        <f t="shared" si="12"/>
        <v>1</v>
      </c>
      <c r="AJ92" s="10">
        <f t="shared" si="13"/>
        <v>1</v>
      </c>
      <c r="AK92" s="10">
        <f t="shared" si="14"/>
        <v>1</v>
      </c>
      <c r="AL92" s="10">
        <f t="shared" si="15"/>
        <v>0</v>
      </c>
      <c r="AM92" s="10">
        <f t="shared" si="16"/>
        <v>0</v>
      </c>
      <c r="AN92" s="138">
        <v>159</v>
      </c>
      <c r="AO92" s="10">
        <f t="shared" si="17"/>
        <v>0</v>
      </c>
      <c r="AP92" s="10">
        <f t="shared" si="18"/>
        <v>0</v>
      </c>
      <c r="AQ92" s="10">
        <f t="shared" si="19"/>
        <v>0</v>
      </c>
      <c r="AR92" s="10">
        <f t="shared" si="20"/>
        <v>1</v>
      </c>
      <c r="AS92" s="10">
        <f t="shared" si="21"/>
        <v>0</v>
      </c>
      <c r="AT92" s="138">
        <v>190</v>
      </c>
      <c r="AU92" s="10">
        <f t="shared" si="2"/>
        <v>1</v>
      </c>
      <c r="AV92" s="10">
        <f t="shared" si="22"/>
        <v>0</v>
      </c>
      <c r="AW92" s="10">
        <f t="shared" si="23"/>
        <v>1</v>
      </c>
      <c r="AX92" s="10">
        <f t="shared" si="24"/>
        <v>0</v>
      </c>
      <c r="AY92" s="10">
        <f t="shared" si="25"/>
        <v>1</v>
      </c>
      <c r="AZ92" s="138">
        <v>176</v>
      </c>
      <c r="BA92" s="10">
        <f t="shared" si="3"/>
        <v>1</v>
      </c>
      <c r="BB92" s="10">
        <f t="shared" si="26"/>
        <v>1</v>
      </c>
      <c r="BC92" s="10">
        <f t="shared" si="27"/>
        <v>0</v>
      </c>
      <c r="BD92" s="10">
        <f t="shared" si="28"/>
        <v>1</v>
      </c>
      <c r="BE92" s="10">
        <f t="shared" si="29"/>
        <v>0</v>
      </c>
      <c r="BF92" s="10">
        <f t="shared" si="30"/>
        <v>1</v>
      </c>
      <c r="BG92" s="10">
        <f t="shared" si="31"/>
        <v>1</v>
      </c>
      <c r="BH92" s="10">
        <f t="shared" si="32"/>
        <v>1</v>
      </c>
      <c r="BJ92" s="138">
        <v>222</v>
      </c>
      <c r="BK92" s="201">
        <f t="shared" si="33"/>
        <v>0</v>
      </c>
      <c r="BL92" s="202">
        <f t="shared" si="34"/>
        <v>0</v>
      </c>
      <c r="BM92" s="202">
        <f t="shared" si="35"/>
        <v>1</v>
      </c>
      <c r="BN92" s="202">
        <f t="shared" si="36"/>
        <v>0</v>
      </c>
      <c r="BO92" s="202">
        <f t="shared" si="37"/>
        <v>1</v>
      </c>
      <c r="BP92" s="202">
        <f t="shared" si="38"/>
        <v>1</v>
      </c>
      <c r="BQ92" s="202">
        <f t="shared" si="39"/>
        <v>0</v>
      </c>
      <c r="BR92" s="202">
        <f t="shared" si="53"/>
        <v>0</v>
      </c>
      <c r="BS92" s="205">
        <f t="shared" si="40"/>
        <v>0</v>
      </c>
      <c r="BT92" s="121">
        <f t="shared" si="41"/>
        <v>4</v>
      </c>
      <c r="BU92" s="169">
        <v>308</v>
      </c>
      <c r="BV92" s="169">
        <f t="shared" si="42"/>
        <v>0</v>
      </c>
      <c r="BW92" s="100">
        <f t="shared" si="43"/>
        <v>0</v>
      </c>
      <c r="BX92" s="100">
        <f t="shared" si="44"/>
        <v>0</v>
      </c>
      <c r="BY92" s="100">
        <f t="shared" si="45"/>
        <v>0</v>
      </c>
      <c r="BZ92" s="100">
        <f t="shared" si="46"/>
        <v>0</v>
      </c>
      <c r="CA92" s="100">
        <f t="shared" si="47"/>
        <v>0</v>
      </c>
      <c r="CB92" s="100">
        <f t="shared" si="48"/>
        <v>1</v>
      </c>
      <c r="CC92" s="100">
        <f t="shared" si="49"/>
        <v>1</v>
      </c>
      <c r="CD92" s="202">
        <f t="shared" si="50"/>
        <v>1</v>
      </c>
      <c r="CE92" s="205">
        <f t="shared" si="51"/>
        <v>0</v>
      </c>
      <c r="CF92" s="121">
        <f t="shared" si="52"/>
        <v>4</v>
      </c>
    </row>
    <row r="93" spans="2:84">
      <c r="B93" s="138">
        <v>312</v>
      </c>
      <c r="H93" s="133">
        <v>175</v>
      </c>
      <c r="I93">
        <f t="shared" si="0"/>
        <v>1</v>
      </c>
      <c r="M93" s="161"/>
      <c r="P93" s="134">
        <v>145</v>
      </c>
      <c r="Q93">
        <f t="shared" si="1"/>
        <v>0</v>
      </c>
      <c r="R93" s="10">
        <f t="shared" si="4"/>
        <v>0</v>
      </c>
      <c r="V93" s="135">
        <v>180</v>
      </c>
      <c r="W93">
        <f t="shared" si="5"/>
        <v>1</v>
      </c>
      <c r="X93" s="10">
        <f t="shared" si="6"/>
        <v>0</v>
      </c>
      <c r="Y93" s="10">
        <f t="shared" si="7"/>
        <v>0</v>
      </c>
      <c r="AB93" s="149">
        <v>190</v>
      </c>
      <c r="AC93" s="10">
        <f t="shared" si="8"/>
        <v>0</v>
      </c>
      <c r="AD93" s="10">
        <f t="shared" si="9"/>
        <v>1</v>
      </c>
      <c r="AE93" s="10">
        <f t="shared" si="10"/>
        <v>1</v>
      </c>
      <c r="AF93" s="10">
        <f t="shared" si="11"/>
        <v>0</v>
      </c>
      <c r="AH93" s="133">
        <v>191</v>
      </c>
      <c r="AI93" s="10">
        <f t="shared" si="12"/>
        <v>0</v>
      </c>
      <c r="AJ93" s="10">
        <f t="shared" si="13"/>
        <v>1</v>
      </c>
      <c r="AK93" s="10">
        <f t="shared" si="14"/>
        <v>0</v>
      </c>
      <c r="AL93" s="10">
        <f t="shared" si="15"/>
        <v>0</v>
      </c>
      <c r="AM93" s="10">
        <f t="shared" si="16"/>
        <v>0</v>
      </c>
      <c r="AN93" s="138">
        <v>173</v>
      </c>
      <c r="AO93" s="10">
        <f t="shared" si="17"/>
        <v>1</v>
      </c>
      <c r="AP93" s="10">
        <f t="shared" si="18"/>
        <v>0</v>
      </c>
      <c r="AQ93" s="10">
        <f t="shared" si="19"/>
        <v>1</v>
      </c>
      <c r="AR93" s="10">
        <f t="shared" si="20"/>
        <v>1</v>
      </c>
      <c r="AS93" s="10">
        <f t="shared" si="21"/>
        <v>1</v>
      </c>
      <c r="AT93" s="138">
        <v>191</v>
      </c>
      <c r="AU93" s="10">
        <f t="shared" si="2"/>
        <v>0</v>
      </c>
      <c r="AV93" s="10">
        <f t="shared" si="22"/>
        <v>1</v>
      </c>
      <c r="AW93" s="10">
        <f t="shared" si="23"/>
        <v>0</v>
      </c>
      <c r="AX93" s="10">
        <f t="shared" si="24"/>
        <v>1</v>
      </c>
      <c r="AY93" s="10">
        <f t="shared" si="25"/>
        <v>0</v>
      </c>
      <c r="AZ93" s="138">
        <v>177</v>
      </c>
      <c r="BA93" s="10">
        <f t="shared" si="3"/>
        <v>1</v>
      </c>
      <c r="BB93" s="10">
        <f t="shared" si="26"/>
        <v>1</v>
      </c>
      <c r="BC93" s="10">
        <f t="shared" si="27"/>
        <v>0</v>
      </c>
      <c r="BD93" s="10">
        <f t="shared" si="28"/>
        <v>1</v>
      </c>
      <c r="BE93" s="10">
        <f t="shared" si="29"/>
        <v>0</v>
      </c>
      <c r="BF93" s="10">
        <f t="shared" si="30"/>
        <v>0</v>
      </c>
      <c r="BG93" s="10">
        <f t="shared" si="31"/>
        <v>1</v>
      </c>
      <c r="BH93" s="10">
        <f t="shared" si="32"/>
        <v>1</v>
      </c>
      <c r="BJ93" s="149">
        <v>234</v>
      </c>
      <c r="BK93" s="201">
        <f t="shared" si="33"/>
        <v>0</v>
      </c>
      <c r="BL93" s="202">
        <f t="shared" si="34"/>
        <v>1</v>
      </c>
      <c r="BM93" s="202">
        <f t="shared" si="35"/>
        <v>1</v>
      </c>
      <c r="BN93" s="202">
        <f t="shared" si="36"/>
        <v>1</v>
      </c>
      <c r="BO93" s="202">
        <f t="shared" si="37"/>
        <v>0</v>
      </c>
      <c r="BP93" s="202">
        <f t="shared" si="38"/>
        <v>0</v>
      </c>
      <c r="BQ93" s="202">
        <f t="shared" si="39"/>
        <v>0</v>
      </c>
      <c r="BR93" s="202">
        <f t="shared" si="53"/>
        <v>0</v>
      </c>
      <c r="BS93" s="205">
        <f t="shared" si="40"/>
        <v>0</v>
      </c>
      <c r="BT93" s="121">
        <f t="shared" si="41"/>
        <v>4</v>
      </c>
      <c r="BU93" s="171">
        <v>330</v>
      </c>
      <c r="BV93" s="169">
        <f t="shared" si="42"/>
        <v>0</v>
      </c>
      <c r="BW93" s="100">
        <f t="shared" si="43"/>
        <v>1</v>
      </c>
      <c r="BX93" s="100">
        <f t="shared" si="44"/>
        <v>1</v>
      </c>
      <c r="BY93" s="100">
        <f t="shared" si="45"/>
        <v>0</v>
      </c>
      <c r="BZ93" s="100">
        <f t="shared" si="46"/>
        <v>1</v>
      </c>
      <c r="CA93" s="100">
        <f t="shared" si="47"/>
        <v>1</v>
      </c>
      <c r="CB93" s="100">
        <f t="shared" si="48"/>
        <v>1</v>
      </c>
      <c r="CC93" s="100">
        <f t="shared" si="49"/>
        <v>1</v>
      </c>
      <c r="CD93" s="202">
        <f t="shared" si="50"/>
        <v>0</v>
      </c>
      <c r="CE93" s="205">
        <f t="shared" si="51"/>
        <v>1</v>
      </c>
      <c r="CF93" s="121">
        <f t="shared" si="52"/>
        <v>8</v>
      </c>
    </row>
    <row r="94" spans="2:84">
      <c r="B94" s="138">
        <v>330</v>
      </c>
      <c r="H94" s="133">
        <v>176</v>
      </c>
      <c r="I94">
        <f t="shared" si="0"/>
        <v>1</v>
      </c>
      <c r="M94" s="161"/>
      <c r="P94" s="134">
        <v>148</v>
      </c>
      <c r="Q94">
        <f t="shared" ref="Q94:Q125" si="54">IF(ISNA(MATCH(P94,H$53:H$132,0)),0,1)</f>
        <v>1</v>
      </c>
      <c r="R94" s="10">
        <f t="shared" si="4"/>
        <v>0</v>
      </c>
      <c r="V94" s="133">
        <v>188</v>
      </c>
      <c r="W94">
        <f t="shared" si="5"/>
        <v>1</v>
      </c>
      <c r="X94" s="10">
        <f t="shared" si="6"/>
        <v>0</v>
      </c>
      <c r="Y94" s="10">
        <f t="shared" si="7"/>
        <v>0</v>
      </c>
      <c r="AB94" s="138">
        <v>217</v>
      </c>
      <c r="AC94" s="10">
        <f t="shared" si="8"/>
        <v>1</v>
      </c>
      <c r="AD94" s="10">
        <f t="shared" si="9"/>
        <v>1</v>
      </c>
      <c r="AE94" s="10">
        <f t="shared" si="10"/>
        <v>1</v>
      </c>
      <c r="AF94" s="10">
        <f t="shared" si="11"/>
        <v>0</v>
      </c>
      <c r="AH94" s="133">
        <v>195</v>
      </c>
      <c r="AI94" s="10">
        <f t="shared" si="12"/>
        <v>0</v>
      </c>
      <c r="AJ94" s="10">
        <f t="shared" si="13"/>
        <v>0</v>
      </c>
      <c r="AK94" s="10">
        <f t="shared" si="14"/>
        <v>0</v>
      </c>
      <c r="AL94" s="10">
        <f t="shared" si="15"/>
        <v>0</v>
      </c>
      <c r="AM94" s="10">
        <f t="shared" si="16"/>
        <v>0</v>
      </c>
      <c r="AN94" s="138">
        <v>175</v>
      </c>
      <c r="AO94" s="10">
        <f t="shared" si="17"/>
        <v>1</v>
      </c>
      <c r="AP94" s="10">
        <f t="shared" si="18"/>
        <v>1</v>
      </c>
      <c r="AQ94" s="10">
        <f t="shared" si="19"/>
        <v>1</v>
      </c>
      <c r="AR94" s="10">
        <f t="shared" si="20"/>
        <v>1</v>
      </c>
      <c r="AS94" s="10">
        <f t="shared" si="21"/>
        <v>1</v>
      </c>
      <c r="AT94" s="149">
        <v>195</v>
      </c>
      <c r="AU94" s="10">
        <f t="shared" si="2"/>
        <v>1</v>
      </c>
      <c r="AV94" s="10">
        <f t="shared" si="22"/>
        <v>1</v>
      </c>
      <c r="AW94" s="10">
        <f t="shared" si="23"/>
        <v>0</v>
      </c>
      <c r="AX94" s="10">
        <f t="shared" si="24"/>
        <v>0</v>
      </c>
      <c r="AY94" s="10">
        <f t="shared" si="25"/>
        <v>0</v>
      </c>
      <c r="AZ94" s="149">
        <v>179</v>
      </c>
      <c r="BA94" s="10">
        <f t="shared" si="3"/>
        <v>1</v>
      </c>
      <c r="BB94" s="10">
        <f t="shared" si="26"/>
        <v>1</v>
      </c>
      <c r="BC94" s="10">
        <f t="shared" si="27"/>
        <v>1</v>
      </c>
      <c r="BD94" s="10">
        <f t="shared" si="28"/>
        <v>1</v>
      </c>
      <c r="BE94" s="10">
        <f t="shared" si="29"/>
        <v>0</v>
      </c>
      <c r="BF94" s="10">
        <f t="shared" si="30"/>
        <v>0</v>
      </c>
      <c r="BG94" s="10">
        <f t="shared" si="31"/>
        <v>0</v>
      </c>
      <c r="BH94" s="10">
        <f t="shared" si="32"/>
        <v>0</v>
      </c>
      <c r="BJ94" s="138">
        <v>245</v>
      </c>
      <c r="BK94" s="201">
        <f t="shared" si="33"/>
        <v>0</v>
      </c>
      <c r="BL94" s="202">
        <f t="shared" si="34"/>
        <v>0</v>
      </c>
      <c r="BM94" s="202">
        <f t="shared" si="35"/>
        <v>0</v>
      </c>
      <c r="BN94" s="202">
        <f t="shared" si="36"/>
        <v>1</v>
      </c>
      <c r="BO94" s="202">
        <f t="shared" si="37"/>
        <v>0</v>
      </c>
      <c r="BP94" s="202">
        <f t="shared" si="38"/>
        <v>1</v>
      </c>
      <c r="BQ94" s="202">
        <f t="shared" si="39"/>
        <v>0</v>
      </c>
      <c r="BR94" s="202">
        <f t="shared" si="53"/>
        <v>0</v>
      </c>
      <c r="BS94" s="205">
        <f t="shared" si="40"/>
        <v>0</v>
      </c>
      <c r="BT94" s="121">
        <f t="shared" si="41"/>
        <v>3</v>
      </c>
      <c r="BU94" s="169">
        <v>337</v>
      </c>
      <c r="BV94" s="169">
        <f t="shared" si="42"/>
        <v>0</v>
      </c>
      <c r="BW94" s="100">
        <f t="shared" si="43"/>
        <v>0</v>
      </c>
      <c r="BX94" s="100">
        <f t="shared" si="44"/>
        <v>0</v>
      </c>
      <c r="BY94" s="100">
        <f t="shared" si="45"/>
        <v>0</v>
      </c>
      <c r="BZ94" s="100">
        <f t="shared" si="46"/>
        <v>1</v>
      </c>
      <c r="CA94" s="100">
        <f t="shared" si="47"/>
        <v>0</v>
      </c>
      <c r="CB94" s="100">
        <f t="shared" si="48"/>
        <v>0</v>
      </c>
      <c r="CC94" s="100">
        <f t="shared" si="49"/>
        <v>0</v>
      </c>
      <c r="CD94" s="202">
        <f t="shared" si="50"/>
        <v>0</v>
      </c>
      <c r="CE94" s="205">
        <f t="shared" si="51"/>
        <v>0</v>
      </c>
      <c r="CF94" s="121">
        <f t="shared" si="52"/>
        <v>2</v>
      </c>
    </row>
    <row r="95" spans="2:84">
      <c r="B95" s="138">
        <v>340</v>
      </c>
      <c r="H95" s="133">
        <v>177</v>
      </c>
      <c r="I95">
        <f t="shared" si="0"/>
        <v>1</v>
      </c>
      <c r="M95" s="161"/>
      <c r="P95" s="134">
        <v>151</v>
      </c>
      <c r="Q95">
        <f t="shared" si="54"/>
        <v>0</v>
      </c>
      <c r="R95" s="10">
        <f t="shared" si="4"/>
        <v>0</v>
      </c>
      <c r="V95" s="133">
        <v>191</v>
      </c>
      <c r="W95">
        <f t="shared" si="5"/>
        <v>0</v>
      </c>
      <c r="X95" s="10">
        <f t="shared" si="6"/>
        <v>0</v>
      </c>
      <c r="Y95" s="10">
        <f t="shared" si="7"/>
        <v>0</v>
      </c>
      <c r="AB95" s="149">
        <v>222</v>
      </c>
      <c r="AC95" s="10">
        <f t="shared" si="8"/>
        <v>1</v>
      </c>
      <c r="AD95" s="10">
        <f t="shared" si="9"/>
        <v>0</v>
      </c>
      <c r="AE95" s="10">
        <f t="shared" si="10"/>
        <v>0</v>
      </c>
      <c r="AF95" s="10">
        <f t="shared" si="11"/>
        <v>0</v>
      </c>
      <c r="AH95" s="133">
        <v>203</v>
      </c>
      <c r="AI95" s="10">
        <f t="shared" si="12"/>
        <v>0</v>
      </c>
      <c r="AJ95" s="10">
        <f t="shared" si="13"/>
        <v>1</v>
      </c>
      <c r="AK95" s="10">
        <f t="shared" si="14"/>
        <v>0</v>
      </c>
      <c r="AL95" s="10">
        <f t="shared" si="15"/>
        <v>0</v>
      </c>
      <c r="AM95" s="10">
        <f t="shared" si="16"/>
        <v>0</v>
      </c>
      <c r="AN95" s="138">
        <v>176</v>
      </c>
      <c r="AO95" s="10">
        <f t="shared" si="17"/>
        <v>0</v>
      </c>
      <c r="AP95" s="10">
        <f t="shared" si="18"/>
        <v>1</v>
      </c>
      <c r="AQ95" s="10">
        <f t="shared" si="19"/>
        <v>0</v>
      </c>
      <c r="AR95" s="10">
        <f t="shared" si="20"/>
        <v>1</v>
      </c>
      <c r="AS95" s="10">
        <f t="shared" si="21"/>
        <v>1</v>
      </c>
      <c r="AT95" s="138">
        <v>217</v>
      </c>
      <c r="AU95" s="10">
        <f t="shared" si="2"/>
        <v>1</v>
      </c>
      <c r="AV95" s="10">
        <f t="shared" si="22"/>
        <v>1</v>
      </c>
      <c r="AW95" s="10">
        <f t="shared" si="23"/>
        <v>1</v>
      </c>
      <c r="AX95" s="10">
        <f t="shared" si="24"/>
        <v>1</v>
      </c>
      <c r="AY95" s="10">
        <f t="shared" si="25"/>
        <v>1</v>
      </c>
      <c r="AZ95" s="149">
        <v>191</v>
      </c>
      <c r="BA95" s="10">
        <f t="shared" si="3"/>
        <v>1</v>
      </c>
      <c r="BB95" s="10">
        <f t="shared" si="26"/>
        <v>0</v>
      </c>
      <c r="BC95" s="10">
        <f t="shared" si="27"/>
        <v>1</v>
      </c>
      <c r="BD95" s="10">
        <f t="shared" si="28"/>
        <v>0</v>
      </c>
      <c r="BE95" s="10">
        <f t="shared" si="29"/>
        <v>1</v>
      </c>
      <c r="BF95" s="10">
        <f t="shared" si="30"/>
        <v>0</v>
      </c>
      <c r="BG95" s="10">
        <f t="shared" si="31"/>
        <v>0</v>
      </c>
      <c r="BH95" s="10">
        <f t="shared" si="32"/>
        <v>0</v>
      </c>
      <c r="BJ95" s="138">
        <v>247</v>
      </c>
      <c r="BK95" s="201">
        <f t="shared" si="33"/>
        <v>0</v>
      </c>
      <c r="BL95" s="202">
        <f t="shared" si="34"/>
        <v>1</v>
      </c>
      <c r="BM95" s="202">
        <f t="shared" si="35"/>
        <v>0</v>
      </c>
      <c r="BN95" s="202">
        <f t="shared" si="36"/>
        <v>0</v>
      </c>
      <c r="BO95" s="202">
        <f t="shared" si="37"/>
        <v>0</v>
      </c>
      <c r="BP95" s="202">
        <f t="shared" si="38"/>
        <v>1</v>
      </c>
      <c r="BQ95" s="202">
        <f t="shared" si="39"/>
        <v>0</v>
      </c>
      <c r="BR95" s="202">
        <f t="shared" si="53"/>
        <v>0</v>
      </c>
      <c r="BS95" s="205">
        <f t="shared" si="40"/>
        <v>0</v>
      </c>
      <c r="BT95" s="121">
        <f t="shared" si="41"/>
        <v>3</v>
      </c>
      <c r="BU95" s="169">
        <v>341</v>
      </c>
      <c r="BV95" s="169">
        <f t="shared" si="42"/>
        <v>1</v>
      </c>
      <c r="BW95" s="100">
        <f t="shared" si="43"/>
        <v>0</v>
      </c>
      <c r="BX95" s="100">
        <f t="shared" si="44"/>
        <v>1</v>
      </c>
      <c r="BY95" s="100">
        <f t="shared" si="45"/>
        <v>1</v>
      </c>
      <c r="BZ95" s="100">
        <f t="shared" si="46"/>
        <v>0</v>
      </c>
      <c r="CA95" s="100">
        <f t="shared" si="47"/>
        <v>1</v>
      </c>
      <c r="CB95" s="100">
        <f t="shared" si="48"/>
        <v>1</v>
      </c>
      <c r="CC95" s="100">
        <f t="shared" si="49"/>
        <v>0</v>
      </c>
      <c r="CD95" s="202">
        <f t="shared" si="50"/>
        <v>0</v>
      </c>
      <c r="CE95" s="205">
        <f t="shared" si="51"/>
        <v>0</v>
      </c>
      <c r="CF95" s="121">
        <f t="shared" si="52"/>
        <v>6</v>
      </c>
    </row>
    <row r="96" spans="2:84">
      <c r="B96" s="138">
        <v>349</v>
      </c>
      <c r="H96" s="133">
        <v>178</v>
      </c>
      <c r="I96">
        <f t="shared" si="0"/>
        <v>0</v>
      </c>
      <c r="M96" s="163"/>
      <c r="P96" s="135">
        <v>155</v>
      </c>
      <c r="Q96">
        <f t="shared" si="54"/>
        <v>0</v>
      </c>
      <c r="R96" s="10">
        <f t="shared" si="4"/>
        <v>0</v>
      </c>
      <c r="V96" s="135">
        <v>192</v>
      </c>
      <c r="W96">
        <f t="shared" si="5"/>
        <v>0</v>
      </c>
      <c r="X96" s="10">
        <f t="shared" si="6"/>
        <v>1</v>
      </c>
      <c r="Y96" s="10">
        <f t="shared" si="7"/>
        <v>0</v>
      </c>
      <c r="AB96" s="138">
        <v>224</v>
      </c>
      <c r="AC96" s="10">
        <f t="shared" si="8"/>
        <v>1</v>
      </c>
      <c r="AD96" s="10">
        <f t="shared" si="9"/>
        <v>1</v>
      </c>
      <c r="AE96" s="10">
        <f t="shared" si="10"/>
        <v>0</v>
      </c>
      <c r="AF96" s="10">
        <f t="shared" si="11"/>
        <v>0</v>
      </c>
      <c r="AH96" s="133">
        <v>217</v>
      </c>
      <c r="AI96" s="10">
        <f t="shared" si="12"/>
        <v>1</v>
      </c>
      <c r="AJ96" s="10">
        <f t="shared" si="13"/>
        <v>1</v>
      </c>
      <c r="AK96" s="10">
        <f t="shared" si="14"/>
        <v>1</v>
      </c>
      <c r="AL96" s="10">
        <f t="shared" si="15"/>
        <v>1</v>
      </c>
      <c r="AM96" s="10">
        <f t="shared" si="16"/>
        <v>0</v>
      </c>
      <c r="AN96" s="138">
        <v>177</v>
      </c>
      <c r="AO96" s="10">
        <f t="shared" si="17"/>
        <v>0</v>
      </c>
      <c r="AP96" s="10">
        <f t="shared" si="18"/>
        <v>1</v>
      </c>
      <c r="AQ96" s="10">
        <f t="shared" si="19"/>
        <v>0</v>
      </c>
      <c r="AR96" s="10">
        <f t="shared" si="20"/>
        <v>0</v>
      </c>
      <c r="AS96" s="10">
        <f t="shared" si="21"/>
        <v>1</v>
      </c>
      <c r="AT96" s="138">
        <v>223</v>
      </c>
      <c r="AU96" s="10">
        <f t="shared" si="2"/>
        <v>0</v>
      </c>
      <c r="AV96" s="10">
        <f t="shared" si="22"/>
        <v>0</v>
      </c>
      <c r="AW96" s="10">
        <f t="shared" si="23"/>
        <v>0</v>
      </c>
      <c r="AX96" s="10">
        <f t="shared" si="24"/>
        <v>1</v>
      </c>
      <c r="AY96" s="10">
        <f t="shared" si="25"/>
        <v>0</v>
      </c>
      <c r="AZ96" s="138">
        <v>195</v>
      </c>
      <c r="BA96" s="10">
        <f t="shared" si="3"/>
        <v>1</v>
      </c>
      <c r="BB96" s="10">
        <f t="shared" si="26"/>
        <v>1</v>
      </c>
      <c r="BC96" s="10">
        <f t="shared" si="27"/>
        <v>1</v>
      </c>
      <c r="BD96" s="10">
        <f t="shared" si="28"/>
        <v>0</v>
      </c>
      <c r="BE96" s="10">
        <f t="shared" si="29"/>
        <v>0</v>
      </c>
      <c r="BF96" s="10">
        <f t="shared" si="30"/>
        <v>0</v>
      </c>
      <c r="BG96" s="10">
        <f t="shared" si="31"/>
        <v>0</v>
      </c>
      <c r="BH96" s="10">
        <f t="shared" si="32"/>
        <v>0</v>
      </c>
      <c r="BJ96" s="181">
        <v>254</v>
      </c>
      <c r="BK96" s="201">
        <f t="shared" si="33"/>
        <v>1</v>
      </c>
      <c r="BL96" s="202">
        <f t="shared" si="34"/>
        <v>1</v>
      </c>
      <c r="BM96" s="202">
        <f t="shared" si="35"/>
        <v>1</v>
      </c>
      <c r="BN96" s="202">
        <f t="shared" si="36"/>
        <v>1</v>
      </c>
      <c r="BO96" s="202">
        <f t="shared" si="37"/>
        <v>1</v>
      </c>
      <c r="BP96" s="202">
        <f t="shared" si="38"/>
        <v>1</v>
      </c>
      <c r="BQ96" s="202">
        <f t="shared" si="39"/>
        <v>1</v>
      </c>
      <c r="BR96" s="202">
        <f t="shared" si="53"/>
        <v>1</v>
      </c>
      <c r="BS96" s="205">
        <f t="shared" si="40"/>
        <v>1</v>
      </c>
      <c r="BT96" s="121">
        <f t="shared" si="41"/>
        <v>10</v>
      </c>
      <c r="BU96" s="171">
        <v>343</v>
      </c>
      <c r="BV96" s="169">
        <f t="shared" si="42"/>
        <v>1</v>
      </c>
      <c r="BW96" s="100">
        <f t="shared" si="43"/>
        <v>0</v>
      </c>
      <c r="BX96" s="100">
        <f t="shared" si="44"/>
        <v>0</v>
      </c>
      <c r="BY96" s="100">
        <f t="shared" si="45"/>
        <v>1</v>
      </c>
      <c r="BZ96" s="100">
        <f t="shared" si="46"/>
        <v>1</v>
      </c>
      <c r="CA96" s="100">
        <f t="shared" si="47"/>
        <v>1</v>
      </c>
      <c r="CB96" s="100">
        <f t="shared" si="48"/>
        <v>1</v>
      </c>
      <c r="CC96" s="100">
        <f t="shared" si="49"/>
        <v>1</v>
      </c>
      <c r="CD96" s="202">
        <f t="shared" si="50"/>
        <v>0</v>
      </c>
      <c r="CE96" s="205">
        <f t="shared" si="51"/>
        <v>0</v>
      </c>
      <c r="CF96" s="121">
        <f t="shared" si="52"/>
        <v>7</v>
      </c>
    </row>
    <row r="97" spans="2:84">
      <c r="B97" s="138">
        <v>364</v>
      </c>
      <c r="H97" s="133">
        <v>190</v>
      </c>
      <c r="I97">
        <f t="shared" si="0"/>
        <v>0</v>
      </c>
      <c r="M97" s="161"/>
      <c r="P97" s="134">
        <v>157</v>
      </c>
      <c r="Q97">
        <f t="shared" si="54"/>
        <v>0</v>
      </c>
      <c r="R97" s="10">
        <f t="shared" si="4"/>
        <v>1</v>
      </c>
      <c r="V97" s="133">
        <v>201</v>
      </c>
      <c r="W97">
        <f t="shared" si="5"/>
        <v>1</v>
      </c>
      <c r="X97" s="10">
        <f t="shared" si="6"/>
        <v>0</v>
      </c>
      <c r="Y97" s="10">
        <f t="shared" si="7"/>
        <v>1</v>
      </c>
      <c r="AB97" s="138">
        <v>233</v>
      </c>
      <c r="AC97" s="10">
        <f t="shared" si="8"/>
        <v>1</v>
      </c>
      <c r="AD97" s="10">
        <f t="shared" si="9"/>
        <v>1</v>
      </c>
      <c r="AE97" s="10">
        <f t="shared" si="10"/>
        <v>1</v>
      </c>
      <c r="AF97" s="10">
        <f t="shared" si="11"/>
        <v>1</v>
      </c>
      <c r="AH97" s="133">
        <v>229</v>
      </c>
      <c r="AI97" s="10">
        <f t="shared" si="12"/>
        <v>0</v>
      </c>
      <c r="AJ97" s="10">
        <f t="shared" si="13"/>
        <v>0</v>
      </c>
      <c r="AK97" s="10">
        <f t="shared" si="14"/>
        <v>0</v>
      </c>
      <c r="AL97" s="10">
        <f t="shared" si="15"/>
        <v>0</v>
      </c>
      <c r="AM97" s="10">
        <f t="shared" si="16"/>
        <v>0</v>
      </c>
      <c r="AN97" s="138">
        <v>179</v>
      </c>
      <c r="AO97" s="10">
        <f t="shared" si="17"/>
        <v>1</v>
      </c>
      <c r="AP97" s="10">
        <f t="shared" si="18"/>
        <v>1</v>
      </c>
      <c r="AQ97" s="10">
        <f t="shared" si="19"/>
        <v>0</v>
      </c>
      <c r="AR97" s="10">
        <f t="shared" si="20"/>
        <v>0</v>
      </c>
      <c r="AS97" s="10">
        <f t="shared" si="21"/>
        <v>0</v>
      </c>
      <c r="AT97" s="138">
        <v>229</v>
      </c>
      <c r="AU97" s="10">
        <f t="shared" si="2"/>
        <v>1</v>
      </c>
      <c r="AV97" s="10">
        <f t="shared" si="22"/>
        <v>1</v>
      </c>
      <c r="AW97" s="10">
        <f t="shared" si="23"/>
        <v>0</v>
      </c>
      <c r="AX97" s="10">
        <f t="shared" si="24"/>
        <v>0</v>
      </c>
      <c r="AY97" s="10">
        <f t="shared" si="25"/>
        <v>0</v>
      </c>
      <c r="AZ97" s="138">
        <v>201</v>
      </c>
      <c r="BA97" s="10">
        <f t="shared" si="3"/>
        <v>0</v>
      </c>
      <c r="BB97" s="10">
        <f t="shared" si="26"/>
        <v>1</v>
      </c>
      <c r="BC97" s="10">
        <f t="shared" si="27"/>
        <v>0</v>
      </c>
      <c r="BD97" s="10">
        <f t="shared" si="28"/>
        <v>0</v>
      </c>
      <c r="BE97" s="10">
        <f t="shared" si="29"/>
        <v>1</v>
      </c>
      <c r="BF97" s="10">
        <f t="shared" si="30"/>
        <v>1</v>
      </c>
      <c r="BG97" s="10">
        <f t="shared" si="31"/>
        <v>0</v>
      </c>
      <c r="BH97" s="10">
        <f t="shared" si="32"/>
        <v>1</v>
      </c>
      <c r="BJ97" s="138">
        <v>329</v>
      </c>
      <c r="BK97" s="201">
        <f t="shared" si="33"/>
        <v>0</v>
      </c>
      <c r="BL97" s="202">
        <f t="shared" si="34"/>
        <v>0</v>
      </c>
      <c r="BM97" s="202">
        <f t="shared" si="35"/>
        <v>0</v>
      </c>
      <c r="BN97" s="202">
        <f t="shared" si="36"/>
        <v>0</v>
      </c>
      <c r="BO97" s="202">
        <f t="shared" si="37"/>
        <v>0</v>
      </c>
      <c r="BP97" s="202">
        <f t="shared" si="38"/>
        <v>0</v>
      </c>
      <c r="BQ97" s="202">
        <f t="shared" si="39"/>
        <v>1</v>
      </c>
      <c r="BR97" s="202">
        <f t="shared" si="53"/>
        <v>1</v>
      </c>
      <c r="BS97" s="205">
        <f t="shared" si="40"/>
        <v>0</v>
      </c>
      <c r="BT97" s="121">
        <f t="shared" si="41"/>
        <v>3</v>
      </c>
      <c r="BU97" s="169">
        <v>359</v>
      </c>
      <c r="BV97" s="169">
        <f t="shared" si="42"/>
        <v>0</v>
      </c>
      <c r="BW97" s="100">
        <f t="shared" si="43"/>
        <v>1</v>
      </c>
      <c r="BX97" s="100">
        <f t="shared" si="44"/>
        <v>0</v>
      </c>
      <c r="BY97" s="100">
        <f t="shared" si="45"/>
        <v>0</v>
      </c>
      <c r="BZ97" s="100">
        <f t="shared" si="46"/>
        <v>0</v>
      </c>
      <c r="CA97" s="100">
        <f t="shared" si="47"/>
        <v>0</v>
      </c>
      <c r="CB97" s="100">
        <f t="shared" si="48"/>
        <v>1</v>
      </c>
      <c r="CC97" s="100">
        <f t="shared" si="49"/>
        <v>0</v>
      </c>
      <c r="CD97" s="202">
        <f t="shared" si="50"/>
        <v>0</v>
      </c>
      <c r="CE97" s="205">
        <f t="shared" si="51"/>
        <v>0</v>
      </c>
      <c r="CF97" s="121">
        <f t="shared" si="52"/>
        <v>3</v>
      </c>
    </row>
    <row r="98" spans="2:84">
      <c r="B98" s="138">
        <v>365</v>
      </c>
      <c r="H98" s="133">
        <v>192</v>
      </c>
      <c r="I98">
        <f t="shared" si="0"/>
        <v>0</v>
      </c>
      <c r="M98" s="2"/>
      <c r="P98" s="133">
        <v>159</v>
      </c>
      <c r="Q98">
        <f t="shared" si="54"/>
        <v>0</v>
      </c>
      <c r="R98" s="10">
        <f t="shared" si="4"/>
        <v>0</v>
      </c>
      <c r="V98" s="135">
        <v>203</v>
      </c>
      <c r="W98">
        <f t="shared" si="5"/>
        <v>0</v>
      </c>
      <c r="X98" s="10">
        <f t="shared" si="6"/>
        <v>0</v>
      </c>
      <c r="Y98" s="10">
        <f t="shared" si="7"/>
        <v>0</v>
      </c>
      <c r="AB98" s="138">
        <v>236</v>
      </c>
      <c r="AC98" s="10">
        <f t="shared" si="8"/>
        <v>1</v>
      </c>
      <c r="AD98" s="10">
        <f t="shared" si="9"/>
        <v>1</v>
      </c>
      <c r="AE98" s="10">
        <f t="shared" si="10"/>
        <v>1</v>
      </c>
      <c r="AF98" s="10">
        <f t="shared" si="11"/>
        <v>0</v>
      </c>
      <c r="AH98" s="133">
        <v>230</v>
      </c>
      <c r="AI98" s="10">
        <f t="shared" si="12"/>
        <v>0</v>
      </c>
      <c r="AJ98" s="10">
        <f t="shared" si="13"/>
        <v>0</v>
      </c>
      <c r="AK98" s="10">
        <f t="shared" si="14"/>
        <v>1</v>
      </c>
      <c r="AL98" s="10">
        <f t="shared" si="15"/>
        <v>1</v>
      </c>
      <c r="AM98" s="10">
        <f t="shared" si="16"/>
        <v>0</v>
      </c>
      <c r="AN98" s="138">
        <v>180</v>
      </c>
      <c r="AO98" s="10">
        <f t="shared" si="17"/>
        <v>1</v>
      </c>
      <c r="AP98" s="10">
        <f t="shared" si="18"/>
        <v>1</v>
      </c>
      <c r="AQ98" s="10">
        <f t="shared" si="19"/>
        <v>1</v>
      </c>
      <c r="AR98" s="10">
        <f t="shared" si="20"/>
        <v>1</v>
      </c>
      <c r="AS98" s="10">
        <f t="shared" si="21"/>
        <v>0</v>
      </c>
      <c r="AT98" s="138">
        <v>233</v>
      </c>
      <c r="AU98" s="10">
        <f t="shared" si="2"/>
        <v>1</v>
      </c>
      <c r="AV98" s="10">
        <f t="shared" si="22"/>
        <v>1</v>
      </c>
      <c r="AW98" s="10">
        <f t="shared" si="23"/>
        <v>1</v>
      </c>
      <c r="AX98" s="10">
        <f t="shared" si="24"/>
        <v>1</v>
      </c>
      <c r="AY98" s="10">
        <f t="shared" si="25"/>
        <v>1</v>
      </c>
      <c r="AZ98" s="138">
        <v>207</v>
      </c>
      <c r="BA98" s="10">
        <f t="shared" si="3"/>
        <v>0</v>
      </c>
      <c r="BB98" s="10">
        <f t="shared" si="26"/>
        <v>0</v>
      </c>
      <c r="BC98" s="10">
        <f t="shared" si="27"/>
        <v>0</v>
      </c>
      <c r="BD98" s="10">
        <f t="shared" si="28"/>
        <v>0</v>
      </c>
      <c r="BE98" s="10">
        <f t="shared" si="29"/>
        <v>0</v>
      </c>
      <c r="BF98" s="10">
        <f t="shared" si="30"/>
        <v>0</v>
      </c>
      <c r="BG98" s="10">
        <f t="shared" si="31"/>
        <v>0</v>
      </c>
      <c r="BH98" s="10">
        <f t="shared" si="32"/>
        <v>0</v>
      </c>
      <c r="BJ98" s="138">
        <v>341</v>
      </c>
      <c r="BK98" s="201">
        <f t="shared" si="33"/>
        <v>0</v>
      </c>
      <c r="BL98" s="202">
        <f t="shared" si="34"/>
        <v>1</v>
      </c>
      <c r="BM98" s="202">
        <f t="shared" si="35"/>
        <v>1</v>
      </c>
      <c r="BN98" s="202">
        <f t="shared" si="36"/>
        <v>0</v>
      </c>
      <c r="BO98" s="202">
        <f t="shared" si="37"/>
        <v>1</v>
      </c>
      <c r="BP98" s="202">
        <f t="shared" si="38"/>
        <v>1</v>
      </c>
      <c r="BQ98" s="202">
        <f t="shared" si="39"/>
        <v>0</v>
      </c>
      <c r="BR98" s="202">
        <f t="shared" si="53"/>
        <v>0</v>
      </c>
      <c r="BS98" s="205">
        <f t="shared" si="40"/>
        <v>0</v>
      </c>
      <c r="BT98" s="121">
        <f t="shared" si="41"/>
        <v>5</v>
      </c>
      <c r="BU98" s="169">
        <v>365</v>
      </c>
      <c r="BV98" s="169">
        <f t="shared" si="42"/>
        <v>1</v>
      </c>
      <c r="BW98" s="100">
        <f t="shared" si="43"/>
        <v>1</v>
      </c>
      <c r="BX98" s="100">
        <f t="shared" si="44"/>
        <v>1</v>
      </c>
      <c r="BY98" s="100">
        <f t="shared" si="45"/>
        <v>1</v>
      </c>
      <c r="BZ98" s="100">
        <f t="shared" si="46"/>
        <v>1</v>
      </c>
      <c r="CA98" s="100">
        <f t="shared" si="47"/>
        <v>1</v>
      </c>
      <c r="CB98" s="100">
        <f t="shared" si="48"/>
        <v>0</v>
      </c>
      <c r="CC98" s="100">
        <f t="shared" si="49"/>
        <v>1</v>
      </c>
      <c r="CD98" s="202">
        <f t="shared" si="50"/>
        <v>1</v>
      </c>
      <c r="CE98" s="205">
        <f t="shared" si="51"/>
        <v>1</v>
      </c>
      <c r="CF98" s="121">
        <f t="shared" si="52"/>
        <v>10</v>
      </c>
    </row>
    <row r="99" spans="2:84">
      <c r="B99" s="138">
        <v>388</v>
      </c>
      <c r="H99" s="133">
        <v>217</v>
      </c>
      <c r="I99">
        <f t="shared" si="0"/>
        <v>0</v>
      </c>
      <c r="M99" s="163"/>
      <c r="P99" s="135">
        <v>168</v>
      </c>
      <c r="Q99">
        <f t="shared" si="54"/>
        <v>0</v>
      </c>
      <c r="R99" s="10">
        <f t="shared" si="4"/>
        <v>0</v>
      </c>
      <c r="V99" s="135">
        <v>217</v>
      </c>
      <c r="W99">
        <f t="shared" si="5"/>
        <v>1</v>
      </c>
      <c r="X99" s="10">
        <f t="shared" si="6"/>
        <v>1</v>
      </c>
      <c r="Y99" s="10">
        <f t="shared" si="7"/>
        <v>0</v>
      </c>
      <c r="AB99" s="138">
        <v>237</v>
      </c>
      <c r="AC99" s="10">
        <f t="shared" si="8"/>
        <v>0</v>
      </c>
      <c r="AD99" s="10">
        <f t="shared" si="9"/>
        <v>0</v>
      </c>
      <c r="AE99" s="10">
        <f t="shared" si="10"/>
        <v>0</v>
      </c>
      <c r="AF99" s="10">
        <f t="shared" si="11"/>
        <v>0</v>
      </c>
      <c r="AH99" s="133">
        <v>231</v>
      </c>
      <c r="AI99" s="10">
        <f t="shared" si="12"/>
        <v>0</v>
      </c>
      <c r="AJ99" s="10">
        <f t="shared" si="13"/>
        <v>1</v>
      </c>
      <c r="AK99" s="10">
        <f t="shared" si="14"/>
        <v>0</v>
      </c>
      <c r="AL99" s="10">
        <f t="shared" si="15"/>
        <v>0</v>
      </c>
      <c r="AM99" s="10">
        <f t="shared" si="16"/>
        <v>0</v>
      </c>
      <c r="AN99" s="138">
        <v>190</v>
      </c>
      <c r="AO99" s="10">
        <f t="shared" si="17"/>
        <v>0</v>
      </c>
      <c r="AP99" s="10">
        <f t="shared" si="18"/>
        <v>1</v>
      </c>
      <c r="AQ99" s="10">
        <f t="shared" si="19"/>
        <v>0</v>
      </c>
      <c r="AR99" s="10">
        <f t="shared" si="20"/>
        <v>1</v>
      </c>
      <c r="AS99" s="10">
        <f t="shared" si="21"/>
        <v>1</v>
      </c>
      <c r="AT99" s="138">
        <v>234</v>
      </c>
      <c r="AU99" s="10">
        <f t="shared" si="2"/>
        <v>1</v>
      </c>
      <c r="AV99" s="10">
        <f t="shared" si="22"/>
        <v>1</v>
      </c>
      <c r="AW99" s="10">
        <f t="shared" si="23"/>
        <v>0</v>
      </c>
      <c r="AX99" s="10">
        <f t="shared" si="24"/>
        <v>0</v>
      </c>
      <c r="AY99" s="10">
        <f t="shared" si="25"/>
        <v>0</v>
      </c>
      <c r="AZ99" s="149">
        <v>217</v>
      </c>
      <c r="BA99" s="10">
        <f t="shared" si="3"/>
        <v>1</v>
      </c>
      <c r="BB99" s="10">
        <f t="shared" si="26"/>
        <v>1</v>
      </c>
      <c r="BC99" s="10">
        <f t="shared" si="27"/>
        <v>1</v>
      </c>
      <c r="BD99" s="10">
        <f t="shared" si="28"/>
        <v>1</v>
      </c>
      <c r="BE99" s="10">
        <f t="shared" si="29"/>
        <v>1</v>
      </c>
      <c r="BF99" s="10">
        <f t="shared" si="30"/>
        <v>1</v>
      </c>
      <c r="BG99" s="10">
        <f t="shared" si="31"/>
        <v>1</v>
      </c>
      <c r="BH99" s="10">
        <f t="shared" si="32"/>
        <v>0</v>
      </c>
      <c r="BJ99" s="138">
        <v>343</v>
      </c>
      <c r="BK99" s="201">
        <f t="shared" si="33"/>
        <v>0</v>
      </c>
      <c r="BL99" s="202">
        <f t="shared" si="34"/>
        <v>0</v>
      </c>
      <c r="BM99" s="202">
        <f t="shared" si="35"/>
        <v>1</v>
      </c>
      <c r="BN99" s="202">
        <f t="shared" si="36"/>
        <v>1</v>
      </c>
      <c r="BO99" s="202">
        <f t="shared" si="37"/>
        <v>1</v>
      </c>
      <c r="BP99" s="202">
        <f t="shared" si="38"/>
        <v>1</v>
      </c>
      <c r="BQ99" s="202">
        <f t="shared" si="39"/>
        <v>1</v>
      </c>
      <c r="BR99" s="202">
        <f t="shared" si="53"/>
        <v>0</v>
      </c>
      <c r="BS99" s="205">
        <f t="shared" si="40"/>
        <v>0</v>
      </c>
      <c r="BT99" s="121">
        <f t="shared" si="41"/>
        <v>6</v>
      </c>
      <c r="BU99" s="169">
        <v>368</v>
      </c>
      <c r="BV99" s="169">
        <f t="shared" si="42"/>
        <v>1</v>
      </c>
      <c r="BW99" s="100">
        <f t="shared" si="43"/>
        <v>1</v>
      </c>
      <c r="BX99" s="100">
        <f t="shared" si="44"/>
        <v>0</v>
      </c>
      <c r="BY99" s="100">
        <f t="shared" si="45"/>
        <v>0</v>
      </c>
      <c r="BZ99" s="100">
        <f t="shared" si="46"/>
        <v>0</v>
      </c>
      <c r="CA99" s="100">
        <f t="shared" si="47"/>
        <v>0</v>
      </c>
      <c r="CB99" s="100">
        <f t="shared" si="48"/>
        <v>0</v>
      </c>
      <c r="CC99" s="100">
        <f t="shared" si="49"/>
        <v>1</v>
      </c>
      <c r="CD99" s="202">
        <f t="shared" si="50"/>
        <v>0</v>
      </c>
      <c r="CE99" s="205">
        <f t="shared" si="51"/>
        <v>0</v>
      </c>
      <c r="CF99" s="121">
        <f t="shared" si="52"/>
        <v>4</v>
      </c>
    </row>
    <row r="100" spans="2:84" ht="13.5" thickBot="1">
      <c r="B100" s="139">
        <v>402</v>
      </c>
      <c r="H100" s="133">
        <v>230</v>
      </c>
      <c r="I100">
        <f t="shared" si="0"/>
        <v>0</v>
      </c>
      <c r="M100" s="2"/>
      <c r="P100" s="133">
        <v>173</v>
      </c>
      <c r="Q100">
        <f t="shared" si="54"/>
        <v>1</v>
      </c>
      <c r="R100" s="10">
        <f t="shared" si="4"/>
        <v>1</v>
      </c>
      <c r="V100" s="135">
        <v>222</v>
      </c>
      <c r="W100">
        <f t="shared" si="5"/>
        <v>0</v>
      </c>
      <c r="X100" s="10">
        <f t="shared" si="6"/>
        <v>0</v>
      </c>
      <c r="Y100" s="10">
        <f t="shared" si="7"/>
        <v>0</v>
      </c>
      <c r="AB100" s="149">
        <v>254</v>
      </c>
      <c r="AC100" s="10">
        <f t="shared" si="8"/>
        <v>1</v>
      </c>
      <c r="AD100" s="10">
        <f t="shared" si="9"/>
        <v>1</v>
      </c>
      <c r="AE100" s="10">
        <f t="shared" si="10"/>
        <v>1</v>
      </c>
      <c r="AF100" s="10">
        <f t="shared" si="11"/>
        <v>1</v>
      </c>
      <c r="AH100" s="133">
        <v>233</v>
      </c>
      <c r="AI100" s="10">
        <f t="shared" si="12"/>
        <v>1</v>
      </c>
      <c r="AJ100" s="10">
        <f t="shared" si="13"/>
        <v>1</v>
      </c>
      <c r="AK100" s="10">
        <f t="shared" si="14"/>
        <v>1</v>
      </c>
      <c r="AL100" s="10">
        <f t="shared" si="15"/>
        <v>1</v>
      </c>
      <c r="AM100" s="10">
        <f t="shared" si="16"/>
        <v>1</v>
      </c>
      <c r="AN100" s="138">
        <v>195</v>
      </c>
      <c r="AO100" s="10">
        <f t="shared" si="17"/>
        <v>1</v>
      </c>
      <c r="AP100" s="10">
        <f t="shared" si="18"/>
        <v>0</v>
      </c>
      <c r="AQ100" s="10">
        <f t="shared" si="19"/>
        <v>0</v>
      </c>
      <c r="AR100" s="10">
        <f t="shared" si="20"/>
        <v>0</v>
      </c>
      <c r="AS100" s="10">
        <f t="shared" si="21"/>
        <v>0</v>
      </c>
      <c r="AT100" s="138">
        <v>247</v>
      </c>
      <c r="AU100" s="10">
        <f t="shared" si="2"/>
        <v>0</v>
      </c>
      <c r="AV100" s="10">
        <f t="shared" si="22"/>
        <v>0</v>
      </c>
      <c r="AW100" s="10">
        <f t="shared" si="23"/>
        <v>0</v>
      </c>
      <c r="AX100" s="10">
        <f t="shared" si="24"/>
        <v>1</v>
      </c>
      <c r="AY100" s="10">
        <f t="shared" si="25"/>
        <v>0</v>
      </c>
      <c r="AZ100" s="138">
        <v>231</v>
      </c>
      <c r="BA100" s="10">
        <f t="shared" si="3"/>
        <v>0</v>
      </c>
      <c r="BB100" s="10">
        <f t="shared" si="26"/>
        <v>0</v>
      </c>
      <c r="BC100" s="10">
        <f t="shared" si="27"/>
        <v>1</v>
      </c>
      <c r="BD100" s="10">
        <f t="shared" si="28"/>
        <v>0</v>
      </c>
      <c r="BE100" s="10">
        <f t="shared" si="29"/>
        <v>1</v>
      </c>
      <c r="BF100" s="10">
        <f t="shared" si="30"/>
        <v>0</v>
      </c>
      <c r="BG100" s="10">
        <f t="shared" si="31"/>
        <v>0</v>
      </c>
      <c r="BH100" s="10">
        <f t="shared" si="32"/>
        <v>0</v>
      </c>
      <c r="BJ100" s="138">
        <v>346</v>
      </c>
      <c r="BK100" s="201">
        <f t="shared" si="33"/>
        <v>0</v>
      </c>
      <c r="BL100" s="202">
        <f t="shared" si="34"/>
        <v>0</v>
      </c>
      <c r="BM100" s="202">
        <f t="shared" si="35"/>
        <v>0</v>
      </c>
      <c r="BN100" s="202">
        <f t="shared" si="36"/>
        <v>0</v>
      </c>
      <c r="BO100" s="202">
        <f t="shared" si="37"/>
        <v>0</v>
      </c>
      <c r="BP100" s="202">
        <f t="shared" si="38"/>
        <v>0</v>
      </c>
      <c r="BQ100" s="202">
        <f t="shared" si="39"/>
        <v>0</v>
      </c>
      <c r="BR100" s="202">
        <f t="shared" si="53"/>
        <v>0</v>
      </c>
      <c r="BS100" s="205">
        <f t="shared" si="40"/>
        <v>0</v>
      </c>
      <c r="BT100" s="121">
        <f t="shared" si="41"/>
        <v>1</v>
      </c>
      <c r="BU100" s="169">
        <v>399</v>
      </c>
      <c r="BV100" s="169">
        <f t="shared" si="42"/>
        <v>1</v>
      </c>
      <c r="BW100" s="100">
        <f t="shared" si="43"/>
        <v>0</v>
      </c>
      <c r="BX100" s="100">
        <f t="shared" si="44"/>
        <v>0</v>
      </c>
      <c r="BY100" s="100">
        <f t="shared" si="45"/>
        <v>0</v>
      </c>
      <c r="BZ100" s="100">
        <f t="shared" si="46"/>
        <v>0</v>
      </c>
      <c r="CA100" s="100">
        <f t="shared" si="47"/>
        <v>0</v>
      </c>
      <c r="CB100" s="100">
        <f t="shared" si="48"/>
        <v>0</v>
      </c>
      <c r="CC100" s="100">
        <f t="shared" si="49"/>
        <v>1</v>
      </c>
      <c r="CD100" s="202">
        <f t="shared" si="50"/>
        <v>0</v>
      </c>
      <c r="CE100" s="205">
        <f t="shared" si="51"/>
        <v>0</v>
      </c>
      <c r="CF100" s="121">
        <f t="shared" si="52"/>
        <v>3</v>
      </c>
    </row>
    <row r="101" spans="2:84">
      <c r="H101" s="133">
        <v>233</v>
      </c>
      <c r="I101">
        <f t="shared" si="0"/>
        <v>1</v>
      </c>
      <c r="M101" s="163"/>
      <c r="P101" s="135">
        <v>175</v>
      </c>
      <c r="Q101">
        <f t="shared" si="54"/>
        <v>1</v>
      </c>
      <c r="R101" s="10">
        <f t="shared" si="4"/>
        <v>1</v>
      </c>
      <c r="V101" s="133">
        <v>223</v>
      </c>
      <c r="W101">
        <f t="shared" si="5"/>
        <v>0</v>
      </c>
      <c r="X101" s="10">
        <f t="shared" si="6"/>
        <v>0</v>
      </c>
      <c r="Y101" s="10">
        <f t="shared" si="7"/>
        <v>0</v>
      </c>
      <c r="AB101" s="138">
        <v>263</v>
      </c>
      <c r="AC101" s="10">
        <f t="shared" si="8"/>
        <v>1</v>
      </c>
      <c r="AD101" s="10">
        <f t="shared" si="9"/>
        <v>0</v>
      </c>
      <c r="AE101" s="10">
        <f t="shared" si="10"/>
        <v>0</v>
      </c>
      <c r="AF101" s="10">
        <f t="shared" si="11"/>
        <v>0</v>
      </c>
      <c r="AH101" s="133">
        <v>234</v>
      </c>
      <c r="AI101" s="10">
        <f t="shared" si="12"/>
        <v>0</v>
      </c>
      <c r="AJ101" s="10">
        <f t="shared" si="13"/>
        <v>0</v>
      </c>
      <c r="AK101" s="10">
        <f t="shared" si="14"/>
        <v>0</v>
      </c>
      <c r="AL101" s="10">
        <f t="shared" si="15"/>
        <v>0</v>
      </c>
      <c r="AM101" s="10">
        <f t="shared" si="16"/>
        <v>0</v>
      </c>
      <c r="AN101" s="138">
        <v>201</v>
      </c>
      <c r="AO101" s="10">
        <f t="shared" si="17"/>
        <v>0</v>
      </c>
      <c r="AP101" s="10">
        <f t="shared" si="18"/>
        <v>0</v>
      </c>
      <c r="AQ101" s="10">
        <f t="shared" si="19"/>
        <v>1</v>
      </c>
      <c r="AR101" s="10">
        <f t="shared" si="20"/>
        <v>1</v>
      </c>
      <c r="AS101" s="10">
        <f t="shared" si="21"/>
        <v>0</v>
      </c>
      <c r="AT101" s="149">
        <v>254</v>
      </c>
      <c r="AU101" s="10">
        <f t="shared" si="2"/>
        <v>1</v>
      </c>
      <c r="AV101" s="10">
        <f t="shared" si="22"/>
        <v>1</v>
      </c>
      <c r="AW101" s="10">
        <f t="shared" si="23"/>
        <v>1</v>
      </c>
      <c r="AX101" s="10">
        <f t="shared" si="24"/>
        <v>1</v>
      </c>
      <c r="AY101" s="10">
        <f t="shared" si="25"/>
        <v>1</v>
      </c>
      <c r="AZ101" s="149">
        <v>233</v>
      </c>
      <c r="BA101" s="10">
        <f t="shared" si="3"/>
        <v>1</v>
      </c>
      <c r="BB101" s="10">
        <f t="shared" si="26"/>
        <v>1</v>
      </c>
      <c r="BC101" s="10">
        <f t="shared" si="27"/>
        <v>1</v>
      </c>
      <c r="BD101" s="10">
        <f t="shared" si="28"/>
        <v>1</v>
      </c>
      <c r="BE101" s="10">
        <f t="shared" si="29"/>
        <v>1</v>
      </c>
      <c r="BF101" s="10">
        <f t="shared" si="30"/>
        <v>1</v>
      </c>
      <c r="BG101" s="10">
        <f t="shared" si="31"/>
        <v>1</v>
      </c>
      <c r="BH101" s="10">
        <f t="shared" si="32"/>
        <v>1</v>
      </c>
      <c r="BJ101" s="138">
        <v>353</v>
      </c>
      <c r="BK101" s="201">
        <f t="shared" si="33"/>
        <v>0</v>
      </c>
      <c r="BL101" s="202">
        <f t="shared" si="34"/>
        <v>0</v>
      </c>
      <c r="BM101" s="202">
        <f t="shared" si="35"/>
        <v>0</v>
      </c>
      <c r="BN101" s="202">
        <f t="shared" si="36"/>
        <v>1</v>
      </c>
      <c r="BO101" s="202">
        <f t="shared" si="37"/>
        <v>0</v>
      </c>
      <c r="BP101" s="202">
        <f t="shared" si="38"/>
        <v>0</v>
      </c>
      <c r="BQ101" s="202">
        <f t="shared" si="39"/>
        <v>1</v>
      </c>
      <c r="BR101" s="202">
        <f t="shared" si="53"/>
        <v>0</v>
      </c>
      <c r="BS101" s="205">
        <f t="shared" si="40"/>
        <v>0</v>
      </c>
      <c r="BT101" s="121">
        <f t="shared" si="41"/>
        <v>3</v>
      </c>
      <c r="BU101" s="169">
        <v>469</v>
      </c>
      <c r="BV101" s="169">
        <f t="shared" si="42"/>
        <v>1</v>
      </c>
      <c r="BW101" s="100">
        <f t="shared" si="43"/>
        <v>1</v>
      </c>
      <c r="BX101" s="100">
        <f t="shared" si="44"/>
        <v>1</v>
      </c>
      <c r="BY101" s="100">
        <f t="shared" si="45"/>
        <v>1</v>
      </c>
      <c r="BZ101" s="100">
        <f t="shared" si="46"/>
        <v>1</v>
      </c>
      <c r="CA101" s="100">
        <f t="shared" si="47"/>
        <v>1</v>
      </c>
      <c r="CB101" s="100">
        <f t="shared" si="48"/>
        <v>1</v>
      </c>
      <c r="CC101" s="100">
        <f t="shared" si="49"/>
        <v>1</v>
      </c>
      <c r="CD101" s="202">
        <f t="shared" si="50"/>
        <v>1</v>
      </c>
      <c r="CE101" s="205">
        <f t="shared" si="51"/>
        <v>0</v>
      </c>
      <c r="CF101" s="121">
        <f t="shared" si="52"/>
        <v>10</v>
      </c>
    </row>
    <row r="102" spans="2:84">
      <c r="H102" s="133">
        <v>235</v>
      </c>
      <c r="I102">
        <f t="shared" si="0"/>
        <v>0</v>
      </c>
      <c r="M102" s="2"/>
      <c r="P102" s="133">
        <v>176</v>
      </c>
      <c r="Q102">
        <f t="shared" si="54"/>
        <v>1</v>
      </c>
      <c r="R102" s="10">
        <f t="shared" si="4"/>
        <v>1</v>
      </c>
      <c r="V102" s="133">
        <v>224</v>
      </c>
      <c r="W102">
        <f t="shared" si="5"/>
        <v>1</v>
      </c>
      <c r="X102" s="10">
        <f t="shared" si="6"/>
        <v>0</v>
      </c>
      <c r="Y102" s="10">
        <f t="shared" si="7"/>
        <v>0</v>
      </c>
      <c r="AB102" s="149">
        <v>279</v>
      </c>
      <c r="AC102" s="10">
        <f t="shared" si="8"/>
        <v>0</v>
      </c>
      <c r="AD102" s="10">
        <f t="shared" si="9"/>
        <v>1</v>
      </c>
      <c r="AE102" s="10">
        <f t="shared" si="10"/>
        <v>1</v>
      </c>
      <c r="AF102" s="10">
        <f t="shared" si="11"/>
        <v>0</v>
      </c>
      <c r="AH102" s="133">
        <v>236</v>
      </c>
      <c r="AI102" s="10">
        <f t="shared" si="12"/>
        <v>1</v>
      </c>
      <c r="AJ102" s="10">
        <f t="shared" si="13"/>
        <v>1</v>
      </c>
      <c r="AK102" s="10">
        <f t="shared" si="14"/>
        <v>1</v>
      </c>
      <c r="AL102" s="10">
        <f t="shared" si="15"/>
        <v>1</v>
      </c>
      <c r="AM102" s="10">
        <f t="shared" si="16"/>
        <v>0</v>
      </c>
      <c r="AN102" s="149">
        <v>217</v>
      </c>
      <c r="AO102" s="10">
        <f t="shared" si="17"/>
        <v>1</v>
      </c>
      <c r="AP102" s="10">
        <f t="shared" si="18"/>
        <v>1</v>
      </c>
      <c r="AQ102" s="10">
        <f t="shared" si="19"/>
        <v>1</v>
      </c>
      <c r="AR102" s="10">
        <f t="shared" si="20"/>
        <v>1</v>
      </c>
      <c r="AS102" s="10">
        <f t="shared" si="21"/>
        <v>1</v>
      </c>
      <c r="AT102" s="138">
        <v>279</v>
      </c>
      <c r="AU102" s="10">
        <f t="shared" si="2"/>
        <v>1</v>
      </c>
      <c r="AV102" s="10">
        <f t="shared" si="22"/>
        <v>1</v>
      </c>
      <c r="AW102" s="10">
        <f t="shared" si="23"/>
        <v>1</v>
      </c>
      <c r="AX102" s="10">
        <f t="shared" si="24"/>
        <v>0</v>
      </c>
      <c r="AY102" s="10">
        <f t="shared" si="25"/>
        <v>1</v>
      </c>
      <c r="AZ102" s="138">
        <v>254</v>
      </c>
      <c r="BA102" s="10">
        <f t="shared" si="3"/>
        <v>1</v>
      </c>
      <c r="BB102" s="10">
        <f t="shared" si="26"/>
        <v>1</v>
      </c>
      <c r="BC102" s="10">
        <f t="shared" si="27"/>
        <v>1</v>
      </c>
      <c r="BD102" s="10">
        <f t="shared" si="28"/>
        <v>1</v>
      </c>
      <c r="BE102" s="10">
        <f t="shared" si="29"/>
        <v>1</v>
      </c>
      <c r="BF102" s="10">
        <f t="shared" si="30"/>
        <v>1</v>
      </c>
      <c r="BG102" s="10">
        <f t="shared" si="31"/>
        <v>1</v>
      </c>
      <c r="BH102" s="10">
        <f t="shared" si="32"/>
        <v>1</v>
      </c>
      <c r="BJ102" s="188">
        <v>365</v>
      </c>
      <c r="BK102" s="201">
        <f t="shared" si="33"/>
        <v>1</v>
      </c>
      <c r="BL102" s="202">
        <f t="shared" si="34"/>
        <v>1</v>
      </c>
      <c r="BM102" s="202">
        <f t="shared" si="35"/>
        <v>1</v>
      </c>
      <c r="BN102" s="202">
        <f t="shared" si="36"/>
        <v>1</v>
      </c>
      <c r="BO102" s="202">
        <f t="shared" si="37"/>
        <v>1</v>
      </c>
      <c r="BP102" s="202">
        <f t="shared" si="38"/>
        <v>0</v>
      </c>
      <c r="BQ102" s="202">
        <f t="shared" si="39"/>
        <v>1</v>
      </c>
      <c r="BR102" s="202">
        <f t="shared" si="53"/>
        <v>1</v>
      </c>
      <c r="BS102" s="205">
        <f t="shared" si="40"/>
        <v>1</v>
      </c>
      <c r="BT102" s="121">
        <f t="shared" si="41"/>
        <v>9</v>
      </c>
      <c r="BU102" s="169">
        <v>525</v>
      </c>
      <c r="BV102" s="169">
        <f t="shared" si="42"/>
        <v>0</v>
      </c>
      <c r="BW102" s="100">
        <f t="shared" si="43"/>
        <v>1</v>
      </c>
      <c r="BX102" s="100">
        <f t="shared" si="44"/>
        <v>0</v>
      </c>
      <c r="BY102" s="100">
        <f t="shared" si="45"/>
        <v>0</v>
      </c>
      <c r="BZ102" s="100">
        <f t="shared" si="46"/>
        <v>0</v>
      </c>
      <c r="CA102" s="100">
        <f t="shared" si="47"/>
        <v>0</v>
      </c>
      <c r="CB102" s="100">
        <f t="shared" si="48"/>
        <v>1</v>
      </c>
      <c r="CC102" s="100">
        <f t="shared" si="49"/>
        <v>0</v>
      </c>
      <c r="CD102" s="202">
        <f t="shared" si="50"/>
        <v>0</v>
      </c>
      <c r="CE102" s="205">
        <f t="shared" si="51"/>
        <v>0</v>
      </c>
      <c r="CF102" s="121">
        <f t="shared" si="52"/>
        <v>3</v>
      </c>
    </row>
    <row r="103" spans="2:84">
      <c r="H103" s="133">
        <v>236</v>
      </c>
      <c r="I103">
        <f t="shared" si="0"/>
        <v>0</v>
      </c>
      <c r="M103" s="163"/>
      <c r="P103" s="135">
        <v>180</v>
      </c>
      <c r="Q103">
        <f t="shared" si="54"/>
        <v>0</v>
      </c>
      <c r="R103" s="10">
        <f t="shared" si="4"/>
        <v>0</v>
      </c>
      <c r="V103" s="135">
        <v>231</v>
      </c>
      <c r="W103">
        <f t="shared" si="5"/>
        <v>0</v>
      </c>
      <c r="X103" s="10">
        <f t="shared" si="6"/>
        <v>0</v>
      </c>
      <c r="Y103" s="10">
        <f t="shared" si="7"/>
        <v>0</v>
      </c>
      <c r="AB103" s="149">
        <v>281</v>
      </c>
      <c r="AC103" s="10">
        <f t="shared" si="8"/>
        <v>0</v>
      </c>
      <c r="AD103" s="10">
        <f t="shared" si="9"/>
        <v>0</v>
      </c>
      <c r="AE103" s="10">
        <f t="shared" si="10"/>
        <v>0</v>
      </c>
      <c r="AF103" s="10">
        <f t="shared" si="11"/>
        <v>0</v>
      </c>
      <c r="AH103" s="133">
        <v>245</v>
      </c>
      <c r="AI103" s="10">
        <f t="shared" si="12"/>
        <v>0</v>
      </c>
      <c r="AJ103" s="10">
        <f t="shared" si="13"/>
        <v>1</v>
      </c>
      <c r="AK103" s="10">
        <f t="shared" si="14"/>
        <v>0</v>
      </c>
      <c r="AL103" s="10">
        <f t="shared" si="15"/>
        <v>0</v>
      </c>
      <c r="AM103" s="10">
        <f t="shared" si="16"/>
        <v>0</v>
      </c>
      <c r="AN103" s="138">
        <v>222</v>
      </c>
      <c r="AO103" s="10">
        <f t="shared" si="17"/>
        <v>0</v>
      </c>
      <c r="AP103" s="10">
        <f t="shared" si="18"/>
        <v>1</v>
      </c>
      <c r="AQ103" s="10">
        <f t="shared" si="19"/>
        <v>1</v>
      </c>
      <c r="AR103" s="10">
        <f t="shared" si="20"/>
        <v>0</v>
      </c>
      <c r="AS103" s="10">
        <f t="shared" si="21"/>
        <v>0</v>
      </c>
      <c r="AT103" s="138">
        <v>293</v>
      </c>
      <c r="AU103" s="10">
        <f t="shared" si="2"/>
        <v>0</v>
      </c>
      <c r="AV103" s="10">
        <f t="shared" si="22"/>
        <v>1</v>
      </c>
      <c r="AW103" s="10">
        <f t="shared" si="23"/>
        <v>0</v>
      </c>
      <c r="AX103" s="10">
        <f t="shared" si="24"/>
        <v>0</v>
      </c>
      <c r="AY103" s="10">
        <f t="shared" si="25"/>
        <v>0</v>
      </c>
      <c r="AZ103" s="138">
        <v>292</v>
      </c>
      <c r="BA103" s="10">
        <f t="shared" si="3"/>
        <v>0</v>
      </c>
      <c r="BB103" s="10">
        <f t="shared" si="26"/>
        <v>0</v>
      </c>
      <c r="BC103" s="10">
        <f t="shared" si="27"/>
        <v>1</v>
      </c>
      <c r="BD103" s="10">
        <f t="shared" si="28"/>
        <v>1</v>
      </c>
      <c r="BE103" s="10">
        <f t="shared" si="29"/>
        <v>1</v>
      </c>
      <c r="BF103" s="10">
        <f t="shared" si="30"/>
        <v>0</v>
      </c>
      <c r="BG103" s="10">
        <f t="shared" si="31"/>
        <v>1</v>
      </c>
      <c r="BH103" s="10">
        <f t="shared" si="32"/>
        <v>0</v>
      </c>
      <c r="BJ103" s="138">
        <v>368</v>
      </c>
      <c r="BK103" s="201">
        <f t="shared" si="33"/>
        <v>1</v>
      </c>
      <c r="BL103" s="202">
        <f t="shared" si="34"/>
        <v>0</v>
      </c>
      <c r="BM103" s="202">
        <f t="shared" si="35"/>
        <v>0</v>
      </c>
      <c r="BN103" s="202">
        <f t="shared" si="36"/>
        <v>0</v>
      </c>
      <c r="BO103" s="202">
        <f t="shared" si="37"/>
        <v>0</v>
      </c>
      <c r="BP103" s="202">
        <f t="shared" si="38"/>
        <v>0</v>
      </c>
      <c r="BQ103" s="202">
        <f t="shared" si="39"/>
        <v>1</v>
      </c>
      <c r="BR103" s="202">
        <f t="shared" si="53"/>
        <v>0</v>
      </c>
      <c r="BS103" s="205">
        <f t="shared" si="40"/>
        <v>0</v>
      </c>
      <c r="BT103" s="121">
        <f t="shared" si="41"/>
        <v>3</v>
      </c>
      <c r="BU103" s="169">
        <v>573</v>
      </c>
      <c r="BV103" s="169">
        <f t="shared" si="42"/>
        <v>0</v>
      </c>
      <c r="BW103" s="100">
        <f t="shared" si="43"/>
        <v>0</v>
      </c>
      <c r="BX103" s="100">
        <f t="shared" si="44"/>
        <v>0</v>
      </c>
      <c r="BY103" s="100">
        <f t="shared" si="45"/>
        <v>0</v>
      </c>
      <c r="BZ103" s="100">
        <f t="shared" si="46"/>
        <v>0</v>
      </c>
      <c r="CA103" s="100">
        <f t="shared" si="47"/>
        <v>0</v>
      </c>
      <c r="CB103" s="100">
        <f t="shared" si="48"/>
        <v>0</v>
      </c>
      <c r="CC103" s="100">
        <f t="shared" si="49"/>
        <v>0</v>
      </c>
      <c r="CD103" s="202">
        <f t="shared" si="50"/>
        <v>1</v>
      </c>
      <c r="CE103" s="205">
        <f t="shared" si="51"/>
        <v>0</v>
      </c>
      <c r="CF103" s="121">
        <f t="shared" si="52"/>
        <v>2</v>
      </c>
    </row>
    <row r="104" spans="2:84">
      <c r="H104" s="133">
        <v>249</v>
      </c>
      <c r="I104">
        <f t="shared" si="0"/>
        <v>0</v>
      </c>
      <c r="M104" s="2"/>
      <c r="P104" s="133">
        <v>182</v>
      </c>
      <c r="Q104">
        <f t="shared" si="54"/>
        <v>0</v>
      </c>
      <c r="R104" s="10">
        <f t="shared" si="4"/>
        <v>0</v>
      </c>
      <c r="V104" s="133">
        <v>233</v>
      </c>
      <c r="W104">
        <f t="shared" si="5"/>
        <v>1</v>
      </c>
      <c r="X104" s="10">
        <f t="shared" si="6"/>
        <v>1</v>
      </c>
      <c r="Y104" s="10">
        <f t="shared" si="7"/>
        <v>1</v>
      </c>
      <c r="AB104" s="138">
        <v>288</v>
      </c>
      <c r="AC104" s="10">
        <f t="shared" si="8"/>
        <v>0</v>
      </c>
      <c r="AD104" s="10">
        <f t="shared" si="9"/>
        <v>1</v>
      </c>
      <c r="AE104" s="10">
        <f t="shared" si="10"/>
        <v>1</v>
      </c>
      <c r="AF104" s="10">
        <f t="shared" si="11"/>
        <v>0</v>
      </c>
      <c r="AH104" s="133">
        <v>254</v>
      </c>
      <c r="AI104" s="10">
        <f t="shared" si="12"/>
        <v>1</v>
      </c>
      <c r="AJ104" s="10">
        <f t="shared" si="13"/>
        <v>1</v>
      </c>
      <c r="AK104" s="10">
        <f t="shared" si="14"/>
        <v>1</v>
      </c>
      <c r="AL104" s="10">
        <f t="shared" si="15"/>
        <v>1</v>
      </c>
      <c r="AM104" s="10">
        <f t="shared" si="16"/>
        <v>1</v>
      </c>
      <c r="AN104" s="138">
        <v>229</v>
      </c>
      <c r="AO104" s="10">
        <f t="shared" si="17"/>
        <v>1</v>
      </c>
      <c r="AP104" s="10">
        <f t="shared" si="18"/>
        <v>0</v>
      </c>
      <c r="AQ104" s="10">
        <f t="shared" si="19"/>
        <v>0</v>
      </c>
      <c r="AR104" s="10">
        <f t="shared" si="20"/>
        <v>0</v>
      </c>
      <c r="AS104" s="10">
        <f t="shared" si="21"/>
        <v>0</v>
      </c>
      <c r="AT104" s="138">
        <v>330</v>
      </c>
      <c r="AU104" s="10">
        <f t="shared" si="2"/>
        <v>0</v>
      </c>
      <c r="AV104" s="10">
        <f t="shared" si="22"/>
        <v>1</v>
      </c>
      <c r="AW104" s="10">
        <f t="shared" si="23"/>
        <v>1</v>
      </c>
      <c r="AX104" s="10">
        <f t="shared" si="24"/>
        <v>1</v>
      </c>
      <c r="AY104" s="10">
        <f t="shared" si="25"/>
        <v>1</v>
      </c>
      <c r="AZ104" s="138">
        <v>304</v>
      </c>
      <c r="BA104" s="10">
        <f t="shared" si="3"/>
        <v>0</v>
      </c>
      <c r="BB104" s="10">
        <f t="shared" si="26"/>
        <v>0</v>
      </c>
      <c r="BC104" s="10">
        <f t="shared" si="27"/>
        <v>0</v>
      </c>
      <c r="BD104" s="10">
        <f t="shared" si="28"/>
        <v>0</v>
      </c>
      <c r="BE104" s="10">
        <f t="shared" si="29"/>
        <v>0</v>
      </c>
      <c r="BF104" s="10">
        <f t="shared" si="30"/>
        <v>0</v>
      </c>
      <c r="BG104" s="10">
        <f t="shared" si="31"/>
        <v>0</v>
      </c>
      <c r="BH104" s="10">
        <f t="shared" si="32"/>
        <v>0</v>
      </c>
      <c r="BJ104" s="149">
        <v>375</v>
      </c>
      <c r="BK104" s="201">
        <f t="shared" si="33"/>
        <v>0</v>
      </c>
      <c r="BL104" s="202">
        <f t="shared" si="34"/>
        <v>0</v>
      </c>
      <c r="BM104" s="202">
        <f t="shared" si="35"/>
        <v>0</v>
      </c>
      <c r="BN104" s="202">
        <f t="shared" si="36"/>
        <v>0</v>
      </c>
      <c r="BO104" s="202">
        <f t="shared" si="37"/>
        <v>0</v>
      </c>
      <c r="BP104" s="202">
        <f t="shared" si="38"/>
        <v>0</v>
      </c>
      <c r="BQ104" s="202">
        <f t="shared" si="39"/>
        <v>0</v>
      </c>
      <c r="BR104" s="202">
        <f t="shared" si="53"/>
        <v>0</v>
      </c>
      <c r="BS104" s="205">
        <f t="shared" si="40"/>
        <v>0</v>
      </c>
      <c r="BT104" s="121">
        <f t="shared" si="41"/>
        <v>1</v>
      </c>
      <c r="BU104" s="171">
        <v>604</v>
      </c>
      <c r="BV104" s="169">
        <f t="shared" si="42"/>
        <v>0</v>
      </c>
      <c r="BW104" s="100">
        <f t="shared" si="43"/>
        <v>1</v>
      </c>
      <c r="BX104" s="100">
        <f t="shared" si="44"/>
        <v>0</v>
      </c>
      <c r="BY104" s="100">
        <f t="shared" si="45"/>
        <v>0</v>
      </c>
      <c r="BZ104" s="100">
        <f t="shared" si="46"/>
        <v>0</v>
      </c>
      <c r="CA104" s="100">
        <f t="shared" si="47"/>
        <v>0</v>
      </c>
      <c r="CB104" s="100">
        <f t="shared" si="48"/>
        <v>0</v>
      </c>
      <c r="CC104" s="100">
        <f t="shared" si="49"/>
        <v>0</v>
      </c>
      <c r="CD104" s="202">
        <f t="shared" si="50"/>
        <v>0</v>
      </c>
      <c r="CE104" s="205">
        <f t="shared" si="51"/>
        <v>0</v>
      </c>
      <c r="CF104" s="121">
        <f t="shared" si="52"/>
        <v>2</v>
      </c>
    </row>
    <row r="105" spans="2:84">
      <c r="H105" s="133">
        <v>254</v>
      </c>
      <c r="I105">
        <f t="shared" si="0"/>
        <v>1</v>
      </c>
      <c r="M105" s="2"/>
      <c r="P105" s="133">
        <v>188</v>
      </c>
      <c r="Q105">
        <f t="shared" si="54"/>
        <v>0</v>
      </c>
      <c r="R105" s="10">
        <f t="shared" si="4"/>
        <v>0</v>
      </c>
      <c r="V105" s="133">
        <v>236</v>
      </c>
      <c r="W105">
        <f t="shared" si="5"/>
        <v>1</v>
      </c>
      <c r="X105" s="10">
        <f t="shared" si="6"/>
        <v>1</v>
      </c>
      <c r="Y105" s="10">
        <f t="shared" si="7"/>
        <v>0</v>
      </c>
      <c r="AB105" s="138">
        <v>292</v>
      </c>
      <c r="AC105" s="10">
        <f t="shared" si="8"/>
        <v>1</v>
      </c>
      <c r="AD105" s="10">
        <f t="shared" si="9"/>
        <v>0</v>
      </c>
      <c r="AE105" s="10">
        <f t="shared" si="10"/>
        <v>1</v>
      </c>
      <c r="AF105" s="10">
        <f t="shared" si="11"/>
        <v>0</v>
      </c>
      <c r="AH105" s="133">
        <v>269</v>
      </c>
      <c r="AI105" s="10">
        <f t="shared" si="12"/>
        <v>0</v>
      </c>
      <c r="AJ105" s="10">
        <f t="shared" si="13"/>
        <v>0</v>
      </c>
      <c r="AK105" s="10">
        <f t="shared" si="14"/>
        <v>0</v>
      </c>
      <c r="AL105" s="10">
        <f t="shared" si="15"/>
        <v>0</v>
      </c>
      <c r="AM105" s="10">
        <f t="shared" si="16"/>
        <v>1</v>
      </c>
      <c r="AN105" s="149">
        <v>233</v>
      </c>
      <c r="AO105" s="10">
        <f t="shared" si="17"/>
        <v>1</v>
      </c>
      <c r="AP105" s="10">
        <f t="shared" si="18"/>
        <v>1</v>
      </c>
      <c r="AQ105" s="10">
        <f t="shared" si="19"/>
        <v>1</v>
      </c>
      <c r="AR105" s="10">
        <f t="shared" si="20"/>
        <v>1</v>
      </c>
      <c r="AS105" s="10">
        <f t="shared" si="21"/>
        <v>1</v>
      </c>
      <c r="AT105" s="138">
        <v>341</v>
      </c>
      <c r="AU105" s="10">
        <f t="shared" si="2"/>
        <v>1</v>
      </c>
      <c r="AV105" s="10">
        <f t="shared" si="22"/>
        <v>0</v>
      </c>
      <c r="AW105" s="10">
        <f t="shared" si="23"/>
        <v>1</v>
      </c>
      <c r="AX105" s="10">
        <f t="shared" si="24"/>
        <v>1</v>
      </c>
      <c r="AY105" s="10">
        <f t="shared" si="25"/>
        <v>0</v>
      </c>
      <c r="AZ105" s="138">
        <v>326</v>
      </c>
      <c r="BA105" s="10">
        <f t="shared" si="3"/>
        <v>0</v>
      </c>
      <c r="BB105" s="10">
        <f t="shared" si="26"/>
        <v>0</v>
      </c>
      <c r="BC105" s="10">
        <f t="shared" si="27"/>
        <v>0</v>
      </c>
      <c r="BD105" s="10">
        <f t="shared" si="28"/>
        <v>0</v>
      </c>
      <c r="BE105" s="10">
        <f t="shared" si="29"/>
        <v>0</v>
      </c>
      <c r="BF105" s="10">
        <f t="shared" si="30"/>
        <v>0</v>
      </c>
      <c r="BG105" s="10">
        <f t="shared" si="31"/>
        <v>0</v>
      </c>
      <c r="BH105" s="10">
        <f t="shared" si="32"/>
        <v>0</v>
      </c>
      <c r="BJ105" s="138">
        <v>399</v>
      </c>
      <c r="BK105" s="201">
        <f t="shared" si="33"/>
        <v>0</v>
      </c>
      <c r="BL105" s="202">
        <f t="shared" si="34"/>
        <v>0</v>
      </c>
      <c r="BM105" s="202">
        <f t="shared" si="35"/>
        <v>0</v>
      </c>
      <c r="BN105" s="202">
        <f t="shared" si="36"/>
        <v>0</v>
      </c>
      <c r="BO105" s="202">
        <f t="shared" si="37"/>
        <v>0</v>
      </c>
      <c r="BP105" s="202">
        <f t="shared" si="38"/>
        <v>0</v>
      </c>
      <c r="BQ105" s="202">
        <f t="shared" si="39"/>
        <v>1</v>
      </c>
      <c r="BR105" s="202">
        <f t="shared" si="53"/>
        <v>0</v>
      </c>
      <c r="BS105" s="205">
        <f t="shared" si="40"/>
        <v>0</v>
      </c>
      <c r="BT105" s="121">
        <f t="shared" si="41"/>
        <v>2</v>
      </c>
      <c r="BU105" s="169">
        <v>624</v>
      </c>
      <c r="BV105" s="169">
        <f t="shared" si="42"/>
        <v>1</v>
      </c>
      <c r="BW105" s="100">
        <f t="shared" si="43"/>
        <v>0</v>
      </c>
      <c r="BX105" s="100">
        <f t="shared" si="44"/>
        <v>0</v>
      </c>
      <c r="BY105" s="100">
        <f t="shared" si="45"/>
        <v>0</v>
      </c>
      <c r="BZ105" s="100">
        <f t="shared" si="46"/>
        <v>0</v>
      </c>
      <c r="CA105" s="100">
        <f t="shared" si="47"/>
        <v>0</v>
      </c>
      <c r="CB105" s="100">
        <f t="shared" si="48"/>
        <v>0</v>
      </c>
      <c r="CC105" s="100">
        <f t="shared" si="49"/>
        <v>0</v>
      </c>
      <c r="CD105" s="202">
        <f t="shared" si="50"/>
        <v>0</v>
      </c>
      <c r="CE105" s="205">
        <f t="shared" si="51"/>
        <v>0</v>
      </c>
      <c r="CF105" s="121">
        <f t="shared" si="52"/>
        <v>2</v>
      </c>
    </row>
    <row r="106" spans="2:84">
      <c r="H106" s="133">
        <v>267</v>
      </c>
      <c r="I106">
        <f t="shared" si="0"/>
        <v>1</v>
      </c>
      <c r="M106" s="2"/>
      <c r="P106" s="133">
        <v>190</v>
      </c>
      <c r="Q106">
        <f t="shared" si="54"/>
        <v>1</v>
      </c>
      <c r="R106" s="10">
        <f t="shared" si="4"/>
        <v>0</v>
      </c>
      <c r="V106" s="135">
        <v>245</v>
      </c>
      <c r="W106">
        <f t="shared" si="5"/>
        <v>0</v>
      </c>
      <c r="X106" s="10">
        <f t="shared" si="6"/>
        <v>0</v>
      </c>
      <c r="Y106" s="10">
        <f t="shared" si="7"/>
        <v>0</v>
      </c>
      <c r="AB106" s="138">
        <v>296</v>
      </c>
      <c r="AC106" s="10">
        <f t="shared" si="8"/>
        <v>0</v>
      </c>
      <c r="AD106" s="10">
        <f t="shared" si="9"/>
        <v>0</v>
      </c>
      <c r="AE106" s="10">
        <f t="shared" si="10"/>
        <v>0</v>
      </c>
      <c r="AF106" s="10">
        <f t="shared" si="11"/>
        <v>0</v>
      </c>
      <c r="AH106" s="133">
        <v>279</v>
      </c>
      <c r="AI106" s="10">
        <f t="shared" si="12"/>
        <v>1</v>
      </c>
      <c r="AJ106" s="10">
        <f t="shared" si="13"/>
        <v>0</v>
      </c>
      <c r="AK106" s="10">
        <f t="shared" si="14"/>
        <v>1</v>
      </c>
      <c r="AL106" s="10">
        <f t="shared" si="15"/>
        <v>1</v>
      </c>
      <c r="AM106" s="10">
        <f t="shared" si="16"/>
        <v>0</v>
      </c>
      <c r="AN106" s="138">
        <v>234</v>
      </c>
      <c r="AO106" s="10">
        <f t="shared" si="17"/>
        <v>1</v>
      </c>
      <c r="AP106" s="10">
        <f t="shared" si="18"/>
        <v>0</v>
      </c>
      <c r="AQ106" s="10">
        <f t="shared" si="19"/>
        <v>0</v>
      </c>
      <c r="AR106" s="10">
        <f t="shared" si="20"/>
        <v>0</v>
      </c>
      <c r="AS106" s="10">
        <f t="shared" si="21"/>
        <v>0</v>
      </c>
      <c r="AT106" s="138">
        <v>364</v>
      </c>
      <c r="AU106" s="10">
        <f t="shared" si="2"/>
        <v>0</v>
      </c>
      <c r="AV106" s="10">
        <f t="shared" si="22"/>
        <v>0</v>
      </c>
      <c r="AW106" s="10">
        <f t="shared" si="23"/>
        <v>1</v>
      </c>
      <c r="AX106" s="10">
        <f t="shared" si="24"/>
        <v>0</v>
      </c>
      <c r="AY106" s="10">
        <f t="shared" si="25"/>
        <v>0</v>
      </c>
      <c r="AZ106" s="138">
        <v>330</v>
      </c>
      <c r="BA106" s="10">
        <f t="shared" si="3"/>
        <v>1</v>
      </c>
      <c r="BB106" s="10">
        <f t="shared" si="26"/>
        <v>0</v>
      </c>
      <c r="BC106" s="10">
        <f t="shared" si="27"/>
        <v>1</v>
      </c>
      <c r="BD106" s="10">
        <f t="shared" si="28"/>
        <v>1</v>
      </c>
      <c r="BE106" s="10">
        <f t="shared" si="29"/>
        <v>1</v>
      </c>
      <c r="BF106" s="10">
        <f t="shared" si="30"/>
        <v>1</v>
      </c>
      <c r="BG106" s="10">
        <f t="shared" si="31"/>
        <v>0</v>
      </c>
      <c r="BH106" s="10">
        <f t="shared" si="32"/>
        <v>1</v>
      </c>
      <c r="BJ106" s="182">
        <v>469</v>
      </c>
      <c r="BK106" s="201">
        <f t="shared" si="33"/>
        <v>1</v>
      </c>
      <c r="BL106" s="202">
        <f t="shared" si="34"/>
        <v>1</v>
      </c>
      <c r="BM106" s="202">
        <f t="shared" si="35"/>
        <v>1</v>
      </c>
      <c r="BN106" s="202">
        <f t="shared" si="36"/>
        <v>1</v>
      </c>
      <c r="BO106" s="202">
        <f t="shared" si="37"/>
        <v>1</v>
      </c>
      <c r="BP106" s="202">
        <f t="shared" si="38"/>
        <v>1</v>
      </c>
      <c r="BQ106" s="202">
        <f t="shared" si="39"/>
        <v>1</v>
      </c>
      <c r="BR106" s="202">
        <f t="shared" si="53"/>
        <v>1</v>
      </c>
      <c r="BS106" s="205">
        <f t="shared" si="40"/>
        <v>0</v>
      </c>
      <c r="BT106" s="121">
        <f t="shared" si="41"/>
        <v>9</v>
      </c>
      <c r="BU106" s="169">
        <v>668</v>
      </c>
      <c r="BV106" s="169">
        <f t="shared" si="42"/>
        <v>1</v>
      </c>
      <c r="BW106" s="100">
        <f t="shared" si="43"/>
        <v>0</v>
      </c>
      <c r="BX106" s="100">
        <f t="shared" si="44"/>
        <v>0</v>
      </c>
      <c r="BY106" s="100">
        <f t="shared" si="45"/>
        <v>0</v>
      </c>
      <c r="BZ106" s="100">
        <f t="shared" si="46"/>
        <v>0</v>
      </c>
      <c r="CA106" s="100">
        <f t="shared" si="47"/>
        <v>0</v>
      </c>
      <c r="CB106" s="100">
        <f t="shared" si="48"/>
        <v>0</v>
      </c>
      <c r="CC106" s="100">
        <f t="shared" si="49"/>
        <v>0</v>
      </c>
      <c r="CD106" s="202">
        <f t="shared" si="50"/>
        <v>0</v>
      </c>
      <c r="CE106" s="205">
        <f t="shared" si="51"/>
        <v>0</v>
      </c>
      <c r="CF106" s="121">
        <f t="shared" si="52"/>
        <v>2</v>
      </c>
    </row>
    <row r="107" spans="2:84">
      <c r="H107" s="133">
        <v>274</v>
      </c>
      <c r="I107">
        <f t="shared" si="0"/>
        <v>1</v>
      </c>
      <c r="M107" s="2"/>
      <c r="P107" s="133">
        <v>201</v>
      </c>
      <c r="Q107">
        <f t="shared" si="54"/>
        <v>0</v>
      </c>
      <c r="R107" s="10">
        <f t="shared" si="4"/>
        <v>1</v>
      </c>
      <c r="V107" s="133">
        <v>247</v>
      </c>
      <c r="W107">
        <f t="shared" si="5"/>
        <v>0</v>
      </c>
      <c r="X107" s="10">
        <f t="shared" si="6"/>
        <v>0</v>
      </c>
      <c r="Y107" s="10">
        <f t="shared" si="7"/>
        <v>0</v>
      </c>
      <c r="AB107" s="138">
        <v>302</v>
      </c>
      <c r="AC107" s="10">
        <f t="shared" si="8"/>
        <v>1</v>
      </c>
      <c r="AD107" s="10">
        <f t="shared" si="9"/>
        <v>1</v>
      </c>
      <c r="AE107" s="10">
        <f t="shared" si="10"/>
        <v>1</v>
      </c>
      <c r="AF107" s="10">
        <f t="shared" si="11"/>
        <v>0</v>
      </c>
      <c r="AH107" s="133">
        <v>292</v>
      </c>
      <c r="AI107" s="10">
        <f t="shared" si="12"/>
        <v>1</v>
      </c>
      <c r="AJ107" s="10">
        <f t="shared" si="13"/>
        <v>1</v>
      </c>
      <c r="AK107" s="10">
        <f t="shared" si="14"/>
        <v>0</v>
      </c>
      <c r="AL107" s="10">
        <f t="shared" si="15"/>
        <v>1</v>
      </c>
      <c r="AM107" s="10">
        <f t="shared" si="16"/>
        <v>0</v>
      </c>
      <c r="AN107" s="138">
        <v>237</v>
      </c>
      <c r="AO107" s="10">
        <f t="shared" si="17"/>
        <v>0</v>
      </c>
      <c r="AP107" s="10">
        <f t="shared" si="18"/>
        <v>1</v>
      </c>
      <c r="AQ107" s="10">
        <f t="shared" si="19"/>
        <v>0</v>
      </c>
      <c r="AR107" s="10">
        <f t="shared" si="20"/>
        <v>0</v>
      </c>
      <c r="AS107" s="10">
        <f t="shared" si="21"/>
        <v>0</v>
      </c>
      <c r="AT107" s="138">
        <v>365</v>
      </c>
      <c r="AU107" s="10">
        <f t="shared" si="2"/>
        <v>1</v>
      </c>
      <c r="AV107" s="10">
        <f t="shared" si="22"/>
        <v>1</v>
      </c>
      <c r="AW107" s="10">
        <f t="shared" si="23"/>
        <v>1</v>
      </c>
      <c r="AX107" s="10">
        <f t="shared" si="24"/>
        <v>0</v>
      </c>
      <c r="AY107" s="10">
        <f t="shared" si="25"/>
        <v>1</v>
      </c>
      <c r="AZ107" s="138">
        <v>348</v>
      </c>
      <c r="BA107" s="10">
        <f t="shared" si="3"/>
        <v>0</v>
      </c>
      <c r="BB107" s="10">
        <f t="shared" si="26"/>
        <v>0</v>
      </c>
      <c r="BC107" s="10">
        <f t="shared" si="27"/>
        <v>0</v>
      </c>
      <c r="BD107" s="10">
        <f t="shared" si="28"/>
        <v>0</v>
      </c>
      <c r="BE107" s="10">
        <f t="shared" si="29"/>
        <v>0</v>
      </c>
      <c r="BF107" s="10">
        <f t="shared" si="30"/>
        <v>0</v>
      </c>
      <c r="BG107" s="10">
        <f t="shared" si="31"/>
        <v>0</v>
      </c>
      <c r="BH107" s="10">
        <f t="shared" si="32"/>
        <v>0</v>
      </c>
      <c r="BJ107" s="149">
        <v>488</v>
      </c>
      <c r="BK107" s="201">
        <f t="shared" si="33"/>
        <v>0</v>
      </c>
      <c r="BL107" s="202">
        <f t="shared" si="34"/>
        <v>1</v>
      </c>
      <c r="BM107" s="202">
        <f t="shared" si="35"/>
        <v>0</v>
      </c>
      <c r="BN107" s="202">
        <f t="shared" si="36"/>
        <v>0</v>
      </c>
      <c r="BO107" s="202">
        <f t="shared" si="37"/>
        <v>0</v>
      </c>
      <c r="BP107" s="202">
        <f t="shared" si="38"/>
        <v>0</v>
      </c>
      <c r="BQ107" s="202">
        <f t="shared" si="39"/>
        <v>0</v>
      </c>
      <c r="BR107" s="202">
        <f t="shared" si="53"/>
        <v>0</v>
      </c>
      <c r="BS107" s="205">
        <f t="shared" si="40"/>
        <v>0</v>
      </c>
      <c r="BT107" s="121">
        <f t="shared" si="41"/>
        <v>2</v>
      </c>
      <c r="BU107" s="171">
        <v>706</v>
      </c>
      <c r="BV107" s="169">
        <f t="shared" si="42"/>
        <v>0</v>
      </c>
      <c r="BW107" s="100">
        <f t="shared" si="43"/>
        <v>0</v>
      </c>
      <c r="BX107" s="100">
        <f t="shared" si="44"/>
        <v>0</v>
      </c>
      <c r="BY107" s="100">
        <f t="shared" si="45"/>
        <v>0</v>
      </c>
      <c r="BZ107" s="100">
        <f t="shared" si="46"/>
        <v>0</v>
      </c>
      <c r="CA107" s="100">
        <f t="shared" si="47"/>
        <v>0</v>
      </c>
      <c r="CB107" s="100">
        <f t="shared" si="48"/>
        <v>0</v>
      </c>
      <c r="CC107" s="100">
        <f t="shared" si="49"/>
        <v>0</v>
      </c>
      <c r="CD107" s="202">
        <f t="shared" si="50"/>
        <v>0</v>
      </c>
      <c r="CE107" s="205">
        <f t="shared" si="51"/>
        <v>0</v>
      </c>
      <c r="CF107" s="121">
        <f t="shared" si="52"/>
        <v>1</v>
      </c>
    </row>
    <row r="108" spans="2:84">
      <c r="H108" s="133">
        <v>279</v>
      </c>
      <c r="I108">
        <f t="shared" si="0"/>
        <v>0</v>
      </c>
      <c r="M108" s="2"/>
      <c r="P108" s="133">
        <v>217</v>
      </c>
      <c r="Q108">
        <f t="shared" si="54"/>
        <v>1</v>
      </c>
      <c r="R108" s="10">
        <f t="shared" si="4"/>
        <v>0</v>
      </c>
      <c r="V108" s="135">
        <v>254</v>
      </c>
      <c r="W108">
        <f t="shared" si="5"/>
        <v>1</v>
      </c>
      <c r="X108" s="10">
        <f t="shared" si="6"/>
        <v>1</v>
      </c>
      <c r="Y108" s="10">
        <f t="shared" si="7"/>
        <v>1</v>
      </c>
      <c r="AB108" s="138">
        <v>311</v>
      </c>
      <c r="AC108" s="10">
        <f t="shared" si="8"/>
        <v>1</v>
      </c>
      <c r="AD108" s="10">
        <f t="shared" si="9"/>
        <v>1</v>
      </c>
      <c r="AE108" s="10">
        <f t="shared" si="10"/>
        <v>0</v>
      </c>
      <c r="AF108" s="10">
        <f t="shared" si="11"/>
        <v>0</v>
      </c>
      <c r="AH108" s="133">
        <v>293</v>
      </c>
      <c r="AI108" s="10">
        <f t="shared" si="12"/>
        <v>0</v>
      </c>
      <c r="AJ108" s="10">
        <f t="shared" si="13"/>
        <v>0</v>
      </c>
      <c r="AK108" s="10">
        <f t="shared" si="14"/>
        <v>0</v>
      </c>
      <c r="AL108" s="10">
        <f t="shared" si="15"/>
        <v>1</v>
      </c>
      <c r="AM108" s="10">
        <f t="shared" si="16"/>
        <v>0</v>
      </c>
      <c r="AN108" s="138">
        <v>254</v>
      </c>
      <c r="AO108" s="10">
        <f t="shared" si="17"/>
        <v>1</v>
      </c>
      <c r="AP108" s="10">
        <f t="shared" si="18"/>
        <v>1</v>
      </c>
      <c r="AQ108" s="10">
        <f t="shared" si="19"/>
        <v>1</v>
      </c>
      <c r="AR108" s="10">
        <f t="shared" si="20"/>
        <v>1</v>
      </c>
      <c r="AS108" s="10">
        <f t="shared" si="21"/>
        <v>1</v>
      </c>
      <c r="AT108" s="138">
        <v>386</v>
      </c>
      <c r="AU108" s="10">
        <f t="shared" si="2"/>
        <v>0</v>
      </c>
      <c r="AV108" s="10">
        <f t="shared" si="22"/>
        <v>0</v>
      </c>
      <c r="AW108" s="10">
        <f t="shared" si="23"/>
        <v>1</v>
      </c>
      <c r="AX108" s="10">
        <f t="shared" si="24"/>
        <v>0</v>
      </c>
      <c r="AY108" s="10">
        <f t="shared" si="25"/>
        <v>0</v>
      </c>
      <c r="AZ108" s="138">
        <v>359</v>
      </c>
      <c r="BA108" s="10">
        <f t="shared" si="3"/>
        <v>0</v>
      </c>
      <c r="BB108" s="10">
        <f t="shared" si="26"/>
        <v>0</v>
      </c>
      <c r="BC108" s="10">
        <f t="shared" si="27"/>
        <v>0</v>
      </c>
      <c r="BD108" s="10">
        <f t="shared" si="28"/>
        <v>0</v>
      </c>
      <c r="BE108" s="10">
        <f t="shared" si="29"/>
        <v>1</v>
      </c>
      <c r="BF108" s="10">
        <f t="shared" si="30"/>
        <v>0</v>
      </c>
      <c r="BG108" s="10">
        <f t="shared" si="31"/>
        <v>0</v>
      </c>
      <c r="BH108" s="10">
        <f t="shared" si="32"/>
        <v>0</v>
      </c>
      <c r="BJ108" s="138">
        <v>503</v>
      </c>
      <c r="BK108" s="201">
        <f t="shared" si="33"/>
        <v>0</v>
      </c>
      <c r="BL108" s="202">
        <f t="shared" si="34"/>
        <v>1</v>
      </c>
      <c r="BM108" s="202">
        <f t="shared" si="35"/>
        <v>1</v>
      </c>
      <c r="BN108" s="202">
        <f t="shared" si="36"/>
        <v>1</v>
      </c>
      <c r="BO108" s="202">
        <f t="shared" si="37"/>
        <v>0</v>
      </c>
      <c r="BP108" s="202">
        <f t="shared" si="38"/>
        <v>0</v>
      </c>
      <c r="BQ108" s="202">
        <f t="shared" si="39"/>
        <v>0</v>
      </c>
      <c r="BR108" s="202">
        <f t="shared" si="53"/>
        <v>0</v>
      </c>
      <c r="BS108" s="205">
        <f t="shared" si="40"/>
        <v>0</v>
      </c>
      <c r="BT108" s="121">
        <f t="shared" si="41"/>
        <v>4</v>
      </c>
      <c r="BU108" s="169">
        <v>744</v>
      </c>
      <c r="BV108" s="169">
        <f t="shared" si="42"/>
        <v>0</v>
      </c>
      <c r="BW108" s="100">
        <f t="shared" si="43"/>
        <v>0</v>
      </c>
      <c r="BX108" s="100">
        <f t="shared" si="44"/>
        <v>0</v>
      </c>
      <c r="BY108" s="100">
        <f t="shared" si="45"/>
        <v>0</v>
      </c>
      <c r="BZ108" s="100">
        <f t="shared" si="46"/>
        <v>0</v>
      </c>
      <c r="CA108" s="100">
        <f t="shared" si="47"/>
        <v>0</v>
      </c>
      <c r="CB108" s="100">
        <f t="shared" si="48"/>
        <v>0</v>
      </c>
      <c r="CC108" s="100">
        <f t="shared" si="49"/>
        <v>0</v>
      </c>
      <c r="CD108" s="202">
        <f t="shared" si="50"/>
        <v>0</v>
      </c>
      <c r="CE108" s="205">
        <f t="shared" si="51"/>
        <v>0</v>
      </c>
      <c r="CF108" s="121">
        <f t="shared" si="52"/>
        <v>1</v>
      </c>
    </row>
    <row r="109" spans="2:84">
      <c r="H109" s="133">
        <v>288</v>
      </c>
      <c r="I109">
        <f t="shared" si="0"/>
        <v>0</v>
      </c>
      <c r="M109" s="2"/>
      <c r="P109" s="133">
        <v>224</v>
      </c>
      <c r="Q109">
        <f t="shared" si="54"/>
        <v>0</v>
      </c>
      <c r="R109" s="10">
        <f t="shared" si="4"/>
        <v>0</v>
      </c>
      <c r="V109" s="133">
        <v>260</v>
      </c>
      <c r="W109">
        <f t="shared" si="5"/>
        <v>0</v>
      </c>
      <c r="X109" s="10">
        <f t="shared" si="6"/>
        <v>0</v>
      </c>
      <c r="Y109" s="10">
        <f t="shared" si="7"/>
        <v>0</v>
      </c>
      <c r="AB109" s="138">
        <v>316</v>
      </c>
      <c r="AC109" s="10">
        <f t="shared" si="8"/>
        <v>0</v>
      </c>
      <c r="AD109" s="10">
        <f t="shared" si="9"/>
        <v>0</v>
      </c>
      <c r="AE109" s="10">
        <f t="shared" si="10"/>
        <v>0</v>
      </c>
      <c r="AF109" s="10">
        <f t="shared" si="11"/>
        <v>0</v>
      </c>
      <c r="AH109" s="133">
        <v>302</v>
      </c>
      <c r="AI109" s="10">
        <f t="shared" si="12"/>
        <v>1</v>
      </c>
      <c r="AJ109" s="10">
        <f t="shared" si="13"/>
        <v>1</v>
      </c>
      <c r="AK109" s="10">
        <f t="shared" si="14"/>
        <v>1</v>
      </c>
      <c r="AL109" s="10">
        <f t="shared" si="15"/>
        <v>1</v>
      </c>
      <c r="AM109" s="10">
        <f t="shared" si="16"/>
        <v>0</v>
      </c>
      <c r="AN109" s="138">
        <v>269</v>
      </c>
      <c r="AO109" s="10">
        <f t="shared" si="17"/>
        <v>1</v>
      </c>
      <c r="AP109" s="10">
        <f t="shared" si="18"/>
        <v>0</v>
      </c>
      <c r="AQ109" s="10">
        <f t="shared" si="19"/>
        <v>0</v>
      </c>
      <c r="AR109" s="10">
        <f t="shared" si="20"/>
        <v>0</v>
      </c>
      <c r="AS109" s="10">
        <f t="shared" si="21"/>
        <v>0</v>
      </c>
      <c r="AT109" s="149">
        <v>469</v>
      </c>
      <c r="AU109" s="10">
        <f t="shared" si="2"/>
        <v>1</v>
      </c>
      <c r="AV109" s="10">
        <f t="shared" si="22"/>
        <v>1</v>
      </c>
      <c r="AW109" s="10">
        <f t="shared" si="23"/>
        <v>1</v>
      </c>
      <c r="AX109" s="10">
        <f t="shared" si="24"/>
        <v>1</v>
      </c>
      <c r="AY109" s="10">
        <f t="shared" si="25"/>
        <v>1</v>
      </c>
      <c r="AZ109" s="138">
        <v>365</v>
      </c>
      <c r="BA109" s="10">
        <f t="shared" si="3"/>
        <v>1</v>
      </c>
      <c r="BB109" s="10">
        <f t="shared" si="26"/>
        <v>1</v>
      </c>
      <c r="BC109" s="10">
        <f t="shared" si="27"/>
        <v>1</v>
      </c>
      <c r="BD109" s="10">
        <f t="shared" si="28"/>
        <v>1</v>
      </c>
      <c r="BE109" s="10">
        <f t="shared" si="29"/>
        <v>0</v>
      </c>
      <c r="BF109" s="10">
        <f t="shared" si="30"/>
        <v>1</v>
      </c>
      <c r="BG109" s="10">
        <f t="shared" si="31"/>
        <v>1</v>
      </c>
      <c r="BH109" s="10">
        <f t="shared" si="32"/>
        <v>1</v>
      </c>
      <c r="BJ109" s="149">
        <v>548</v>
      </c>
      <c r="BK109" s="201">
        <f t="shared" si="33"/>
        <v>0</v>
      </c>
      <c r="BL109" s="202">
        <f t="shared" si="34"/>
        <v>0</v>
      </c>
      <c r="BM109" s="202">
        <f t="shared" si="35"/>
        <v>0</v>
      </c>
      <c r="BN109" s="202">
        <f t="shared" si="36"/>
        <v>0</v>
      </c>
      <c r="BO109" s="202">
        <f t="shared" si="37"/>
        <v>0</v>
      </c>
      <c r="BP109" s="202">
        <f t="shared" si="38"/>
        <v>0</v>
      </c>
      <c r="BQ109" s="202">
        <f t="shared" si="39"/>
        <v>0</v>
      </c>
      <c r="BR109" s="202">
        <f t="shared" si="53"/>
        <v>0</v>
      </c>
      <c r="BS109" s="205">
        <f t="shared" si="40"/>
        <v>0</v>
      </c>
      <c r="BT109" s="121">
        <f t="shared" si="41"/>
        <v>1</v>
      </c>
      <c r="BU109" s="171">
        <v>888</v>
      </c>
      <c r="BV109" s="169">
        <f t="shared" si="42"/>
        <v>0</v>
      </c>
      <c r="BW109" s="100">
        <f t="shared" si="43"/>
        <v>0</v>
      </c>
      <c r="BX109" s="100">
        <f t="shared" si="44"/>
        <v>0</v>
      </c>
      <c r="BY109" s="100">
        <f t="shared" si="45"/>
        <v>0</v>
      </c>
      <c r="BZ109" s="100">
        <f t="shared" si="46"/>
        <v>0</v>
      </c>
      <c r="CA109" s="100">
        <f t="shared" si="47"/>
        <v>0</v>
      </c>
      <c r="CB109" s="100">
        <f t="shared" si="48"/>
        <v>0</v>
      </c>
      <c r="CC109" s="100">
        <f t="shared" si="49"/>
        <v>0</v>
      </c>
      <c r="CD109" s="202">
        <f t="shared" si="50"/>
        <v>0</v>
      </c>
      <c r="CE109" s="205">
        <f t="shared" si="51"/>
        <v>0</v>
      </c>
      <c r="CF109" s="121">
        <f t="shared" si="52"/>
        <v>1</v>
      </c>
    </row>
    <row r="110" spans="2:84">
      <c r="H110" s="133">
        <v>292</v>
      </c>
      <c r="I110">
        <f t="shared" si="0"/>
        <v>0</v>
      </c>
      <c r="M110" s="2"/>
      <c r="P110" s="133">
        <v>226</v>
      </c>
      <c r="Q110">
        <f t="shared" si="54"/>
        <v>0</v>
      </c>
      <c r="R110" s="10">
        <f t="shared" si="4"/>
        <v>0</v>
      </c>
      <c r="V110" s="133">
        <v>263</v>
      </c>
      <c r="W110">
        <f t="shared" si="5"/>
        <v>0</v>
      </c>
      <c r="X110" s="10">
        <f t="shared" si="6"/>
        <v>0</v>
      </c>
      <c r="Y110" s="10">
        <f t="shared" si="7"/>
        <v>0</v>
      </c>
      <c r="AB110" s="138">
        <v>322</v>
      </c>
      <c r="AC110" s="10">
        <f t="shared" si="8"/>
        <v>1</v>
      </c>
      <c r="AD110" s="10">
        <f t="shared" si="9"/>
        <v>1</v>
      </c>
      <c r="AE110" s="10">
        <f t="shared" si="10"/>
        <v>0</v>
      </c>
      <c r="AF110" s="10">
        <f t="shared" si="11"/>
        <v>0</v>
      </c>
      <c r="AH110" s="133">
        <v>312</v>
      </c>
      <c r="AI110" s="10">
        <f t="shared" si="12"/>
        <v>0</v>
      </c>
      <c r="AJ110" s="10">
        <f t="shared" si="13"/>
        <v>1</v>
      </c>
      <c r="AK110" s="10">
        <f t="shared" si="14"/>
        <v>1</v>
      </c>
      <c r="AL110" s="10">
        <f t="shared" si="15"/>
        <v>1</v>
      </c>
      <c r="AM110" s="10">
        <f t="shared" si="16"/>
        <v>1</v>
      </c>
      <c r="AN110" s="138">
        <v>271</v>
      </c>
      <c r="AO110" s="10">
        <f t="shared" si="17"/>
        <v>0</v>
      </c>
      <c r="AP110" s="10">
        <f t="shared" si="18"/>
        <v>0</v>
      </c>
      <c r="AQ110" s="10">
        <f t="shared" si="19"/>
        <v>1</v>
      </c>
      <c r="AR110" s="10">
        <f t="shared" si="20"/>
        <v>1</v>
      </c>
      <c r="AS110" s="10">
        <f t="shared" si="21"/>
        <v>0</v>
      </c>
      <c r="AT110" s="138">
        <v>488</v>
      </c>
      <c r="AU110" s="10">
        <f t="shared" si="2"/>
        <v>0</v>
      </c>
      <c r="AV110" s="10">
        <f t="shared" si="22"/>
        <v>0</v>
      </c>
      <c r="AW110" s="10">
        <f t="shared" si="23"/>
        <v>0</v>
      </c>
      <c r="AX110" s="10">
        <f t="shared" si="24"/>
        <v>0</v>
      </c>
      <c r="AY110" s="10">
        <f t="shared" si="25"/>
        <v>0</v>
      </c>
      <c r="AZ110" s="138">
        <v>368</v>
      </c>
      <c r="BA110" s="10">
        <f t="shared" si="3"/>
        <v>0</v>
      </c>
      <c r="BB110" s="10">
        <f t="shared" si="26"/>
        <v>0</v>
      </c>
      <c r="BC110" s="10">
        <f t="shared" si="27"/>
        <v>0</v>
      </c>
      <c r="BD110" s="10">
        <f t="shared" si="28"/>
        <v>0</v>
      </c>
      <c r="BE110" s="10">
        <f t="shared" si="29"/>
        <v>0</v>
      </c>
      <c r="BF110" s="10">
        <f t="shared" si="30"/>
        <v>1</v>
      </c>
      <c r="BG110" s="10">
        <f t="shared" si="31"/>
        <v>0</v>
      </c>
      <c r="BH110" s="10">
        <f t="shared" si="32"/>
        <v>0</v>
      </c>
      <c r="BJ110" s="138">
        <v>624</v>
      </c>
      <c r="BK110" s="201">
        <f t="shared" si="33"/>
        <v>0</v>
      </c>
      <c r="BL110" s="202">
        <f t="shared" si="34"/>
        <v>0</v>
      </c>
      <c r="BM110" s="202">
        <f t="shared" si="35"/>
        <v>0</v>
      </c>
      <c r="BN110" s="202">
        <f t="shared" si="36"/>
        <v>0</v>
      </c>
      <c r="BO110" s="202">
        <f t="shared" si="37"/>
        <v>0</v>
      </c>
      <c r="BP110" s="202">
        <f t="shared" si="38"/>
        <v>0</v>
      </c>
      <c r="BQ110" s="202">
        <f t="shared" si="39"/>
        <v>0</v>
      </c>
      <c r="BR110" s="202">
        <f t="shared" si="53"/>
        <v>0</v>
      </c>
      <c r="BS110" s="205">
        <f t="shared" si="40"/>
        <v>0</v>
      </c>
      <c r="BT110" s="121">
        <f t="shared" si="41"/>
        <v>1</v>
      </c>
      <c r="BU110" s="169">
        <v>910</v>
      </c>
      <c r="BV110" s="169">
        <f t="shared" si="42"/>
        <v>0</v>
      </c>
      <c r="BW110" s="100">
        <f t="shared" si="43"/>
        <v>0</v>
      </c>
      <c r="BX110" s="100">
        <f t="shared" si="44"/>
        <v>1</v>
      </c>
      <c r="BY110" s="100">
        <f t="shared" si="45"/>
        <v>0</v>
      </c>
      <c r="BZ110" s="100">
        <f t="shared" si="46"/>
        <v>1</v>
      </c>
      <c r="CA110" s="100">
        <f t="shared" si="47"/>
        <v>0</v>
      </c>
      <c r="CB110" s="100">
        <f t="shared" si="48"/>
        <v>0</v>
      </c>
      <c r="CC110" s="100">
        <f t="shared" si="49"/>
        <v>0</v>
      </c>
      <c r="CD110" s="202">
        <f t="shared" si="50"/>
        <v>0</v>
      </c>
      <c r="CE110" s="205">
        <f t="shared" si="51"/>
        <v>0</v>
      </c>
      <c r="CF110" s="121">
        <f t="shared" si="52"/>
        <v>3</v>
      </c>
    </row>
    <row r="111" spans="2:84">
      <c r="H111" s="133">
        <v>293</v>
      </c>
      <c r="I111">
        <f t="shared" si="0"/>
        <v>0</v>
      </c>
      <c r="M111" s="161"/>
      <c r="P111" s="134">
        <v>230</v>
      </c>
      <c r="Q111">
        <f t="shared" si="54"/>
        <v>1</v>
      </c>
      <c r="R111" s="10">
        <f t="shared" si="4"/>
        <v>0</v>
      </c>
      <c r="V111" s="133">
        <v>267</v>
      </c>
      <c r="W111">
        <f t="shared" si="5"/>
        <v>1</v>
      </c>
      <c r="X111" s="10">
        <f t="shared" si="6"/>
        <v>1</v>
      </c>
      <c r="Y111" s="10">
        <f t="shared" si="7"/>
        <v>1</v>
      </c>
      <c r="AB111" s="138">
        <v>330</v>
      </c>
      <c r="AC111" s="10">
        <f t="shared" si="8"/>
        <v>1</v>
      </c>
      <c r="AD111" s="10">
        <f t="shared" si="9"/>
        <v>1</v>
      </c>
      <c r="AE111" s="10">
        <f t="shared" si="10"/>
        <v>0</v>
      </c>
      <c r="AF111" s="10">
        <f t="shared" si="11"/>
        <v>1</v>
      </c>
      <c r="AH111" s="133">
        <v>322</v>
      </c>
      <c r="AI111" s="10">
        <f t="shared" si="12"/>
        <v>1</v>
      </c>
      <c r="AJ111" s="10">
        <f t="shared" si="13"/>
        <v>1</v>
      </c>
      <c r="AK111" s="10">
        <f t="shared" si="14"/>
        <v>1</v>
      </c>
      <c r="AL111" s="10">
        <f t="shared" si="15"/>
        <v>0</v>
      </c>
      <c r="AM111" s="10">
        <f t="shared" si="16"/>
        <v>0</v>
      </c>
      <c r="AN111" s="138">
        <v>279</v>
      </c>
      <c r="AO111" s="10">
        <f t="shared" si="17"/>
        <v>1</v>
      </c>
      <c r="AP111" s="10">
        <f t="shared" si="18"/>
        <v>1</v>
      </c>
      <c r="AQ111" s="10">
        <f t="shared" si="19"/>
        <v>0</v>
      </c>
      <c r="AR111" s="10">
        <f t="shared" si="20"/>
        <v>1</v>
      </c>
      <c r="AS111" s="10">
        <f t="shared" si="21"/>
        <v>1</v>
      </c>
      <c r="AT111" s="138">
        <v>494</v>
      </c>
      <c r="AU111" s="10">
        <f t="shared" si="2"/>
        <v>1</v>
      </c>
      <c r="AV111" s="10">
        <f t="shared" si="22"/>
        <v>1</v>
      </c>
      <c r="AW111" s="10">
        <f t="shared" si="23"/>
        <v>1</v>
      </c>
      <c r="AX111" s="10">
        <f t="shared" si="24"/>
        <v>1</v>
      </c>
      <c r="AY111" s="10">
        <f t="shared" si="25"/>
        <v>1</v>
      </c>
      <c r="AZ111" s="138">
        <v>384</v>
      </c>
      <c r="BA111" s="10">
        <f t="shared" si="3"/>
        <v>0</v>
      </c>
      <c r="BB111" s="10">
        <f t="shared" si="26"/>
        <v>1</v>
      </c>
      <c r="BC111" s="10">
        <f t="shared" si="27"/>
        <v>0</v>
      </c>
      <c r="BD111" s="10">
        <f t="shared" si="28"/>
        <v>0</v>
      </c>
      <c r="BE111" s="10">
        <f t="shared" si="29"/>
        <v>1</v>
      </c>
      <c r="BF111" s="10">
        <f t="shared" si="30"/>
        <v>0</v>
      </c>
      <c r="BG111" s="10">
        <f t="shared" si="31"/>
        <v>0</v>
      </c>
      <c r="BH111" s="10">
        <f t="shared" si="32"/>
        <v>0</v>
      </c>
      <c r="BJ111" s="138">
        <v>668</v>
      </c>
      <c r="BK111" s="201">
        <f t="shared" si="33"/>
        <v>0</v>
      </c>
      <c r="BL111" s="202">
        <f t="shared" si="34"/>
        <v>0</v>
      </c>
      <c r="BM111" s="202">
        <f t="shared" si="35"/>
        <v>0</v>
      </c>
      <c r="BN111" s="202">
        <f t="shared" si="36"/>
        <v>0</v>
      </c>
      <c r="BO111" s="202">
        <f t="shared" si="37"/>
        <v>0</v>
      </c>
      <c r="BP111" s="202">
        <f t="shared" si="38"/>
        <v>0</v>
      </c>
      <c r="BQ111" s="202">
        <f t="shared" si="39"/>
        <v>0</v>
      </c>
      <c r="BR111" s="202">
        <f t="shared" si="53"/>
        <v>0</v>
      </c>
      <c r="BS111" s="205">
        <f t="shared" si="40"/>
        <v>0</v>
      </c>
      <c r="BT111" s="121">
        <f t="shared" si="41"/>
        <v>1</v>
      </c>
      <c r="BU111" s="169">
        <v>968</v>
      </c>
      <c r="BV111" s="169">
        <f t="shared" si="42"/>
        <v>0</v>
      </c>
      <c r="BW111" s="100">
        <f t="shared" si="43"/>
        <v>1</v>
      </c>
      <c r="BX111" s="100">
        <f t="shared" si="44"/>
        <v>0</v>
      </c>
      <c r="BY111" s="100">
        <f t="shared" si="45"/>
        <v>1</v>
      </c>
      <c r="BZ111" s="100">
        <f t="shared" si="46"/>
        <v>0</v>
      </c>
      <c r="CA111" s="100">
        <f t="shared" si="47"/>
        <v>1</v>
      </c>
      <c r="CB111" s="100">
        <f t="shared" si="48"/>
        <v>0</v>
      </c>
      <c r="CC111" s="100">
        <f t="shared" si="49"/>
        <v>0</v>
      </c>
      <c r="CD111" s="202">
        <f t="shared" si="50"/>
        <v>0</v>
      </c>
      <c r="CE111" s="205">
        <f t="shared" si="51"/>
        <v>0</v>
      </c>
      <c r="CF111" s="121">
        <f t="shared" si="52"/>
        <v>4</v>
      </c>
    </row>
    <row r="112" spans="2:84">
      <c r="H112" s="133">
        <v>294</v>
      </c>
      <c r="I112">
        <f t="shared" si="0"/>
        <v>0</v>
      </c>
      <c r="M112" s="161"/>
      <c r="P112" s="134">
        <v>233</v>
      </c>
      <c r="Q112">
        <f t="shared" si="54"/>
        <v>1</v>
      </c>
      <c r="R112" s="10">
        <f t="shared" si="4"/>
        <v>1</v>
      </c>
      <c r="V112" s="133">
        <v>271</v>
      </c>
      <c r="W112">
        <f t="shared" si="5"/>
        <v>1</v>
      </c>
      <c r="X112" s="10">
        <f t="shared" si="6"/>
        <v>0</v>
      </c>
      <c r="Y112" s="10">
        <f t="shared" si="7"/>
        <v>0</v>
      </c>
      <c r="AB112" s="138">
        <v>340</v>
      </c>
      <c r="AC112" s="10">
        <f t="shared" si="8"/>
        <v>0</v>
      </c>
      <c r="AD112" s="10">
        <f t="shared" si="9"/>
        <v>1</v>
      </c>
      <c r="AE112" s="10">
        <f t="shared" si="10"/>
        <v>1</v>
      </c>
      <c r="AF112" s="10">
        <f t="shared" si="11"/>
        <v>1</v>
      </c>
      <c r="AH112" s="133">
        <v>330</v>
      </c>
      <c r="AI112" s="10">
        <f t="shared" si="12"/>
        <v>1</v>
      </c>
      <c r="AJ112" s="10">
        <f t="shared" si="13"/>
        <v>1</v>
      </c>
      <c r="AK112" s="10">
        <f t="shared" si="14"/>
        <v>1</v>
      </c>
      <c r="AL112" s="10">
        <f t="shared" si="15"/>
        <v>0</v>
      </c>
      <c r="AM112" s="10">
        <f t="shared" si="16"/>
        <v>1</v>
      </c>
      <c r="AN112" s="138">
        <v>291</v>
      </c>
      <c r="AO112" s="10">
        <f t="shared" si="17"/>
        <v>0</v>
      </c>
      <c r="AP112" s="10">
        <f t="shared" si="18"/>
        <v>0</v>
      </c>
      <c r="AQ112" s="10">
        <f t="shared" si="19"/>
        <v>0</v>
      </c>
      <c r="AR112" s="10">
        <f t="shared" si="20"/>
        <v>1</v>
      </c>
      <c r="AS112" s="10">
        <f t="shared" si="21"/>
        <v>0</v>
      </c>
      <c r="AT112" s="138">
        <v>503</v>
      </c>
      <c r="AU112" s="10">
        <f t="shared" si="2"/>
        <v>1</v>
      </c>
      <c r="AV112" s="10">
        <f t="shared" si="22"/>
        <v>1</v>
      </c>
      <c r="AW112" s="10">
        <f t="shared" si="23"/>
        <v>0</v>
      </c>
      <c r="AX112" s="10">
        <f t="shared" si="24"/>
        <v>0</v>
      </c>
      <c r="AY112" s="10">
        <f t="shared" si="25"/>
        <v>0</v>
      </c>
      <c r="AZ112" s="138">
        <v>386</v>
      </c>
      <c r="BA112" s="10">
        <f t="shared" si="3"/>
        <v>1</v>
      </c>
      <c r="BB112" s="10">
        <f t="shared" si="26"/>
        <v>0</v>
      </c>
      <c r="BC112" s="10">
        <f t="shared" si="27"/>
        <v>0</v>
      </c>
      <c r="BD112" s="10">
        <f t="shared" si="28"/>
        <v>1</v>
      </c>
      <c r="BE112" s="10">
        <f t="shared" si="29"/>
        <v>0</v>
      </c>
      <c r="BF112" s="10">
        <f t="shared" si="30"/>
        <v>0</v>
      </c>
      <c r="BG112" s="10">
        <f t="shared" si="31"/>
        <v>0</v>
      </c>
      <c r="BH112" s="10">
        <f t="shared" si="32"/>
        <v>0</v>
      </c>
      <c r="BJ112" s="149">
        <v>708</v>
      </c>
      <c r="BK112" s="201">
        <f t="shared" si="33"/>
        <v>0</v>
      </c>
      <c r="BL112" s="202">
        <f t="shared" si="34"/>
        <v>0</v>
      </c>
      <c r="BM112" s="202">
        <f t="shared" si="35"/>
        <v>0</v>
      </c>
      <c r="BN112" s="202">
        <f t="shared" si="36"/>
        <v>0</v>
      </c>
      <c r="BO112" s="202">
        <f t="shared" si="37"/>
        <v>0</v>
      </c>
      <c r="BP112" s="202">
        <f t="shared" si="38"/>
        <v>0</v>
      </c>
      <c r="BQ112" s="202">
        <f t="shared" si="39"/>
        <v>0</v>
      </c>
      <c r="BR112" s="202">
        <f t="shared" si="53"/>
        <v>0</v>
      </c>
      <c r="BS112" s="205">
        <f t="shared" si="40"/>
        <v>0</v>
      </c>
      <c r="BT112" s="121">
        <f t="shared" si="41"/>
        <v>1</v>
      </c>
      <c r="BU112" s="171">
        <v>971</v>
      </c>
      <c r="BV112" s="169">
        <f t="shared" si="42"/>
        <v>1</v>
      </c>
      <c r="BW112" s="100">
        <f t="shared" si="43"/>
        <v>0</v>
      </c>
      <c r="BX112" s="100">
        <f t="shared" si="44"/>
        <v>0</v>
      </c>
      <c r="BY112" s="100">
        <f t="shared" si="45"/>
        <v>0</v>
      </c>
      <c r="BZ112" s="100">
        <f t="shared" si="46"/>
        <v>0</v>
      </c>
      <c r="CA112" s="100">
        <f t="shared" si="47"/>
        <v>1</v>
      </c>
      <c r="CB112" s="100">
        <f t="shared" si="48"/>
        <v>0</v>
      </c>
      <c r="CC112" s="100">
        <f t="shared" si="49"/>
        <v>0</v>
      </c>
      <c r="CD112" s="202">
        <f t="shared" si="50"/>
        <v>0</v>
      </c>
      <c r="CE112" s="205">
        <f t="shared" si="51"/>
        <v>0</v>
      </c>
      <c r="CF112" s="121">
        <f t="shared" si="52"/>
        <v>3</v>
      </c>
    </row>
    <row r="113" spans="8:84">
      <c r="H113" s="133">
        <v>301</v>
      </c>
      <c r="I113">
        <f t="shared" si="0"/>
        <v>0</v>
      </c>
      <c r="M113" s="163"/>
      <c r="P113" s="135">
        <v>236</v>
      </c>
      <c r="Q113">
        <f t="shared" si="54"/>
        <v>1</v>
      </c>
      <c r="R113" s="10">
        <f t="shared" si="4"/>
        <v>0</v>
      </c>
      <c r="V113" s="133">
        <v>292</v>
      </c>
      <c r="W113">
        <f t="shared" si="5"/>
        <v>0</v>
      </c>
      <c r="X113" s="10">
        <f t="shared" si="6"/>
        <v>1</v>
      </c>
      <c r="Y113" s="10">
        <f t="shared" si="7"/>
        <v>0</v>
      </c>
      <c r="AB113" s="138">
        <v>341</v>
      </c>
      <c r="AC113" s="10">
        <f t="shared" si="8"/>
        <v>1</v>
      </c>
      <c r="AD113" s="10">
        <f t="shared" si="9"/>
        <v>0</v>
      </c>
      <c r="AE113" s="10">
        <f t="shared" si="10"/>
        <v>0</v>
      </c>
      <c r="AF113" s="10">
        <f t="shared" si="11"/>
        <v>0</v>
      </c>
      <c r="AH113" s="133">
        <v>337</v>
      </c>
      <c r="AI113" s="10">
        <f t="shared" si="12"/>
        <v>0</v>
      </c>
      <c r="AJ113" s="10">
        <f t="shared" si="13"/>
        <v>0</v>
      </c>
      <c r="AK113" s="10">
        <f t="shared" si="14"/>
        <v>0</v>
      </c>
      <c r="AL113" s="10">
        <f t="shared" si="15"/>
        <v>0</v>
      </c>
      <c r="AM113" s="10">
        <f t="shared" si="16"/>
        <v>0</v>
      </c>
      <c r="AN113" s="138">
        <v>296</v>
      </c>
      <c r="AO113" s="10">
        <f t="shared" si="17"/>
        <v>0</v>
      </c>
      <c r="AP113" s="10">
        <f t="shared" si="18"/>
        <v>1</v>
      </c>
      <c r="AQ113" s="10">
        <f t="shared" si="19"/>
        <v>0</v>
      </c>
      <c r="AR113" s="10">
        <f t="shared" si="20"/>
        <v>0</v>
      </c>
      <c r="AS113" s="10">
        <f t="shared" si="21"/>
        <v>0</v>
      </c>
      <c r="AT113" s="138">
        <v>537</v>
      </c>
      <c r="AU113" s="10">
        <f t="shared" si="2"/>
        <v>0</v>
      </c>
      <c r="AV113" s="10">
        <f t="shared" si="22"/>
        <v>1</v>
      </c>
      <c r="AW113" s="10">
        <f t="shared" si="23"/>
        <v>0</v>
      </c>
      <c r="AX113" s="10">
        <f t="shared" si="24"/>
        <v>0</v>
      </c>
      <c r="AY113" s="10">
        <f t="shared" si="25"/>
        <v>0</v>
      </c>
      <c r="AZ113" s="149">
        <v>469</v>
      </c>
      <c r="BA113" s="10">
        <f t="shared" si="3"/>
        <v>1</v>
      </c>
      <c r="BB113" s="10">
        <f t="shared" si="26"/>
        <v>1</v>
      </c>
      <c r="BC113" s="10">
        <f t="shared" si="27"/>
        <v>1</v>
      </c>
      <c r="BD113" s="10">
        <f t="shared" si="28"/>
        <v>1</v>
      </c>
      <c r="BE113" s="10">
        <f t="shared" si="29"/>
        <v>1</v>
      </c>
      <c r="BF113" s="10">
        <f t="shared" si="30"/>
        <v>1</v>
      </c>
      <c r="BG113" s="10">
        <f t="shared" si="31"/>
        <v>1</v>
      </c>
      <c r="BH113" s="10">
        <f t="shared" si="32"/>
        <v>0</v>
      </c>
      <c r="BJ113" s="138">
        <v>716</v>
      </c>
      <c r="BK113" s="201">
        <f t="shared" si="33"/>
        <v>0</v>
      </c>
      <c r="BL113" s="202">
        <f t="shared" si="34"/>
        <v>0</v>
      </c>
      <c r="BM113" s="202">
        <f t="shared" si="35"/>
        <v>0</v>
      </c>
      <c r="BN113" s="202">
        <f t="shared" si="36"/>
        <v>1</v>
      </c>
      <c r="BO113" s="202">
        <f t="shared" si="37"/>
        <v>1</v>
      </c>
      <c r="BP113" s="202">
        <f t="shared" si="38"/>
        <v>1</v>
      </c>
      <c r="BQ113" s="202">
        <f t="shared" si="39"/>
        <v>1</v>
      </c>
      <c r="BR113" s="202">
        <f t="shared" si="53"/>
        <v>0</v>
      </c>
      <c r="BS113" s="205">
        <f t="shared" si="40"/>
        <v>0</v>
      </c>
      <c r="BT113" s="121">
        <f t="shared" si="41"/>
        <v>5</v>
      </c>
      <c r="BU113" s="169">
        <v>1058</v>
      </c>
      <c r="BV113" s="169">
        <f t="shared" si="42"/>
        <v>0</v>
      </c>
      <c r="BW113" s="100">
        <f t="shared" si="43"/>
        <v>0</v>
      </c>
      <c r="BX113" s="100">
        <f t="shared" si="44"/>
        <v>0</v>
      </c>
      <c r="BY113" s="100">
        <f t="shared" si="45"/>
        <v>0</v>
      </c>
      <c r="BZ113" s="100">
        <f t="shared" si="46"/>
        <v>0</v>
      </c>
      <c r="CA113" s="100">
        <f t="shared" si="47"/>
        <v>0</v>
      </c>
      <c r="CB113" s="100">
        <f t="shared" si="48"/>
        <v>0</v>
      </c>
      <c r="CC113" s="100">
        <f t="shared" si="49"/>
        <v>0</v>
      </c>
      <c r="CD113" s="202">
        <f t="shared" si="50"/>
        <v>0</v>
      </c>
      <c r="CE113" s="205">
        <f t="shared" si="51"/>
        <v>0</v>
      </c>
      <c r="CF113" s="121">
        <f t="shared" si="52"/>
        <v>1</v>
      </c>
    </row>
    <row r="114" spans="8:84">
      <c r="H114" s="133">
        <v>302</v>
      </c>
      <c r="I114">
        <f t="shared" si="0"/>
        <v>0</v>
      </c>
      <c r="M114" s="163"/>
      <c r="P114" s="135">
        <v>250</v>
      </c>
      <c r="Q114">
        <f t="shared" si="54"/>
        <v>0</v>
      </c>
      <c r="R114" s="10">
        <f t="shared" si="4"/>
        <v>0</v>
      </c>
      <c r="V114" s="135">
        <v>302</v>
      </c>
      <c r="W114">
        <f t="shared" si="5"/>
        <v>1</v>
      </c>
      <c r="X114" s="10">
        <f t="shared" si="6"/>
        <v>1</v>
      </c>
      <c r="Y114" s="10">
        <f t="shared" si="7"/>
        <v>0</v>
      </c>
      <c r="AB114" s="138">
        <v>343</v>
      </c>
      <c r="AC114" s="10">
        <f t="shared" si="8"/>
        <v>1</v>
      </c>
      <c r="AD114" s="10">
        <f t="shared" si="9"/>
        <v>1</v>
      </c>
      <c r="AE114" s="10">
        <f t="shared" si="10"/>
        <v>0</v>
      </c>
      <c r="AF114" s="10">
        <f t="shared" si="11"/>
        <v>0</v>
      </c>
      <c r="AH114" s="133">
        <v>343</v>
      </c>
      <c r="AI114" s="10">
        <f t="shared" si="12"/>
        <v>1</v>
      </c>
      <c r="AJ114" s="10">
        <f t="shared" si="13"/>
        <v>1</v>
      </c>
      <c r="AK114" s="10">
        <f t="shared" si="14"/>
        <v>1</v>
      </c>
      <c r="AL114" s="10">
        <f t="shared" si="15"/>
        <v>0</v>
      </c>
      <c r="AM114" s="10">
        <f t="shared" si="16"/>
        <v>0</v>
      </c>
      <c r="AN114" s="138">
        <v>322</v>
      </c>
      <c r="AO114" s="10">
        <f t="shared" si="17"/>
        <v>1</v>
      </c>
      <c r="AP114" s="10">
        <f t="shared" si="18"/>
        <v>1</v>
      </c>
      <c r="AQ114" s="10">
        <f t="shared" si="19"/>
        <v>1</v>
      </c>
      <c r="AR114" s="10">
        <f t="shared" si="20"/>
        <v>1</v>
      </c>
      <c r="AS114" s="10">
        <f t="shared" si="21"/>
        <v>0</v>
      </c>
      <c r="AT114" s="138">
        <v>558</v>
      </c>
      <c r="AU114" s="10">
        <f t="shared" si="2"/>
        <v>0</v>
      </c>
      <c r="AV114" s="10">
        <f t="shared" si="22"/>
        <v>0</v>
      </c>
      <c r="AW114" s="10">
        <f t="shared" si="23"/>
        <v>0</v>
      </c>
      <c r="AX114" s="10">
        <f t="shared" si="24"/>
        <v>0</v>
      </c>
      <c r="AY114" s="10">
        <f t="shared" si="25"/>
        <v>0</v>
      </c>
      <c r="AZ114" s="138">
        <v>494</v>
      </c>
      <c r="BA114" s="10">
        <f t="shared" si="3"/>
        <v>1</v>
      </c>
      <c r="BB114" s="10">
        <f t="shared" si="26"/>
        <v>1</v>
      </c>
      <c r="BC114" s="10">
        <f t="shared" si="27"/>
        <v>1</v>
      </c>
      <c r="BD114" s="10">
        <f t="shared" si="28"/>
        <v>1</v>
      </c>
      <c r="BE114" s="10">
        <f t="shared" si="29"/>
        <v>1</v>
      </c>
      <c r="BF114" s="10">
        <f t="shared" si="30"/>
        <v>1</v>
      </c>
      <c r="BG114" s="10">
        <f t="shared" si="31"/>
        <v>0</v>
      </c>
      <c r="BH114" s="10">
        <f t="shared" si="32"/>
        <v>0</v>
      </c>
      <c r="BJ114" s="138">
        <v>768</v>
      </c>
      <c r="BK114" s="201">
        <f t="shared" si="33"/>
        <v>0</v>
      </c>
      <c r="BL114" s="202">
        <f t="shared" si="34"/>
        <v>1</v>
      </c>
      <c r="BM114" s="202">
        <f t="shared" si="35"/>
        <v>0</v>
      </c>
      <c r="BN114" s="202">
        <f t="shared" si="36"/>
        <v>0</v>
      </c>
      <c r="BO114" s="202">
        <f t="shared" si="37"/>
        <v>0</v>
      </c>
      <c r="BP114" s="202">
        <f t="shared" si="38"/>
        <v>0</v>
      </c>
      <c r="BQ114" s="202">
        <f t="shared" si="39"/>
        <v>0</v>
      </c>
      <c r="BR114" s="202">
        <f t="shared" si="53"/>
        <v>0</v>
      </c>
      <c r="BS114" s="205">
        <f t="shared" si="40"/>
        <v>0</v>
      </c>
      <c r="BT114" s="121">
        <f t="shared" si="41"/>
        <v>2</v>
      </c>
      <c r="BU114" s="169">
        <v>1073</v>
      </c>
      <c r="BV114" s="169">
        <f t="shared" si="42"/>
        <v>0</v>
      </c>
      <c r="BW114" s="100">
        <f t="shared" si="43"/>
        <v>0</v>
      </c>
      <c r="BX114" s="100">
        <f t="shared" si="44"/>
        <v>0</v>
      </c>
      <c r="BY114" s="100">
        <f t="shared" si="45"/>
        <v>0</v>
      </c>
      <c r="BZ114" s="100">
        <f t="shared" si="46"/>
        <v>0</v>
      </c>
      <c r="CA114" s="100">
        <f t="shared" si="47"/>
        <v>0</v>
      </c>
      <c r="CB114" s="100">
        <f t="shared" si="48"/>
        <v>0</v>
      </c>
      <c r="CC114" s="100">
        <f t="shared" si="49"/>
        <v>0</v>
      </c>
      <c r="CD114" s="202">
        <f t="shared" si="50"/>
        <v>0</v>
      </c>
      <c r="CE114" s="205">
        <f t="shared" si="51"/>
        <v>0</v>
      </c>
      <c r="CF114" s="121">
        <f t="shared" si="52"/>
        <v>1</v>
      </c>
    </row>
    <row r="115" spans="8:84">
      <c r="H115" s="133">
        <v>306</v>
      </c>
      <c r="I115">
        <f t="shared" si="0"/>
        <v>0</v>
      </c>
      <c r="M115" s="161"/>
      <c r="P115" s="134">
        <v>254</v>
      </c>
      <c r="Q115">
        <f t="shared" si="54"/>
        <v>1</v>
      </c>
      <c r="R115" s="10">
        <f t="shared" si="4"/>
        <v>1</v>
      </c>
      <c r="V115" s="133">
        <v>303</v>
      </c>
      <c r="W115">
        <f t="shared" si="5"/>
        <v>1</v>
      </c>
      <c r="X115" s="10">
        <f t="shared" si="6"/>
        <v>0</v>
      </c>
      <c r="Y115" s="10">
        <f t="shared" si="7"/>
        <v>0</v>
      </c>
      <c r="AB115" s="138">
        <v>358</v>
      </c>
      <c r="AC115" s="10">
        <f t="shared" si="8"/>
        <v>1</v>
      </c>
      <c r="AD115" s="10">
        <f t="shared" si="9"/>
        <v>0</v>
      </c>
      <c r="AE115" s="10">
        <f t="shared" si="10"/>
        <v>0</v>
      </c>
      <c r="AF115" s="10">
        <f t="shared" si="11"/>
        <v>0</v>
      </c>
      <c r="AH115" s="133">
        <v>345</v>
      </c>
      <c r="AI115" s="10">
        <f t="shared" si="12"/>
        <v>0</v>
      </c>
      <c r="AJ115" s="10">
        <f t="shared" si="13"/>
        <v>0</v>
      </c>
      <c r="AK115" s="10">
        <f t="shared" si="14"/>
        <v>0</v>
      </c>
      <c r="AL115" s="10">
        <f t="shared" si="15"/>
        <v>0</v>
      </c>
      <c r="AM115" s="10">
        <f t="shared" si="16"/>
        <v>0</v>
      </c>
      <c r="AN115" s="138">
        <v>341</v>
      </c>
      <c r="AO115" s="10">
        <f t="shared" si="17"/>
        <v>0</v>
      </c>
      <c r="AP115" s="10">
        <f t="shared" si="18"/>
        <v>1</v>
      </c>
      <c r="AQ115" s="10">
        <f t="shared" si="19"/>
        <v>1</v>
      </c>
      <c r="AR115" s="10">
        <f t="shared" si="20"/>
        <v>0</v>
      </c>
      <c r="AS115" s="10">
        <f t="shared" si="21"/>
        <v>0</v>
      </c>
      <c r="AT115" s="138">
        <v>703</v>
      </c>
      <c r="AU115" s="10">
        <f t="shared" si="2"/>
        <v>0</v>
      </c>
      <c r="AV115" s="10">
        <f t="shared" si="22"/>
        <v>1</v>
      </c>
      <c r="AW115" s="10">
        <f t="shared" si="23"/>
        <v>0</v>
      </c>
      <c r="AX115" s="10">
        <f t="shared" si="24"/>
        <v>0</v>
      </c>
      <c r="AY115" s="10">
        <f t="shared" si="25"/>
        <v>0</v>
      </c>
      <c r="AZ115" s="138">
        <v>525</v>
      </c>
      <c r="BA115" s="10">
        <f t="shared" si="3"/>
        <v>0</v>
      </c>
      <c r="BB115" s="10">
        <f t="shared" si="26"/>
        <v>0</v>
      </c>
      <c r="BC115" s="10">
        <f t="shared" si="27"/>
        <v>0</v>
      </c>
      <c r="BD115" s="10">
        <f t="shared" si="28"/>
        <v>0</v>
      </c>
      <c r="BE115" s="10">
        <f t="shared" si="29"/>
        <v>1</v>
      </c>
      <c r="BF115" s="10">
        <f t="shared" si="30"/>
        <v>0</v>
      </c>
      <c r="BG115" s="10">
        <f t="shared" si="31"/>
        <v>0</v>
      </c>
      <c r="BH115" s="10">
        <f t="shared" si="32"/>
        <v>0</v>
      </c>
      <c r="BJ115" s="138">
        <v>816</v>
      </c>
      <c r="BK115" s="201">
        <f t="shared" si="33"/>
        <v>1</v>
      </c>
      <c r="BL115" s="202">
        <f t="shared" si="34"/>
        <v>0</v>
      </c>
      <c r="BM115" s="202">
        <f t="shared" si="35"/>
        <v>0</v>
      </c>
      <c r="BN115" s="202">
        <f t="shared" si="36"/>
        <v>0</v>
      </c>
      <c r="BO115" s="202">
        <f t="shared" si="37"/>
        <v>0</v>
      </c>
      <c r="BP115" s="202">
        <f t="shared" si="38"/>
        <v>0</v>
      </c>
      <c r="BQ115" s="202">
        <f t="shared" si="39"/>
        <v>0</v>
      </c>
      <c r="BR115" s="202">
        <f t="shared" si="53"/>
        <v>0</v>
      </c>
      <c r="BS115" s="205">
        <f t="shared" si="40"/>
        <v>0</v>
      </c>
      <c r="BT115" s="121">
        <f t="shared" si="41"/>
        <v>2</v>
      </c>
      <c r="BU115" s="169">
        <v>1086</v>
      </c>
      <c r="BV115" s="169">
        <f t="shared" si="42"/>
        <v>0</v>
      </c>
      <c r="BW115" s="100">
        <f t="shared" si="43"/>
        <v>1</v>
      </c>
      <c r="BX115" s="100">
        <f t="shared" si="44"/>
        <v>0</v>
      </c>
      <c r="BY115" s="100">
        <f t="shared" si="45"/>
        <v>0</v>
      </c>
      <c r="BZ115" s="100">
        <f t="shared" si="46"/>
        <v>0</v>
      </c>
      <c r="CA115" s="100">
        <f t="shared" si="47"/>
        <v>0</v>
      </c>
      <c r="CB115" s="100">
        <f t="shared" si="48"/>
        <v>0</v>
      </c>
      <c r="CC115" s="100">
        <f t="shared" si="49"/>
        <v>0</v>
      </c>
      <c r="CD115" s="202">
        <f t="shared" si="50"/>
        <v>0</v>
      </c>
      <c r="CE115" s="205">
        <f t="shared" si="51"/>
        <v>0</v>
      </c>
      <c r="CF115" s="121">
        <f t="shared" si="52"/>
        <v>2</v>
      </c>
    </row>
    <row r="116" spans="8:84">
      <c r="H116" s="133">
        <v>308</v>
      </c>
      <c r="I116">
        <f t="shared" si="0"/>
        <v>0</v>
      </c>
      <c r="M116" s="163"/>
      <c r="P116" s="135">
        <v>267</v>
      </c>
      <c r="Q116">
        <f t="shared" si="54"/>
        <v>1</v>
      </c>
      <c r="R116" s="10">
        <f t="shared" si="4"/>
        <v>1</v>
      </c>
      <c r="V116" s="133">
        <v>306</v>
      </c>
      <c r="W116">
        <f t="shared" si="5"/>
        <v>0</v>
      </c>
      <c r="X116" s="10">
        <f t="shared" si="6"/>
        <v>1</v>
      </c>
      <c r="Y116" s="10">
        <f t="shared" si="7"/>
        <v>0</v>
      </c>
      <c r="AB116" s="138">
        <v>364</v>
      </c>
      <c r="AC116" s="10">
        <f t="shared" si="8"/>
        <v>0</v>
      </c>
      <c r="AD116" s="10">
        <f t="shared" si="9"/>
        <v>0</v>
      </c>
      <c r="AE116" s="10">
        <f t="shared" si="10"/>
        <v>0</v>
      </c>
      <c r="AF116" s="10">
        <f t="shared" si="11"/>
        <v>1</v>
      </c>
      <c r="AH116" s="133">
        <v>353</v>
      </c>
      <c r="AI116" s="10">
        <f t="shared" si="12"/>
        <v>0</v>
      </c>
      <c r="AJ116" s="10">
        <f t="shared" si="13"/>
        <v>0</v>
      </c>
      <c r="AK116" s="10">
        <f t="shared" si="14"/>
        <v>1</v>
      </c>
      <c r="AL116" s="10">
        <f t="shared" si="15"/>
        <v>0</v>
      </c>
      <c r="AM116" s="10">
        <f t="shared" si="16"/>
        <v>0</v>
      </c>
      <c r="AN116" s="138">
        <v>343</v>
      </c>
      <c r="AO116" s="10">
        <f t="shared" si="17"/>
        <v>1</v>
      </c>
      <c r="AP116" s="10">
        <f t="shared" si="18"/>
        <v>1</v>
      </c>
      <c r="AQ116" s="10">
        <f t="shared" si="19"/>
        <v>1</v>
      </c>
      <c r="AR116" s="10">
        <f t="shared" si="20"/>
        <v>1</v>
      </c>
      <c r="AS116" s="10">
        <f t="shared" si="21"/>
        <v>0</v>
      </c>
      <c r="AT116" s="138">
        <v>768</v>
      </c>
      <c r="AU116" s="10">
        <f t="shared" si="2"/>
        <v>0</v>
      </c>
      <c r="AV116" s="10">
        <f t="shared" si="22"/>
        <v>0</v>
      </c>
      <c r="AW116" s="10">
        <f t="shared" si="23"/>
        <v>0</v>
      </c>
      <c r="AX116" s="10">
        <f t="shared" si="24"/>
        <v>0</v>
      </c>
      <c r="AY116" s="10">
        <f t="shared" si="25"/>
        <v>0</v>
      </c>
      <c r="AZ116" s="138">
        <v>527</v>
      </c>
      <c r="BA116" s="10">
        <f t="shared" si="3"/>
        <v>0</v>
      </c>
      <c r="BB116" s="10">
        <f t="shared" si="26"/>
        <v>0</v>
      </c>
      <c r="BC116" s="10">
        <f t="shared" si="27"/>
        <v>0</v>
      </c>
      <c r="BD116" s="10">
        <f t="shared" si="28"/>
        <v>0</v>
      </c>
      <c r="BE116" s="10">
        <f t="shared" si="29"/>
        <v>0</v>
      </c>
      <c r="BF116" s="10">
        <f t="shared" si="30"/>
        <v>0</v>
      </c>
      <c r="BG116" s="10">
        <f t="shared" si="31"/>
        <v>0</v>
      </c>
      <c r="BH116" s="10">
        <f t="shared" si="32"/>
        <v>0</v>
      </c>
      <c r="BJ116" s="138">
        <v>870</v>
      </c>
      <c r="BK116" s="201">
        <f t="shared" si="33"/>
        <v>0</v>
      </c>
      <c r="BL116" s="202">
        <f t="shared" si="34"/>
        <v>0</v>
      </c>
      <c r="BM116" s="202">
        <f t="shared" si="35"/>
        <v>0</v>
      </c>
      <c r="BN116" s="202">
        <f t="shared" si="36"/>
        <v>0</v>
      </c>
      <c r="BO116" s="202">
        <f t="shared" si="37"/>
        <v>0</v>
      </c>
      <c r="BP116" s="202">
        <f t="shared" si="38"/>
        <v>0</v>
      </c>
      <c r="BQ116" s="202">
        <f t="shared" si="39"/>
        <v>0</v>
      </c>
      <c r="BR116" s="202">
        <f t="shared" si="53"/>
        <v>0</v>
      </c>
      <c r="BS116" s="205">
        <f t="shared" si="40"/>
        <v>0</v>
      </c>
      <c r="BT116" s="121">
        <f t="shared" si="41"/>
        <v>1</v>
      </c>
      <c r="BU116" s="169">
        <v>1114</v>
      </c>
      <c r="BV116" s="169">
        <f t="shared" si="42"/>
        <v>1</v>
      </c>
      <c r="BW116" s="100">
        <f t="shared" si="43"/>
        <v>1</v>
      </c>
      <c r="BX116" s="100">
        <f t="shared" si="44"/>
        <v>1</v>
      </c>
      <c r="BY116" s="100">
        <f t="shared" si="45"/>
        <v>1</v>
      </c>
      <c r="BZ116" s="100">
        <f t="shared" si="46"/>
        <v>1</v>
      </c>
      <c r="CA116" s="100">
        <f t="shared" si="47"/>
        <v>1</v>
      </c>
      <c r="CB116" s="100">
        <f t="shared" si="48"/>
        <v>1</v>
      </c>
      <c r="CC116" s="100">
        <f t="shared" si="49"/>
        <v>0</v>
      </c>
      <c r="CD116" s="202">
        <f t="shared" si="50"/>
        <v>0</v>
      </c>
      <c r="CE116" s="205">
        <f t="shared" si="51"/>
        <v>0</v>
      </c>
      <c r="CF116" s="121">
        <f t="shared" si="52"/>
        <v>8</v>
      </c>
    </row>
    <row r="117" spans="8:84">
      <c r="H117" s="133">
        <v>312</v>
      </c>
      <c r="I117">
        <f t="shared" si="0"/>
        <v>1</v>
      </c>
      <c r="M117" s="163"/>
      <c r="P117" s="135">
        <v>271</v>
      </c>
      <c r="Q117">
        <f t="shared" si="54"/>
        <v>0</v>
      </c>
      <c r="R117" s="10">
        <f t="shared" si="4"/>
        <v>0</v>
      </c>
      <c r="V117" s="133">
        <v>308</v>
      </c>
      <c r="W117">
        <f t="shared" si="5"/>
        <v>1</v>
      </c>
      <c r="X117" s="10">
        <f t="shared" si="6"/>
        <v>1</v>
      </c>
      <c r="Y117" s="10">
        <f t="shared" si="7"/>
        <v>0</v>
      </c>
      <c r="AB117" s="138">
        <v>365</v>
      </c>
      <c r="AC117" s="10">
        <f t="shared" si="8"/>
        <v>0</v>
      </c>
      <c r="AD117" s="10">
        <f t="shared" si="9"/>
        <v>1</v>
      </c>
      <c r="AE117" s="10">
        <f t="shared" si="10"/>
        <v>1</v>
      </c>
      <c r="AF117" s="10">
        <f t="shared" si="11"/>
        <v>1</v>
      </c>
      <c r="AH117" s="133">
        <v>365</v>
      </c>
      <c r="AI117" s="10">
        <f t="shared" si="12"/>
        <v>1</v>
      </c>
      <c r="AJ117" s="10">
        <f t="shared" si="13"/>
        <v>0</v>
      </c>
      <c r="AK117" s="10">
        <f t="shared" si="14"/>
        <v>1</v>
      </c>
      <c r="AL117" s="10">
        <f t="shared" si="15"/>
        <v>1</v>
      </c>
      <c r="AM117" s="10">
        <f t="shared" si="16"/>
        <v>1</v>
      </c>
      <c r="AN117" s="138">
        <v>358</v>
      </c>
      <c r="AO117" s="10">
        <f t="shared" si="17"/>
        <v>0</v>
      </c>
      <c r="AP117" s="10">
        <f t="shared" si="18"/>
        <v>1</v>
      </c>
      <c r="AQ117" s="10">
        <f t="shared" si="19"/>
        <v>1</v>
      </c>
      <c r="AR117" s="10">
        <f t="shared" si="20"/>
        <v>0</v>
      </c>
      <c r="AS117" s="10">
        <f t="shared" si="21"/>
        <v>0</v>
      </c>
      <c r="AT117" s="138">
        <v>811</v>
      </c>
      <c r="AU117" s="10">
        <f t="shared" si="2"/>
        <v>0</v>
      </c>
      <c r="AV117" s="10">
        <f t="shared" si="22"/>
        <v>0</v>
      </c>
      <c r="AW117" s="10">
        <f t="shared" si="23"/>
        <v>1</v>
      </c>
      <c r="AX117" s="10">
        <f t="shared" si="24"/>
        <v>1</v>
      </c>
      <c r="AY117" s="10">
        <f t="shared" si="25"/>
        <v>0</v>
      </c>
      <c r="AZ117" s="138">
        <v>555</v>
      </c>
      <c r="BA117" s="10">
        <f t="shared" si="3"/>
        <v>0</v>
      </c>
      <c r="BB117" s="10">
        <f t="shared" si="26"/>
        <v>0</v>
      </c>
      <c r="BC117" s="10">
        <f t="shared" si="27"/>
        <v>0</v>
      </c>
      <c r="BD117" s="10">
        <f t="shared" si="28"/>
        <v>0</v>
      </c>
      <c r="BE117" s="10">
        <f t="shared" si="29"/>
        <v>1</v>
      </c>
      <c r="BF117" s="10">
        <f t="shared" si="30"/>
        <v>0</v>
      </c>
      <c r="BG117" s="10">
        <f t="shared" si="31"/>
        <v>0</v>
      </c>
      <c r="BH117" s="10">
        <f t="shared" si="32"/>
        <v>0</v>
      </c>
      <c r="BJ117" s="138">
        <v>931</v>
      </c>
      <c r="BK117" s="201">
        <f t="shared" si="33"/>
        <v>0</v>
      </c>
      <c r="BL117" s="202">
        <f t="shared" si="34"/>
        <v>0</v>
      </c>
      <c r="BM117" s="202">
        <f t="shared" si="35"/>
        <v>0</v>
      </c>
      <c r="BN117" s="202">
        <f t="shared" si="36"/>
        <v>0</v>
      </c>
      <c r="BO117" s="202">
        <f t="shared" si="37"/>
        <v>0</v>
      </c>
      <c r="BP117" s="202">
        <f t="shared" si="38"/>
        <v>0</v>
      </c>
      <c r="BQ117" s="202">
        <f t="shared" si="39"/>
        <v>0</v>
      </c>
      <c r="BR117" s="202">
        <f t="shared" si="53"/>
        <v>0</v>
      </c>
      <c r="BS117" s="205">
        <f t="shared" si="40"/>
        <v>0</v>
      </c>
      <c r="BT117" s="121">
        <f t="shared" si="41"/>
        <v>1</v>
      </c>
      <c r="BU117" s="169">
        <v>1124</v>
      </c>
      <c r="BV117" s="169">
        <f t="shared" si="42"/>
        <v>1</v>
      </c>
      <c r="BW117" s="100">
        <f t="shared" si="43"/>
        <v>1</v>
      </c>
      <c r="BX117" s="100">
        <f t="shared" si="44"/>
        <v>1</v>
      </c>
      <c r="BY117" s="100">
        <f t="shared" si="45"/>
        <v>0</v>
      </c>
      <c r="BZ117" s="100">
        <f t="shared" si="46"/>
        <v>0</v>
      </c>
      <c r="CA117" s="100">
        <f t="shared" si="47"/>
        <v>0</v>
      </c>
      <c r="CB117" s="100">
        <f t="shared" si="48"/>
        <v>0</v>
      </c>
      <c r="CC117" s="100">
        <f t="shared" si="49"/>
        <v>0</v>
      </c>
      <c r="CD117" s="202">
        <f t="shared" si="50"/>
        <v>0</v>
      </c>
      <c r="CE117" s="205">
        <f t="shared" si="51"/>
        <v>0</v>
      </c>
      <c r="CF117" s="121">
        <f t="shared" si="52"/>
        <v>4</v>
      </c>
    </row>
    <row r="118" spans="8:84">
      <c r="H118" s="133">
        <v>329</v>
      </c>
      <c r="I118">
        <f t="shared" ref="I118:I132" si="55">IF(ISNA(MATCH(H118,$B$53:$B$100,0)),0,1)</f>
        <v>0</v>
      </c>
      <c r="M118" s="161"/>
      <c r="P118" s="134">
        <v>279</v>
      </c>
      <c r="Q118">
        <f t="shared" si="54"/>
        <v>1</v>
      </c>
      <c r="R118" s="10">
        <f t="shared" si="4"/>
        <v>0</v>
      </c>
      <c r="V118" s="133">
        <v>311</v>
      </c>
      <c r="W118">
        <f t="shared" si="5"/>
        <v>1</v>
      </c>
      <c r="X118" s="10">
        <f t="shared" si="6"/>
        <v>0</v>
      </c>
      <c r="Y118" s="10">
        <f t="shared" si="7"/>
        <v>0</v>
      </c>
      <c r="AB118" s="138">
        <v>378</v>
      </c>
      <c r="AC118" s="10">
        <f t="shared" si="8"/>
        <v>1</v>
      </c>
      <c r="AD118" s="10">
        <f t="shared" si="9"/>
        <v>0</v>
      </c>
      <c r="AE118" s="10">
        <f t="shared" si="10"/>
        <v>1</v>
      </c>
      <c r="AF118" s="10">
        <f t="shared" si="11"/>
        <v>0</v>
      </c>
      <c r="AH118" s="133">
        <v>388</v>
      </c>
      <c r="AI118" s="10">
        <f t="shared" si="12"/>
        <v>0</v>
      </c>
      <c r="AJ118" s="10">
        <f t="shared" si="13"/>
        <v>0</v>
      </c>
      <c r="AK118" s="10">
        <f t="shared" si="14"/>
        <v>0</v>
      </c>
      <c r="AL118" s="10">
        <f t="shared" si="15"/>
        <v>0</v>
      </c>
      <c r="AM118" s="10">
        <f t="shared" si="16"/>
        <v>1</v>
      </c>
      <c r="AN118" s="149">
        <v>365</v>
      </c>
      <c r="AO118" s="10">
        <f t="shared" si="17"/>
        <v>1</v>
      </c>
      <c r="AP118" s="10">
        <f t="shared" si="18"/>
        <v>1</v>
      </c>
      <c r="AQ118" s="10">
        <f t="shared" si="19"/>
        <v>0</v>
      </c>
      <c r="AR118" s="10">
        <f t="shared" si="20"/>
        <v>1</v>
      </c>
      <c r="AS118" s="10">
        <f t="shared" si="21"/>
        <v>1</v>
      </c>
      <c r="AT118" s="138">
        <v>910</v>
      </c>
      <c r="AU118" s="10">
        <f t="shared" si="2"/>
        <v>0</v>
      </c>
      <c r="AV118" s="10">
        <f t="shared" si="22"/>
        <v>1</v>
      </c>
      <c r="AW118" s="10">
        <f t="shared" si="23"/>
        <v>0</v>
      </c>
      <c r="AX118" s="10">
        <f t="shared" si="24"/>
        <v>0</v>
      </c>
      <c r="AY118" s="10">
        <f t="shared" si="25"/>
        <v>0</v>
      </c>
      <c r="AZ118" s="138">
        <v>604</v>
      </c>
      <c r="BA118" s="10">
        <f t="shared" si="3"/>
        <v>0</v>
      </c>
      <c r="BB118" s="10">
        <f t="shared" si="26"/>
        <v>0</v>
      </c>
      <c r="BC118" s="10">
        <f t="shared" si="27"/>
        <v>0</v>
      </c>
      <c r="BD118" s="10">
        <f t="shared" si="28"/>
        <v>0</v>
      </c>
      <c r="BE118" s="10">
        <f t="shared" si="29"/>
        <v>0</v>
      </c>
      <c r="BF118" s="10">
        <f t="shared" si="30"/>
        <v>0</v>
      </c>
      <c r="BG118" s="10">
        <f t="shared" si="31"/>
        <v>0</v>
      </c>
      <c r="BH118" s="10">
        <f t="shared" si="32"/>
        <v>0</v>
      </c>
      <c r="BJ118" s="138">
        <v>971</v>
      </c>
      <c r="BK118" s="201">
        <f t="shared" si="33"/>
        <v>0</v>
      </c>
      <c r="BL118" s="202">
        <f t="shared" si="34"/>
        <v>0</v>
      </c>
      <c r="BM118" s="202">
        <f t="shared" si="35"/>
        <v>0</v>
      </c>
      <c r="BN118" s="202">
        <f t="shared" si="36"/>
        <v>0</v>
      </c>
      <c r="BO118" s="202">
        <f t="shared" si="37"/>
        <v>1</v>
      </c>
      <c r="BP118" s="202">
        <f t="shared" si="38"/>
        <v>0</v>
      </c>
      <c r="BQ118" s="202">
        <f t="shared" si="39"/>
        <v>0</v>
      </c>
      <c r="BR118" s="202">
        <f t="shared" si="53"/>
        <v>0</v>
      </c>
      <c r="BS118" s="205">
        <f t="shared" si="40"/>
        <v>0</v>
      </c>
      <c r="BT118" s="121">
        <f t="shared" si="41"/>
        <v>2</v>
      </c>
      <c r="BU118" s="169">
        <v>1218</v>
      </c>
      <c r="BV118" s="169">
        <f t="shared" si="42"/>
        <v>1</v>
      </c>
      <c r="BW118" s="100">
        <f t="shared" si="43"/>
        <v>1</v>
      </c>
      <c r="BX118" s="100">
        <f t="shared" si="44"/>
        <v>0</v>
      </c>
      <c r="BY118" s="100">
        <f t="shared" si="45"/>
        <v>0</v>
      </c>
      <c r="BZ118" s="100">
        <f t="shared" si="46"/>
        <v>0</v>
      </c>
      <c r="CA118" s="100">
        <f t="shared" si="47"/>
        <v>1</v>
      </c>
      <c r="CB118" s="100">
        <f t="shared" si="48"/>
        <v>0</v>
      </c>
      <c r="CC118" s="100">
        <f t="shared" si="49"/>
        <v>0</v>
      </c>
      <c r="CD118" s="202">
        <f t="shared" si="50"/>
        <v>0</v>
      </c>
      <c r="CE118" s="205">
        <f t="shared" si="51"/>
        <v>0</v>
      </c>
      <c r="CF118" s="121">
        <f t="shared" si="52"/>
        <v>4</v>
      </c>
    </row>
    <row r="119" spans="8:84">
      <c r="H119" s="133">
        <v>340</v>
      </c>
      <c r="I119">
        <f t="shared" si="55"/>
        <v>1</v>
      </c>
      <c r="M119" s="2"/>
      <c r="P119" s="133">
        <v>288</v>
      </c>
      <c r="Q119">
        <f t="shared" si="54"/>
        <v>1</v>
      </c>
      <c r="R119" s="10">
        <f t="shared" si="4"/>
        <v>0</v>
      </c>
      <c r="V119" s="135">
        <v>312</v>
      </c>
      <c r="W119">
        <f t="shared" si="5"/>
        <v>1</v>
      </c>
      <c r="X119" s="10">
        <f t="shared" si="6"/>
        <v>1</v>
      </c>
      <c r="Y119" s="10">
        <f t="shared" si="7"/>
        <v>1</v>
      </c>
      <c r="AB119" s="138">
        <v>386</v>
      </c>
      <c r="AC119" s="10">
        <f t="shared" si="8"/>
        <v>0</v>
      </c>
      <c r="AD119" s="10">
        <f t="shared" si="9"/>
        <v>0</v>
      </c>
      <c r="AE119" s="10">
        <f t="shared" si="10"/>
        <v>0</v>
      </c>
      <c r="AF119" s="10">
        <f t="shared" si="11"/>
        <v>0</v>
      </c>
      <c r="AH119" s="133">
        <v>395</v>
      </c>
      <c r="AI119" s="10">
        <f t="shared" si="12"/>
        <v>1</v>
      </c>
      <c r="AJ119" s="10">
        <f t="shared" si="13"/>
        <v>0</v>
      </c>
      <c r="AK119" s="10">
        <f t="shared" si="14"/>
        <v>0</v>
      </c>
      <c r="AL119" s="10">
        <f t="shared" si="15"/>
        <v>0</v>
      </c>
      <c r="AM119" s="10">
        <f t="shared" si="16"/>
        <v>0</v>
      </c>
      <c r="AN119" s="138">
        <v>384</v>
      </c>
      <c r="AO119" s="10">
        <f t="shared" si="17"/>
        <v>0</v>
      </c>
      <c r="AP119" s="10">
        <f t="shared" si="18"/>
        <v>0</v>
      </c>
      <c r="AQ119" s="10">
        <f t="shared" si="19"/>
        <v>1</v>
      </c>
      <c r="AR119" s="10">
        <f t="shared" si="20"/>
        <v>0</v>
      </c>
      <c r="AS119" s="10">
        <f t="shared" si="21"/>
        <v>0</v>
      </c>
      <c r="AT119" s="138">
        <v>987</v>
      </c>
      <c r="AU119" s="10">
        <f t="shared" si="2"/>
        <v>1</v>
      </c>
      <c r="AV119" s="10">
        <f t="shared" si="22"/>
        <v>1</v>
      </c>
      <c r="AW119" s="10">
        <f t="shared" si="23"/>
        <v>0</v>
      </c>
      <c r="AX119" s="10">
        <f t="shared" si="24"/>
        <v>0</v>
      </c>
      <c r="AY119" s="10">
        <f t="shared" si="25"/>
        <v>1</v>
      </c>
      <c r="AZ119" s="138">
        <v>612</v>
      </c>
      <c r="BA119" s="10">
        <f t="shared" si="3"/>
        <v>0</v>
      </c>
      <c r="BB119" s="10">
        <f t="shared" si="26"/>
        <v>0</v>
      </c>
      <c r="BC119" s="10">
        <f t="shared" si="27"/>
        <v>0</v>
      </c>
      <c r="BD119" s="10">
        <f t="shared" si="28"/>
        <v>0</v>
      </c>
      <c r="BE119" s="10">
        <f t="shared" si="29"/>
        <v>0</v>
      </c>
      <c r="BF119" s="10">
        <f t="shared" si="30"/>
        <v>0</v>
      </c>
      <c r="BG119" s="10">
        <f t="shared" si="31"/>
        <v>0</v>
      </c>
      <c r="BH119" s="10">
        <f t="shared" si="32"/>
        <v>0</v>
      </c>
      <c r="BJ119" s="138">
        <v>973</v>
      </c>
      <c r="BK119" s="201">
        <f t="shared" si="33"/>
        <v>0</v>
      </c>
      <c r="BL119" s="202">
        <f t="shared" si="34"/>
        <v>0</v>
      </c>
      <c r="BM119" s="202">
        <f t="shared" si="35"/>
        <v>0</v>
      </c>
      <c r="BN119" s="202">
        <f t="shared" si="36"/>
        <v>0</v>
      </c>
      <c r="BO119" s="202">
        <f t="shared" si="37"/>
        <v>0</v>
      </c>
      <c r="BP119" s="202">
        <f t="shared" si="38"/>
        <v>0</v>
      </c>
      <c r="BQ119" s="202">
        <f t="shared" si="39"/>
        <v>0</v>
      </c>
      <c r="BR119" s="202">
        <f t="shared" si="53"/>
        <v>0</v>
      </c>
      <c r="BS119" s="205">
        <f t="shared" si="40"/>
        <v>0</v>
      </c>
      <c r="BT119" s="121">
        <f t="shared" si="41"/>
        <v>1</v>
      </c>
      <c r="BU119" s="169">
        <v>1305</v>
      </c>
      <c r="BV119" s="169">
        <f t="shared" si="42"/>
        <v>0</v>
      </c>
      <c r="BW119" s="100">
        <f t="shared" si="43"/>
        <v>0</v>
      </c>
      <c r="BX119" s="100">
        <f t="shared" si="44"/>
        <v>1</v>
      </c>
      <c r="BY119" s="100">
        <f t="shared" si="45"/>
        <v>1</v>
      </c>
      <c r="BZ119" s="100">
        <f t="shared" si="46"/>
        <v>1</v>
      </c>
      <c r="CA119" s="100">
        <f t="shared" si="47"/>
        <v>0</v>
      </c>
      <c r="CB119" s="100">
        <f t="shared" si="48"/>
        <v>0</v>
      </c>
      <c r="CC119" s="100">
        <f t="shared" si="49"/>
        <v>0</v>
      </c>
      <c r="CD119" s="202">
        <f t="shared" si="50"/>
        <v>0</v>
      </c>
      <c r="CE119" s="205">
        <f t="shared" si="51"/>
        <v>0</v>
      </c>
      <c r="CF119" s="121">
        <f t="shared" si="52"/>
        <v>4</v>
      </c>
    </row>
    <row r="120" spans="8:84">
      <c r="H120" s="133">
        <v>342</v>
      </c>
      <c r="I120">
        <f t="shared" si="55"/>
        <v>0</v>
      </c>
      <c r="M120" s="2"/>
      <c r="P120" s="133">
        <v>291</v>
      </c>
      <c r="Q120">
        <f t="shared" si="54"/>
        <v>0</v>
      </c>
      <c r="R120" s="10">
        <f t="shared" si="4"/>
        <v>0</v>
      </c>
      <c r="V120" s="133">
        <v>313</v>
      </c>
      <c r="W120">
        <f t="shared" si="5"/>
        <v>1</v>
      </c>
      <c r="X120" s="10">
        <f t="shared" si="6"/>
        <v>0</v>
      </c>
      <c r="Y120" s="10">
        <f t="shared" si="7"/>
        <v>0</v>
      </c>
      <c r="AB120" s="138">
        <v>395</v>
      </c>
      <c r="AC120" s="10">
        <f t="shared" si="8"/>
        <v>0</v>
      </c>
      <c r="AD120" s="10">
        <f t="shared" si="9"/>
        <v>0</v>
      </c>
      <c r="AE120" s="10">
        <f t="shared" si="10"/>
        <v>0</v>
      </c>
      <c r="AF120" s="10">
        <f t="shared" si="11"/>
        <v>0</v>
      </c>
      <c r="AH120" s="133">
        <v>435</v>
      </c>
      <c r="AI120" s="10">
        <f t="shared" si="12"/>
        <v>1</v>
      </c>
      <c r="AJ120" s="10">
        <f t="shared" si="13"/>
        <v>0</v>
      </c>
      <c r="AK120" s="10">
        <f t="shared" si="14"/>
        <v>0</v>
      </c>
      <c r="AL120" s="10">
        <f t="shared" si="15"/>
        <v>0</v>
      </c>
      <c r="AM120" s="10">
        <f t="shared" si="16"/>
        <v>0</v>
      </c>
      <c r="AN120" s="138">
        <v>395</v>
      </c>
      <c r="AO120" s="10">
        <f t="shared" si="17"/>
        <v>1</v>
      </c>
      <c r="AP120" s="10">
        <f t="shared" si="18"/>
        <v>1</v>
      </c>
      <c r="AQ120" s="10">
        <f t="shared" si="19"/>
        <v>0</v>
      </c>
      <c r="AR120" s="10">
        <f t="shared" si="20"/>
        <v>0</v>
      </c>
      <c r="AS120" s="10">
        <f t="shared" si="21"/>
        <v>0</v>
      </c>
      <c r="AT120" s="138">
        <v>997</v>
      </c>
      <c r="AU120" s="10">
        <f t="shared" si="2"/>
        <v>0</v>
      </c>
      <c r="AV120" s="10">
        <f t="shared" si="22"/>
        <v>1</v>
      </c>
      <c r="AW120" s="10">
        <f t="shared" si="23"/>
        <v>0</v>
      </c>
      <c r="AX120" s="10">
        <f t="shared" si="24"/>
        <v>0</v>
      </c>
      <c r="AY120" s="10">
        <f t="shared" si="25"/>
        <v>0</v>
      </c>
      <c r="AZ120" s="138">
        <v>816</v>
      </c>
      <c r="BA120" s="10">
        <f t="shared" si="3"/>
        <v>0</v>
      </c>
      <c r="BB120" s="10">
        <f t="shared" si="26"/>
        <v>0</v>
      </c>
      <c r="BC120" s="10">
        <f t="shared" si="27"/>
        <v>0</v>
      </c>
      <c r="BD120" s="10">
        <f t="shared" si="28"/>
        <v>0</v>
      </c>
      <c r="BE120" s="10">
        <f t="shared" si="29"/>
        <v>0</v>
      </c>
      <c r="BF120" s="10">
        <f t="shared" si="30"/>
        <v>0</v>
      </c>
      <c r="BG120" s="10">
        <f t="shared" si="31"/>
        <v>0</v>
      </c>
      <c r="BH120" s="10">
        <f t="shared" si="32"/>
        <v>0</v>
      </c>
      <c r="BJ120" s="175">
        <v>987</v>
      </c>
      <c r="BK120" s="201">
        <f t="shared" si="33"/>
        <v>1</v>
      </c>
      <c r="BL120" s="202">
        <f t="shared" si="34"/>
        <v>1</v>
      </c>
      <c r="BM120" s="202">
        <f t="shared" si="35"/>
        <v>1</v>
      </c>
      <c r="BN120" s="202">
        <f t="shared" si="36"/>
        <v>1</v>
      </c>
      <c r="BO120" s="202">
        <f t="shared" si="37"/>
        <v>0</v>
      </c>
      <c r="BP120" s="202">
        <f t="shared" si="38"/>
        <v>0</v>
      </c>
      <c r="BQ120" s="202">
        <f t="shared" si="39"/>
        <v>1</v>
      </c>
      <c r="BR120" s="202">
        <f t="shared" si="53"/>
        <v>0</v>
      </c>
      <c r="BS120" s="205">
        <f t="shared" si="40"/>
        <v>0</v>
      </c>
      <c r="BT120" s="121">
        <f t="shared" si="41"/>
        <v>6</v>
      </c>
      <c r="BU120" s="169">
        <v>1306</v>
      </c>
      <c r="BV120" s="169">
        <f t="shared" si="42"/>
        <v>0</v>
      </c>
      <c r="BW120" s="100">
        <f t="shared" si="43"/>
        <v>0</v>
      </c>
      <c r="BX120" s="100">
        <f t="shared" si="44"/>
        <v>0</v>
      </c>
      <c r="BY120" s="100">
        <f t="shared" si="45"/>
        <v>0</v>
      </c>
      <c r="BZ120" s="100">
        <f t="shared" si="46"/>
        <v>0</v>
      </c>
      <c r="CA120" s="100">
        <f t="shared" si="47"/>
        <v>0</v>
      </c>
      <c r="CB120" s="100">
        <f t="shared" si="48"/>
        <v>0</v>
      </c>
      <c r="CC120" s="100">
        <f t="shared" si="49"/>
        <v>0</v>
      </c>
      <c r="CD120" s="202">
        <f t="shared" si="50"/>
        <v>0</v>
      </c>
      <c r="CE120" s="205">
        <f t="shared" si="51"/>
        <v>0</v>
      </c>
      <c r="CF120" s="121">
        <f t="shared" si="52"/>
        <v>1</v>
      </c>
    </row>
    <row r="121" spans="8:84">
      <c r="H121" s="133">
        <v>349</v>
      </c>
      <c r="I121">
        <f t="shared" si="55"/>
        <v>1</v>
      </c>
      <c r="M121" s="2"/>
      <c r="P121" s="133">
        <v>302</v>
      </c>
      <c r="Q121">
        <f t="shared" si="54"/>
        <v>1</v>
      </c>
      <c r="R121" s="10">
        <f t="shared" si="4"/>
        <v>0</v>
      </c>
      <c r="V121" s="135">
        <v>322</v>
      </c>
      <c r="W121">
        <f t="shared" si="5"/>
        <v>1</v>
      </c>
      <c r="X121" s="10">
        <f t="shared" si="6"/>
        <v>0</v>
      </c>
      <c r="Y121" s="10">
        <f t="shared" si="7"/>
        <v>0</v>
      </c>
      <c r="AB121" s="138">
        <v>435</v>
      </c>
      <c r="AC121" s="10">
        <f t="shared" si="8"/>
        <v>0</v>
      </c>
      <c r="AD121" s="10">
        <f t="shared" si="9"/>
        <v>0</v>
      </c>
      <c r="AE121" s="10">
        <f t="shared" si="10"/>
        <v>0</v>
      </c>
      <c r="AF121" s="10">
        <f t="shared" si="11"/>
        <v>0</v>
      </c>
      <c r="AH121" s="133">
        <v>447</v>
      </c>
      <c r="AI121" s="10">
        <f t="shared" si="12"/>
        <v>0</v>
      </c>
      <c r="AJ121" s="10">
        <f t="shared" si="13"/>
        <v>1</v>
      </c>
      <c r="AK121" s="10">
        <f t="shared" si="14"/>
        <v>0</v>
      </c>
      <c r="AL121" s="10">
        <f t="shared" si="15"/>
        <v>0</v>
      </c>
      <c r="AM121" s="10">
        <f t="shared" si="16"/>
        <v>0</v>
      </c>
      <c r="AN121" s="138">
        <v>397</v>
      </c>
      <c r="AO121" s="10">
        <f t="shared" si="17"/>
        <v>0</v>
      </c>
      <c r="AP121" s="10">
        <f t="shared" si="18"/>
        <v>0</v>
      </c>
      <c r="AQ121" s="10">
        <f t="shared" si="19"/>
        <v>0</v>
      </c>
      <c r="AR121" s="10">
        <f t="shared" si="20"/>
        <v>0</v>
      </c>
      <c r="AS121" s="10">
        <f t="shared" si="21"/>
        <v>0</v>
      </c>
      <c r="AT121" s="149">
        <v>1038</v>
      </c>
      <c r="AU121" s="10">
        <f t="shared" si="2"/>
        <v>1</v>
      </c>
      <c r="AV121" s="10">
        <f t="shared" si="22"/>
        <v>0</v>
      </c>
      <c r="AW121" s="10">
        <f t="shared" si="23"/>
        <v>1</v>
      </c>
      <c r="AX121" s="10">
        <f t="shared" si="24"/>
        <v>1</v>
      </c>
      <c r="AY121" s="10">
        <f t="shared" si="25"/>
        <v>0</v>
      </c>
      <c r="AZ121" s="138">
        <v>842</v>
      </c>
      <c r="BA121" s="10">
        <f t="shared" si="3"/>
        <v>0</v>
      </c>
      <c r="BB121" s="10">
        <f t="shared" si="26"/>
        <v>0</v>
      </c>
      <c r="BC121" s="10">
        <f t="shared" si="27"/>
        <v>0</v>
      </c>
      <c r="BD121" s="10">
        <f t="shared" si="28"/>
        <v>0</v>
      </c>
      <c r="BE121" s="10">
        <f t="shared" si="29"/>
        <v>0</v>
      </c>
      <c r="BF121" s="10">
        <f t="shared" si="30"/>
        <v>0</v>
      </c>
      <c r="BG121" s="10">
        <f t="shared" si="31"/>
        <v>0</v>
      </c>
      <c r="BH121" s="10">
        <f t="shared" si="32"/>
        <v>0</v>
      </c>
      <c r="BJ121" s="138">
        <v>1002</v>
      </c>
      <c r="BK121" s="201">
        <f t="shared" si="33"/>
        <v>0</v>
      </c>
      <c r="BL121" s="202">
        <f t="shared" si="34"/>
        <v>0</v>
      </c>
      <c r="BM121" s="202">
        <f t="shared" si="35"/>
        <v>0</v>
      </c>
      <c r="BN121" s="202">
        <f t="shared" si="36"/>
        <v>0</v>
      </c>
      <c r="BO121" s="202">
        <f t="shared" si="37"/>
        <v>0</v>
      </c>
      <c r="BP121" s="202">
        <f t="shared" si="38"/>
        <v>0</v>
      </c>
      <c r="BQ121" s="202">
        <f t="shared" si="39"/>
        <v>0</v>
      </c>
      <c r="BR121" s="202">
        <f t="shared" si="53"/>
        <v>0</v>
      </c>
      <c r="BS121" s="205">
        <f t="shared" si="40"/>
        <v>0</v>
      </c>
      <c r="BT121" s="121">
        <f t="shared" si="41"/>
        <v>1</v>
      </c>
      <c r="BU121" s="169">
        <v>1511</v>
      </c>
      <c r="BV121" s="169">
        <f t="shared" si="42"/>
        <v>0</v>
      </c>
      <c r="BW121" s="100">
        <f t="shared" si="43"/>
        <v>1</v>
      </c>
      <c r="BX121" s="100">
        <f t="shared" si="44"/>
        <v>1</v>
      </c>
      <c r="BY121" s="100">
        <f t="shared" si="45"/>
        <v>1</v>
      </c>
      <c r="BZ121" s="100">
        <f t="shared" si="46"/>
        <v>0</v>
      </c>
      <c r="CA121" s="100">
        <f t="shared" si="47"/>
        <v>0</v>
      </c>
      <c r="CB121" s="100">
        <f t="shared" si="48"/>
        <v>0</v>
      </c>
      <c r="CC121" s="100">
        <f t="shared" si="49"/>
        <v>0</v>
      </c>
      <c r="CD121" s="202">
        <f t="shared" si="50"/>
        <v>0</v>
      </c>
      <c r="CE121" s="205">
        <f t="shared" si="51"/>
        <v>0</v>
      </c>
      <c r="CF121" s="121">
        <f t="shared" si="52"/>
        <v>4</v>
      </c>
    </row>
    <row r="122" spans="8:84">
      <c r="H122" s="133">
        <v>365</v>
      </c>
      <c r="I122">
        <f t="shared" si="55"/>
        <v>1</v>
      </c>
      <c r="M122" s="163"/>
      <c r="P122" s="135">
        <v>303</v>
      </c>
      <c r="Q122">
        <f t="shared" si="54"/>
        <v>0</v>
      </c>
      <c r="R122" s="10">
        <f t="shared" si="4"/>
        <v>0</v>
      </c>
      <c r="V122" s="133">
        <v>330</v>
      </c>
      <c r="W122">
        <f t="shared" si="5"/>
        <v>1</v>
      </c>
      <c r="X122" s="10">
        <f t="shared" si="6"/>
        <v>0</v>
      </c>
      <c r="Y122" s="10">
        <f t="shared" si="7"/>
        <v>1</v>
      </c>
      <c r="AB122" s="149">
        <v>456</v>
      </c>
      <c r="AC122" s="10">
        <f t="shared" si="8"/>
        <v>0</v>
      </c>
      <c r="AD122" s="10">
        <f t="shared" si="9"/>
        <v>0</v>
      </c>
      <c r="AE122" s="10">
        <f t="shared" si="10"/>
        <v>0</v>
      </c>
      <c r="AF122" s="10">
        <f t="shared" si="11"/>
        <v>0</v>
      </c>
      <c r="AH122" s="133">
        <v>469</v>
      </c>
      <c r="AI122" s="10">
        <f t="shared" si="12"/>
        <v>1</v>
      </c>
      <c r="AJ122" s="10">
        <f t="shared" si="13"/>
        <v>1</v>
      </c>
      <c r="AK122" s="10">
        <f t="shared" si="14"/>
        <v>1</v>
      </c>
      <c r="AL122" s="10">
        <f t="shared" si="15"/>
        <v>1</v>
      </c>
      <c r="AM122" s="10">
        <f t="shared" si="16"/>
        <v>0</v>
      </c>
      <c r="AN122" s="138">
        <v>401</v>
      </c>
      <c r="AO122" s="10">
        <f t="shared" si="17"/>
        <v>0</v>
      </c>
      <c r="AP122" s="10">
        <f t="shared" si="18"/>
        <v>0</v>
      </c>
      <c r="AQ122" s="10">
        <f t="shared" si="19"/>
        <v>0</v>
      </c>
      <c r="AR122" s="10">
        <f t="shared" si="20"/>
        <v>0</v>
      </c>
      <c r="AS122" s="10">
        <f t="shared" si="21"/>
        <v>1</v>
      </c>
      <c r="AT122" s="138">
        <v>1087</v>
      </c>
      <c r="AU122" s="10">
        <f t="shared" si="2"/>
        <v>0</v>
      </c>
      <c r="AV122" s="10">
        <f t="shared" si="22"/>
        <v>0</v>
      </c>
      <c r="AW122" s="10">
        <f t="shared" si="23"/>
        <v>0</v>
      </c>
      <c r="AX122" s="10">
        <f t="shared" si="24"/>
        <v>0</v>
      </c>
      <c r="AY122" s="10">
        <f t="shared" si="25"/>
        <v>0</v>
      </c>
      <c r="AZ122" s="138">
        <v>968</v>
      </c>
      <c r="BA122" s="10">
        <f t="shared" si="3"/>
        <v>0</v>
      </c>
      <c r="BB122" s="10">
        <f t="shared" si="26"/>
        <v>1</v>
      </c>
      <c r="BC122" s="10">
        <f t="shared" si="27"/>
        <v>0</v>
      </c>
      <c r="BD122" s="10">
        <f t="shared" si="28"/>
        <v>1</v>
      </c>
      <c r="BE122" s="10">
        <f t="shared" si="29"/>
        <v>0</v>
      </c>
      <c r="BF122" s="10">
        <f t="shared" si="30"/>
        <v>0</v>
      </c>
      <c r="BG122" s="10">
        <f t="shared" si="31"/>
        <v>0</v>
      </c>
      <c r="BH122" s="10">
        <f t="shared" si="32"/>
        <v>0</v>
      </c>
      <c r="BJ122" s="189">
        <v>1114</v>
      </c>
      <c r="BK122" s="201">
        <f t="shared" si="33"/>
        <v>1</v>
      </c>
      <c r="BL122" s="202">
        <f t="shared" si="34"/>
        <v>1</v>
      </c>
      <c r="BM122" s="202">
        <f t="shared" si="35"/>
        <v>1</v>
      </c>
      <c r="BN122" s="202">
        <f t="shared" si="36"/>
        <v>1</v>
      </c>
      <c r="BO122" s="202">
        <f t="shared" si="37"/>
        <v>1</v>
      </c>
      <c r="BP122" s="202">
        <f t="shared" si="38"/>
        <v>1</v>
      </c>
      <c r="BQ122" s="202">
        <f t="shared" si="39"/>
        <v>0</v>
      </c>
      <c r="BR122" s="202">
        <f t="shared" si="53"/>
        <v>0</v>
      </c>
      <c r="BS122" s="205">
        <f t="shared" si="40"/>
        <v>0</v>
      </c>
      <c r="BT122" s="121">
        <f t="shared" si="41"/>
        <v>7</v>
      </c>
      <c r="BU122" s="169">
        <v>1519</v>
      </c>
      <c r="BV122" s="169">
        <f t="shared" si="42"/>
        <v>0</v>
      </c>
      <c r="BW122" s="100">
        <f t="shared" si="43"/>
        <v>0</v>
      </c>
      <c r="BX122" s="100">
        <f t="shared" si="44"/>
        <v>0</v>
      </c>
      <c r="BY122" s="100">
        <f t="shared" si="45"/>
        <v>1</v>
      </c>
      <c r="BZ122" s="100">
        <f t="shared" si="46"/>
        <v>0</v>
      </c>
      <c r="CA122" s="100">
        <f t="shared" si="47"/>
        <v>0</v>
      </c>
      <c r="CB122" s="100">
        <f t="shared" si="48"/>
        <v>0</v>
      </c>
      <c r="CC122" s="100">
        <f t="shared" si="49"/>
        <v>0</v>
      </c>
      <c r="CD122" s="202">
        <f t="shared" si="50"/>
        <v>0</v>
      </c>
      <c r="CE122" s="205">
        <f t="shared" si="51"/>
        <v>0</v>
      </c>
      <c r="CF122" s="121">
        <f t="shared" si="52"/>
        <v>2</v>
      </c>
    </row>
    <row r="123" spans="8:84">
      <c r="H123" s="133">
        <v>378</v>
      </c>
      <c r="I123">
        <f t="shared" si="55"/>
        <v>0</v>
      </c>
      <c r="M123" s="163"/>
      <c r="P123" s="135">
        <v>308</v>
      </c>
      <c r="Q123">
        <f t="shared" si="54"/>
        <v>1</v>
      </c>
      <c r="R123" s="10">
        <f t="shared" si="4"/>
        <v>0</v>
      </c>
      <c r="V123" s="133">
        <v>341</v>
      </c>
      <c r="W123">
        <f t="shared" si="5"/>
        <v>0</v>
      </c>
      <c r="X123" s="10">
        <f t="shared" si="6"/>
        <v>0</v>
      </c>
      <c r="Y123" s="10">
        <f t="shared" si="7"/>
        <v>0</v>
      </c>
      <c r="AB123" s="138">
        <v>461</v>
      </c>
      <c r="AC123" s="10">
        <f t="shared" si="8"/>
        <v>0</v>
      </c>
      <c r="AD123" s="10">
        <f t="shared" si="9"/>
        <v>0</v>
      </c>
      <c r="AE123" s="10">
        <f t="shared" si="10"/>
        <v>0</v>
      </c>
      <c r="AF123" s="10">
        <f t="shared" si="11"/>
        <v>0</v>
      </c>
      <c r="AH123" s="133">
        <v>492</v>
      </c>
      <c r="AI123" s="10">
        <f t="shared" si="12"/>
        <v>1</v>
      </c>
      <c r="AJ123" s="10">
        <f t="shared" si="13"/>
        <v>0</v>
      </c>
      <c r="AK123" s="10">
        <f t="shared" si="14"/>
        <v>0</v>
      </c>
      <c r="AL123" s="10">
        <f t="shared" si="15"/>
        <v>0</v>
      </c>
      <c r="AM123" s="10">
        <f t="shared" si="16"/>
        <v>0</v>
      </c>
      <c r="AN123" s="149">
        <v>451</v>
      </c>
      <c r="AO123" s="10">
        <f t="shared" si="17"/>
        <v>0</v>
      </c>
      <c r="AP123" s="10">
        <f t="shared" si="18"/>
        <v>0</v>
      </c>
      <c r="AQ123" s="10">
        <f t="shared" si="19"/>
        <v>0</v>
      </c>
      <c r="AR123" s="10">
        <f t="shared" si="20"/>
        <v>0</v>
      </c>
      <c r="AS123" s="10">
        <f t="shared" si="21"/>
        <v>0</v>
      </c>
      <c r="AT123" s="138">
        <v>1102</v>
      </c>
      <c r="AU123" s="10">
        <f t="shared" si="2"/>
        <v>0</v>
      </c>
      <c r="AV123" s="10">
        <f t="shared" si="22"/>
        <v>0</v>
      </c>
      <c r="AW123" s="10">
        <f t="shared" si="23"/>
        <v>0</v>
      </c>
      <c r="AX123" s="10">
        <f t="shared" si="24"/>
        <v>0</v>
      </c>
      <c r="AY123" s="10">
        <f t="shared" si="25"/>
        <v>0</v>
      </c>
      <c r="AZ123" s="138">
        <v>987</v>
      </c>
      <c r="BA123" s="10">
        <f t="shared" si="3"/>
        <v>1</v>
      </c>
      <c r="BB123" s="10">
        <f t="shared" si="26"/>
        <v>1</v>
      </c>
      <c r="BC123" s="10">
        <f t="shared" si="27"/>
        <v>1</v>
      </c>
      <c r="BD123" s="10">
        <f t="shared" si="28"/>
        <v>0</v>
      </c>
      <c r="BE123" s="10">
        <f t="shared" si="29"/>
        <v>0</v>
      </c>
      <c r="BF123" s="10">
        <f t="shared" si="30"/>
        <v>1</v>
      </c>
      <c r="BG123" s="10">
        <f t="shared" si="31"/>
        <v>0</v>
      </c>
      <c r="BH123" s="10">
        <f t="shared" si="32"/>
        <v>0</v>
      </c>
      <c r="BJ123" s="138">
        <v>1124</v>
      </c>
      <c r="BK123" s="201">
        <f t="shared" si="33"/>
        <v>1</v>
      </c>
      <c r="BL123" s="202">
        <f t="shared" si="34"/>
        <v>1</v>
      </c>
      <c r="BM123" s="202">
        <f t="shared" si="35"/>
        <v>0</v>
      </c>
      <c r="BN123" s="202">
        <f t="shared" si="36"/>
        <v>0</v>
      </c>
      <c r="BO123" s="202">
        <f t="shared" si="37"/>
        <v>0</v>
      </c>
      <c r="BP123" s="202">
        <f t="shared" si="38"/>
        <v>0</v>
      </c>
      <c r="BQ123" s="202">
        <f t="shared" si="39"/>
        <v>0</v>
      </c>
      <c r="BR123" s="202">
        <f t="shared" si="53"/>
        <v>0</v>
      </c>
      <c r="BS123" s="205">
        <f t="shared" si="40"/>
        <v>0</v>
      </c>
      <c r="BT123" s="121">
        <f t="shared" si="41"/>
        <v>3</v>
      </c>
      <c r="BU123" s="169">
        <v>1538</v>
      </c>
      <c r="BV123" s="169">
        <f t="shared" si="42"/>
        <v>1</v>
      </c>
      <c r="BW123" s="100">
        <f t="shared" si="43"/>
        <v>0</v>
      </c>
      <c r="BX123" s="100">
        <f t="shared" si="44"/>
        <v>0</v>
      </c>
      <c r="BY123" s="100">
        <f t="shared" si="45"/>
        <v>0</v>
      </c>
      <c r="BZ123" s="100">
        <f t="shared" si="46"/>
        <v>0</v>
      </c>
      <c r="CA123" s="100">
        <f t="shared" si="47"/>
        <v>0</v>
      </c>
      <c r="CB123" s="100">
        <f t="shared" si="48"/>
        <v>0</v>
      </c>
      <c r="CC123" s="100">
        <f t="shared" si="49"/>
        <v>0</v>
      </c>
      <c r="CD123" s="202">
        <f t="shared" si="50"/>
        <v>0</v>
      </c>
      <c r="CE123" s="205">
        <f t="shared" si="51"/>
        <v>0</v>
      </c>
      <c r="CF123" s="121">
        <f t="shared" si="52"/>
        <v>2</v>
      </c>
    </row>
    <row r="124" spans="8:84">
      <c r="H124" s="133">
        <v>401</v>
      </c>
      <c r="I124">
        <f t="shared" si="55"/>
        <v>0</v>
      </c>
      <c r="M124" s="2"/>
      <c r="P124" s="133">
        <v>311</v>
      </c>
      <c r="Q124">
        <f t="shared" si="54"/>
        <v>0</v>
      </c>
      <c r="R124" s="10">
        <f t="shared" si="4"/>
        <v>0</v>
      </c>
      <c r="V124" s="133">
        <v>343</v>
      </c>
      <c r="W124">
        <f t="shared" si="5"/>
        <v>1</v>
      </c>
      <c r="X124" s="10">
        <f t="shared" si="6"/>
        <v>0</v>
      </c>
      <c r="Y124" s="10">
        <f t="shared" si="7"/>
        <v>0</v>
      </c>
      <c r="AB124" s="149">
        <v>469</v>
      </c>
      <c r="AC124" s="10">
        <f t="shared" si="8"/>
        <v>1</v>
      </c>
      <c r="AD124" s="10">
        <f t="shared" si="9"/>
        <v>1</v>
      </c>
      <c r="AE124" s="10">
        <f t="shared" si="10"/>
        <v>1</v>
      </c>
      <c r="AF124" s="10">
        <f t="shared" si="11"/>
        <v>0</v>
      </c>
      <c r="AH124" s="133">
        <v>494</v>
      </c>
      <c r="AI124" s="10">
        <f t="shared" si="12"/>
        <v>1</v>
      </c>
      <c r="AJ124" s="10">
        <f t="shared" si="13"/>
        <v>1</v>
      </c>
      <c r="AK124" s="10">
        <f t="shared" si="14"/>
        <v>1</v>
      </c>
      <c r="AL124" s="10">
        <f t="shared" si="15"/>
        <v>0</v>
      </c>
      <c r="AM124" s="10">
        <f t="shared" si="16"/>
        <v>0</v>
      </c>
      <c r="AN124" s="138">
        <v>469</v>
      </c>
      <c r="AO124" s="10">
        <f t="shared" si="17"/>
        <v>1</v>
      </c>
      <c r="AP124" s="10">
        <f t="shared" si="18"/>
        <v>1</v>
      </c>
      <c r="AQ124" s="10">
        <f t="shared" si="19"/>
        <v>1</v>
      </c>
      <c r="AR124" s="10">
        <f t="shared" si="20"/>
        <v>1</v>
      </c>
      <c r="AS124" s="10">
        <f t="shared" si="21"/>
        <v>1</v>
      </c>
      <c r="AT124" s="138">
        <v>1114</v>
      </c>
      <c r="AU124" s="10">
        <f t="shared" si="2"/>
        <v>1</v>
      </c>
      <c r="AV124" s="10">
        <f t="shared" si="22"/>
        <v>1</v>
      </c>
      <c r="AW124" s="10">
        <f t="shared" si="23"/>
        <v>1</v>
      </c>
      <c r="AX124" s="10">
        <f t="shared" si="24"/>
        <v>1</v>
      </c>
      <c r="AY124" s="10">
        <f t="shared" si="25"/>
        <v>0</v>
      </c>
      <c r="AZ124" s="149">
        <v>1024</v>
      </c>
      <c r="BA124" s="10">
        <f t="shared" si="3"/>
        <v>0</v>
      </c>
      <c r="BB124" s="10">
        <f t="shared" si="26"/>
        <v>0</v>
      </c>
      <c r="BC124" s="10">
        <f t="shared" si="27"/>
        <v>1</v>
      </c>
      <c r="BD124" s="10">
        <f t="shared" si="28"/>
        <v>0</v>
      </c>
      <c r="BE124" s="10">
        <f t="shared" si="29"/>
        <v>0</v>
      </c>
      <c r="BF124" s="10">
        <f t="shared" si="30"/>
        <v>0</v>
      </c>
      <c r="BG124" s="10">
        <f t="shared" si="31"/>
        <v>0</v>
      </c>
      <c r="BH124" s="10">
        <f t="shared" si="32"/>
        <v>0</v>
      </c>
      <c r="BJ124" s="138">
        <v>1208</v>
      </c>
      <c r="BK124" s="201">
        <f t="shared" si="33"/>
        <v>0</v>
      </c>
      <c r="BL124" s="202">
        <f t="shared" si="34"/>
        <v>0</v>
      </c>
      <c r="BM124" s="202">
        <f t="shared" si="35"/>
        <v>0</v>
      </c>
      <c r="BN124" s="202">
        <f t="shared" si="36"/>
        <v>0</v>
      </c>
      <c r="BO124" s="202">
        <f t="shared" si="37"/>
        <v>0</v>
      </c>
      <c r="BP124" s="202">
        <f t="shared" si="38"/>
        <v>0</v>
      </c>
      <c r="BQ124" s="202">
        <f t="shared" si="39"/>
        <v>0</v>
      </c>
      <c r="BR124" s="202">
        <f t="shared" si="53"/>
        <v>0</v>
      </c>
      <c r="BS124" s="205">
        <f t="shared" si="40"/>
        <v>0</v>
      </c>
      <c r="BT124" s="121">
        <f t="shared" si="41"/>
        <v>1</v>
      </c>
      <c r="BU124" s="169">
        <v>1592</v>
      </c>
      <c r="BV124" s="169">
        <f t="shared" si="42"/>
        <v>0</v>
      </c>
      <c r="BW124" s="100">
        <f t="shared" si="43"/>
        <v>1</v>
      </c>
      <c r="BX124" s="100">
        <f t="shared" si="44"/>
        <v>1</v>
      </c>
      <c r="BY124" s="100">
        <f t="shared" si="45"/>
        <v>1</v>
      </c>
      <c r="BZ124" s="100">
        <f t="shared" si="46"/>
        <v>1</v>
      </c>
      <c r="CA124" s="100">
        <f t="shared" si="47"/>
        <v>0</v>
      </c>
      <c r="CB124" s="100">
        <f t="shared" si="48"/>
        <v>0</v>
      </c>
      <c r="CC124" s="100">
        <f t="shared" si="49"/>
        <v>0</v>
      </c>
      <c r="CD124" s="202">
        <f t="shared" si="50"/>
        <v>0</v>
      </c>
      <c r="CE124" s="205">
        <f t="shared" si="51"/>
        <v>0</v>
      </c>
      <c r="CF124" s="121">
        <f t="shared" si="52"/>
        <v>5</v>
      </c>
    </row>
    <row r="125" spans="8:84">
      <c r="H125" s="133">
        <v>422</v>
      </c>
      <c r="I125">
        <f t="shared" si="55"/>
        <v>0</v>
      </c>
      <c r="M125" s="163"/>
      <c r="P125" s="135">
        <v>312</v>
      </c>
      <c r="Q125">
        <f t="shared" si="54"/>
        <v>1</v>
      </c>
      <c r="R125" s="10">
        <f t="shared" si="4"/>
        <v>1</v>
      </c>
      <c r="V125" s="133">
        <v>358</v>
      </c>
      <c r="W125">
        <f t="shared" si="5"/>
        <v>0</v>
      </c>
      <c r="X125" s="10">
        <f t="shared" si="6"/>
        <v>0</v>
      </c>
      <c r="Y125" s="10">
        <f t="shared" si="7"/>
        <v>0</v>
      </c>
      <c r="AB125" s="138">
        <v>486</v>
      </c>
      <c r="AC125" s="10">
        <f t="shared" si="8"/>
        <v>1</v>
      </c>
      <c r="AD125" s="10">
        <f t="shared" si="9"/>
        <v>0</v>
      </c>
      <c r="AE125" s="10">
        <f t="shared" si="10"/>
        <v>0</v>
      </c>
      <c r="AF125" s="10">
        <f t="shared" si="11"/>
        <v>0</v>
      </c>
      <c r="AH125" s="133">
        <v>503</v>
      </c>
      <c r="AI125" s="10">
        <f t="shared" si="12"/>
        <v>0</v>
      </c>
      <c r="AJ125" s="10">
        <f t="shared" si="13"/>
        <v>0</v>
      </c>
      <c r="AK125" s="10">
        <f t="shared" si="14"/>
        <v>0</v>
      </c>
      <c r="AL125" s="10">
        <f t="shared" si="15"/>
        <v>0</v>
      </c>
      <c r="AM125" s="10">
        <f t="shared" si="16"/>
        <v>0</v>
      </c>
      <c r="AN125" s="138">
        <v>494</v>
      </c>
      <c r="AO125" s="10">
        <f t="shared" si="17"/>
        <v>1</v>
      </c>
      <c r="AP125" s="10">
        <f t="shared" si="18"/>
        <v>1</v>
      </c>
      <c r="AQ125" s="10">
        <f t="shared" si="19"/>
        <v>1</v>
      </c>
      <c r="AR125" s="10">
        <f t="shared" si="20"/>
        <v>1</v>
      </c>
      <c r="AS125" s="10">
        <f t="shared" si="21"/>
        <v>0</v>
      </c>
      <c r="AT125" s="149">
        <v>1124</v>
      </c>
      <c r="AU125" s="10">
        <f t="shared" si="2"/>
        <v>0</v>
      </c>
      <c r="AV125" s="10">
        <f t="shared" si="22"/>
        <v>0</v>
      </c>
      <c r="AW125" s="10">
        <f t="shared" si="23"/>
        <v>0</v>
      </c>
      <c r="AX125" s="10">
        <f t="shared" si="24"/>
        <v>0</v>
      </c>
      <c r="AY125" s="10">
        <f t="shared" si="25"/>
        <v>0</v>
      </c>
      <c r="AZ125" s="138">
        <v>1071</v>
      </c>
      <c r="BA125" s="10">
        <f t="shared" si="3"/>
        <v>0</v>
      </c>
      <c r="BB125" s="10">
        <f t="shared" si="26"/>
        <v>0</v>
      </c>
      <c r="BC125" s="10">
        <f t="shared" si="27"/>
        <v>1</v>
      </c>
      <c r="BD125" s="10">
        <f t="shared" si="28"/>
        <v>0</v>
      </c>
      <c r="BE125" s="10">
        <f t="shared" si="29"/>
        <v>0</v>
      </c>
      <c r="BF125" s="10">
        <f t="shared" si="30"/>
        <v>0</v>
      </c>
      <c r="BG125" s="10">
        <f t="shared" si="31"/>
        <v>0</v>
      </c>
      <c r="BH125" s="10">
        <f t="shared" si="32"/>
        <v>0</v>
      </c>
      <c r="BJ125" s="138">
        <v>1218</v>
      </c>
      <c r="BK125" s="201">
        <f t="shared" si="33"/>
        <v>1</v>
      </c>
      <c r="BL125" s="202">
        <f t="shared" si="34"/>
        <v>0</v>
      </c>
      <c r="BM125" s="202">
        <f t="shared" si="35"/>
        <v>0</v>
      </c>
      <c r="BN125" s="202">
        <f t="shared" si="36"/>
        <v>0</v>
      </c>
      <c r="BO125" s="202">
        <f t="shared" si="37"/>
        <v>1</v>
      </c>
      <c r="BP125" s="202">
        <f t="shared" si="38"/>
        <v>0</v>
      </c>
      <c r="BQ125" s="202">
        <f t="shared" si="39"/>
        <v>0</v>
      </c>
      <c r="BR125" s="202">
        <f t="shared" si="53"/>
        <v>0</v>
      </c>
      <c r="BS125" s="205">
        <f t="shared" si="40"/>
        <v>0</v>
      </c>
      <c r="BT125" s="121">
        <f t="shared" si="41"/>
        <v>3</v>
      </c>
      <c r="BU125" s="169">
        <v>1622</v>
      </c>
      <c r="BV125" s="169">
        <f t="shared" si="42"/>
        <v>1</v>
      </c>
      <c r="BW125" s="100">
        <f t="shared" si="43"/>
        <v>0</v>
      </c>
      <c r="BX125" s="100">
        <f t="shared" si="44"/>
        <v>0</v>
      </c>
      <c r="BY125" s="100">
        <f t="shared" si="45"/>
        <v>0</v>
      </c>
      <c r="BZ125" s="100">
        <f t="shared" si="46"/>
        <v>0</v>
      </c>
      <c r="CA125" s="100">
        <f t="shared" si="47"/>
        <v>0</v>
      </c>
      <c r="CB125" s="100">
        <f t="shared" si="48"/>
        <v>0</v>
      </c>
      <c r="CC125" s="100">
        <f t="shared" si="49"/>
        <v>0</v>
      </c>
      <c r="CD125" s="202">
        <f t="shared" si="50"/>
        <v>0</v>
      </c>
      <c r="CE125" s="205">
        <f t="shared" si="51"/>
        <v>0</v>
      </c>
      <c r="CF125" s="121">
        <f t="shared" si="52"/>
        <v>2</v>
      </c>
    </row>
    <row r="126" spans="8:84">
      <c r="H126" s="133">
        <v>448</v>
      </c>
      <c r="I126">
        <f t="shared" si="55"/>
        <v>0</v>
      </c>
      <c r="M126" s="163"/>
      <c r="P126" s="135">
        <v>313</v>
      </c>
      <c r="Q126">
        <f t="shared" ref="Q126:Q157" si="56">IF(ISNA(MATCH(P126,H$53:H$132,0)),0,1)</f>
        <v>0</v>
      </c>
      <c r="R126" s="10">
        <f t="shared" si="4"/>
        <v>0</v>
      </c>
      <c r="V126" s="135">
        <v>359</v>
      </c>
      <c r="W126">
        <f t="shared" si="5"/>
        <v>0</v>
      </c>
      <c r="X126" s="10">
        <f t="shared" si="6"/>
        <v>0</v>
      </c>
      <c r="Y126" s="10">
        <f t="shared" si="7"/>
        <v>0</v>
      </c>
      <c r="AB126" s="149">
        <v>492</v>
      </c>
      <c r="AC126" s="10">
        <f t="shared" ref="AC126:AC157" si="57">IF(ISNA(MATCH(AB126,V$62:V$157,0)),0,1)</f>
        <v>0</v>
      </c>
      <c r="AD126" s="10">
        <f t="shared" si="9"/>
        <v>0</v>
      </c>
      <c r="AE126" s="10">
        <f t="shared" si="10"/>
        <v>0</v>
      </c>
      <c r="AF126" s="10">
        <f t="shared" si="11"/>
        <v>0</v>
      </c>
      <c r="AH126" s="133">
        <v>537</v>
      </c>
      <c r="AI126" s="10">
        <f t="shared" ref="AI126:AI157" si="58">IF(ISNA(MATCH(AH126,AB$62:AB$157,0)),0,1)</f>
        <v>0</v>
      </c>
      <c r="AJ126" s="10">
        <f t="shared" si="13"/>
        <v>0</v>
      </c>
      <c r="AK126" s="10">
        <f t="shared" si="14"/>
        <v>0</v>
      </c>
      <c r="AL126" s="10">
        <f t="shared" si="15"/>
        <v>0</v>
      </c>
      <c r="AM126" s="10">
        <f t="shared" si="16"/>
        <v>0</v>
      </c>
      <c r="AN126" s="149">
        <v>503</v>
      </c>
      <c r="AO126" s="10">
        <f t="shared" ref="AO126:AO157" si="59">IF(ISNA(MATCH(AN126,AH$62:AH$157,0)),0,1)</f>
        <v>1</v>
      </c>
      <c r="AP126" s="10">
        <f t="shared" si="18"/>
        <v>0</v>
      </c>
      <c r="AQ126" s="10">
        <f t="shared" si="19"/>
        <v>0</v>
      </c>
      <c r="AR126" s="10">
        <f t="shared" si="20"/>
        <v>0</v>
      </c>
      <c r="AS126" s="10">
        <f t="shared" si="21"/>
        <v>0</v>
      </c>
      <c r="AT126" s="138">
        <v>1126</v>
      </c>
      <c r="AU126" s="10">
        <f t="shared" ref="AU126:AU157" si="60">IF(ISNA(MATCH(AT126,AN$62:AN$157,0)),0,1)</f>
        <v>1</v>
      </c>
      <c r="AV126" s="10">
        <f t="shared" si="22"/>
        <v>1</v>
      </c>
      <c r="AW126" s="10">
        <f t="shared" si="23"/>
        <v>1</v>
      </c>
      <c r="AX126" s="10">
        <f t="shared" si="24"/>
        <v>0</v>
      </c>
      <c r="AY126" s="10">
        <f t="shared" si="25"/>
        <v>0</v>
      </c>
      <c r="AZ126" s="138">
        <v>1086</v>
      </c>
      <c r="BA126" s="10">
        <f t="shared" ref="BA126:BA157" si="61">IF(ISNA(MATCH(AZ126,AT$62:AT$157,0)),0,1)</f>
        <v>0</v>
      </c>
      <c r="BB126" s="10">
        <f t="shared" si="26"/>
        <v>0</v>
      </c>
      <c r="BC126" s="10">
        <f t="shared" si="27"/>
        <v>0</v>
      </c>
      <c r="BD126" s="10">
        <f t="shared" si="28"/>
        <v>0</v>
      </c>
      <c r="BE126" s="10">
        <f t="shared" si="29"/>
        <v>0</v>
      </c>
      <c r="BF126" s="10">
        <f t="shared" si="30"/>
        <v>0</v>
      </c>
      <c r="BG126" s="10">
        <f t="shared" si="31"/>
        <v>0</v>
      </c>
      <c r="BH126" s="10">
        <f t="shared" si="32"/>
        <v>0</v>
      </c>
      <c r="BJ126" s="138">
        <v>1250</v>
      </c>
      <c r="BK126" s="201">
        <f t="shared" si="33"/>
        <v>0</v>
      </c>
      <c r="BL126" s="202">
        <f t="shared" si="34"/>
        <v>0</v>
      </c>
      <c r="BM126" s="202">
        <f t="shared" si="35"/>
        <v>0</v>
      </c>
      <c r="BN126" s="202">
        <f t="shared" si="36"/>
        <v>0</v>
      </c>
      <c r="BO126" s="202">
        <f t="shared" si="37"/>
        <v>0</v>
      </c>
      <c r="BP126" s="202">
        <f t="shared" si="38"/>
        <v>0</v>
      </c>
      <c r="BQ126" s="202">
        <f t="shared" si="39"/>
        <v>0</v>
      </c>
      <c r="BR126" s="202">
        <f t="shared" si="53"/>
        <v>0</v>
      </c>
      <c r="BS126" s="205">
        <f t="shared" si="40"/>
        <v>0</v>
      </c>
      <c r="BT126" s="121">
        <f t="shared" si="41"/>
        <v>1</v>
      </c>
      <c r="BU126" s="169">
        <v>1625</v>
      </c>
      <c r="BV126" s="169">
        <f t="shared" si="42"/>
        <v>1</v>
      </c>
      <c r="BW126" s="100">
        <f t="shared" si="43"/>
        <v>1</v>
      </c>
      <c r="BX126" s="100">
        <f t="shared" si="44"/>
        <v>0</v>
      </c>
      <c r="BY126" s="100">
        <f t="shared" si="45"/>
        <v>1</v>
      </c>
      <c r="BZ126" s="100">
        <f t="shared" si="46"/>
        <v>0</v>
      </c>
      <c r="CA126" s="100">
        <f t="shared" si="47"/>
        <v>0</v>
      </c>
      <c r="CB126" s="100">
        <f t="shared" si="48"/>
        <v>0</v>
      </c>
      <c r="CC126" s="100">
        <f t="shared" si="49"/>
        <v>0</v>
      </c>
      <c r="CD126" s="202">
        <f t="shared" si="50"/>
        <v>0</v>
      </c>
      <c r="CE126" s="205">
        <f t="shared" si="51"/>
        <v>0</v>
      </c>
      <c r="CF126" s="121">
        <f t="shared" si="52"/>
        <v>4</v>
      </c>
    </row>
    <row r="127" spans="8:84">
      <c r="H127" s="133">
        <v>449</v>
      </c>
      <c r="I127">
        <f t="shared" si="55"/>
        <v>0</v>
      </c>
      <c r="M127" s="2"/>
      <c r="P127" s="133">
        <v>322</v>
      </c>
      <c r="Q127">
        <f t="shared" si="56"/>
        <v>0</v>
      </c>
      <c r="R127" s="10">
        <f t="shared" ref="R127:R157" si="62">IF(ISNA(MATCH(P127,$B$53:$B$100,0)),0,1)</f>
        <v>0</v>
      </c>
      <c r="V127" s="135">
        <v>378</v>
      </c>
      <c r="W127">
        <f t="shared" ref="W127:W157" si="63">IF(ISNA(MATCH(V127,P$62:P$157,0)),0,1)</f>
        <v>0</v>
      </c>
      <c r="X127" s="10">
        <f t="shared" ref="X127:X157" si="64">IF(ISNA(MATCH(V127,$H$53:$H$132,0)),0,1)</f>
        <v>1</v>
      </c>
      <c r="Y127" s="10">
        <f t="shared" ref="Y127:Y157" si="65">IF(ISNA(MATCH(V127,$B$53:$B$100,0)),0,1)</f>
        <v>0</v>
      </c>
      <c r="AB127" s="149">
        <v>494</v>
      </c>
      <c r="AC127" s="10">
        <f t="shared" si="57"/>
        <v>1</v>
      </c>
      <c r="AD127" s="10">
        <f t="shared" ref="AD127:AD157" si="66">IF(ISNA(MATCH(AB127,P$62:P$157,0)),0,1)</f>
        <v>1</v>
      </c>
      <c r="AE127" s="10">
        <f t="shared" ref="AE127:AE157" si="67">IF(ISNA(MATCH(AB127,$H$53:$H$132,0)),0,1)</f>
        <v>0</v>
      </c>
      <c r="AF127" s="10">
        <f t="shared" ref="AF127:AF157" si="68">IF(ISNA(MATCH(AB127,$B$53:$B$100,0)),0,1)</f>
        <v>0</v>
      </c>
      <c r="AH127" s="133">
        <v>616</v>
      </c>
      <c r="AI127" s="10">
        <f t="shared" si="58"/>
        <v>0</v>
      </c>
      <c r="AJ127" s="10">
        <f t="shared" ref="AJ127:AJ157" si="69">IF(ISNA(MATCH(AH127,V$62:V$157,0)),0,1)</f>
        <v>0</v>
      </c>
      <c r="AK127" s="10">
        <f t="shared" ref="AK127:AK157" si="70">IF(ISNA(MATCH(AH127,P$62:P$157,0)),0,1)</f>
        <v>0</v>
      </c>
      <c r="AL127" s="10">
        <f t="shared" ref="AL127:AL157" si="71">IF(ISNA(MATCH(AH127,$H$53:$H$132,0)),0,1)</f>
        <v>0</v>
      </c>
      <c r="AM127" s="10">
        <f t="shared" ref="AM127:AM157" si="72">IF(ISNA(MATCH(AH127,$B$53:$B$100,0)),0,1)</f>
        <v>0</v>
      </c>
      <c r="AN127" s="138">
        <v>522</v>
      </c>
      <c r="AO127" s="10">
        <f t="shared" si="59"/>
        <v>0</v>
      </c>
      <c r="AP127" s="10">
        <f t="shared" ref="AP127:AP157" si="73">IF(ISNA(MATCH(AN127,AB$62:AB$157,0)),0,1)</f>
        <v>1</v>
      </c>
      <c r="AQ127" s="10">
        <f t="shared" ref="AQ127:AQ157" si="74">IF(ISNA(MATCH(AN127,V$62:V$157,0)),0,1)</f>
        <v>1</v>
      </c>
      <c r="AR127" s="10">
        <f t="shared" ref="AR127:AR157" si="75">IF(ISNA(MATCH(AN127,P$62:P$157,0)),0,1)</f>
        <v>1</v>
      </c>
      <c r="AS127" s="10">
        <f t="shared" ref="AS127:AS157" si="76">IF(ISNA(MATCH(AN127,H$53:H$132,0)),0,1)</f>
        <v>0</v>
      </c>
      <c r="AT127" s="138">
        <v>1153</v>
      </c>
      <c r="AU127" s="10">
        <f t="shared" si="60"/>
        <v>0</v>
      </c>
      <c r="AV127" s="10">
        <f t="shared" ref="AV127:AV157" si="77">IF(ISNA(MATCH(AT127,AH$62:AH$157,0)),0,1)</f>
        <v>0</v>
      </c>
      <c r="AW127" s="10">
        <f t="shared" ref="AW127:AW157" si="78">IF(ISNA(MATCH(AT127,AB$62:AB$157,0)),0,1)</f>
        <v>0</v>
      </c>
      <c r="AX127" s="10">
        <f t="shared" ref="AX127:AX157" si="79">IF(ISNA(MATCH(AT127,V$62:V$157,0)),0,1)</f>
        <v>0</v>
      </c>
      <c r="AY127" s="10">
        <f t="shared" ref="AY127:AY157" si="80">IF(ISNA(MATCH(AT127,P$62:P$157,0)),0,1)</f>
        <v>0</v>
      </c>
      <c r="AZ127" s="138">
        <v>1089</v>
      </c>
      <c r="BA127" s="10">
        <f t="shared" si="61"/>
        <v>0</v>
      </c>
      <c r="BB127" s="10">
        <f t="shared" ref="BB127:BB157" si="81">IF(ISNA(MATCH(AZ127,AN$62:AN$157,0)),0,1)</f>
        <v>0</v>
      </c>
      <c r="BC127" s="10">
        <f t="shared" ref="BC127:BC157" si="82">IF(ISNA(MATCH(AZ127,AH$62:AH$157,0)),0,1)</f>
        <v>1</v>
      </c>
      <c r="BD127" s="10">
        <f t="shared" ref="BD127:BD157" si="83">IF(ISNA(MATCH(AZ127,AB$62:AB$157,0)),0,1)</f>
        <v>0</v>
      </c>
      <c r="BE127" s="10">
        <f t="shared" ref="BE127:BE157" si="84">IF(ISNA(MATCH(AZ127,V$62:V$157,0)),0,1)</f>
        <v>0</v>
      </c>
      <c r="BF127" s="10">
        <f t="shared" ref="BF127:BF157" si="85">IF(ISNA(MATCH(AZ127,P$62:P$157,0)),0,1)</f>
        <v>0</v>
      </c>
      <c r="BG127" s="10">
        <f t="shared" ref="BG127:BG157" si="86">IF(ISNA(MATCH(AZ127,H$53:H$134,0)),0,1)</f>
        <v>0</v>
      </c>
      <c r="BH127" s="10">
        <f t="shared" ref="BH127:BH157" si="87">IF(ISNA(MATCH(AZ127,B$53:B$100,0)),0,1)</f>
        <v>0</v>
      </c>
      <c r="BJ127" s="138">
        <v>1318</v>
      </c>
      <c r="BK127" s="201">
        <f t="shared" ref="BK127:BK157" si="88">IF(ISNA(MATCH(BJ127,AZ$62:AZ$157,0)),0,1)</f>
        <v>0</v>
      </c>
      <c r="BL127" s="202">
        <f t="shared" ref="BL127:BL157" si="89">IF(ISNA(MATCH(BJ127,AT$62:AT$157,0)),0,1)</f>
        <v>0</v>
      </c>
      <c r="BM127" s="202">
        <f t="shared" ref="BM127:BM157" si="90">IF(ISNA(MATCH(BJ127,AN$62:AN$157,0)),0,1)</f>
        <v>0</v>
      </c>
      <c r="BN127" s="202">
        <f t="shared" ref="BN127:BN157" si="91">IF(ISNA(MATCH(BJ127,AH$62:AH$157,0)),0,1)</f>
        <v>0</v>
      </c>
      <c r="BO127" s="202">
        <f t="shared" ref="BO127:BO157" si="92">IF(ISNA(MATCH(BJ127,AB$62:AB$157,0)),0,1)</f>
        <v>0</v>
      </c>
      <c r="BP127" s="202">
        <f t="shared" ref="BP127:BP157" si="93">IF(ISNA(MATCH(BJ127,V$62:V$157,0)),0,1)</f>
        <v>0</v>
      </c>
      <c r="BQ127" s="202">
        <f t="shared" ref="BQ127:BQ157" si="94">IF(ISNA(MATCH(BJ127,P$62:P$157,0)),0,1)</f>
        <v>0</v>
      </c>
      <c r="BR127" s="202">
        <f t="shared" si="53"/>
        <v>0</v>
      </c>
      <c r="BS127" s="205">
        <f t="shared" ref="BS127:BS157" si="95">IF(ISNA(MATCH(BJ127,B$53:B$100,0)),0,1)</f>
        <v>0</v>
      </c>
      <c r="BT127" s="121">
        <f t="shared" ref="BT127:BT157" si="96">SUM(BK127:BS127)+1</f>
        <v>1</v>
      </c>
      <c r="BU127" s="169">
        <v>1676</v>
      </c>
      <c r="BV127" s="169">
        <f t="shared" ref="BV127:BV157" si="97">IF(ISNA(MATCH(BU127,BJ$62:BJ$157,0)),0,1)</f>
        <v>0</v>
      </c>
      <c r="BW127" s="100">
        <f t="shared" ref="BW127:BW157" si="98">IF(ISNA(MATCH(BU127,AZ$62:AZ$157,0)),0,1)</f>
        <v>0</v>
      </c>
      <c r="BX127" s="100">
        <f t="shared" ref="BX127:BX157" si="99">IF(ISNA(MATCH(BU127,AT$62:AT$157,0)),0,1)</f>
        <v>0</v>
      </c>
      <c r="BY127" s="100">
        <f t="shared" ref="BY127:BY157" si="100">IF(ISNA(MATCH(BU127,AN$62:AN$157,0)),0,1)</f>
        <v>0</v>
      </c>
      <c r="BZ127" s="100">
        <f t="shared" ref="BZ127:BZ157" si="101">IF(ISNA(MATCH(BU127,AH$62:AH$157,0)),0,1)</f>
        <v>0</v>
      </c>
      <c r="CA127" s="100">
        <f t="shared" ref="CA127:CA157" si="102">IF(ISNA(MATCH(BU127,AB$62:AB$157,0)),0,1)</f>
        <v>0</v>
      </c>
      <c r="CB127" s="100">
        <f t="shared" ref="CB127:CB157" si="103">IF(ISNA(MATCH(BU127,V$62:V$157,0)),0,1)</f>
        <v>0</v>
      </c>
      <c r="CC127" s="100">
        <f t="shared" ref="CC127:CC157" si="104">IF(ISNA(MATCH(BU127,P$53:P$157,0)),0,1)</f>
        <v>0</v>
      </c>
      <c r="CD127" s="202">
        <f t="shared" ref="CD127:CD157" si="105">IF(ISNA(MATCH(BU127,$H$53:$H$134,0)),0,1)</f>
        <v>0</v>
      </c>
      <c r="CE127" s="205">
        <f t="shared" ref="CE127:CE157" si="106">IF(ISNA(MATCH(BU127,$B$53:$B$100,0)),0,1)</f>
        <v>0</v>
      </c>
      <c r="CF127" s="121">
        <f t="shared" ref="CF127:CF157" si="107">SUM(BV127:CE127)+1</f>
        <v>1</v>
      </c>
    </row>
    <row r="128" spans="8:84">
      <c r="H128" s="133">
        <v>469</v>
      </c>
      <c r="I128">
        <f t="shared" si="55"/>
        <v>0</v>
      </c>
      <c r="M128" s="2"/>
      <c r="P128" s="133">
        <v>329</v>
      </c>
      <c r="Q128">
        <f t="shared" si="56"/>
        <v>1</v>
      </c>
      <c r="R128" s="10">
        <f t="shared" si="62"/>
        <v>0</v>
      </c>
      <c r="V128" s="133">
        <v>384</v>
      </c>
      <c r="W128">
        <f t="shared" si="63"/>
        <v>0</v>
      </c>
      <c r="X128" s="10">
        <f t="shared" si="64"/>
        <v>0</v>
      </c>
      <c r="Y128" s="10">
        <f t="shared" si="65"/>
        <v>0</v>
      </c>
      <c r="AB128" s="138">
        <v>501</v>
      </c>
      <c r="AC128" s="10">
        <f t="shared" si="57"/>
        <v>0</v>
      </c>
      <c r="AD128" s="10">
        <f t="shared" si="66"/>
        <v>0</v>
      </c>
      <c r="AE128" s="10">
        <f t="shared" si="67"/>
        <v>0</v>
      </c>
      <c r="AF128" s="10">
        <f t="shared" si="68"/>
        <v>0</v>
      </c>
      <c r="AH128" s="133">
        <v>694</v>
      </c>
      <c r="AI128" s="10">
        <f t="shared" si="58"/>
        <v>0</v>
      </c>
      <c r="AJ128" s="10">
        <f t="shared" si="69"/>
        <v>0</v>
      </c>
      <c r="AK128" s="10">
        <f t="shared" si="70"/>
        <v>0</v>
      </c>
      <c r="AL128" s="10">
        <f t="shared" si="71"/>
        <v>0</v>
      </c>
      <c r="AM128" s="10">
        <f t="shared" si="72"/>
        <v>0</v>
      </c>
      <c r="AN128" s="138">
        <v>547</v>
      </c>
      <c r="AO128" s="10">
        <f t="shared" si="59"/>
        <v>0</v>
      </c>
      <c r="AP128" s="10">
        <f t="shared" si="73"/>
        <v>0</v>
      </c>
      <c r="AQ128" s="10">
        <f t="shared" si="74"/>
        <v>1</v>
      </c>
      <c r="AR128" s="10">
        <f t="shared" si="75"/>
        <v>1</v>
      </c>
      <c r="AS128" s="10">
        <f t="shared" si="76"/>
        <v>0</v>
      </c>
      <c r="AT128" s="138">
        <v>1270</v>
      </c>
      <c r="AU128" s="10">
        <f t="shared" si="60"/>
        <v>0</v>
      </c>
      <c r="AV128" s="10">
        <f t="shared" si="77"/>
        <v>0</v>
      </c>
      <c r="AW128" s="10">
        <f t="shared" si="78"/>
        <v>0</v>
      </c>
      <c r="AX128" s="10">
        <f t="shared" si="79"/>
        <v>0</v>
      </c>
      <c r="AY128" s="10">
        <f t="shared" si="80"/>
        <v>0</v>
      </c>
      <c r="AZ128" s="138">
        <v>1114</v>
      </c>
      <c r="BA128" s="10">
        <f t="shared" si="61"/>
        <v>1</v>
      </c>
      <c r="BB128" s="10">
        <f t="shared" si="81"/>
        <v>1</v>
      </c>
      <c r="BC128" s="10">
        <f t="shared" si="82"/>
        <v>1</v>
      </c>
      <c r="BD128" s="10">
        <f t="shared" si="83"/>
        <v>1</v>
      </c>
      <c r="BE128" s="10">
        <f t="shared" si="84"/>
        <v>1</v>
      </c>
      <c r="BF128" s="10">
        <f t="shared" si="85"/>
        <v>0</v>
      </c>
      <c r="BG128" s="10">
        <f t="shared" si="86"/>
        <v>0</v>
      </c>
      <c r="BH128" s="10">
        <f t="shared" si="87"/>
        <v>0</v>
      </c>
      <c r="BJ128" s="149">
        <v>1332</v>
      </c>
      <c r="BK128" s="201">
        <f t="shared" si="88"/>
        <v>0</v>
      </c>
      <c r="BL128" s="202">
        <f t="shared" si="89"/>
        <v>0</v>
      </c>
      <c r="BM128" s="202">
        <f t="shared" si="90"/>
        <v>0</v>
      </c>
      <c r="BN128" s="202">
        <f t="shared" si="91"/>
        <v>0</v>
      </c>
      <c r="BO128" s="202">
        <f t="shared" si="92"/>
        <v>0</v>
      </c>
      <c r="BP128" s="202">
        <f t="shared" si="93"/>
        <v>0</v>
      </c>
      <c r="BQ128" s="202">
        <f t="shared" si="94"/>
        <v>0</v>
      </c>
      <c r="BR128" s="202">
        <f t="shared" ref="BR128:BR157" si="108">IF(ISNA(MATCH(BJ128,H$53:H$134,0)),0,1)</f>
        <v>0</v>
      </c>
      <c r="BS128" s="205">
        <f t="shared" si="95"/>
        <v>0</v>
      </c>
      <c r="BT128" s="121">
        <f t="shared" si="96"/>
        <v>1</v>
      </c>
      <c r="BU128" s="171">
        <v>1714</v>
      </c>
      <c r="BV128" s="169">
        <f t="shared" si="97"/>
        <v>0</v>
      </c>
      <c r="BW128" s="100">
        <f t="shared" si="98"/>
        <v>1</v>
      </c>
      <c r="BX128" s="100">
        <f t="shared" si="99"/>
        <v>0</v>
      </c>
      <c r="BY128" s="100">
        <f t="shared" si="100"/>
        <v>0</v>
      </c>
      <c r="BZ128" s="100">
        <f t="shared" si="101"/>
        <v>0</v>
      </c>
      <c r="CA128" s="100">
        <f t="shared" si="102"/>
        <v>0</v>
      </c>
      <c r="CB128" s="100">
        <f t="shared" si="103"/>
        <v>0</v>
      </c>
      <c r="CC128" s="100">
        <f t="shared" si="104"/>
        <v>0</v>
      </c>
      <c r="CD128" s="202">
        <f t="shared" si="105"/>
        <v>0</v>
      </c>
      <c r="CE128" s="205">
        <f t="shared" si="106"/>
        <v>0</v>
      </c>
      <c r="CF128" s="121">
        <f t="shared" si="107"/>
        <v>2</v>
      </c>
    </row>
    <row r="129" spans="8:84">
      <c r="H129" s="133">
        <v>538</v>
      </c>
      <c r="I129">
        <f t="shared" si="55"/>
        <v>0</v>
      </c>
      <c r="M129" s="161"/>
      <c r="P129" s="134">
        <v>330</v>
      </c>
      <c r="Q129">
        <f t="shared" si="56"/>
        <v>0</v>
      </c>
      <c r="R129" s="10">
        <f t="shared" si="62"/>
        <v>1</v>
      </c>
      <c r="V129" s="135">
        <v>433</v>
      </c>
      <c r="W129">
        <f t="shared" si="63"/>
        <v>0</v>
      </c>
      <c r="X129" s="10">
        <f t="shared" si="64"/>
        <v>0</v>
      </c>
      <c r="Y129" s="10">
        <f t="shared" si="65"/>
        <v>0</v>
      </c>
      <c r="AB129" s="138">
        <v>522</v>
      </c>
      <c r="AC129" s="10">
        <f t="shared" si="57"/>
        <v>1</v>
      </c>
      <c r="AD129" s="10">
        <f t="shared" si="66"/>
        <v>1</v>
      </c>
      <c r="AE129" s="10">
        <f t="shared" si="67"/>
        <v>0</v>
      </c>
      <c r="AF129" s="10">
        <f t="shared" si="68"/>
        <v>0</v>
      </c>
      <c r="AH129" s="133">
        <v>703</v>
      </c>
      <c r="AI129" s="10">
        <f t="shared" si="58"/>
        <v>0</v>
      </c>
      <c r="AJ129" s="10">
        <f t="shared" si="69"/>
        <v>0</v>
      </c>
      <c r="AK129" s="10">
        <f t="shared" si="70"/>
        <v>0</v>
      </c>
      <c r="AL129" s="10">
        <f t="shared" si="71"/>
        <v>0</v>
      </c>
      <c r="AM129" s="10">
        <f t="shared" si="72"/>
        <v>0</v>
      </c>
      <c r="AN129" s="138">
        <v>585</v>
      </c>
      <c r="AO129" s="10">
        <f t="shared" si="59"/>
        <v>0</v>
      </c>
      <c r="AP129" s="10">
        <f t="shared" si="73"/>
        <v>0</v>
      </c>
      <c r="AQ129" s="10">
        <f t="shared" si="74"/>
        <v>0</v>
      </c>
      <c r="AR129" s="10">
        <f t="shared" si="75"/>
        <v>0</v>
      </c>
      <c r="AS129" s="10">
        <f t="shared" si="76"/>
        <v>0</v>
      </c>
      <c r="AT129" s="149">
        <v>1302</v>
      </c>
      <c r="AU129" s="10">
        <f t="shared" si="60"/>
        <v>0</v>
      </c>
      <c r="AV129" s="10">
        <f t="shared" si="77"/>
        <v>0</v>
      </c>
      <c r="AW129" s="10">
        <f t="shared" si="78"/>
        <v>0</v>
      </c>
      <c r="AX129" s="10">
        <f t="shared" si="79"/>
        <v>0</v>
      </c>
      <c r="AY129" s="10">
        <f t="shared" si="80"/>
        <v>0</v>
      </c>
      <c r="AZ129" s="149">
        <v>1124</v>
      </c>
      <c r="BA129" s="10">
        <f t="shared" si="61"/>
        <v>1</v>
      </c>
      <c r="BB129" s="10">
        <f t="shared" si="81"/>
        <v>0</v>
      </c>
      <c r="BC129" s="10">
        <f t="shared" si="82"/>
        <v>0</v>
      </c>
      <c r="BD129" s="10">
        <f t="shared" si="83"/>
        <v>0</v>
      </c>
      <c r="BE129" s="10">
        <f t="shared" si="84"/>
        <v>0</v>
      </c>
      <c r="BF129" s="10">
        <f t="shared" si="85"/>
        <v>0</v>
      </c>
      <c r="BG129" s="10">
        <f t="shared" si="86"/>
        <v>0</v>
      </c>
      <c r="BH129" s="10">
        <f t="shared" si="87"/>
        <v>0</v>
      </c>
      <c r="BJ129" s="175">
        <v>1503</v>
      </c>
      <c r="BK129" s="201">
        <f t="shared" si="88"/>
        <v>1</v>
      </c>
      <c r="BL129" s="202">
        <f t="shared" si="89"/>
        <v>1</v>
      </c>
      <c r="BM129" s="202">
        <f t="shared" si="90"/>
        <v>1</v>
      </c>
      <c r="BN129" s="202">
        <f t="shared" si="91"/>
        <v>1</v>
      </c>
      <c r="BO129" s="202">
        <f t="shared" si="92"/>
        <v>0</v>
      </c>
      <c r="BP129" s="202">
        <f t="shared" si="93"/>
        <v>0</v>
      </c>
      <c r="BQ129" s="202">
        <f t="shared" si="94"/>
        <v>0</v>
      </c>
      <c r="BR129" s="202">
        <f t="shared" si="108"/>
        <v>0</v>
      </c>
      <c r="BS129" s="205">
        <f t="shared" si="95"/>
        <v>0</v>
      </c>
      <c r="BT129" s="121">
        <f t="shared" si="96"/>
        <v>5</v>
      </c>
      <c r="BU129" s="169">
        <v>1717</v>
      </c>
      <c r="BV129" s="169">
        <f t="shared" si="97"/>
        <v>1</v>
      </c>
      <c r="BW129" s="100">
        <f t="shared" si="98"/>
        <v>1</v>
      </c>
      <c r="BX129" s="100">
        <f t="shared" si="99"/>
        <v>0</v>
      </c>
      <c r="BY129" s="100">
        <f t="shared" si="100"/>
        <v>0</v>
      </c>
      <c r="BZ129" s="100">
        <f t="shared" si="101"/>
        <v>0</v>
      </c>
      <c r="CA129" s="100">
        <f t="shared" si="102"/>
        <v>0</v>
      </c>
      <c r="CB129" s="100">
        <f t="shared" si="103"/>
        <v>0</v>
      </c>
      <c r="CC129" s="100">
        <f t="shared" si="104"/>
        <v>0</v>
      </c>
      <c r="CD129" s="202">
        <f t="shared" si="105"/>
        <v>0</v>
      </c>
      <c r="CE129" s="205">
        <f t="shared" si="106"/>
        <v>0</v>
      </c>
      <c r="CF129" s="121">
        <f t="shared" si="107"/>
        <v>3</v>
      </c>
    </row>
    <row r="130" spans="8:84">
      <c r="H130" s="133">
        <v>546</v>
      </c>
      <c r="I130">
        <f t="shared" si="55"/>
        <v>0</v>
      </c>
      <c r="M130" s="2"/>
      <c r="P130" s="133">
        <v>340</v>
      </c>
      <c r="Q130">
        <f t="shared" si="56"/>
        <v>1</v>
      </c>
      <c r="R130" s="10">
        <f t="shared" si="62"/>
        <v>1</v>
      </c>
      <c r="V130" s="133">
        <v>447</v>
      </c>
      <c r="W130">
        <f t="shared" si="63"/>
        <v>0</v>
      </c>
      <c r="X130" s="10">
        <f t="shared" si="64"/>
        <v>0</v>
      </c>
      <c r="Y130" s="10">
        <f t="shared" si="65"/>
        <v>0</v>
      </c>
      <c r="AB130" s="138">
        <v>563</v>
      </c>
      <c r="AC130" s="10">
        <f t="shared" si="57"/>
        <v>0</v>
      </c>
      <c r="AD130" s="10">
        <f t="shared" si="66"/>
        <v>0</v>
      </c>
      <c r="AE130" s="10">
        <f t="shared" si="67"/>
        <v>0</v>
      </c>
      <c r="AF130" s="10">
        <f t="shared" si="68"/>
        <v>0</v>
      </c>
      <c r="AH130" s="133">
        <v>710</v>
      </c>
      <c r="AI130" s="10">
        <f t="shared" si="58"/>
        <v>1</v>
      </c>
      <c r="AJ130" s="10">
        <f t="shared" si="69"/>
        <v>0</v>
      </c>
      <c r="AK130" s="10">
        <f t="shared" si="70"/>
        <v>0</v>
      </c>
      <c r="AL130" s="10">
        <f t="shared" si="71"/>
        <v>1</v>
      </c>
      <c r="AM130" s="10">
        <f t="shared" si="72"/>
        <v>0</v>
      </c>
      <c r="AN130" s="138">
        <v>610</v>
      </c>
      <c r="AO130" s="10">
        <f t="shared" si="59"/>
        <v>0</v>
      </c>
      <c r="AP130" s="10">
        <f t="shared" si="73"/>
        <v>0</v>
      </c>
      <c r="AQ130" s="10">
        <f t="shared" si="74"/>
        <v>0</v>
      </c>
      <c r="AR130" s="10">
        <f t="shared" si="75"/>
        <v>1</v>
      </c>
      <c r="AS130" s="10">
        <f t="shared" si="76"/>
        <v>0</v>
      </c>
      <c r="AT130" s="138">
        <v>1305</v>
      </c>
      <c r="AU130" s="10">
        <f t="shared" si="60"/>
        <v>1</v>
      </c>
      <c r="AV130" s="10">
        <f t="shared" si="77"/>
        <v>1</v>
      </c>
      <c r="AW130" s="10">
        <f t="shared" si="78"/>
        <v>0</v>
      </c>
      <c r="AX130" s="10">
        <f t="shared" si="79"/>
        <v>0</v>
      </c>
      <c r="AY130" s="10">
        <f t="shared" si="80"/>
        <v>0</v>
      </c>
      <c r="AZ130" s="149">
        <v>1126</v>
      </c>
      <c r="BA130" s="10">
        <f t="shared" si="61"/>
        <v>1</v>
      </c>
      <c r="BB130" s="10">
        <f t="shared" si="81"/>
        <v>1</v>
      </c>
      <c r="BC130" s="10">
        <f t="shared" si="82"/>
        <v>1</v>
      </c>
      <c r="BD130" s="10">
        <f t="shared" si="83"/>
        <v>1</v>
      </c>
      <c r="BE130" s="10">
        <f t="shared" si="84"/>
        <v>0</v>
      </c>
      <c r="BF130" s="10">
        <f t="shared" si="85"/>
        <v>0</v>
      </c>
      <c r="BG130" s="10">
        <f t="shared" si="86"/>
        <v>0</v>
      </c>
      <c r="BH130" s="10">
        <f t="shared" si="87"/>
        <v>0</v>
      </c>
      <c r="BJ130" s="138">
        <v>1507</v>
      </c>
      <c r="BK130" s="201">
        <f t="shared" si="88"/>
        <v>0</v>
      </c>
      <c r="BL130" s="202">
        <f t="shared" si="89"/>
        <v>0</v>
      </c>
      <c r="BM130" s="202">
        <f t="shared" si="90"/>
        <v>0</v>
      </c>
      <c r="BN130" s="202">
        <f t="shared" si="91"/>
        <v>1</v>
      </c>
      <c r="BO130" s="202">
        <f t="shared" si="92"/>
        <v>0</v>
      </c>
      <c r="BP130" s="202">
        <f t="shared" si="93"/>
        <v>0</v>
      </c>
      <c r="BQ130" s="202">
        <f t="shared" si="94"/>
        <v>0</v>
      </c>
      <c r="BR130" s="202">
        <f t="shared" si="108"/>
        <v>0</v>
      </c>
      <c r="BS130" s="205">
        <f t="shared" si="95"/>
        <v>0</v>
      </c>
      <c r="BT130" s="121">
        <f t="shared" si="96"/>
        <v>2</v>
      </c>
      <c r="BU130" s="169">
        <v>1718</v>
      </c>
      <c r="BV130" s="169">
        <f t="shared" si="97"/>
        <v>0</v>
      </c>
      <c r="BW130" s="100">
        <f t="shared" si="98"/>
        <v>0</v>
      </c>
      <c r="BX130" s="100">
        <f t="shared" si="99"/>
        <v>0</v>
      </c>
      <c r="BY130" s="100">
        <f t="shared" si="100"/>
        <v>1</v>
      </c>
      <c r="BZ130" s="100">
        <f t="shared" si="101"/>
        <v>0</v>
      </c>
      <c r="CA130" s="100">
        <f t="shared" si="102"/>
        <v>0</v>
      </c>
      <c r="CB130" s="100">
        <f t="shared" si="103"/>
        <v>0</v>
      </c>
      <c r="CC130" s="100">
        <f t="shared" si="104"/>
        <v>0</v>
      </c>
      <c r="CD130" s="202">
        <f t="shared" si="105"/>
        <v>0</v>
      </c>
      <c r="CE130" s="205">
        <f t="shared" si="106"/>
        <v>0</v>
      </c>
      <c r="CF130" s="121">
        <f t="shared" si="107"/>
        <v>2</v>
      </c>
    </row>
    <row r="131" spans="8:84">
      <c r="H131" s="133">
        <v>573</v>
      </c>
      <c r="I131">
        <f t="shared" si="55"/>
        <v>0</v>
      </c>
      <c r="M131" s="163"/>
      <c r="P131" s="135">
        <v>343</v>
      </c>
      <c r="Q131">
        <f t="shared" si="56"/>
        <v>0</v>
      </c>
      <c r="R131" s="10">
        <f t="shared" si="62"/>
        <v>0</v>
      </c>
      <c r="V131" s="134">
        <v>469</v>
      </c>
      <c r="W131">
        <f t="shared" si="63"/>
        <v>1</v>
      </c>
      <c r="X131" s="10">
        <f t="shared" si="64"/>
        <v>1</v>
      </c>
      <c r="Y131" s="10">
        <f t="shared" si="65"/>
        <v>0</v>
      </c>
      <c r="AB131" s="138">
        <v>571</v>
      </c>
      <c r="AC131" s="10">
        <f t="shared" si="57"/>
        <v>1</v>
      </c>
      <c r="AD131" s="10">
        <f t="shared" si="66"/>
        <v>0</v>
      </c>
      <c r="AE131" s="10">
        <f t="shared" si="67"/>
        <v>0</v>
      </c>
      <c r="AF131" s="10">
        <f t="shared" si="68"/>
        <v>0</v>
      </c>
      <c r="AH131" s="133">
        <v>716</v>
      </c>
      <c r="AI131" s="10">
        <f t="shared" si="58"/>
        <v>1</v>
      </c>
      <c r="AJ131" s="10">
        <f t="shared" si="69"/>
        <v>1</v>
      </c>
      <c r="AK131" s="10">
        <f t="shared" si="70"/>
        <v>1</v>
      </c>
      <c r="AL131" s="10">
        <f t="shared" si="71"/>
        <v>0</v>
      </c>
      <c r="AM131" s="10">
        <f t="shared" si="72"/>
        <v>0</v>
      </c>
      <c r="AN131" s="138">
        <v>753</v>
      </c>
      <c r="AO131" s="10">
        <f t="shared" si="59"/>
        <v>0</v>
      </c>
      <c r="AP131" s="10">
        <f t="shared" si="73"/>
        <v>0</v>
      </c>
      <c r="AQ131" s="10">
        <f t="shared" si="74"/>
        <v>0</v>
      </c>
      <c r="AR131" s="10">
        <f t="shared" si="75"/>
        <v>0</v>
      </c>
      <c r="AS131" s="10">
        <f t="shared" si="76"/>
        <v>0</v>
      </c>
      <c r="AT131" s="138">
        <v>1311</v>
      </c>
      <c r="AU131" s="10">
        <f t="shared" si="60"/>
        <v>0</v>
      </c>
      <c r="AV131" s="10">
        <f t="shared" si="77"/>
        <v>0</v>
      </c>
      <c r="AW131" s="10">
        <f t="shared" si="78"/>
        <v>0</v>
      </c>
      <c r="AX131" s="10">
        <f t="shared" si="79"/>
        <v>0</v>
      </c>
      <c r="AY131" s="10">
        <f t="shared" si="80"/>
        <v>0</v>
      </c>
      <c r="AZ131" s="149">
        <v>1218</v>
      </c>
      <c r="BA131" s="10">
        <f t="shared" si="61"/>
        <v>0</v>
      </c>
      <c r="BB131" s="10">
        <f t="shared" si="81"/>
        <v>0</v>
      </c>
      <c r="BC131" s="10">
        <f t="shared" si="82"/>
        <v>0</v>
      </c>
      <c r="BD131" s="10">
        <f t="shared" si="83"/>
        <v>1</v>
      </c>
      <c r="BE131" s="10">
        <f t="shared" si="84"/>
        <v>0</v>
      </c>
      <c r="BF131" s="10">
        <f t="shared" si="85"/>
        <v>0</v>
      </c>
      <c r="BG131" s="10">
        <f t="shared" si="86"/>
        <v>0</v>
      </c>
      <c r="BH131" s="10">
        <f t="shared" si="87"/>
        <v>0</v>
      </c>
      <c r="BJ131" s="138">
        <v>1516</v>
      </c>
      <c r="BK131" s="201">
        <f t="shared" si="88"/>
        <v>0</v>
      </c>
      <c r="BL131" s="202">
        <f t="shared" si="89"/>
        <v>1</v>
      </c>
      <c r="BM131" s="202">
        <f t="shared" si="90"/>
        <v>0</v>
      </c>
      <c r="BN131" s="202">
        <f t="shared" si="91"/>
        <v>0</v>
      </c>
      <c r="BO131" s="202">
        <f t="shared" si="92"/>
        <v>0</v>
      </c>
      <c r="BP131" s="202">
        <f t="shared" si="93"/>
        <v>0</v>
      </c>
      <c r="BQ131" s="202">
        <f t="shared" si="94"/>
        <v>0</v>
      </c>
      <c r="BR131" s="202">
        <f t="shared" si="108"/>
        <v>0</v>
      </c>
      <c r="BS131" s="205">
        <f t="shared" si="95"/>
        <v>0</v>
      </c>
      <c r="BT131" s="121">
        <f t="shared" si="96"/>
        <v>2</v>
      </c>
      <c r="BU131" s="169">
        <v>1730</v>
      </c>
      <c r="BV131" s="169">
        <f t="shared" si="97"/>
        <v>0</v>
      </c>
      <c r="BW131" s="100">
        <f t="shared" si="98"/>
        <v>0</v>
      </c>
      <c r="BX131" s="100">
        <f t="shared" si="99"/>
        <v>0</v>
      </c>
      <c r="BY131" s="100">
        <f t="shared" si="100"/>
        <v>0</v>
      </c>
      <c r="BZ131" s="100">
        <f t="shared" si="101"/>
        <v>0</v>
      </c>
      <c r="CA131" s="100">
        <f t="shared" si="102"/>
        <v>0</v>
      </c>
      <c r="CB131" s="100">
        <f t="shared" si="103"/>
        <v>0</v>
      </c>
      <c r="CC131" s="100">
        <f t="shared" si="104"/>
        <v>0</v>
      </c>
      <c r="CD131" s="202">
        <f t="shared" si="105"/>
        <v>0</v>
      </c>
      <c r="CE131" s="205">
        <f t="shared" si="106"/>
        <v>0</v>
      </c>
      <c r="CF131" s="121">
        <f t="shared" si="107"/>
        <v>1</v>
      </c>
    </row>
    <row r="132" spans="8:84" ht="13.5" thickBot="1">
      <c r="H132" s="136">
        <v>710</v>
      </c>
      <c r="I132">
        <f t="shared" si="55"/>
        <v>0</v>
      </c>
      <c r="M132" s="2"/>
      <c r="P132" s="133">
        <v>353</v>
      </c>
      <c r="Q132">
        <f t="shared" si="56"/>
        <v>0</v>
      </c>
      <c r="R132" s="10">
        <f t="shared" si="62"/>
        <v>0</v>
      </c>
      <c r="V132" s="133">
        <v>486</v>
      </c>
      <c r="W132">
        <f t="shared" si="63"/>
        <v>0</v>
      </c>
      <c r="X132" s="10">
        <f t="shared" si="64"/>
        <v>0</v>
      </c>
      <c r="Y132" s="10">
        <f t="shared" si="65"/>
        <v>0</v>
      </c>
      <c r="AB132" s="138">
        <v>647</v>
      </c>
      <c r="AC132" s="10">
        <f t="shared" si="57"/>
        <v>1</v>
      </c>
      <c r="AD132" s="10">
        <f t="shared" si="66"/>
        <v>0</v>
      </c>
      <c r="AE132" s="10">
        <f t="shared" si="67"/>
        <v>0</v>
      </c>
      <c r="AF132" s="10">
        <f t="shared" si="68"/>
        <v>0</v>
      </c>
      <c r="AH132" s="133">
        <v>766</v>
      </c>
      <c r="AI132" s="10">
        <f t="shared" si="58"/>
        <v>0</v>
      </c>
      <c r="AJ132" s="10">
        <f t="shared" si="69"/>
        <v>0</v>
      </c>
      <c r="AK132" s="10">
        <f t="shared" si="70"/>
        <v>0</v>
      </c>
      <c r="AL132" s="10">
        <f t="shared" si="71"/>
        <v>0</v>
      </c>
      <c r="AM132" s="10">
        <f t="shared" si="72"/>
        <v>0</v>
      </c>
      <c r="AN132" s="138">
        <v>868</v>
      </c>
      <c r="AO132" s="10">
        <f t="shared" si="59"/>
        <v>1</v>
      </c>
      <c r="AP132" s="10">
        <f t="shared" si="73"/>
        <v>1</v>
      </c>
      <c r="AQ132" s="10">
        <f t="shared" si="74"/>
        <v>1</v>
      </c>
      <c r="AR132" s="10">
        <f t="shared" si="75"/>
        <v>0</v>
      </c>
      <c r="AS132" s="10">
        <f t="shared" si="76"/>
        <v>0</v>
      </c>
      <c r="AT132" s="138">
        <v>1319</v>
      </c>
      <c r="AU132" s="10">
        <f t="shared" si="60"/>
        <v>0</v>
      </c>
      <c r="AV132" s="10">
        <f t="shared" si="77"/>
        <v>0</v>
      </c>
      <c r="AW132" s="10">
        <f t="shared" si="78"/>
        <v>1</v>
      </c>
      <c r="AX132" s="10">
        <f t="shared" si="79"/>
        <v>0</v>
      </c>
      <c r="AY132" s="10">
        <f t="shared" si="80"/>
        <v>0</v>
      </c>
      <c r="AZ132" s="138">
        <v>1251</v>
      </c>
      <c r="BA132" s="10">
        <f t="shared" si="61"/>
        <v>0</v>
      </c>
      <c r="BB132" s="10">
        <f t="shared" si="81"/>
        <v>0</v>
      </c>
      <c r="BC132" s="10">
        <f t="shared" si="82"/>
        <v>0</v>
      </c>
      <c r="BD132" s="10">
        <f t="shared" si="83"/>
        <v>0</v>
      </c>
      <c r="BE132" s="10">
        <f t="shared" si="84"/>
        <v>0</v>
      </c>
      <c r="BF132" s="10">
        <f t="shared" si="85"/>
        <v>0</v>
      </c>
      <c r="BG132" s="10">
        <f t="shared" si="86"/>
        <v>0</v>
      </c>
      <c r="BH132" s="10">
        <f t="shared" si="87"/>
        <v>0</v>
      </c>
      <c r="BJ132" s="138">
        <v>1538</v>
      </c>
      <c r="BK132" s="201">
        <f t="shared" si="88"/>
        <v>0</v>
      </c>
      <c r="BL132" s="202">
        <f t="shared" si="89"/>
        <v>0</v>
      </c>
      <c r="BM132" s="202">
        <f t="shared" si="90"/>
        <v>0</v>
      </c>
      <c r="BN132" s="202">
        <f t="shared" si="91"/>
        <v>0</v>
      </c>
      <c r="BO132" s="202">
        <f t="shared" si="92"/>
        <v>0</v>
      </c>
      <c r="BP132" s="202">
        <f t="shared" si="93"/>
        <v>0</v>
      </c>
      <c r="BQ132" s="202">
        <f t="shared" si="94"/>
        <v>0</v>
      </c>
      <c r="BR132" s="202">
        <f t="shared" si="108"/>
        <v>0</v>
      </c>
      <c r="BS132" s="205">
        <f t="shared" si="95"/>
        <v>0</v>
      </c>
      <c r="BT132" s="121">
        <f t="shared" si="96"/>
        <v>1</v>
      </c>
      <c r="BU132" s="169">
        <v>1732</v>
      </c>
      <c r="BV132" s="169">
        <f t="shared" si="97"/>
        <v>0</v>
      </c>
      <c r="BW132" s="100">
        <f t="shared" si="98"/>
        <v>0</v>
      </c>
      <c r="BX132" s="100">
        <f t="shared" si="99"/>
        <v>1</v>
      </c>
      <c r="BY132" s="100">
        <f t="shared" si="100"/>
        <v>0</v>
      </c>
      <c r="BZ132" s="100">
        <f t="shared" si="101"/>
        <v>0</v>
      </c>
      <c r="CA132" s="100">
        <f t="shared" si="102"/>
        <v>0</v>
      </c>
      <c r="CB132" s="100">
        <f t="shared" si="103"/>
        <v>0</v>
      </c>
      <c r="CC132" s="100">
        <f t="shared" si="104"/>
        <v>0</v>
      </c>
      <c r="CD132" s="202">
        <f t="shared" si="105"/>
        <v>0</v>
      </c>
      <c r="CE132" s="205">
        <f t="shared" si="106"/>
        <v>0</v>
      </c>
      <c r="CF132" s="121">
        <f t="shared" si="107"/>
        <v>2</v>
      </c>
    </row>
    <row r="133" spans="8:84">
      <c r="M133" s="2"/>
      <c r="P133" s="133">
        <v>357</v>
      </c>
      <c r="Q133">
        <f t="shared" si="56"/>
        <v>0</v>
      </c>
      <c r="R133" s="10">
        <f t="shared" si="62"/>
        <v>0</v>
      </c>
      <c r="V133" s="135">
        <v>494</v>
      </c>
      <c r="W133">
        <f t="shared" si="63"/>
        <v>1</v>
      </c>
      <c r="X133" s="10">
        <f t="shared" si="64"/>
        <v>0</v>
      </c>
      <c r="Y133" s="10">
        <f t="shared" si="65"/>
        <v>0</v>
      </c>
      <c r="AB133" s="138">
        <v>648</v>
      </c>
      <c r="AC133" s="10">
        <f t="shared" si="57"/>
        <v>0</v>
      </c>
      <c r="AD133" s="10">
        <f t="shared" si="66"/>
        <v>0</v>
      </c>
      <c r="AE133" s="10">
        <f t="shared" si="67"/>
        <v>0</v>
      </c>
      <c r="AF133" s="10">
        <f t="shared" si="68"/>
        <v>0</v>
      </c>
      <c r="AH133" s="133">
        <v>868</v>
      </c>
      <c r="AI133" s="10">
        <f t="shared" si="58"/>
        <v>1</v>
      </c>
      <c r="AJ133" s="10">
        <f t="shared" si="69"/>
        <v>1</v>
      </c>
      <c r="AK133" s="10">
        <f t="shared" si="70"/>
        <v>0</v>
      </c>
      <c r="AL133" s="10">
        <f t="shared" si="71"/>
        <v>0</v>
      </c>
      <c r="AM133" s="10">
        <f t="shared" si="72"/>
        <v>0</v>
      </c>
      <c r="AN133" s="149">
        <v>968</v>
      </c>
      <c r="AO133" s="10">
        <f t="shared" si="59"/>
        <v>0</v>
      </c>
      <c r="AP133" s="10">
        <f t="shared" si="73"/>
        <v>1</v>
      </c>
      <c r="AQ133" s="10">
        <f t="shared" si="74"/>
        <v>0</v>
      </c>
      <c r="AR133" s="10">
        <f t="shared" si="75"/>
        <v>0</v>
      </c>
      <c r="AS133" s="10">
        <f t="shared" si="76"/>
        <v>0</v>
      </c>
      <c r="AT133" s="138">
        <v>1369</v>
      </c>
      <c r="AU133" s="10">
        <f t="shared" si="60"/>
        <v>0</v>
      </c>
      <c r="AV133" s="10">
        <f t="shared" si="77"/>
        <v>0</v>
      </c>
      <c r="AW133" s="10">
        <f t="shared" si="78"/>
        <v>0</v>
      </c>
      <c r="AX133" s="10">
        <f t="shared" si="79"/>
        <v>0</v>
      </c>
      <c r="AY133" s="10">
        <f t="shared" si="80"/>
        <v>0</v>
      </c>
      <c r="AZ133" s="149">
        <v>1450</v>
      </c>
      <c r="BA133" s="10">
        <f t="shared" si="61"/>
        <v>0</v>
      </c>
      <c r="BB133" s="10">
        <f t="shared" si="81"/>
        <v>0</v>
      </c>
      <c r="BC133" s="10">
        <f t="shared" si="82"/>
        <v>1</v>
      </c>
      <c r="BD133" s="10">
        <f t="shared" si="83"/>
        <v>0</v>
      </c>
      <c r="BE133" s="10">
        <f t="shared" si="84"/>
        <v>0</v>
      </c>
      <c r="BF133" s="10">
        <f t="shared" si="85"/>
        <v>0</v>
      </c>
      <c r="BG133" s="10">
        <f t="shared" si="86"/>
        <v>0</v>
      </c>
      <c r="BH133" s="10">
        <f t="shared" si="87"/>
        <v>0</v>
      </c>
      <c r="BJ133" s="138">
        <v>1555</v>
      </c>
      <c r="BK133" s="201">
        <f t="shared" si="88"/>
        <v>0</v>
      </c>
      <c r="BL133" s="202">
        <f t="shared" si="89"/>
        <v>0</v>
      </c>
      <c r="BM133" s="202">
        <f t="shared" si="90"/>
        <v>0</v>
      </c>
      <c r="BN133" s="202">
        <f t="shared" si="91"/>
        <v>0</v>
      </c>
      <c r="BO133" s="202">
        <f t="shared" si="92"/>
        <v>0</v>
      </c>
      <c r="BP133" s="202">
        <f t="shared" si="93"/>
        <v>0</v>
      </c>
      <c r="BQ133" s="202">
        <f t="shared" si="94"/>
        <v>0</v>
      </c>
      <c r="BR133" s="202">
        <f t="shared" si="108"/>
        <v>0</v>
      </c>
      <c r="BS133" s="205">
        <f t="shared" si="95"/>
        <v>0</v>
      </c>
      <c r="BT133" s="121">
        <f t="shared" si="96"/>
        <v>1</v>
      </c>
      <c r="BU133" s="169">
        <v>1771</v>
      </c>
      <c r="BV133" s="169">
        <f t="shared" si="97"/>
        <v>1</v>
      </c>
      <c r="BW133" s="100">
        <f t="shared" si="98"/>
        <v>1</v>
      </c>
      <c r="BX133" s="100">
        <f t="shared" si="99"/>
        <v>0</v>
      </c>
      <c r="BY133" s="100">
        <f t="shared" si="100"/>
        <v>0</v>
      </c>
      <c r="BZ133" s="100">
        <f t="shared" si="101"/>
        <v>0</v>
      </c>
      <c r="CA133" s="100">
        <f t="shared" si="102"/>
        <v>0</v>
      </c>
      <c r="CB133" s="100">
        <f t="shared" si="103"/>
        <v>0</v>
      </c>
      <c r="CC133" s="100">
        <f t="shared" si="104"/>
        <v>0</v>
      </c>
      <c r="CD133" s="202">
        <f t="shared" si="105"/>
        <v>0</v>
      </c>
      <c r="CE133" s="205">
        <f t="shared" si="106"/>
        <v>0</v>
      </c>
      <c r="CF133" s="121">
        <f t="shared" si="107"/>
        <v>3</v>
      </c>
    </row>
    <row r="134" spans="8:84">
      <c r="H134" s="104" t="s">
        <v>33</v>
      </c>
      <c r="I134" s="103"/>
      <c r="M134" s="2"/>
      <c r="P134" s="133">
        <v>365</v>
      </c>
      <c r="Q134">
        <f t="shared" si="56"/>
        <v>1</v>
      </c>
      <c r="R134" s="10">
        <f t="shared" si="62"/>
        <v>1</v>
      </c>
      <c r="V134" s="133">
        <v>522</v>
      </c>
      <c r="W134">
        <f t="shared" si="63"/>
        <v>1</v>
      </c>
      <c r="X134" s="10">
        <f t="shared" si="64"/>
        <v>0</v>
      </c>
      <c r="Y134" s="10">
        <f t="shared" si="65"/>
        <v>0</v>
      </c>
      <c r="AB134" s="138">
        <v>662</v>
      </c>
      <c r="AC134" s="10">
        <f t="shared" si="57"/>
        <v>0</v>
      </c>
      <c r="AD134" s="10">
        <f t="shared" si="66"/>
        <v>1</v>
      </c>
      <c r="AE134" s="10">
        <f t="shared" si="67"/>
        <v>0</v>
      </c>
      <c r="AF134" s="10">
        <f t="shared" si="68"/>
        <v>0</v>
      </c>
      <c r="AH134" s="133">
        <v>910</v>
      </c>
      <c r="AI134" s="10">
        <f t="shared" si="58"/>
        <v>0</v>
      </c>
      <c r="AJ134" s="10">
        <f t="shared" si="69"/>
        <v>0</v>
      </c>
      <c r="AK134" s="10">
        <f t="shared" si="70"/>
        <v>0</v>
      </c>
      <c r="AL134" s="10">
        <f t="shared" si="71"/>
        <v>0</v>
      </c>
      <c r="AM134" s="10">
        <f t="shared" si="72"/>
        <v>0</v>
      </c>
      <c r="AN134" s="138">
        <v>987</v>
      </c>
      <c r="AO134" s="10">
        <f t="shared" si="59"/>
        <v>1</v>
      </c>
      <c r="AP134" s="10">
        <f t="shared" si="73"/>
        <v>0</v>
      </c>
      <c r="AQ134" s="10">
        <f t="shared" si="74"/>
        <v>0</v>
      </c>
      <c r="AR134" s="10">
        <f t="shared" si="75"/>
        <v>1</v>
      </c>
      <c r="AS134" s="10">
        <f t="shared" si="76"/>
        <v>0</v>
      </c>
      <c r="AT134" s="138">
        <v>1425</v>
      </c>
      <c r="AU134" s="10">
        <f t="shared" si="60"/>
        <v>0</v>
      </c>
      <c r="AV134" s="10">
        <f t="shared" si="77"/>
        <v>0</v>
      </c>
      <c r="AW134" s="10">
        <f t="shared" si="78"/>
        <v>0</v>
      </c>
      <c r="AX134" s="10">
        <f t="shared" si="79"/>
        <v>0</v>
      </c>
      <c r="AY134" s="10">
        <f t="shared" si="80"/>
        <v>0</v>
      </c>
      <c r="AZ134" s="138">
        <v>1502</v>
      </c>
      <c r="BA134" s="10">
        <f t="shared" si="61"/>
        <v>0</v>
      </c>
      <c r="BB134" s="10">
        <f t="shared" si="81"/>
        <v>0</v>
      </c>
      <c r="BC134" s="10">
        <f t="shared" si="82"/>
        <v>0</v>
      </c>
      <c r="BD134" s="10">
        <f t="shared" si="83"/>
        <v>0</v>
      </c>
      <c r="BE134" s="10">
        <f t="shared" si="84"/>
        <v>0</v>
      </c>
      <c r="BF134" s="10">
        <f t="shared" si="85"/>
        <v>0</v>
      </c>
      <c r="BG134" s="10">
        <f t="shared" si="86"/>
        <v>0</v>
      </c>
      <c r="BH134" s="10">
        <f t="shared" si="87"/>
        <v>0</v>
      </c>
      <c r="BJ134" s="138">
        <v>1561</v>
      </c>
      <c r="BK134" s="201">
        <f t="shared" si="88"/>
        <v>0</v>
      </c>
      <c r="BL134" s="202">
        <f t="shared" si="89"/>
        <v>0</v>
      </c>
      <c r="BM134" s="202">
        <f t="shared" si="90"/>
        <v>0</v>
      </c>
      <c r="BN134" s="202">
        <f t="shared" si="91"/>
        <v>0</v>
      </c>
      <c r="BO134" s="202">
        <f t="shared" si="92"/>
        <v>0</v>
      </c>
      <c r="BP134" s="202">
        <f t="shared" si="93"/>
        <v>0</v>
      </c>
      <c r="BQ134" s="202">
        <f t="shared" si="94"/>
        <v>0</v>
      </c>
      <c r="BR134" s="202">
        <f t="shared" si="108"/>
        <v>0</v>
      </c>
      <c r="BS134" s="205">
        <f t="shared" si="95"/>
        <v>0</v>
      </c>
      <c r="BT134" s="121">
        <f t="shared" si="96"/>
        <v>1</v>
      </c>
      <c r="BU134" s="169">
        <v>1868</v>
      </c>
      <c r="BV134" s="169">
        <f t="shared" si="97"/>
        <v>1</v>
      </c>
      <c r="BW134" s="100">
        <f t="shared" si="98"/>
        <v>0</v>
      </c>
      <c r="BX134" s="100">
        <f t="shared" si="99"/>
        <v>0</v>
      </c>
      <c r="BY134" s="100">
        <f t="shared" si="100"/>
        <v>0</v>
      </c>
      <c r="BZ134" s="100">
        <f t="shared" si="101"/>
        <v>0</v>
      </c>
      <c r="CA134" s="100">
        <f t="shared" si="102"/>
        <v>0</v>
      </c>
      <c r="CB134" s="100">
        <f t="shared" si="103"/>
        <v>0</v>
      </c>
      <c r="CC134" s="100">
        <f t="shared" si="104"/>
        <v>0</v>
      </c>
      <c r="CD134" s="202">
        <f t="shared" si="105"/>
        <v>0</v>
      </c>
      <c r="CE134" s="205">
        <f t="shared" si="106"/>
        <v>0</v>
      </c>
      <c r="CF134" s="121">
        <f t="shared" si="107"/>
        <v>2</v>
      </c>
    </row>
    <row r="135" spans="8:84">
      <c r="H135" s="104" t="s">
        <v>34</v>
      </c>
      <c r="I135" s="103">
        <f>SUM(I53:I132)</f>
        <v>29</v>
      </c>
      <c r="M135" s="2"/>
      <c r="P135" s="133">
        <v>368</v>
      </c>
      <c r="Q135">
        <f t="shared" si="56"/>
        <v>0</v>
      </c>
      <c r="R135" s="10">
        <f t="shared" si="62"/>
        <v>0</v>
      </c>
      <c r="V135" s="133">
        <v>525</v>
      </c>
      <c r="W135">
        <f t="shared" si="63"/>
        <v>0</v>
      </c>
      <c r="X135" s="10">
        <f t="shared" si="64"/>
        <v>0</v>
      </c>
      <c r="Y135" s="10">
        <f t="shared" si="65"/>
        <v>0</v>
      </c>
      <c r="AB135" s="138">
        <v>710</v>
      </c>
      <c r="AC135" s="10">
        <f t="shared" si="57"/>
        <v>0</v>
      </c>
      <c r="AD135" s="10">
        <f t="shared" si="66"/>
        <v>0</v>
      </c>
      <c r="AE135" s="10">
        <f t="shared" si="67"/>
        <v>1</v>
      </c>
      <c r="AF135" s="10">
        <f t="shared" si="68"/>
        <v>0</v>
      </c>
      <c r="AH135" s="133">
        <v>980</v>
      </c>
      <c r="AI135" s="10">
        <f t="shared" si="58"/>
        <v>1</v>
      </c>
      <c r="AJ135" s="10">
        <f t="shared" si="69"/>
        <v>0</v>
      </c>
      <c r="AK135" s="10">
        <f t="shared" si="70"/>
        <v>0</v>
      </c>
      <c r="AL135" s="10">
        <f t="shared" si="71"/>
        <v>0</v>
      </c>
      <c r="AM135" s="10">
        <f t="shared" si="72"/>
        <v>0</v>
      </c>
      <c r="AN135" s="138">
        <v>1023</v>
      </c>
      <c r="AO135" s="10">
        <f t="shared" si="59"/>
        <v>0</v>
      </c>
      <c r="AP135" s="10">
        <f t="shared" si="73"/>
        <v>0</v>
      </c>
      <c r="AQ135" s="10">
        <f t="shared" si="74"/>
        <v>0</v>
      </c>
      <c r="AR135" s="10">
        <f t="shared" si="75"/>
        <v>0</v>
      </c>
      <c r="AS135" s="10">
        <f t="shared" si="76"/>
        <v>0</v>
      </c>
      <c r="AT135" s="138">
        <v>1501</v>
      </c>
      <c r="AU135" s="10">
        <f t="shared" si="60"/>
        <v>0</v>
      </c>
      <c r="AV135" s="10">
        <f t="shared" si="77"/>
        <v>0</v>
      </c>
      <c r="AW135" s="10">
        <f t="shared" si="78"/>
        <v>0</v>
      </c>
      <c r="AX135" s="10">
        <f t="shared" si="79"/>
        <v>0</v>
      </c>
      <c r="AY135" s="10">
        <f t="shared" si="80"/>
        <v>0</v>
      </c>
      <c r="AZ135" s="138">
        <v>1503</v>
      </c>
      <c r="BA135" s="10">
        <f t="shared" si="61"/>
        <v>1</v>
      </c>
      <c r="BB135" s="10">
        <f t="shared" si="81"/>
        <v>1</v>
      </c>
      <c r="BC135" s="10">
        <f t="shared" si="82"/>
        <v>1</v>
      </c>
      <c r="BD135" s="10">
        <f t="shared" si="83"/>
        <v>0</v>
      </c>
      <c r="BE135" s="10">
        <f t="shared" si="84"/>
        <v>0</v>
      </c>
      <c r="BF135" s="10">
        <f t="shared" si="85"/>
        <v>0</v>
      </c>
      <c r="BG135" s="10">
        <f t="shared" si="86"/>
        <v>0</v>
      </c>
      <c r="BH135" s="10">
        <f t="shared" si="87"/>
        <v>0</v>
      </c>
      <c r="BJ135" s="138">
        <v>1622</v>
      </c>
      <c r="BK135" s="201">
        <f t="shared" si="88"/>
        <v>0</v>
      </c>
      <c r="BL135" s="202">
        <f t="shared" si="89"/>
        <v>0</v>
      </c>
      <c r="BM135" s="202">
        <f t="shared" si="90"/>
        <v>0</v>
      </c>
      <c r="BN135" s="202">
        <f t="shared" si="91"/>
        <v>0</v>
      </c>
      <c r="BO135" s="202">
        <f t="shared" si="92"/>
        <v>0</v>
      </c>
      <c r="BP135" s="202">
        <f t="shared" si="93"/>
        <v>0</v>
      </c>
      <c r="BQ135" s="202">
        <f t="shared" si="94"/>
        <v>0</v>
      </c>
      <c r="BR135" s="202">
        <f t="shared" si="108"/>
        <v>0</v>
      </c>
      <c r="BS135" s="205">
        <f t="shared" si="95"/>
        <v>0</v>
      </c>
      <c r="BT135" s="121">
        <f t="shared" si="96"/>
        <v>1</v>
      </c>
      <c r="BU135" s="169">
        <v>1902</v>
      </c>
      <c r="BV135" s="169">
        <f t="shared" si="97"/>
        <v>1</v>
      </c>
      <c r="BW135" s="100">
        <f t="shared" si="98"/>
        <v>0</v>
      </c>
      <c r="BX135" s="100">
        <f t="shared" si="99"/>
        <v>1</v>
      </c>
      <c r="BY135" s="100">
        <f t="shared" si="100"/>
        <v>1</v>
      </c>
      <c r="BZ135" s="100">
        <f t="shared" si="101"/>
        <v>0</v>
      </c>
      <c r="CA135" s="100">
        <f t="shared" si="102"/>
        <v>0</v>
      </c>
      <c r="CB135" s="100">
        <f t="shared" si="103"/>
        <v>0</v>
      </c>
      <c r="CC135" s="100">
        <f t="shared" si="104"/>
        <v>0</v>
      </c>
      <c r="CD135" s="202">
        <f t="shared" si="105"/>
        <v>0</v>
      </c>
      <c r="CE135" s="205">
        <f t="shared" si="106"/>
        <v>0</v>
      </c>
      <c r="CF135" s="121">
        <f t="shared" si="107"/>
        <v>4</v>
      </c>
    </row>
    <row r="136" spans="8:84">
      <c r="H136" s="104" t="s">
        <v>32</v>
      </c>
      <c r="I136" s="103">
        <f>COUNT(B53:B100)</f>
        <v>48</v>
      </c>
      <c r="M136" s="2"/>
      <c r="P136" s="133">
        <v>382</v>
      </c>
      <c r="Q136">
        <f t="shared" si="56"/>
        <v>0</v>
      </c>
      <c r="R136" s="10">
        <f t="shared" si="62"/>
        <v>0</v>
      </c>
      <c r="V136" s="133">
        <v>538</v>
      </c>
      <c r="W136">
        <f t="shared" si="63"/>
        <v>0</v>
      </c>
      <c r="X136" s="10">
        <f t="shared" si="64"/>
        <v>1</v>
      </c>
      <c r="Y136" s="10">
        <f t="shared" si="65"/>
        <v>0</v>
      </c>
      <c r="AB136" s="149">
        <v>716</v>
      </c>
      <c r="AC136" s="10">
        <f t="shared" si="57"/>
        <v>1</v>
      </c>
      <c r="AD136" s="10">
        <f t="shared" si="66"/>
        <v>1</v>
      </c>
      <c r="AE136" s="10">
        <f t="shared" si="67"/>
        <v>0</v>
      </c>
      <c r="AF136" s="10">
        <f t="shared" si="68"/>
        <v>0</v>
      </c>
      <c r="AH136" s="133">
        <v>987</v>
      </c>
      <c r="AI136" s="10">
        <f t="shared" si="58"/>
        <v>0</v>
      </c>
      <c r="AJ136" s="10">
        <f t="shared" si="69"/>
        <v>0</v>
      </c>
      <c r="AK136" s="10">
        <f t="shared" si="70"/>
        <v>1</v>
      </c>
      <c r="AL136" s="10">
        <f t="shared" si="71"/>
        <v>0</v>
      </c>
      <c r="AM136" s="10">
        <f t="shared" si="72"/>
        <v>0</v>
      </c>
      <c r="AN136" s="149">
        <v>1038</v>
      </c>
      <c r="AO136" s="10">
        <f t="shared" si="59"/>
        <v>0</v>
      </c>
      <c r="AP136" s="10">
        <f t="shared" si="73"/>
        <v>1</v>
      </c>
      <c r="AQ136" s="10">
        <f t="shared" si="74"/>
        <v>1</v>
      </c>
      <c r="AR136" s="10">
        <f t="shared" si="75"/>
        <v>0</v>
      </c>
      <c r="AS136" s="10">
        <f t="shared" si="76"/>
        <v>0</v>
      </c>
      <c r="AT136" s="138">
        <v>1503</v>
      </c>
      <c r="AU136" s="10">
        <f t="shared" si="60"/>
        <v>1</v>
      </c>
      <c r="AV136" s="10">
        <f t="shared" si="77"/>
        <v>1</v>
      </c>
      <c r="AW136" s="10">
        <f t="shared" si="78"/>
        <v>0</v>
      </c>
      <c r="AX136" s="10">
        <f t="shared" si="79"/>
        <v>0</v>
      </c>
      <c r="AY136" s="10">
        <f t="shared" si="80"/>
        <v>0</v>
      </c>
      <c r="AZ136" s="138">
        <v>1511</v>
      </c>
      <c r="BA136" s="10">
        <f t="shared" si="61"/>
        <v>1</v>
      </c>
      <c r="BB136" s="10">
        <f t="shared" si="81"/>
        <v>1</v>
      </c>
      <c r="BC136" s="10">
        <f t="shared" si="82"/>
        <v>0</v>
      </c>
      <c r="BD136" s="10">
        <f t="shared" si="83"/>
        <v>0</v>
      </c>
      <c r="BE136" s="10">
        <f t="shared" si="84"/>
        <v>0</v>
      </c>
      <c r="BF136" s="10">
        <f t="shared" si="85"/>
        <v>0</v>
      </c>
      <c r="BG136" s="10">
        <f t="shared" si="86"/>
        <v>0</v>
      </c>
      <c r="BH136" s="10">
        <f t="shared" si="87"/>
        <v>0</v>
      </c>
      <c r="BJ136" s="138">
        <v>1625</v>
      </c>
      <c r="BK136" s="201">
        <f t="shared" si="88"/>
        <v>1</v>
      </c>
      <c r="BL136" s="202">
        <f t="shared" si="89"/>
        <v>0</v>
      </c>
      <c r="BM136" s="202">
        <f t="shared" si="90"/>
        <v>1</v>
      </c>
      <c r="BN136" s="202">
        <f t="shared" si="91"/>
        <v>0</v>
      </c>
      <c r="BO136" s="202">
        <f t="shared" si="92"/>
        <v>0</v>
      </c>
      <c r="BP136" s="202">
        <f t="shared" si="93"/>
        <v>0</v>
      </c>
      <c r="BQ136" s="202">
        <f t="shared" si="94"/>
        <v>0</v>
      </c>
      <c r="BR136" s="202">
        <f t="shared" si="108"/>
        <v>0</v>
      </c>
      <c r="BS136" s="205">
        <f t="shared" si="95"/>
        <v>0</v>
      </c>
      <c r="BT136" s="121">
        <f t="shared" si="96"/>
        <v>3</v>
      </c>
      <c r="BU136" s="169">
        <v>1918</v>
      </c>
      <c r="BV136" s="169">
        <f t="shared" si="97"/>
        <v>1</v>
      </c>
      <c r="BW136" s="100">
        <f t="shared" si="98"/>
        <v>0</v>
      </c>
      <c r="BX136" s="100">
        <f t="shared" si="99"/>
        <v>0</v>
      </c>
      <c r="BY136" s="100">
        <f t="shared" si="100"/>
        <v>0</v>
      </c>
      <c r="BZ136" s="100">
        <f t="shared" si="101"/>
        <v>0</v>
      </c>
      <c r="CA136" s="100">
        <f t="shared" si="102"/>
        <v>0</v>
      </c>
      <c r="CB136" s="100">
        <f t="shared" si="103"/>
        <v>0</v>
      </c>
      <c r="CC136" s="100">
        <f t="shared" si="104"/>
        <v>0</v>
      </c>
      <c r="CD136" s="202">
        <f t="shared" si="105"/>
        <v>0</v>
      </c>
      <c r="CE136" s="205">
        <f t="shared" si="106"/>
        <v>0</v>
      </c>
      <c r="CF136" s="121">
        <f t="shared" si="107"/>
        <v>2</v>
      </c>
    </row>
    <row r="137" spans="8:84">
      <c r="H137" s="104"/>
      <c r="I137" s="131">
        <f>I135/I136</f>
        <v>0.60416666666666663</v>
      </c>
      <c r="M137" s="2"/>
      <c r="P137" s="133">
        <v>383</v>
      </c>
      <c r="Q137">
        <f t="shared" si="56"/>
        <v>0</v>
      </c>
      <c r="R137" s="10">
        <f t="shared" si="62"/>
        <v>0</v>
      </c>
      <c r="V137" s="135">
        <v>541</v>
      </c>
      <c r="W137">
        <f t="shared" si="63"/>
        <v>0</v>
      </c>
      <c r="X137" s="10">
        <f t="shared" si="64"/>
        <v>0</v>
      </c>
      <c r="Y137" s="10">
        <f t="shared" si="65"/>
        <v>0</v>
      </c>
      <c r="AB137" s="138">
        <v>782</v>
      </c>
      <c r="AC137" s="10">
        <f t="shared" si="57"/>
        <v>1</v>
      </c>
      <c r="AD137" s="10">
        <f t="shared" si="66"/>
        <v>0</v>
      </c>
      <c r="AE137" s="10">
        <f t="shared" si="67"/>
        <v>0</v>
      </c>
      <c r="AF137" s="10">
        <f t="shared" si="68"/>
        <v>0</v>
      </c>
      <c r="AH137" s="133">
        <v>997</v>
      </c>
      <c r="AI137" s="10">
        <f t="shared" si="58"/>
        <v>0</v>
      </c>
      <c r="AJ137" s="10">
        <f t="shared" si="69"/>
        <v>0</v>
      </c>
      <c r="AK137" s="10">
        <f t="shared" si="70"/>
        <v>0</v>
      </c>
      <c r="AL137" s="10">
        <f t="shared" si="71"/>
        <v>0</v>
      </c>
      <c r="AM137" s="10">
        <f t="shared" si="72"/>
        <v>0</v>
      </c>
      <c r="AN137" s="138">
        <v>1103</v>
      </c>
      <c r="AO137" s="10">
        <f t="shared" si="59"/>
        <v>0</v>
      </c>
      <c r="AP137" s="10">
        <f t="shared" si="73"/>
        <v>0</v>
      </c>
      <c r="AQ137" s="10">
        <f t="shared" si="74"/>
        <v>0</v>
      </c>
      <c r="AR137" s="10">
        <f t="shared" si="75"/>
        <v>0</v>
      </c>
      <c r="AS137" s="10">
        <f t="shared" si="76"/>
        <v>0</v>
      </c>
      <c r="AT137" s="138">
        <v>1511</v>
      </c>
      <c r="AU137" s="10">
        <f t="shared" si="60"/>
        <v>1</v>
      </c>
      <c r="AV137" s="10">
        <f t="shared" si="77"/>
        <v>0</v>
      </c>
      <c r="AW137" s="10">
        <f t="shared" si="78"/>
        <v>0</v>
      </c>
      <c r="AX137" s="10">
        <f t="shared" si="79"/>
        <v>0</v>
      </c>
      <c r="AY137" s="10">
        <f t="shared" si="80"/>
        <v>0</v>
      </c>
      <c r="AZ137" s="149">
        <v>1577</v>
      </c>
      <c r="BA137" s="10">
        <f t="shared" si="61"/>
        <v>0</v>
      </c>
      <c r="BB137" s="10">
        <f t="shared" si="81"/>
        <v>0</v>
      </c>
      <c r="BC137" s="10">
        <f t="shared" si="82"/>
        <v>0</v>
      </c>
      <c r="BD137" s="10">
        <f t="shared" si="83"/>
        <v>0</v>
      </c>
      <c r="BE137" s="10">
        <f t="shared" si="84"/>
        <v>0</v>
      </c>
      <c r="BF137" s="10">
        <f t="shared" si="85"/>
        <v>0</v>
      </c>
      <c r="BG137" s="10">
        <f t="shared" si="86"/>
        <v>0</v>
      </c>
      <c r="BH137" s="10">
        <f t="shared" si="87"/>
        <v>0</v>
      </c>
      <c r="BJ137" s="138">
        <v>1629</v>
      </c>
      <c r="BK137" s="201">
        <f t="shared" si="88"/>
        <v>0</v>
      </c>
      <c r="BL137" s="202">
        <f t="shared" si="89"/>
        <v>0</v>
      </c>
      <c r="BM137" s="202">
        <f t="shared" si="90"/>
        <v>0</v>
      </c>
      <c r="BN137" s="202">
        <f t="shared" si="91"/>
        <v>0</v>
      </c>
      <c r="BO137" s="202">
        <f t="shared" si="92"/>
        <v>0</v>
      </c>
      <c r="BP137" s="202">
        <f t="shared" si="93"/>
        <v>0</v>
      </c>
      <c r="BQ137" s="202">
        <f t="shared" si="94"/>
        <v>0</v>
      </c>
      <c r="BR137" s="202">
        <f t="shared" si="108"/>
        <v>0</v>
      </c>
      <c r="BS137" s="205">
        <f t="shared" si="95"/>
        <v>0</v>
      </c>
      <c r="BT137" s="121">
        <f t="shared" si="96"/>
        <v>1</v>
      </c>
      <c r="BU137" s="169">
        <v>1922</v>
      </c>
      <c r="BV137" s="169">
        <f t="shared" si="97"/>
        <v>0</v>
      </c>
      <c r="BW137" s="100">
        <f t="shared" si="98"/>
        <v>0</v>
      </c>
      <c r="BX137" s="100">
        <f t="shared" si="99"/>
        <v>0</v>
      </c>
      <c r="BY137" s="100">
        <f t="shared" si="100"/>
        <v>0</v>
      </c>
      <c r="BZ137" s="100">
        <f t="shared" si="101"/>
        <v>0</v>
      </c>
      <c r="CA137" s="100">
        <f t="shared" si="102"/>
        <v>0</v>
      </c>
      <c r="CB137" s="100">
        <f t="shared" si="103"/>
        <v>0</v>
      </c>
      <c r="CC137" s="100">
        <f t="shared" si="104"/>
        <v>0</v>
      </c>
      <c r="CD137" s="202">
        <f t="shared" si="105"/>
        <v>0</v>
      </c>
      <c r="CE137" s="205">
        <f t="shared" si="106"/>
        <v>0</v>
      </c>
      <c r="CF137" s="121">
        <f t="shared" si="107"/>
        <v>1</v>
      </c>
    </row>
    <row r="138" spans="8:84">
      <c r="H138" s="2"/>
      <c r="M138" s="161"/>
      <c r="P138" s="134">
        <v>399</v>
      </c>
      <c r="Q138">
        <f t="shared" si="56"/>
        <v>0</v>
      </c>
      <c r="R138" s="10">
        <f t="shared" si="62"/>
        <v>0</v>
      </c>
      <c r="V138" s="133">
        <v>547</v>
      </c>
      <c r="W138">
        <f t="shared" si="63"/>
        <v>1</v>
      </c>
      <c r="X138" s="10">
        <f t="shared" si="64"/>
        <v>0</v>
      </c>
      <c r="Y138" s="10">
        <f t="shared" si="65"/>
        <v>0</v>
      </c>
      <c r="AB138" s="138">
        <v>811</v>
      </c>
      <c r="AC138" s="10">
        <f t="shared" si="57"/>
        <v>1</v>
      </c>
      <c r="AD138" s="10">
        <f t="shared" si="66"/>
        <v>0</v>
      </c>
      <c r="AE138" s="10">
        <f t="shared" si="67"/>
        <v>0</v>
      </c>
      <c r="AF138" s="10">
        <f t="shared" si="68"/>
        <v>0</v>
      </c>
      <c r="AH138" s="133">
        <v>1024</v>
      </c>
      <c r="AI138" s="10">
        <f t="shared" si="58"/>
        <v>0</v>
      </c>
      <c r="AJ138" s="10">
        <f t="shared" si="69"/>
        <v>0</v>
      </c>
      <c r="AK138" s="10">
        <f t="shared" si="70"/>
        <v>0</v>
      </c>
      <c r="AL138" s="10">
        <f t="shared" si="71"/>
        <v>0</v>
      </c>
      <c r="AM138" s="10">
        <f t="shared" si="72"/>
        <v>0</v>
      </c>
      <c r="AN138" s="149">
        <v>1114</v>
      </c>
      <c r="AO138" s="10">
        <f t="shared" si="59"/>
        <v>1</v>
      </c>
      <c r="AP138" s="10">
        <f t="shared" si="73"/>
        <v>1</v>
      </c>
      <c r="AQ138" s="10">
        <f t="shared" si="74"/>
        <v>1</v>
      </c>
      <c r="AR138" s="10">
        <f t="shared" si="75"/>
        <v>0</v>
      </c>
      <c r="AS138" s="10">
        <f t="shared" si="76"/>
        <v>0</v>
      </c>
      <c r="AT138" s="138">
        <v>1516</v>
      </c>
      <c r="AU138" s="10">
        <f t="shared" si="60"/>
        <v>0</v>
      </c>
      <c r="AV138" s="10">
        <f t="shared" si="77"/>
        <v>0</v>
      </c>
      <c r="AW138" s="10">
        <f t="shared" si="78"/>
        <v>0</v>
      </c>
      <c r="AX138" s="10">
        <f t="shared" si="79"/>
        <v>0</v>
      </c>
      <c r="AY138" s="10">
        <f t="shared" si="80"/>
        <v>0</v>
      </c>
      <c r="AZ138" s="138">
        <v>1592</v>
      </c>
      <c r="BA138" s="10">
        <f t="shared" si="61"/>
        <v>1</v>
      </c>
      <c r="BB138" s="10">
        <f t="shared" si="81"/>
        <v>1</v>
      </c>
      <c r="BC138" s="10">
        <f t="shared" si="82"/>
        <v>1</v>
      </c>
      <c r="BD138" s="10">
        <f t="shared" si="83"/>
        <v>0</v>
      </c>
      <c r="BE138" s="10">
        <f t="shared" si="84"/>
        <v>0</v>
      </c>
      <c r="BF138" s="10">
        <f t="shared" si="85"/>
        <v>0</v>
      </c>
      <c r="BG138" s="10">
        <f t="shared" si="86"/>
        <v>0</v>
      </c>
      <c r="BH138" s="10">
        <f t="shared" si="87"/>
        <v>0</v>
      </c>
      <c r="BJ138" s="149">
        <v>1649</v>
      </c>
      <c r="BK138" s="201">
        <f t="shared" si="88"/>
        <v>1</v>
      </c>
      <c r="BL138" s="202">
        <f t="shared" si="89"/>
        <v>0</v>
      </c>
      <c r="BM138" s="202">
        <f t="shared" si="90"/>
        <v>0</v>
      </c>
      <c r="BN138" s="202">
        <f t="shared" si="91"/>
        <v>0</v>
      </c>
      <c r="BO138" s="202">
        <f t="shared" si="92"/>
        <v>0</v>
      </c>
      <c r="BP138" s="202">
        <f t="shared" si="93"/>
        <v>0</v>
      </c>
      <c r="BQ138" s="202">
        <f t="shared" si="94"/>
        <v>0</v>
      </c>
      <c r="BR138" s="202">
        <f t="shared" si="108"/>
        <v>0</v>
      </c>
      <c r="BS138" s="205">
        <f t="shared" si="95"/>
        <v>0</v>
      </c>
      <c r="BT138" s="121">
        <f t="shared" si="96"/>
        <v>2</v>
      </c>
      <c r="BU138" s="171">
        <v>1986</v>
      </c>
      <c r="BV138" s="169">
        <f t="shared" si="97"/>
        <v>0</v>
      </c>
      <c r="BW138" s="100">
        <f t="shared" si="98"/>
        <v>0</v>
      </c>
      <c r="BX138" s="100">
        <f t="shared" si="99"/>
        <v>0</v>
      </c>
      <c r="BY138" s="100">
        <f t="shared" si="100"/>
        <v>0</v>
      </c>
      <c r="BZ138" s="100">
        <f t="shared" si="101"/>
        <v>0</v>
      </c>
      <c r="CA138" s="100">
        <f t="shared" si="102"/>
        <v>0</v>
      </c>
      <c r="CB138" s="100">
        <f t="shared" si="103"/>
        <v>0</v>
      </c>
      <c r="CC138" s="100">
        <f t="shared" si="104"/>
        <v>0</v>
      </c>
      <c r="CD138" s="202">
        <f t="shared" si="105"/>
        <v>0</v>
      </c>
      <c r="CE138" s="205">
        <f t="shared" si="106"/>
        <v>0</v>
      </c>
      <c r="CF138" s="121">
        <f t="shared" si="107"/>
        <v>1</v>
      </c>
    </row>
    <row r="139" spans="8:84">
      <c r="H139" s="2"/>
      <c r="M139" s="2"/>
      <c r="P139" s="133">
        <v>448</v>
      </c>
      <c r="Q139">
        <f t="shared" si="56"/>
        <v>1</v>
      </c>
      <c r="R139" s="10">
        <f t="shared" si="62"/>
        <v>0</v>
      </c>
      <c r="V139" s="133">
        <v>555</v>
      </c>
      <c r="W139">
        <f t="shared" si="63"/>
        <v>0</v>
      </c>
      <c r="X139" s="10">
        <f t="shared" si="64"/>
        <v>0</v>
      </c>
      <c r="Y139" s="10">
        <f t="shared" si="65"/>
        <v>0</v>
      </c>
      <c r="AB139" s="138">
        <v>858</v>
      </c>
      <c r="AC139" s="10">
        <f t="shared" si="57"/>
        <v>0</v>
      </c>
      <c r="AD139" s="10">
        <f t="shared" si="66"/>
        <v>0</v>
      </c>
      <c r="AE139" s="10">
        <f t="shared" si="67"/>
        <v>0</v>
      </c>
      <c r="AF139" s="10">
        <f t="shared" si="68"/>
        <v>0</v>
      </c>
      <c r="AH139" s="133">
        <v>1027</v>
      </c>
      <c r="AI139" s="10">
        <f t="shared" si="58"/>
        <v>0</v>
      </c>
      <c r="AJ139" s="10">
        <f t="shared" si="69"/>
        <v>0</v>
      </c>
      <c r="AK139" s="10">
        <f t="shared" si="70"/>
        <v>0</v>
      </c>
      <c r="AL139" s="10">
        <f t="shared" si="71"/>
        <v>0</v>
      </c>
      <c r="AM139" s="10">
        <f t="shared" si="72"/>
        <v>0</v>
      </c>
      <c r="AN139" s="138">
        <v>1126</v>
      </c>
      <c r="AO139" s="10">
        <f t="shared" si="59"/>
        <v>1</v>
      </c>
      <c r="AP139" s="10">
        <f t="shared" si="73"/>
        <v>1</v>
      </c>
      <c r="AQ139" s="10">
        <f t="shared" si="74"/>
        <v>0</v>
      </c>
      <c r="AR139" s="10">
        <f t="shared" si="75"/>
        <v>0</v>
      </c>
      <c r="AS139" s="10">
        <f t="shared" si="76"/>
        <v>0</v>
      </c>
      <c r="AT139" s="138">
        <v>1523</v>
      </c>
      <c r="AU139" s="10">
        <f t="shared" si="60"/>
        <v>1</v>
      </c>
      <c r="AV139" s="10">
        <f t="shared" si="77"/>
        <v>0</v>
      </c>
      <c r="AW139" s="10">
        <f t="shared" si="78"/>
        <v>0</v>
      </c>
      <c r="AX139" s="10">
        <f t="shared" si="79"/>
        <v>0</v>
      </c>
      <c r="AY139" s="10">
        <f t="shared" si="80"/>
        <v>0</v>
      </c>
      <c r="AZ139" s="138">
        <v>1598</v>
      </c>
      <c r="BA139" s="10">
        <f t="shared" si="61"/>
        <v>0</v>
      </c>
      <c r="BB139" s="10">
        <f t="shared" si="81"/>
        <v>0</v>
      </c>
      <c r="BC139" s="10">
        <f t="shared" si="82"/>
        <v>0</v>
      </c>
      <c r="BD139" s="10">
        <f t="shared" si="83"/>
        <v>0</v>
      </c>
      <c r="BE139" s="10">
        <f t="shared" si="84"/>
        <v>0</v>
      </c>
      <c r="BF139" s="10">
        <f t="shared" si="85"/>
        <v>0</v>
      </c>
      <c r="BG139" s="10">
        <f t="shared" si="86"/>
        <v>0</v>
      </c>
      <c r="BH139" s="10">
        <f t="shared" si="87"/>
        <v>0</v>
      </c>
      <c r="BJ139" s="138">
        <v>1717</v>
      </c>
      <c r="BK139" s="201">
        <f t="shared" si="88"/>
        <v>1</v>
      </c>
      <c r="BL139" s="202">
        <f t="shared" si="89"/>
        <v>0</v>
      </c>
      <c r="BM139" s="202">
        <f t="shared" si="90"/>
        <v>0</v>
      </c>
      <c r="BN139" s="202">
        <f t="shared" si="91"/>
        <v>0</v>
      </c>
      <c r="BO139" s="202">
        <f t="shared" si="92"/>
        <v>0</v>
      </c>
      <c r="BP139" s="202">
        <f t="shared" si="93"/>
        <v>0</v>
      </c>
      <c r="BQ139" s="202">
        <f t="shared" si="94"/>
        <v>0</v>
      </c>
      <c r="BR139" s="202">
        <f t="shared" si="108"/>
        <v>0</v>
      </c>
      <c r="BS139" s="205">
        <f t="shared" si="95"/>
        <v>0</v>
      </c>
      <c r="BT139" s="121">
        <f t="shared" si="96"/>
        <v>2</v>
      </c>
      <c r="BU139" s="169">
        <v>2016</v>
      </c>
      <c r="BV139" s="169">
        <f t="shared" si="97"/>
        <v>0</v>
      </c>
      <c r="BW139" s="100">
        <f t="shared" si="98"/>
        <v>1</v>
      </c>
      <c r="BX139" s="100">
        <f t="shared" si="99"/>
        <v>0</v>
      </c>
      <c r="BY139" s="100">
        <f t="shared" si="100"/>
        <v>0</v>
      </c>
      <c r="BZ139" s="100">
        <f t="shared" si="101"/>
        <v>0</v>
      </c>
      <c r="CA139" s="100">
        <f t="shared" si="102"/>
        <v>0</v>
      </c>
      <c r="CB139" s="100">
        <f t="shared" si="103"/>
        <v>0</v>
      </c>
      <c r="CC139" s="100">
        <f t="shared" si="104"/>
        <v>0</v>
      </c>
      <c r="CD139" s="202">
        <f t="shared" si="105"/>
        <v>0</v>
      </c>
      <c r="CE139" s="205">
        <f t="shared" si="106"/>
        <v>0</v>
      </c>
      <c r="CF139" s="121">
        <f t="shared" si="107"/>
        <v>2</v>
      </c>
    </row>
    <row r="140" spans="8:84">
      <c r="H140" s="2"/>
      <c r="M140" s="2"/>
      <c r="P140" s="133">
        <v>449</v>
      </c>
      <c r="Q140">
        <f t="shared" si="56"/>
        <v>1</v>
      </c>
      <c r="R140" s="10">
        <f t="shared" si="62"/>
        <v>0</v>
      </c>
      <c r="V140" s="133">
        <v>571</v>
      </c>
      <c r="W140">
        <f t="shared" si="63"/>
        <v>0</v>
      </c>
      <c r="X140" s="10">
        <f t="shared" si="64"/>
        <v>0</v>
      </c>
      <c r="Y140" s="10">
        <f t="shared" si="65"/>
        <v>0</v>
      </c>
      <c r="AB140" s="138">
        <v>868</v>
      </c>
      <c r="AC140" s="10">
        <f t="shared" si="57"/>
        <v>1</v>
      </c>
      <c r="AD140" s="10">
        <f t="shared" si="66"/>
        <v>0</v>
      </c>
      <c r="AE140" s="10">
        <f t="shared" si="67"/>
        <v>0</v>
      </c>
      <c r="AF140" s="10">
        <f t="shared" si="68"/>
        <v>0</v>
      </c>
      <c r="AH140" s="133">
        <v>1071</v>
      </c>
      <c r="AI140" s="10">
        <f t="shared" si="58"/>
        <v>0</v>
      </c>
      <c r="AJ140" s="10">
        <f t="shared" si="69"/>
        <v>0</v>
      </c>
      <c r="AK140" s="10">
        <f t="shared" si="70"/>
        <v>0</v>
      </c>
      <c r="AL140" s="10">
        <f t="shared" si="71"/>
        <v>0</v>
      </c>
      <c r="AM140" s="10">
        <f t="shared" si="72"/>
        <v>0</v>
      </c>
      <c r="AN140" s="138">
        <v>1138</v>
      </c>
      <c r="AO140" s="10">
        <f t="shared" si="59"/>
        <v>0</v>
      </c>
      <c r="AP140" s="10">
        <f t="shared" si="73"/>
        <v>0</v>
      </c>
      <c r="AQ140" s="10">
        <f t="shared" si="74"/>
        <v>0</v>
      </c>
      <c r="AR140" s="10">
        <f t="shared" si="75"/>
        <v>0</v>
      </c>
      <c r="AS140" s="10">
        <f t="shared" si="76"/>
        <v>0</v>
      </c>
      <c r="AT140" s="138">
        <v>1533</v>
      </c>
      <c r="AU140" s="10">
        <f t="shared" si="60"/>
        <v>0</v>
      </c>
      <c r="AV140" s="10">
        <f t="shared" si="77"/>
        <v>0</v>
      </c>
      <c r="AW140" s="10">
        <f t="shared" si="78"/>
        <v>0</v>
      </c>
      <c r="AX140" s="10">
        <f t="shared" si="79"/>
        <v>0</v>
      </c>
      <c r="AY140" s="10">
        <f t="shared" si="80"/>
        <v>0</v>
      </c>
      <c r="AZ140" s="149">
        <v>1625</v>
      </c>
      <c r="BA140" s="10">
        <f t="shared" si="61"/>
        <v>0</v>
      </c>
      <c r="BB140" s="10">
        <f t="shared" si="81"/>
        <v>1</v>
      </c>
      <c r="BC140" s="10">
        <f t="shared" si="82"/>
        <v>0</v>
      </c>
      <c r="BD140" s="10">
        <f t="shared" si="83"/>
        <v>0</v>
      </c>
      <c r="BE140" s="10">
        <f t="shared" si="84"/>
        <v>0</v>
      </c>
      <c r="BF140" s="10">
        <f t="shared" si="85"/>
        <v>0</v>
      </c>
      <c r="BG140" s="10">
        <f t="shared" si="86"/>
        <v>0</v>
      </c>
      <c r="BH140" s="10">
        <f t="shared" si="87"/>
        <v>0</v>
      </c>
      <c r="BJ140" s="138">
        <v>1726</v>
      </c>
      <c r="BK140" s="201">
        <f t="shared" si="88"/>
        <v>0</v>
      </c>
      <c r="BL140" s="202">
        <f t="shared" si="89"/>
        <v>0</v>
      </c>
      <c r="BM140" s="202">
        <f t="shared" si="90"/>
        <v>0</v>
      </c>
      <c r="BN140" s="202">
        <f t="shared" si="91"/>
        <v>0</v>
      </c>
      <c r="BO140" s="202">
        <f t="shared" si="92"/>
        <v>0</v>
      </c>
      <c r="BP140" s="202">
        <f t="shared" si="93"/>
        <v>0</v>
      </c>
      <c r="BQ140" s="202">
        <f t="shared" si="94"/>
        <v>0</v>
      </c>
      <c r="BR140" s="202">
        <f t="shared" si="108"/>
        <v>0</v>
      </c>
      <c r="BS140" s="205">
        <f t="shared" si="95"/>
        <v>0</v>
      </c>
      <c r="BT140" s="121">
        <f t="shared" si="96"/>
        <v>1</v>
      </c>
      <c r="BU140" s="169">
        <v>2041</v>
      </c>
      <c r="BV140" s="169">
        <f t="shared" si="97"/>
        <v>0</v>
      </c>
      <c r="BW140" s="100">
        <f t="shared" si="98"/>
        <v>0</v>
      </c>
      <c r="BX140" s="100">
        <f t="shared" si="99"/>
        <v>0</v>
      </c>
      <c r="BY140" s="100">
        <f t="shared" si="100"/>
        <v>0</v>
      </c>
      <c r="BZ140" s="100">
        <f t="shared" si="101"/>
        <v>0</v>
      </c>
      <c r="CA140" s="100">
        <f t="shared" si="102"/>
        <v>0</v>
      </c>
      <c r="CB140" s="100">
        <f t="shared" si="103"/>
        <v>0</v>
      </c>
      <c r="CC140" s="100">
        <f t="shared" si="104"/>
        <v>0</v>
      </c>
      <c r="CD140" s="202">
        <f t="shared" si="105"/>
        <v>0</v>
      </c>
      <c r="CE140" s="205">
        <f t="shared" si="106"/>
        <v>0</v>
      </c>
      <c r="CF140" s="121">
        <f t="shared" si="107"/>
        <v>1</v>
      </c>
    </row>
    <row r="141" spans="8:84">
      <c r="H141" s="2"/>
      <c r="M141" s="161"/>
      <c r="P141" s="134">
        <v>469</v>
      </c>
      <c r="Q141">
        <f t="shared" si="56"/>
        <v>1</v>
      </c>
      <c r="R141" s="10">
        <f t="shared" si="62"/>
        <v>0</v>
      </c>
      <c r="V141" s="133">
        <v>587</v>
      </c>
      <c r="W141">
        <f t="shared" si="63"/>
        <v>0</v>
      </c>
      <c r="X141" s="10">
        <f t="shared" si="64"/>
        <v>0</v>
      </c>
      <c r="Y141" s="10">
        <f t="shared" si="65"/>
        <v>0</v>
      </c>
      <c r="AB141" s="138">
        <v>945</v>
      </c>
      <c r="AC141" s="10">
        <f t="shared" si="57"/>
        <v>0</v>
      </c>
      <c r="AD141" s="10">
        <f t="shared" si="66"/>
        <v>0</v>
      </c>
      <c r="AE141" s="10">
        <f t="shared" si="67"/>
        <v>0</v>
      </c>
      <c r="AF141" s="10">
        <f t="shared" si="68"/>
        <v>0</v>
      </c>
      <c r="AH141" s="133">
        <v>1089</v>
      </c>
      <c r="AI141" s="10">
        <f t="shared" si="58"/>
        <v>0</v>
      </c>
      <c r="AJ141" s="10">
        <f t="shared" si="69"/>
        <v>0</v>
      </c>
      <c r="AK141" s="10">
        <f t="shared" si="70"/>
        <v>0</v>
      </c>
      <c r="AL141" s="10">
        <f t="shared" si="71"/>
        <v>0</v>
      </c>
      <c r="AM141" s="10">
        <f t="shared" si="72"/>
        <v>0</v>
      </c>
      <c r="AN141" s="138">
        <v>1139</v>
      </c>
      <c r="AO141" s="10">
        <f t="shared" si="59"/>
        <v>0</v>
      </c>
      <c r="AP141" s="10">
        <f t="shared" si="73"/>
        <v>0</v>
      </c>
      <c r="AQ141" s="10">
        <f t="shared" si="74"/>
        <v>0</v>
      </c>
      <c r="AR141" s="10">
        <f t="shared" si="75"/>
        <v>0</v>
      </c>
      <c r="AS141" s="10">
        <f t="shared" si="76"/>
        <v>0</v>
      </c>
      <c r="AT141" s="138">
        <v>1574</v>
      </c>
      <c r="AU141" s="10">
        <f t="shared" si="60"/>
        <v>0</v>
      </c>
      <c r="AV141" s="10">
        <f t="shared" si="77"/>
        <v>0</v>
      </c>
      <c r="AW141" s="10">
        <f t="shared" si="78"/>
        <v>0</v>
      </c>
      <c r="AX141" s="10">
        <f t="shared" si="79"/>
        <v>0</v>
      </c>
      <c r="AY141" s="10">
        <f t="shared" si="80"/>
        <v>0</v>
      </c>
      <c r="AZ141" s="138">
        <v>1649</v>
      </c>
      <c r="BA141" s="10">
        <f t="shared" si="61"/>
        <v>0</v>
      </c>
      <c r="BB141" s="10">
        <f t="shared" si="81"/>
        <v>0</v>
      </c>
      <c r="BC141" s="10">
        <f t="shared" si="82"/>
        <v>0</v>
      </c>
      <c r="BD141" s="10">
        <f t="shared" si="83"/>
        <v>0</v>
      </c>
      <c r="BE141" s="10">
        <f t="shared" si="84"/>
        <v>0</v>
      </c>
      <c r="BF141" s="10">
        <f t="shared" si="85"/>
        <v>0</v>
      </c>
      <c r="BG141" s="10">
        <f t="shared" si="86"/>
        <v>0</v>
      </c>
      <c r="BH141" s="10">
        <f t="shared" si="87"/>
        <v>0</v>
      </c>
      <c r="BJ141" s="149">
        <v>1747</v>
      </c>
      <c r="BK141" s="201">
        <f t="shared" si="88"/>
        <v>0</v>
      </c>
      <c r="BL141" s="202">
        <f t="shared" si="89"/>
        <v>0</v>
      </c>
      <c r="BM141" s="202">
        <f t="shared" si="90"/>
        <v>0</v>
      </c>
      <c r="BN141" s="202">
        <f t="shared" si="91"/>
        <v>0</v>
      </c>
      <c r="BO141" s="202">
        <f t="shared" si="92"/>
        <v>0</v>
      </c>
      <c r="BP141" s="202">
        <f t="shared" si="93"/>
        <v>0</v>
      </c>
      <c r="BQ141" s="202">
        <f t="shared" si="94"/>
        <v>0</v>
      </c>
      <c r="BR141" s="202">
        <f t="shared" si="108"/>
        <v>0</v>
      </c>
      <c r="BS141" s="205">
        <f t="shared" si="95"/>
        <v>0</v>
      </c>
      <c r="BT141" s="121">
        <f t="shared" si="96"/>
        <v>1</v>
      </c>
      <c r="BU141" s="171">
        <v>2056</v>
      </c>
      <c r="BV141" s="169">
        <f t="shared" si="97"/>
        <v>1</v>
      </c>
      <c r="BW141" s="100">
        <f t="shared" si="98"/>
        <v>1</v>
      </c>
      <c r="BX141" s="100">
        <f t="shared" si="99"/>
        <v>1</v>
      </c>
      <c r="BY141" s="100">
        <f t="shared" si="100"/>
        <v>0</v>
      </c>
      <c r="BZ141" s="100">
        <f t="shared" si="101"/>
        <v>0</v>
      </c>
      <c r="CA141" s="100">
        <f t="shared" si="102"/>
        <v>0</v>
      </c>
      <c r="CB141" s="100">
        <f t="shared" si="103"/>
        <v>0</v>
      </c>
      <c r="CC141" s="100">
        <f t="shared" si="104"/>
        <v>0</v>
      </c>
      <c r="CD141" s="202">
        <f t="shared" si="105"/>
        <v>0</v>
      </c>
      <c r="CE141" s="205">
        <f t="shared" si="106"/>
        <v>0</v>
      </c>
      <c r="CF141" s="121">
        <f t="shared" si="107"/>
        <v>4</v>
      </c>
    </row>
    <row r="142" spans="8:84">
      <c r="H142" s="2"/>
      <c r="M142" s="161"/>
      <c r="P142" s="134">
        <v>494</v>
      </c>
      <c r="Q142">
        <f t="shared" si="56"/>
        <v>0</v>
      </c>
      <c r="R142" s="10">
        <f t="shared" si="62"/>
        <v>0</v>
      </c>
      <c r="V142" s="133">
        <v>618</v>
      </c>
      <c r="W142">
        <f t="shared" si="63"/>
        <v>0</v>
      </c>
      <c r="X142" s="10">
        <f t="shared" si="64"/>
        <v>0</v>
      </c>
      <c r="Y142" s="10">
        <f t="shared" si="65"/>
        <v>0</v>
      </c>
      <c r="AB142" s="138">
        <v>968</v>
      </c>
      <c r="AC142" s="10">
        <f t="shared" si="57"/>
        <v>0</v>
      </c>
      <c r="AD142" s="10">
        <f t="shared" si="66"/>
        <v>0</v>
      </c>
      <c r="AE142" s="10">
        <f t="shared" si="67"/>
        <v>0</v>
      </c>
      <c r="AF142" s="10">
        <f t="shared" si="68"/>
        <v>0</v>
      </c>
      <c r="AH142" s="133">
        <v>1108</v>
      </c>
      <c r="AI142" s="10">
        <f t="shared" si="58"/>
        <v>1</v>
      </c>
      <c r="AJ142" s="10">
        <f t="shared" si="69"/>
        <v>1</v>
      </c>
      <c r="AK142" s="10">
        <f t="shared" si="70"/>
        <v>0</v>
      </c>
      <c r="AL142" s="10">
        <f t="shared" si="71"/>
        <v>0</v>
      </c>
      <c r="AM142" s="10">
        <f t="shared" si="72"/>
        <v>0</v>
      </c>
      <c r="AN142" s="149">
        <v>1276</v>
      </c>
      <c r="AO142" s="10">
        <f t="shared" si="59"/>
        <v>0</v>
      </c>
      <c r="AP142" s="10">
        <f t="shared" si="73"/>
        <v>0</v>
      </c>
      <c r="AQ142" s="10">
        <f t="shared" si="74"/>
        <v>0</v>
      </c>
      <c r="AR142" s="10">
        <f t="shared" si="75"/>
        <v>0</v>
      </c>
      <c r="AS142" s="10">
        <f t="shared" si="76"/>
        <v>0</v>
      </c>
      <c r="AT142" s="149">
        <v>1592</v>
      </c>
      <c r="AU142" s="10">
        <f t="shared" si="60"/>
        <v>1</v>
      </c>
      <c r="AV142" s="10">
        <f t="shared" si="77"/>
        <v>1</v>
      </c>
      <c r="AW142" s="10">
        <f t="shared" si="78"/>
        <v>0</v>
      </c>
      <c r="AX142" s="10">
        <f t="shared" si="79"/>
        <v>0</v>
      </c>
      <c r="AY142" s="10">
        <f t="shared" si="80"/>
        <v>0</v>
      </c>
      <c r="AZ142" s="138">
        <v>1714</v>
      </c>
      <c r="BA142" s="10">
        <f t="shared" si="61"/>
        <v>0</v>
      </c>
      <c r="BB142" s="10">
        <f t="shared" si="81"/>
        <v>0</v>
      </c>
      <c r="BC142" s="10">
        <f t="shared" si="82"/>
        <v>0</v>
      </c>
      <c r="BD142" s="10">
        <f t="shared" si="83"/>
        <v>0</v>
      </c>
      <c r="BE142" s="10">
        <f t="shared" si="84"/>
        <v>0</v>
      </c>
      <c r="BF142" s="10">
        <f t="shared" si="85"/>
        <v>0</v>
      </c>
      <c r="BG142" s="10">
        <f t="shared" si="86"/>
        <v>0</v>
      </c>
      <c r="BH142" s="10">
        <f t="shared" si="87"/>
        <v>0</v>
      </c>
      <c r="BJ142" s="138">
        <v>1771</v>
      </c>
      <c r="BK142" s="201">
        <f t="shared" si="88"/>
        <v>1</v>
      </c>
      <c r="BL142" s="202">
        <f t="shared" si="89"/>
        <v>0</v>
      </c>
      <c r="BM142" s="202">
        <f t="shared" si="90"/>
        <v>0</v>
      </c>
      <c r="BN142" s="202">
        <f t="shared" si="91"/>
        <v>0</v>
      </c>
      <c r="BO142" s="202">
        <f t="shared" si="92"/>
        <v>0</v>
      </c>
      <c r="BP142" s="202">
        <f t="shared" si="93"/>
        <v>0</v>
      </c>
      <c r="BQ142" s="202">
        <f t="shared" si="94"/>
        <v>0</v>
      </c>
      <c r="BR142" s="202">
        <f t="shared" si="108"/>
        <v>0</v>
      </c>
      <c r="BS142" s="205">
        <f t="shared" si="95"/>
        <v>0</v>
      </c>
      <c r="BT142" s="121">
        <f t="shared" si="96"/>
        <v>2</v>
      </c>
      <c r="BU142" s="169">
        <v>2122</v>
      </c>
      <c r="BV142" s="169">
        <f t="shared" si="97"/>
        <v>0</v>
      </c>
      <c r="BW142" s="100">
        <f t="shared" si="98"/>
        <v>0</v>
      </c>
      <c r="BX142" s="100">
        <f t="shared" si="99"/>
        <v>0</v>
      </c>
      <c r="BY142" s="100">
        <f t="shared" si="100"/>
        <v>0</v>
      </c>
      <c r="BZ142" s="100">
        <f t="shared" si="101"/>
        <v>0</v>
      </c>
      <c r="CA142" s="100">
        <f t="shared" si="102"/>
        <v>0</v>
      </c>
      <c r="CB142" s="100">
        <f t="shared" si="103"/>
        <v>0</v>
      </c>
      <c r="CC142" s="100">
        <f t="shared" si="104"/>
        <v>0</v>
      </c>
      <c r="CD142" s="202">
        <f t="shared" si="105"/>
        <v>0</v>
      </c>
      <c r="CE142" s="205">
        <f t="shared" si="106"/>
        <v>0</v>
      </c>
      <c r="CF142" s="121">
        <f t="shared" si="107"/>
        <v>1</v>
      </c>
    </row>
    <row r="143" spans="8:84">
      <c r="H143" s="2"/>
      <c r="M143" s="2"/>
      <c r="P143" s="133">
        <v>519</v>
      </c>
      <c r="Q143">
        <f t="shared" si="56"/>
        <v>0</v>
      </c>
      <c r="R143" s="10">
        <f t="shared" si="62"/>
        <v>0</v>
      </c>
      <c r="V143" s="133">
        <v>638</v>
      </c>
      <c r="W143">
        <f t="shared" si="63"/>
        <v>0</v>
      </c>
      <c r="X143" s="10">
        <f t="shared" si="64"/>
        <v>0</v>
      </c>
      <c r="Y143" s="10">
        <f t="shared" si="65"/>
        <v>0</v>
      </c>
      <c r="AB143" s="138">
        <v>971</v>
      </c>
      <c r="AC143" s="10">
        <f t="shared" si="57"/>
        <v>0</v>
      </c>
      <c r="AD143" s="10">
        <f t="shared" si="66"/>
        <v>0</v>
      </c>
      <c r="AE143" s="10">
        <f t="shared" si="67"/>
        <v>0</v>
      </c>
      <c r="AF143" s="10">
        <f t="shared" si="68"/>
        <v>0</v>
      </c>
      <c r="AH143" s="133">
        <v>1114</v>
      </c>
      <c r="AI143" s="10">
        <f t="shared" si="58"/>
        <v>1</v>
      </c>
      <c r="AJ143" s="10">
        <f t="shared" si="69"/>
        <v>1</v>
      </c>
      <c r="AK143" s="10">
        <f t="shared" si="70"/>
        <v>0</v>
      </c>
      <c r="AL143" s="10">
        <f t="shared" si="71"/>
        <v>0</v>
      </c>
      <c r="AM143" s="10">
        <f t="shared" si="72"/>
        <v>0</v>
      </c>
      <c r="AN143" s="138">
        <v>1305</v>
      </c>
      <c r="AO143" s="10">
        <f t="shared" si="59"/>
        <v>1</v>
      </c>
      <c r="AP143" s="10">
        <f t="shared" si="73"/>
        <v>0</v>
      </c>
      <c r="AQ143" s="10">
        <f t="shared" si="74"/>
        <v>0</v>
      </c>
      <c r="AR143" s="10">
        <f t="shared" si="75"/>
        <v>0</v>
      </c>
      <c r="AS143" s="10">
        <f t="shared" si="76"/>
        <v>0</v>
      </c>
      <c r="AT143" s="138">
        <v>1595</v>
      </c>
      <c r="AU143" s="10">
        <f t="shared" si="60"/>
        <v>0</v>
      </c>
      <c r="AV143" s="10">
        <f t="shared" si="77"/>
        <v>0</v>
      </c>
      <c r="AW143" s="10">
        <f t="shared" si="78"/>
        <v>0</v>
      </c>
      <c r="AX143" s="10">
        <f t="shared" si="79"/>
        <v>0</v>
      </c>
      <c r="AY143" s="10">
        <f t="shared" si="80"/>
        <v>0</v>
      </c>
      <c r="AZ143" s="138">
        <v>1717</v>
      </c>
      <c r="BA143" s="10">
        <f t="shared" si="61"/>
        <v>0</v>
      </c>
      <c r="BB143" s="10">
        <f t="shared" si="81"/>
        <v>0</v>
      </c>
      <c r="BC143" s="10">
        <f t="shared" si="82"/>
        <v>0</v>
      </c>
      <c r="BD143" s="10">
        <f t="shared" si="83"/>
        <v>0</v>
      </c>
      <c r="BE143" s="10">
        <f t="shared" si="84"/>
        <v>0</v>
      </c>
      <c r="BF143" s="10">
        <f t="shared" si="85"/>
        <v>0</v>
      </c>
      <c r="BG143" s="10">
        <f t="shared" si="86"/>
        <v>0</v>
      </c>
      <c r="BH143" s="10">
        <f t="shared" si="87"/>
        <v>0</v>
      </c>
      <c r="BJ143" s="138">
        <v>1806</v>
      </c>
      <c r="BK143" s="201">
        <f t="shared" si="88"/>
        <v>1</v>
      </c>
      <c r="BL143" s="202">
        <f t="shared" si="89"/>
        <v>0</v>
      </c>
      <c r="BM143" s="202">
        <f t="shared" si="90"/>
        <v>0</v>
      </c>
      <c r="BN143" s="202">
        <f t="shared" si="91"/>
        <v>0</v>
      </c>
      <c r="BO143" s="202">
        <f t="shared" si="92"/>
        <v>0</v>
      </c>
      <c r="BP143" s="202">
        <f t="shared" si="93"/>
        <v>0</v>
      </c>
      <c r="BQ143" s="202">
        <f t="shared" si="94"/>
        <v>0</v>
      </c>
      <c r="BR143" s="202">
        <f t="shared" si="108"/>
        <v>0</v>
      </c>
      <c r="BS143" s="205">
        <f t="shared" si="95"/>
        <v>0</v>
      </c>
      <c r="BT143" s="121">
        <f t="shared" si="96"/>
        <v>2</v>
      </c>
      <c r="BU143" s="169">
        <v>2130</v>
      </c>
      <c r="BV143" s="169">
        <f t="shared" si="97"/>
        <v>0</v>
      </c>
      <c r="BW143" s="100">
        <f t="shared" si="98"/>
        <v>0</v>
      </c>
      <c r="BX143" s="100">
        <f t="shared" si="99"/>
        <v>0</v>
      </c>
      <c r="BY143" s="100">
        <f t="shared" si="100"/>
        <v>0</v>
      </c>
      <c r="BZ143" s="100">
        <f t="shared" si="101"/>
        <v>0</v>
      </c>
      <c r="CA143" s="100">
        <f t="shared" si="102"/>
        <v>0</v>
      </c>
      <c r="CB143" s="100">
        <f t="shared" si="103"/>
        <v>0</v>
      </c>
      <c r="CC143" s="100">
        <f t="shared" si="104"/>
        <v>0</v>
      </c>
      <c r="CD143" s="202">
        <f t="shared" si="105"/>
        <v>0</v>
      </c>
      <c r="CE143" s="205">
        <f t="shared" si="106"/>
        <v>0</v>
      </c>
      <c r="CF143" s="121">
        <f t="shared" si="107"/>
        <v>1</v>
      </c>
    </row>
    <row r="144" spans="8:84">
      <c r="H144" s="2"/>
      <c r="M144" s="163"/>
      <c r="P144" s="135">
        <v>522</v>
      </c>
      <c r="Q144">
        <f t="shared" si="56"/>
        <v>0</v>
      </c>
      <c r="R144" s="10">
        <f t="shared" si="62"/>
        <v>0</v>
      </c>
      <c r="V144" s="133">
        <v>647</v>
      </c>
      <c r="W144">
        <f t="shared" si="63"/>
        <v>0</v>
      </c>
      <c r="X144" s="10">
        <f t="shared" si="64"/>
        <v>0</v>
      </c>
      <c r="Y144" s="10">
        <f t="shared" si="65"/>
        <v>0</v>
      </c>
      <c r="AB144" s="138">
        <v>980</v>
      </c>
      <c r="AC144" s="10">
        <f t="shared" si="57"/>
        <v>0</v>
      </c>
      <c r="AD144" s="10">
        <f t="shared" si="66"/>
        <v>0</v>
      </c>
      <c r="AE144" s="10">
        <f t="shared" si="67"/>
        <v>0</v>
      </c>
      <c r="AF144" s="10">
        <f t="shared" si="68"/>
        <v>0</v>
      </c>
      <c r="AH144" s="133">
        <v>1126</v>
      </c>
      <c r="AI144" s="10">
        <f t="shared" si="58"/>
        <v>1</v>
      </c>
      <c r="AJ144" s="10">
        <f t="shared" si="69"/>
        <v>0</v>
      </c>
      <c r="AK144" s="10">
        <f t="shared" si="70"/>
        <v>0</v>
      </c>
      <c r="AL144" s="10">
        <f t="shared" si="71"/>
        <v>0</v>
      </c>
      <c r="AM144" s="10">
        <f t="shared" si="72"/>
        <v>0</v>
      </c>
      <c r="AN144" s="138">
        <v>1323</v>
      </c>
      <c r="AO144" s="10">
        <f t="shared" si="59"/>
        <v>0</v>
      </c>
      <c r="AP144" s="10">
        <f t="shared" si="73"/>
        <v>0</v>
      </c>
      <c r="AQ144" s="10">
        <f t="shared" si="74"/>
        <v>0</v>
      </c>
      <c r="AR144" s="10">
        <f t="shared" si="75"/>
        <v>0</v>
      </c>
      <c r="AS144" s="10">
        <f t="shared" si="76"/>
        <v>0</v>
      </c>
      <c r="AT144" s="138">
        <v>1700</v>
      </c>
      <c r="AU144" s="10">
        <f t="shared" si="60"/>
        <v>0</v>
      </c>
      <c r="AV144" s="10">
        <f t="shared" si="77"/>
        <v>0</v>
      </c>
      <c r="AW144" s="10">
        <f t="shared" si="78"/>
        <v>0</v>
      </c>
      <c r="AX144" s="10">
        <f t="shared" si="79"/>
        <v>0</v>
      </c>
      <c r="AY144" s="10">
        <f t="shared" si="80"/>
        <v>0</v>
      </c>
      <c r="AZ144" s="138">
        <v>1771</v>
      </c>
      <c r="BA144" s="10">
        <f t="shared" si="61"/>
        <v>0</v>
      </c>
      <c r="BB144" s="10">
        <f t="shared" si="81"/>
        <v>0</v>
      </c>
      <c r="BC144" s="10">
        <f t="shared" si="82"/>
        <v>0</v>
      </c>
      <c r="BD144" s="10">
        <f t="shared" si="83"/>
        <v>0</v>
      </c>
      <c r="BE144" s="10">
        <f t="shared" si="84"/>
        <v>0</v>
      </c>
      <c r="BF144" s="10">
        <f t="shared" si="85"/>
        <v>0</v>
      </c>
      <c r="BG144" s="10">
        <f t="shared" si="86"/>
        <v>0</v>
      </c>
      <c r="BH144" s="10">
        <f t="shared" si="87"/>
        <v>0</v>
      </c>
      <c r="BJ144" s="138">
        <v>1868</v>
      </c>
      <c r="BK144" s="201">
        <f t="shared" si="88"/>
        <v>0</v>
      </c>
      <c r="BL144" s="202">
        <f t="shared" si="89"/>
        <v>0</v>
      </c>
      <c r="BM144" s="202">
        <f t="shared" si="90"/>
        <v>0</v>
      </c>
      <c r="BN144" s="202">
        <f t="shared" si="91"/>
        <v>0</v>
      </c>
      <c r="BO144" s="202">
        <f t="shared" si="92"/>
        <v>0</v>
      </c>
      <c r="BP144" s="202">
        <f t="shared" si="93"/>
        <v>0</v>
      </c>
      <c r="BQ144" s="202">
        <f t="shared" si="94"/>
        <v>0</v>
      </c>
      <c r="BR144" s="202">
        <f t="shared" si="108"/>
        <v>0</v>
      </c>
      <c r="BS144" s="205">
        <f t="shared" si="95"/>
        <v>0</v>
      </c>
      <c r="BT144" s="121">
        <f t="shared" si="96"/>
        <v>1</v>
      </c>
      <c r="BU144" s="169">
        <v>2137</v>
      </c>
      <c r="BV144" s="169">
        <f t="shared" si="97"/>
        <v>0</v>
      </c>
      <c r="BW144" s="100">
        <f t="shared" si="98"/>
        <v>0</v>
      </c>
      <c r="BX144" s="100">
        <f t="shared" si="99"/>
        <v>0</v>
      </c>
      <c r="BY144" s="100">
        <f t="shared" si="100"/>
        <v>0</v>
      </c>
      <c r="BZ144" s="100">
        <f t="shared" si="101"/>
        <v>0</v>
      </c>
      <c r="CA144" s="100">
        <f t="shared" si="102"/>
        <v>0</v>
      </c>
      <c r="CB144" s="100">
        <f t="shared" si="103"/>
        <v>0</v>
      </c>
      <c r="CC144" s="100">
        <f t="shared" si="104"/>
        <v>0</v>
      </c>
      <c r="CD144" s="202">
        <f t="shared" si="105"/>
        <v>0</v>
      </c>
      <c r="CE144" s="205">
        <f t="shared" si="106"/>
        <v>0</v>
      </c>
      <c r="CF144" s="121">
        <f t="shared" si="107"/>
        <v>1</v>
      </c>
    </row>
    <row r="145" spans="8:84">
      <c r="H145" s="2"/>
      <c r="M145" s="2"/>
      <c r="P145" s="133">
        <v>547</v>
      </c>
      <c r="Q145">
        <f t="shared" si="56"/>
        <v>0</v>
      </c>
      <c r="R145" s="10">
        <f t="shared" si="62"/>
        <v>0</v>
      </c>
      <c r="V145" s="135">
        <v>650</v>
      </c>
      <c r="W145">
        <f t="shared" si="63"/>
        <v>0</v>
      </c>
      <c r="X145" s="10">
        <f t="shared" si="64"/>
        <v>0</v>
      </c>
      <c r="Y145" s="10">
        <f t="shared" si="65"/>
        <v>0</v>
      </c>
      <c r="AB145" s="138">
        <v>1006</v>
      </c>
      <c r="AC145" s="10">
        <f t="shared" si="57"/>
        <v>0</v>
      </c>
      <c r="AD145" s="10">
        <f t="shared" si="66"/>
        <v>0</v>
      </c>
      <c r="AE145" s="10">
        <f t="shared" si="67"/>
        <v>0</v>
      </c>
      <c r="AF145" s="10">
        <f t="shared" si="68"/>
        <v>0</v>
      </c>
      <c r="AH145" s="133">
        <v>1219</v>
      </c>
      <c r="AI145" s="10">
        <f t="shared" si="58"/>
        <v>0</v>
      </c>
      <c r="AJ145" s="10">
        <f t="shared" si="69"/>
        <v>0</v>
      </c>
      <c r="AK145" s="10">
        <f t="shared" si="70"/>
        <v>0</v>
      </c>
      <c r="AL145" s="10">
        <f t="shared" si="71"/>
        <v>0</v>
      </c>
      <c r="AM145" s="10">
        <f t="shared" si="72"/>
        <v>0</v>
      </c>
      <c r="AN145" s="138">
        <v>1468</v>
      </c>
      <c r="AO145" s="10">
        <f t="shared" si="59"/>
        <v>0</v>
      </c>
      <c r="AP145" s="10">
        <f t="shared" si="73"/>
        <v>0</v>
      </c>
      <c r="AQ145" s="10">
        <f t="shared" si="74"/>
        <v>0</v>
      </c>
      <c r="AR145" s="10">
        <f t="shared" si="75"/>
        <v>0</v>
      </c>
      <c r="AS145" s="10">
        <f t="shared" si="76"/>
        <v>0</v>
      </c>
      <c r="AT145" s="138">
        <v>1712</v>
      </c>
      <c r="AU145" s="10">
        <f t="shared" si="60"/>
        <v>0</v>
      </c>
      <c r="AV145" s="10">
        <f t="shared" si="77"/>
        <v>0</v>
      </c>
      <c r="AW145" s="10">
        <f t="shared" si="78"/>
        <v>0</v>
      </c>
      <c r="AX145" s="10">
        <f t="shared" si="79"/>
        <v>0</v>
      </c>
      <c r="AY145" s="10">
        <f t="shared" si="80"/>
        <v>0</v>
      </c>
      <c r="AZ145" s="138">
        <v>1806</v>
      </c>
      <c r="BA145" s="10">
        <f t="shared" si="61"/>
        <v>0</v>
      </c>
      <c r="BB145" s="10">
        <f t="shared" si="81"/>
        <v>0</v>
      </c>
      <c r="BC145" s="10">
        <f t="shared" si="82"/>
        <v>0</v>
      </c>
      <c r="BD145" s="10">
        <f t="shared" si="83"/>
        <v>0</v>
      </c>
      <c r="BE145" s="10">
        <f t="shared" si="84"/>
        <v>0</v>
      </c>
      <c r="BF145" s="10">
        <f t="shared" si="85"/>
        <v>0</v>
      </c>
      <c r="BG145" s="10">
        <f t="shared" si="86"/>
        <v>0</v>
      </c>
      <c r="BH145" s="10">
        <f t="shared" si="87"/>
        <v>0</v>
      </c>
      <c r="BJ145" s="138">
        <v>1902</v>
      </c>
      <c r="BK145" s="201">
        <f t="shared" si="88"/>
        <v>0</v>
      </c>
      <c r="BL145" s="202">
        <f t="shared" si="89"/>
        <v>1</v>
      </c>
      <c r="BM145" s="202">
        <f t="shared" si="90"/>
        <v>1</v>
      </c>
      <c r="BN145" s="202">
        <f t="shared" si="91"/>
        <v>0</v>
      </c>
      <c r="BO145" s="202">
        <f t="shared" si="92"/>
        <v>0</v>
      </c>
      <c r="BP145" s="202">
        <f t="shared" si="93"/>
        <v>0</v>
      </c>
      <c r="BQ145" s="202">
        <f t="shared" si="94"/>
        <v>0</v>
      </c>
      <c r="BR145" s="202">
        <f t="shared" si="108"/>
        <v>0</v>
      </c>
      <c r="BS145" s="205">
        <f t="shared" si="95"/>
        <v>0</v>
      </c>
      <c r="BT145" s="121">
        <f t="shared" si="96"/>
        <v>3</v>
      </c>
      <c r="BU145" s="169">
        <v>2337</v>
      </c>
      <c r="BV145" s="169">
        <f t="shared" si="97"/>
        <v>0</v>
      </c>
      <c r="BW145" s="100">
        <f t="shared" si="98"/>
        <v>1</v>
      </c>
      <c r="BX145" s="100">
        <f t="shared" si="99"/>
        <v>0</v>
      </c>
      <c r="BY145" s="100">
        <f t="shared" si="100"/>
        <v>0</v>
      </c>
      <c r="BZ145" s="100">
        <f t="shared" si="101"/>
        <v>0</v>
      </c>
      <c r="CA145" s="100">
        <f t="shared" si="102"/>
        <v>0</v>
      </c>
      <c r="CB145" s="100">
        <f t="shared" si="103"/>
        <v>0</v>
      </c>
      <c r="CC145" s="100">
        <f t="shared" si="104"/>
        <v>0</v>
      </c>
      <c r="CD145" s="202">
        <f t="shared" si="105"/>
        <v>0</v>
      </c>
      <c r="CE145" s="205">
        <f t="shared" si="106"/>
        <v>0</v>
      </c>
      <c r="CF145" s="121">
        <f t="shared" si="107"/>
        <v>2</v>
      </c>
    </row>
    <row r="146" spans="8:84">
      <c r="H146" s="2"/>
      <c r="M146" s="2"/>
      <c r="P146" s="133">
        <v>610</v>
      </c>
      <c r="Q146">
        <f t="shared" si="56"/>
        <v>0</v>
      </c>
      <c r="R146" s="10">
        <f t="shared" si="62"/>
        <v>0</v>
      </c>
      <c r="V146" s="133">
        <v>651</v>
      </c>
      <c r="W146">
        <f t="shared" si="63"/>
        <v>0</v>
      </c>
      <c r="X146" s="10">
        <f t="shared" si="64"/>
        <v>0</v>
      </c>
      <c r="Y146" s="10">
        <f t="shared" si="65"/>
        <v>0</v>
      </c>
      <c r="AB146" s="138">
        <v>1038</v>
      </c>
      <c r="AC146" s="10">
        <f t="shared" si="57"/>
        <v>1</v>
      </c>
      <c r="AD146" s="10">
        <f t="shared" si="66"/>
        <v>0</v>
      </c>
      <c r="AE146" s="10">
        <f t="shared" si="67"/>
        <v>0</v>
      </c>
      <c r="AF146" s="10">
        <f t="shared" si="68"/>
        <v>0</v>
      </c>
      <c r="AH146" s="133">
        <v>1259</v>
      </c>
      <c r="AI146" s="10">
        <f t="shared" si="58"/>
        <v>0</v>
      </c>
      <c r="AJ146" s="10">
        <f t="shared" si="69"/>
        <v>0</v>
      </c>
      <c r="AK146" s="10">
        <f t="shared" si="70"/>
        <v>0</v>
      </c>
      <c r="AL146" s="10">
        <f t="shared" si="71"/>
        <v>0</v>
      </c>
      <c r="AM146" s="10">
        <f t="shared" si="72"/>
        <v>0</v>
      </c>
      <c r="AN146" s="138">
        <v>1503</v>
      </c>
      <c r="AO146" s="10">
        <f t="shared" si="59"/>
        <v>1</v>
      </c>
      <c r="AP146" s="10">
        <f t="shared" si="73"/>
        <v>0</v>
      </c>
      <c r="AQ146" s="10">
        <f t="shared" si="74"/>
        <v>0</v>
      </c>
      <c r="AR146" s="10">
        <f t="shared" si="75"/>
        <v>0</v>
      </c>
      <c r="AS146" s="10">
        <f t="shared" si="76"/>
        <v>0</v>
      </c>
      <c r="AT146" s="138">
        <v>1732</v>
      </c>
      <c r="AU146" s="10">
        <f t="shared" si="60"/>
        <v>0</v>
      </c>
      <c r="AV146" s="10">
        <f t="shared" si="77"/>
        <v>0</v>
      </c>
      <c r="AW146" s="10">
        <f t="shared" si="78"/>
        <v>0</v>
      </c>
      <c r="AX146" s="10">
        <f t="shared" si="79"/>
        <v>0</v>
      </c>
      <c r="AY146" s="10">
        <f t="shared" si="80"/>
        <v>0</v>
      </c>
      <c r="AZ146" s="138">
        <v>1983</v>
      </c>
      <c r="BA146" s="10">
        <f t="shared" si="61"/>
        <v>0</v>
      </c>
      <c r="BB146" s="10">
        <f t="shared" si="81"/>
        <v>0</v>
      </c>
      <c r="BC146" s="10">
        <f t="shared" si="82"/>
        <v>0</v>
      </c>
      <c r="BD146" s="10">
        <f t="shared" si="83"/>
        <v>0</v>
      </c>
      <c r="BE146" s="10">
        <f t="shared" si="84"/>
        <v>0</v>
      </c>
      <c r="BF146" s="10">
        <f t="shared" si="85"/>
        <v>0</v>
      </c>
      <c r="BG146" s="10">
        <f t="shared" si="86"/>
        <v>0</v>
      </c>
      <c r="BH146" s="10">
        <f t="shared" si="87"/>
        <v>0</v>
      </c>
      <c r="BJ146" s="138">
        <v>1918</v>
      </c>
      <c r="BK146" s="201">
        <f t="shared" si="88"/>
        <v>0</v>
      </c>
      <c r="BL146" s="202">
        <f t="shared" si="89"/>
        <v>0</v>
      </c>
      <c r="BM146" s="202">
        <f t="shared" si="90"/>
        <v>0</v>
      </c>
      <c r="BN146" s="202">
        <f t="shared" si="91"/>
        <v>0</v>
      </c>
      <c r="BO146" s="202">
        <f t="shared" si="92"/>
        <v>0</v>
      </c>
      <c r="BP146" s="202">
        <f t="shared" si="93"/>
        <v>0</v>
      </c>
      <c r="BQ146" s="202">
        <f t="shared" si="94"/>
        <v>0</v>
      </c>
      <c r="BR146" s="202">
        <f t="shared" si="108"/>
        <v>0</v>
      </c>
      <c r="BS146" s="205">
        <f t="shared" si="95"/>
        <v>0</v>
      </c>
      <c r="BT146" s="121">
        <f t="shared" si="96"/>
        <v>1</v>
      </c>
      <c r="BU146" s="169">
        <v>2429</v>
      </c>
      <c r="BV146" s="169">
        <f t="shared" si="97"/>
        <v>0</v>
      </c>
      <c r="BW146" s="100">
        <f t="shared" si="98"/>
        <v>0</v>
      </c>
      <c r="BX146" s="100">
        <f t="shared" si="99"/>
        <v>0</v>
      </c>
      <c r="BY146" s="100">
        <f t="shared" si="100"/>
        <v>0</v>
      </c>
      <c r="BZ146" s="100">
        <f t="shared" si="101"/>
        <v>0</v>
      </c>
      <c r="CA146" s="100">
        <f t="shared" si="102"/>
        <v>0</v>
      </c>
      <c r="CB146" s="100">
        <f t="shared" si="103"/>
        <v>0</v>
      </c>
      <c r="CC146" s="100">
        <f t="shared" si="104"/>
        <v>0</v>
      </c>
      <c r="CD146" s="202">
        <f t="shared" si="105"/>
        <v>0</v>
      </c>
      <c r="CE146" s="205">
        <f t="shared" si="106"/>
        <v>0</v>
      </c>
      <c r="CF146" s="121">
        <f t="shared" si="107"/>
        <v>1</v>
      </c>
    </row>
    <row r="147" spans="8:84">
      <c r="H147" s="2"/>
      <c r="M147" s="2"/>
      <c r="P147" s="133">
        <v>639</v>
      </c>
      <c r="Q147">
        <f t="shared" si="56"/>
        <v>0</v>
      </c>
      <c r="R147" s="10">
        <f t="shared" si="62"/>
        <v>0</v>
      </c>
      <c r="V147" s="133">
        <v>665</v>
      </c>
      <c r="W147">
        <f t="shared" si="63"/>
        <v>0</v>
      </c>
      <c r="X147" s="10">
        <f t="shared" si="64"/>
        <v>0</v>
      </c>
      <c r="Y147" s="10">
        <f t="shared" si="65"/>
        <v>0</v>
      </c>
      <c r="AB147" s="138">
        <v>1108</v>
      </c>
      <c r="AC147" s="10">
        <f t="shared" si="57"/>
        <v>1</v>
      </c>
      <c r="AD147" s="10">
        <f t="shared" si="66"/>
        <v>0</v>
      </c>
      <c r="AE147" s="10">
        <f t="shared" si="67"/>
        <v>0</v>
      </c>
      <c r="AF147" s="10">
        <f t="shared" si="68"/>
        <v>0</v>
      </c>
      <c r="AH147" s="133">
        <v>1280</v>
      </c>
      <c r="AI147" s="10">
        <f t="shared" si="58"/>
        <v>0</v>
      </c>
      <c r="AJ147" s="10">
        <f t="shared" si="69"/>
        <v>0</v>
      </c>
      <c r="AK147" s="10">
        <f t="shared" si="70"/>
        <v>0</v>
      </c>
      <c r="AL147" s="10">
        <f t="shared" si="71"/>
        <v>0</v>
      </c>
      <c r="AM147" s="10">
        <f t="shared" si="72"/>
        <v>0</v>
      </c>
      <c r="AN147" s="138">
        <v>1511</v>
      </c>
      <c r="AO147" s="10">
        <f t="shared" si="59"/>
        <v>0</v>
      </c>
      <c r="AP147" s="10">
        <f t="shared" si="73"/>
        <v>0</v>
      </c>
      <c r="AQ147" s="10">
        <f t="shared" si="74"/>
        <v>0</v>
      </c>
      <c r="AR147" s="10">
        <f t="shared" si="75"/>
        <v>0</v>
      </c>
      <c r="AS147" s="10">
        <f t="shared" si="76"/>
        <v>0</v>
      </c>
      <c r="AT147" s="138">
        <v>1816</v>
      </c>
      <c r="AU147" s="10">
        <f t="shared" si="60"/>
        <v>1</v>
      </c>
      <c r="AV147" s="10">
        <f t="shared" si="77"/>
        <v>0</v>
      </c>
      <c r="AW147" s="10">
        <f t="shared" si="78"/>
        <v>0</v>
      </c>
      <c r="AX147" s="10">
        <f t="shared" si="79"/>
        <v>0</v>
      </c>
      <c r="AY147" s="10">
        <f t="shared" si="80"/>
        <v>0</v>
      </c>
      <c r="AZ147" s="138">
        <v>2016</v>
      </c>
      <c r="BA147" s="10">
        <f t="shared" si="61"/>
        <v>0</v>
      </c>
      <c r="BB147" s="10">
        <f t="shared" si="81"/>
        <v>0</v>
      </c>
      <c r="BC147" s="10">
        <f t="shared" si="82"/>
        <v>0</v>
      </c>
      <c r="BD147" s="10">
        <f t="shared" si="83"/>
        <v>0</v>
      </c>
      <c r="BE147" s="10">
        <f t="shared" si="84"/>
        <v>0</v>
      </c>
      <c r="BF147" s="10">
        <f t="shared" si="85"/>
        <v>0</v>
      </c>
      <c r="BG147" s="10">
        <f t="shared" si="86"/>
        <v>0</v>
      </c>
      <c r="BH147" s="10">
        <f t="shared" si="87"/>
        <v>0</v>
      </c>
      <c r="BJ147" s="138">
        <v>1923</v>
      </c>
      <c r="BK147" s="201">
        <f t="shared" si="88"/>
        <v>0</v>
      </c>
      <c r="BL147" s="202">
        <f t="shared" si="89"/>
        <v>0</v>
      </c>
      <c r="BM147" s="202">
        <f t="shared" si="90"/>
        <v>0</v>
      </c>
      <c r="BN147" s="202">
        <f t="shared" si="91"/>
        <v>0</v>
      </c>
      <c r="BO147" s="202">
        <f t="shared" si="92"/>
        <v>0</v>
      </c>
      <c r="BP147" s="202">
        <f t="shared" si="93"/>
        <v>0</v>
      </c>
      <c r="BQ147" s="202">
        <f t="shared" si="94"/>
        <v>0</v>
      </c>
      <c r="BR147" s="202">
        <f t="shared" si="108"/>
        <v>0</v>
      </c>
      <c r="BS147" s="205">
        <f t="shared" si="95"/>
        <v>0</v>
      </c>
      <c r="BT147" s="121">
        <f t="shared" si="96"/>
        <v>1</v>
      </c>
      <c r="BU147" s="169">
        <v>2612</v>
      </c>
      <c r="BV147" s="169">
        <f t="shared" si="97"/>
        <v>0</v>
      </c>
      <c r="BW147" s="100">
        <f t="shared" si="98"/>
        <v>0</v>
      </c>
      <c r="BX147" s="100">
        <f t="shared" si="99"/>
        <v>0</v>
      </c>
      <c r="BY147" s="100">
        <f t="shared" si="100"/>
        <v>0</v>
      </c>
      <c r="BZ147" s="100">
        <f t="shared" si="101"/>
        <v>0</v>
      </c>
      <c r="CA147" s="100">
        <f t="shared" si="102"/>
        <v>0</v>
      </c>
      <c r="CB147" s="100">
        <f t="shared" si="103"/>
        <v>0</v>
      </c>
      <c r="CC147" s="100">
        <f t="shared" si="104"/>
        <v>0</v>
      </c>
      <c r="CD147" s="202">
        <f t="shared" si="105"/>
        <v>0</v>
      </c>
      <c r="CE147" s="205">
        <f t="shared" si="106"/>
        <v>0</v>
      </c>
      <c r="CF147" s="121">
        <f t="shared" si="107"/>
        <v>1</v>
      </c>
    </row>
    <row r="148" spans="8:84">
      <c r="H148" s="2"/>
      <c r="M148" s="2"/>
      <c r="P148" s="133">
        <v>643</v>
      </c>
      <c r="Q148">
        <f t="shared" si="56"/>
        <v>0</v>
      </c>
      <c r="R148" s="10">
        <f t="shared" si="62"/>
        <v>0</v>
      </c>
      <c r="V148" s="133">
        <v>716</v>
      </c>
      <c r="W148">
        <f t="shared" si="63"/>
        <v>1</v>
      </c>
      <c r="X148" s="10">
        <f t="shared" si="64"/>
        <v>0</v>
      </c>
      <c r="Y148" s="10">
        <f t="shared" si="65"/>
        <v>0</v>
      </c>
      <c r="AB148" s="138">
        <v>1114</v>
      </c>
      <c r="AC148" s="10">
        <f t="shared" si="57"/>
        <v>1</v>
      </c>
      <c r="AD148" s="10">
        <f t="shared" si="66"/>
        <v>0</v>
      </c>
      <c r="AE148" s="10">
        <f t="shared" si="67"/>
        <v>0</v>
      </c>
      <c r="AF148" s="10">
        <f t="shared" si="68"/>
        <v>0</v>
      </c>
      <c r="AH148" s="133">
        <v>1305</v>
      </c>
      <c r="AI148" s="10">
        <f t="shared" si="58"/>
        <v>0</v>
      </c>
      <c r="AJ148" s="10">
        <f t="shared" si="69"/>
        <v>0</v>
      </c>
      <c r="AK148" s="10">
        <f t="shared" si="70"/>
        <v>0</v>
      </c>
      <c r="AL148" s="10">
        <f t="shared" si="71"/>
        <v>0</v>
      </c>
      <c r="AM148" s="10">
        <f t="shared" si="72"/>
        <v>0</v>
      </c>
      <c r="AN148" s="138">
        <v>1519</v>
      </c>
      <c r="AO148" s="10">
        <f t="shared" si="59"/>
        <v>0</v>
      </c>
      <c r="AP148" s="10">
        <f t="shared" si="73"/>
        <v>0</v>
      </c>
      <c r="AQ148" s="10">
        <f t="shared" si="74"/>
        <v>0</v>
      </c>
      <c r="AR148" s="10">
        <f t="shared" si="75"/>
        <v>0</v>
      </c>
      <c r="AS148" s="10">
        <f t="shared" si="76"/>
        <v>0</v>
      </c>
      <c r="AT148" s="138">
        <v>1824</v>
      </c>
      <c r="AU148" s="10">
        <f t="shared" si="60"/>
        <v>0</v>
      </c>
      <c r="AV148" s="10">
        <f t="shared" si="77"/>
        <v>0</v>
      </c>
      <c r="AW148" s="10">
        <f t="shared" si="78"/>
        <v>0</v>
      </c>
      <c r="AX148" s="10">
        <f t="shared" si="79"/>
        <v>0</v>
      </c>
      <c r="AY148" s="10">
        <f t="shared" si="80"/>
        <v>0</v>
      </c>
      <c r="AZ148" s="138">
        <v>2046</v>
      </c>
      <c r="BA148" s="10">
        <f t="shared" si="61"/>
        <v>0</v>
      </c>
      <c r="BB148" s="10">
        <f t="shared" si="81"/>
        <v>0</v>
      </c>
      <c r="BC148" s="10">
        <f t="shared" si="82"/>
        <v>0</v>
      </c>
      <c r="BD148" s="10">
        <f t="shared" si="83"/>
        <v>0</v>
      </c>
      <c r="BE148" s="10">
        <f t="shared" si="84"/>
        <v>0</v>
      </c>
      <c r="BF148" s="10">
        <f t="shared" si="85"/>
        <v>0</v>
      </c>
      <c r="BG148" s="10">
        <f t="shared" si="86"/>
        <v>0</v>
      </c>
      <c r="BH148" s="10">
        <f t="shared" si="87"/>
        <v>0</v>
      </c>
      <c r="BJ148" s="149">
        <v>1987</v>
      </c>
      <c r="BK148" s="201">
        <f t="shared" si="88"/>
        <v>0</v>
      </c>
      <c r="BL148" s="202">
        <f t="shared" si="89"/>
        <v>0</v>
      </c>
      <c r="BM148" s="202">
        <f t="shared" si="90"/>
        <v>0</v>
      </c>
      <c r="BN148" s="202">
        <f t="shared" si="91"/>
        <v>0</v>
      </c>
      <c r="BO148" s="202">
        <f t="shared" si="92"/>
        <v>0</v>
      </c>
      <c r="BP148" s="202">
        <f t="shared" si="93"/>
        <v>0</v>
      </c>
      <c r="BQ148" s="202">
        <f t="shared" si="94"/>
        <v>0</v>
      </c>
      <c r="BR148" s="202">
        <f t="shared" si="108"/>
        <v>0</v>
      </c>
      <c r="BS148" s="205">
        <f t="shared" si="95"/>
        <v>0</v>
      </c>
      <c r="BT148" s="121">
        <f t="shared" si="96"/>
        <v>1</v>
      </c>
      <c r="BU148" s="171">
        <v>2619</v>
      </c>
      <c r="BV148" s="169">
        <f t="shared" si="97"/>
        <v>0</v>
      </c>
      <c r="BW148" s="100">
        <f t="shared" si="98"/>
        <v>0</v>
      </c>
      <c r="BX148" s="100">
        <f t="shared" si="99"/>
        <v>0</v>
      </c>
      <c r="BY148" s="100">
        <f t="shared" si="100"/>
        <v>0</v>
      </c>
      <c r="BZ148" s="100">
        <f t="shared" si="101"/>
        <v>0</v>
      </c>
      <c r="CA148" s="100">
        <f t="shared" si="102"/>
        <v>0</v>
      </c>
      <c r="CB148" s="100">
        <f t="shared" si="103"/>
        <v>0</v>
      </c>
      <c r="CC148" s="100">
        <f t="shared" si="104"/>
        <v>0</v>
      </c>
      <c r="CD148" s="202">
        <f t="shared" si="105"/>
        <v>0</v>
      </c>
      <c r="CE148" s="205">
        <f t="shared" si="106"/>
        <v>0</v>
      </c>
      <c r="CF148" s="121">
        <f t="shared" si="107"/>
        <v>1</v>
      </c>
    </row>
    <row r="149" spans="8:84">
      <c r="H149" s="2"/>
      <c r="M149" s="163"/>
      <c r="P149" s="135">
        <v>662</v>
      </c>
      <c r="Q149">
        <f t="shared" si="56"/>
        <v>0</v>
      </c>
      <c r="R149" s="10">
        <f t="shared" si="62"/>
        <v>0</v>
      </c>
      <c r="V149" s="135">
        <v>781</v>
      </c>
      <c r="W149">
        <f t="shared" si="63"/>
        <v>0</v>
      </c>
      <c r="X149" s="10">
        <f t="shared" si="64"/>
        <v>0</v>
      </c>
      <c r="Y149" s="10">
        <f t="shared" si="65"/>
        <v>0</v>
      </c>
      <c r="AB149" s="138">
        <v>1126</v>
      </c>
      <c r="AC149" s="10">
        <f t="shared" si="57"/>
        <v>0</v>
      </c>
      <c r="AD149" s="10">
        <f t="shared" si="66"/>
        <v>0</v>
      </c>
      <c r="AE149" s="10">
        <f t="shared" si="67"/>
        <v>0</v>
      </c>
      <c r="AF149" s="10">
        <f t="shared" si="68"/>
        <v>0</v>
      </c>
      <c r="AH149" s="133">
        <v>1402</v>
      </c>
      <c r="AI149" s="10">
        <f t="shared" si="58"/>
        <v>0</v>
      </c>
      <c r="AJ149" s="10">
        <f t="shared" si="69"/>
        <v>0</v>
      </c>
      <c r="AK149" s="10">
        <f t="shared" si="70"/>
        <v>0</v>
      </c>
      <c r="AL149" s="10">
        <f t="shared" si="71"/>
        <v>0</v>
      </c>
      <c r="AM149" s="10">
        <f t="shared" si="72"/>
        <v>0</v>
      </c>
      <c r="AN149" s="138">
        <v>1523</v>
      </c>
      <c r="AO149" s="10">
        <f t="shared" si="59"/>
        <v>0</v>
      </c>
      <c r="AP149" s="10">
        <f t="shared" si="73"/>
        <v>0</v>
      </c>
      <c r="AQ149" s="10">
        <f t="shared" si="74"/>
        <v>0</v>
      </c>
      <c r="AR149" s="10">
        <f t="shared" si="75"/>
        <v>0</v>
      </c>
      <c r="AS149" s="10">
        <f t="shared" si="76"/>
        <v>0</v>
      </c>
      <c r="AT149" s="138">
        <v>1902</v>
      </c>
      <c r="AU149" s="10">
        <f t="shared" si="60"/>
        <v>1</v>
      </c>
      <c r="AV149" s="10">
        <f t="shared" si="77"/>
        <v>0</v>
      </c>
      <c r="AW149" s="10">
        <f t="shared" si="78"/>
        <v>0</v>
      </c>
      <c r="AX149" s="10">
        <f t="shared" si="79"/>
        <v>0</v>
      </c>
      <c r="AY149" s="10">
        <f t="shared" si="80"/>
        <v>0</v>
      </c>
      <c r="AZ149" s="138">
        <v>2056</v>
      </c>
      <c r="BA149" s="10">
        <f t="shared" si="61"/>
        <v>1</v>
      </c>
      <c r="BB149" s="10">
        <f t="shared" si="81"/>
        <v>0</v>
      </c>
      <c r="BC149" s="10">
        <f t="shared" si="82"/>
        <v>0</v>
      </c>
      <c r="BD149" s="10">
        <f t="shared" si="83"/>
        <v>0</v>
      </c>
      <c r="BE149" s="10">
        <f t="shared" si="84"/>
        <v>0</v>
      </c>
      <c r="BF149" s="10">
        <f t="shared" si="85"/>
        <v>0</v>
      </c>
      <c r="BG149" s="10">
        <f t="shared" si="86"/>
        <v>0</v>
      </c>
      <c r="BH149" s="10">
        <f t="shared" si="87"/>
        <v>0</v>
      </c>
      <c r="BJ149" s="138">
        <v>2039</v>
      </c>
      <c r="BK149" s="201">
        <f t="shared" si="88"/>
        <v>0</v>
      </c>
      <c r="BL149" s="202">
        <f t="shared" si="89"/>
        <v>0</v>
      </c>
      <c r="BM149" s="202">
        <f t="shared" si="90"/>
        <v>0</v>
      </c>
      <c r="BN149" s="202">
        <f t="shared" si="91"/>
        <v>0</v>
      </c>
      <c r="BO149" s="202">
        <f t="shared" si="92"/>
        <v>0</v>
      </c>
      <c r="BP149" s="202">
        <f t="shared" si="93"/>
        <v>0</v>
      </c>
      <c r="BQ149" s="202">
        <f t="shared" si="94"/>
        <v>0</v>
      </c>
      <c r="BR149" s="202">
        <f t="shared" si="108"/>
        <v>0</v>
      </c>
      <c r="BS149" s="205">
        <f t="shared" si="95"/>
        <v>0</v>
      </c>
      <c r="BT149" s="121">
        <f t="shared" si="96"/>
        <v>1</v>
      </c>
      <c r="BU149" s="169">
        <v>2630</v>
      </c>
      <c r="BV149" s="169">
        <f t="shared" si="97"/>
        <v>0</v>
      </c>
      <c r="BW149" s="100">
        <f t="shared" si="98"/>
        <v>0</v>
      </c>
      <c r="BX149" s="100">
        <f t="shared" si="99"/>
        <v>0</v>
      </c>
      <c r="BY149" s="100">
        <f t="shared" si="100"/>
        <v>0</v>
      </c>
      <c r="BZ149" s="100">
        <f t="shared" si="101"/>
        <v>0</v>
      </c>
      <c r="CA149" s="100">
        <f t="shared" si="102"/>
        <v>0</v>
      </c>
      <c r="CB149" s="100">
        <f t="shared" si="103"/>
        <v>0</v>
      </c>
      <c r="CC149" s="100">
        <f t="shared" si="104"/>
        <v>0</v>
      </c>
      <c r="CD149" s="202">
        <f t="shared" si="105"/>
        <v>0</v>
      </c>
      <c r="CE149" s="205">
        <f t="shared" si="106"/>
        <v>0</v>
      </c>
      <c r="CF149" s="121">
        <f t="shared" si="107"/>
        <v>1</v>
      </c>
    </row>
    <row r="150" spans="8:84">
      <c r="H150" s="2"/>
      <c r="M150" s="163"/>
      <c r="P150" s="135">
        <v>716</v>
      </c>
      <c r="Q150">
        <f t="shared" si="56"/>
        <v>0</v>
      </c>
      <c r="R150" s="10">
        <f t="shared" si="62"/>
        <v>0</v>
      </c>
      <c r="V150" s="133">
        <v>782</v>
      </c>
      <c r="W150">
        <f t="shared" si="63"/>
        <v>0</v>
      </c>
      <c r="X150" s="10">
        <f t="shared" si="64"/>
        <v>0</v>
      </c>
      <c r="Y150" s="10">
        <f t="shared" si="65"/>
        <v>0</v>
      </c>
      <c r="AB150" s="138">
        <v>1218</v>
      </c>
      <c r="AC150" s="10">
        <f t="shared" si="57"/>
        <v>0</v>
      </c>
      <c r="AD150" s="10">
        <f t="shared" si="66"/>
        <v>0</v>
      </c>
      <c r="AE150" s="10">
        <f t="shared" si="67"/>
        <v>0</v>
      </c>
      <c r="AF150" s="10">
        <f t="shared" si="68"/>
        <v>0</v>
      </c>
      <c r="AH150" s="133">
        <v>1450</v>
      </c>
      <c r="AI150" s="10">
        <f t="shared" si="58"/>
        <v>0</v>
      </c>
      <c r="AJ150" s="10">
        <f t="shared" si="69"/>
        <v>0</v>
      </c>
      <c r="AK150" s="10">
        <f t="shared" si="70"/>
        <v>0</v>
      </c>
      <c r="AL150" s="10">
        <f t="shared" si="71"/>
        <v>0</v>
      </c>
      <c r="AM150" s="10">
        <f t="shared" si="72"/>
        <v>0</v>
      </c>
      <c r="AN150" s="138">
        <v>1592</v>
      </c>
      <c r="AO150" s="10">
        <f t="shared" si="59"/>
        <v>1</v>
      </c>
      <c r="AP150" s="10">
        <f t="shared" si="73"/>
        <v>0</v>
      </c>
      <c r="AQ150" s="10">
        <f t="shared" si="74"/>
        <v>0</v>
      </c>
      <c r="AR150" s="10">
        <f t="shared" si="75"/>
        <v>0</v>
      </c>
      <c r="AS150" s="10">
        <f t="shared" si="76"/>
        <v>0</v>
      </c>
      <c r="AT150" s="138">
        <v>2054</v>
      </c>
      <c r="AU150" s="10">
        <f t="shared" si="60"/>
        <v>0</v>
      </c>
      <c r="AV150" s="10">
        <f t="shared" si="77"/>
        <v>0</v>
      </c>
      <c r="AW150" s="10">
        <f t="shared" si="78"/>
        <v>0</v>
      </c>
      <c r="AX150" s="10">
        <f t="shared" si="79"/>
        <v>0</v>
      </c>
      <c r="AY150" s="10">
        <f t="shared" si="80"/>
        <v>0</v>
      </c>
      <c r="AZ150" s="138">
        <v>2081</v>
      </c>
      <c r="BA150" s="10">
        <f t="shared" si="61"/>
        <v>0</v>
      </c>
      <c r="BB150" s="10">
        <f t="shared" si="81"/>
        <v>0</v>
      </c>
      <c r="BC150" s="10">
        <f t="shared" si="82"/>
        <v>0</v>
      </c>
      <c r="BD150" s="10">
        <f t="shared" si="83"/>
        <v>0</v>
      </c>
      <c r="BE150" s="10">
        <f t="shared" si="84"/>
        <v>0</v>
      </c>
      <c r="BF150" s="10">
        <f t="shared" si="85"/>
        <v>0</v>
      </c>
      <c r="BG150" s="10">
        <f t="shared" si="86"/>
        <v>0</v>
      </c>
      <c r="BH150" s="10">
        <f t="shared" si="87"/>
        <v>0</v>
      </c>
      <c r="BJ150" s="194">
        <v>2056</v>
      </c>
      <c r="BK150" s="201">
        <f t="shared" si="88"/>
        <v>1</v>
      </c>
      <c r="BL150" s="202">
        <f t="shared" si="89"/>
        <v>1</v>
      </c>
      <c r="BM150" s="202">
        <f t="shared" si="90"/>
        <v>0</v>
      </c>
      <c r="BN150" s="202">
        <f t="shared" si="91"/>
        <v>0</v>
      </c>
      <c r="BO150" s="202">
        <f t="shared" si="92"/>
        <v>0</v>
      </c>
      <c r="BP150" s="202">
        <f t="shared" si="93"/>
        <v>0</v>
      </c>
      <c r="BQ150" s="202">
        <f t="shared" si="94"/>
        <v>0</v>
      </c>
      <c r="BR150" s="202">
        <f t="shared" si="108"/>
        <v>0</v>
      </c>
      <c r="BS150" s="205">
        <f t="shared" si="95"/>
        <v>0</v>
      </c>
      <c r="BT150" s="121">
        <f t="shared" si="96"/>
        <v>3</v>
      </c>
      <c r="BU150" s="171">
        <v>2757</v>
      </c>
      <c r="BV150" s="169">
        <f t="shared" si="97"/>
        <v>0</v>
      </c>
      <c r="BW150" s="100">
        <f t="shared" si="98"/>
        <v>0</v>
      </c>
      <c r="BX150" s="100">
        <f t="shared" si="99"/>
        <v>0</v>
      </c>
      <c r="BY150" s="100">
        <f t="shared" si="100"/>
        <v>0</v>
      </c>
      <c r="BZ150" s="100">
        <f t="shared" si="101"/>
        <v>0</v>
      </c>
      <c r="CA150" s="100">
        <f t="shared" si="102"/>
        <v>0</v>
      </c>
      <c r="CB150" s="100">
        <f t="shared" si="103"/>
        <v>0</v>
      </c>
      <c r="CC150" s="100">
        <f t="shared" si="104"/>
        <v>0</v>
      </c>
      <c r="CD150" s="202">
        <f t="shared" si="105"/>
        <v>0</v>
      </c>
      <c r="CE150" s="205">
        <f t="shared" si="106"/>
        <v>0</v>
      </c>
      <c r="CF150" s="121">
        <f t="shared" si="107"/>
        <v>1</v>
      </c>
    </row>
    <row r="151" spans="8:84">
      <c r="H151" s="2"/>
      <c r="M151" s="161"/>
      <c r="P151" s="134">
        <v>814</v>
      </c>
      <c r="Q151">
        <f t="shared" si="56"/>
        <v>0</v>
      </c>
      <c r="R151" s="10">
        <f t="shared" si="62"/>
        <v>0</v>
      </c>
      <c r="V151" s="133">
        <v>811</v>
      </c>
      <c r="W151">
        <f t="shared" si="63"/>
        <v>0</v>
      </c>
      <c r="X151" s="10">
        <f t="shared" si="64"/>
        <v>0</v>
      </c>
      <c r="Y151" s="10">
        <f t="shared" si="65"/>
        <v>0</v>
      </c>
      <c r="AB151" s="138">
        <v>1241</v>
      </c>
      <c r="AC151" s="10">
        <f t="shared" si="57"/>
        <v>0</v>
      </c>
      <c r="AD151" s="10">
        <f t="shared" si="66"/>
        <v>0</v>
      </c>
      <c r="AE151" s="10">
        <f t="shared" si="67"/>
        <v>0</v>
      </c>
      <c r="AF151" s="10">
        <f t="shared" si="68"/>
        <v>0</v>
      </c>
      <c r="AH151" s="133">
        <v>1503</v>
      </c>
      <c r="AI151" s="10">
        <f t="shared" si="58"/>
        <v>0</v>
      </c>
      <c r="AJ151" s="10">
        <f t="shared" si="69"/>
        <v>0</v>
      </c>
      <c r="AK151" s="10">
        <f t="shared" si="70"/>
        <v>0</v>
      </c>
      <c r="AL151" s="10">
        <f t="shared" si="71"/>
        <v>0</v>
      </c>
      <c r="AM151" s="10">
        <f t="shared" si="72"/>
        <v>0</v>
      </c>
      <c r="AN151" s="138">
        <v>1625</v>
      </c>
      <c r="AO151" s="10">
        <f t="shared" si="59"/>
        <v>0</v>
      </c>
      <c r="AP151" s="10">
        <f t="shared" si="73"/>
        <v>0</v>
      </c>
      <c r="AQ151" s="10">
        <f t="shared" si="74"/>
        <v>0</v>
      </c>
      <c r="AR151" s="10">
        <f t="shared" si="75"/>
        <v>0</v>
      </c>
      <c r="AS151" s="10">
        <f t="shared" si="76"/>
        <v>0</v>
      </c>
      <c r="AT151" s="149">
        <v>2056</v>
      </c>
      <c r="AU151" s="10">
        <f t="shared" si="60"/>
        <v>0</v>
      </c>
      <c r="AV151" s="10">
        <f t="shared" si="77"/>
        <v>0</v>
      </c>
      <c r="AW151" s="10">
        <f t="shared" si="78"/>
        <v>0</v>
      </c>
      <c r="AX151" s="10">
        <f t="shared" si="79"/>
        <v>0</v>
      </c>
      <c r="AY151" s="10">
        <f t="shared" si="80"/>
        <v>0</v>
      </c>
      <c r="AZ151" s="138">
        <v>2166</v>
      </c>
      <c r="BA151" s="10">
        <f t="shared" si="61"/>
        <v>1</v>
      </c>
      <c r="BB151" s="10">
        <f t="shared" si="81"/>
        <v>0</v>
      </c>
      <c r="BC151" s="10">
        <f t="shared" si="82"/>
        <v>0</v>
      </c>
      <c r="BD151" s="10">
        <f t="shared" si="83"/>
        <v>0</v>
      </c>
      <c r="BE151" s="10">
        <f t="shared" si="84"/>
        <v>0</v>
      </c>
      <c r="BF151" s="10">
        <f t="shared" si="85"/>
        <v>0</v>
      </c>
      <c r="BG151" s="10">
        <f t="shared" si="86"/>
        <v>0</v>
      </c>
      <c r="BH151" s="10">
        <f t="shared" si="87"/>
        <v>0</v>
      </c>
      <c r="BJ151" s="138">
        <v>2185</v>
      </c>
      <c r="BK151" s="201">
        <f t="shared" si="88"/>
        <v>0</v>
      </c>
      <c r="BL151" s="202">
        <f t="shared" si="89"/>
        <v>0</v>
      </c>
      <c r="BM151" s="202">
        <f t="shared" si="90"/>
        <v>0</v>
      </c>
      <c r="BN151" s="202">
        <f t="shared" si="91"/>
        <v>0</v>
      </c>
      <c r="BO151" s="202">
        <f t="shared" si="92"/>
        <v>0</v>
      </c>
      <c r="BP151" s="202">
        <f t="shared" si="93"/>
        <v>0</v>
      </c>
      <c r="BQ151" s="202">
        <f t="shared" si="94"/>
        <v>0</v>
      </c>
      <c r="BR151" s="202">
        <f t="shared" si="108"/>
        <v>0</v>
      </c>
      <c r="BS151" s="205">
        <f t="shared" si="95"/>
        <v>0</v>
      </c>
      <c r="BT151" s="121">
        <f t="shared" si="96"/>
        <v>1</v>
      </c>
      <c r="BU151" s="169">
        <v>2775</v>
      </c>
      <c r="BV151" s="169">
        <f t="shared" si="97"/>
        <v>1</v>
      </c>
      <c r="BW151" s="100">
        <f t="shared" si="98"/>
        <v>0</v>
      </c>
      <c r="BX151" s="100">
        <f t="shared" si="99"/>
        <v>0</v>
      </c>
      <c r="BY151" s="100">
        <f t="shared" si="100"/>
        <v>0</v>
      </c>
      <c r="BZ151" s="100">
        <f t="shared" si="101"/>
        <v>0</v>
      </c>
      <c r="CA151" s="100">
        <f t="shared" si="102"/>
        <v>0</v>
      </c>
      <c r="CB151" s="100">
        <f t="shared" si="103"/>
        <v>0</v>
      </c>
      <c r="CC151" s="100">
        <f t="shared" si="104"/>
        <v>0</v>
      </c>
      <c r="CD151" s="202">
        <f t="shared" si="105"/>
        <v>0</v>
      </c>
      <c r="CE151" s="205">
        <f t="shared" si="106"/>
        <v>0</v>
      </c>
      <c r="CF151" s="121">
        <f t="shared" si="107"/>
        <v>2</v>
      </c>
    </row>
    <row r="152" spans="8:84">
      <c r="H152" s="2"/>
      <c r="M152" s="2"/>
      <c r="P152" s="133">
        <v>818</v>
      </c>
      <c r="Q152">
        <f t="shared" si="56"/>
        <v>0</v>
      </c>
      <c r="R152" s="10">
        <f t="shared" si="62"/>
        <v>0</v>
      </c>
      <c r="V152" s="135">
        <v>818</v>
      </c>
      <c r="W152">
        <f t="shared" si="63"/>
        <v>1</v>
      </c>
      <c r="X152" s="10">
        <f t="shared" si="64"/>
        <v>0</v>
      </c>
      <c r="Y152" s="10">
        <f t="shared" si="65"/>
        <v>0</v>
      </c>
      <c r="AB152" s="138">
        <v>1272</v>
      </c>
      <c r="AC152" s="10">
        <f t="shared" si="57"/>
        <v>0</v>
      </c>
      <c r="AD152" s="10">
        <f t="shared" si="66"/>
        <v>0</v>
      </c>
      <c r="AE152" s="10">
        <f t="shared" si="67"/>
        <v>0</v>
      </c>
      <c r="AF152" s="10">
        <f t="shared" si="68"/>
        <v>0</v>
      </c>
      <c r="AH152" s="133">
        <v>1507</v>
      </c>
      <c r="AI152" s="10">
        <f t="shared" si="58"/>
        <v>0</v>
      </c>
      <c r="AJ152" s="10">
        <f t="shared" si="69"/>
        <v>0</v>
      </c>
      <c r="AK152" s="10">
        <f t="shared" si="70"/>
        <v>0</v>
      </c>
      <c r="AL152" s="10">
        <f t="shared" si="71"/>
        <v>0</v>
      </c>
      <c r="AM152" s="10">
        <f t="shared" si="72"/>
        <v>0</v>
      </c>
      <c r="AN152" s="138">
        <v>1646</v>
      </c>
      <c r="AO152" s="10">
        <f t="shared" si="59"/>
        <v>0</v>
      </c>
      <c r="AP152" s="10">
        <f t="shared" si="73"/>
        <v>0</v>
      </c>
      <c r="AQ152" s="10">
        <f t="shared" si="74"/>
        <v>0</v>
      </c>
      <c r="AR152" s="10">
        <f t="shared" si="75"/>
        <v>0</v>
      </c>
      <c r="AS152" s="10">
        <f t="shared" si="76"/>
        <v>0</v>
      </c>
      <c r="AT152" s="138">
        <v>2062</v>
      </c>
      <c r="AU152" s="10">
        <f t="shared" si="60"/>
        <v>0</v>
      </c>
      <c r="AV152" s="10">
        <f t="shared" si="77"/>
        <v>0</v>
      </c>
      <c r="AW152" s="10">
        <f t="shared" si="78"/>
        <v>0</v>
      </c>
      <c r="AX152" s="10">
        <f t="shared" si="79"/>
        <v>0</v>
      </c>
      <c r="AY152" s="10">
        <f t="shared" si="80"/>
        <v>0</v>
      </c>
      <c r="AZ152" s="138">
        <v>2171</v>
      </c>
      <c r="BA152" s="10">
        <f t="shared" si="61"/>
        <v>0</v>
      </c>
      <c r="BB152" s="10">
        <f t="shared" si="81"/>
        <v>0</v>
      </c>
      <c r="BC152" s="10">
        <f t="shared" si="82"/>
        <v>0</v>
      </c>
      <c r="BD152" s="10">
        <f t="shared" si="83"/>
        <v>0</v>
      </c>
      <c r="BE152" s="10">
        <f t="shared" si="84"/>
        <v>0</v>
      </c>
      <c r="BF152" s="10">
        <f t="shared" si="85"/>
        <v>0</v>
      </c>
      <c r="BG152" s="10">
        <f t="shared" si="86"/>
        <v>0</v>
      </c>
      <c r="BH152" s="10">
        <f t="shared" si="87"/>
        <v>0</v>
      </c>
      <c r="BJ152" s="149">
        <v>2377</v>
      </c>
      <c r="BK152" s="201">
        <f t="shared" si="88"/>
        <v>0</v>
      </c>
      <c r="BL152" s="202">
        <f t="shared" si="89"/>
        <v>0</v>
      </c>
      <c r="BM152" s="202">
        <f t="shared" si="90"/>
        <v>0</v>
      </c>
      <c r="BN152" s="202">
        <f t="shared" si="91"/>
        <v>0</v>
      </c>
      <c r="BO152" s="202">
        <f t="shared" si="92"/>
        <v>0</v>
      </c>
      <c r="BP152" s="202">
        <f t="shared" si="93"/>
        <v>0</v>
      </c>
      <c r="BQ152" s="202">
        <f t="shared" si="94"/>
        <v>0</v>
      </c>
      <c r="BR152" s="202">
        <f t="shared" si="108"/>
        <v>0</v>
      </c>
      <c r="BS152" s="205">
        <f t="shared" si="95"/>
        <v>0</v>
      </c>
      <c r="BT152" s="121">
        <f t="shared" si="96"/>
        <v>1</v>
      </c>
      <c r="BU152" s="171">
        <v>2854</v>
      </c>
      <c r="BV152" s="169">
        <f t="shared" si="97"/>
        <v>0</v>
      </c>
      <c r="BW152" s="100">
        <f t="shared" si="98"/>
        <v>0</v>
      </c>
      <c r="BX152" s="100">
        <f t="shared" si="99"/>
        <v>0</v>
      </c>
      <c r="BY152" s="100">
        <f t="shared" si="100"/>
        <v>0</v>
      </c>
      <c r="BZ152" s="100">
        <f t="shared" si="101"/>
        <v>0</v>
      </c>
      <c r="CA152" s="100">
        <f t="shared" si="102"/>
        <v>0</v>
      </c>
      <c r="CB152" s="100">
        <f t="shared" si="103"/>
        <v>0</v>
      </c>
      <c r="CC152" s="100">
        <f t="shared" si="104"/>
        <v>0</v>
      </c>
      <c r="CD152" s="202">
        <f t="shared" si="105"/>
        <v>0</v>
      </c>
      <c r="CE152" s="205">
        <f t="shared" si="106"/>
        <v>0</v>
      </c>
      <c r="CF152" s="121">
        <f t="shared" si="107"/>
        <v>1</v>
      </c>
    </row>
    <row r="153" spans="8:84">
      <c r="H153" s="2"/>
      <c r="M153" s="161"/>
      <c r="P153" s="134">
        <v>824</v>
      </c>
      <c r="Q153">
        <f t="shared" si="56"/>
        <v>0</v>
      </c>
      <c r="R153" s="10">
        <f t="shared" si="62"/>
        <v>0</v>
      </c>
      <c r="V153" s="135">
        <v>868</v>
      </c>
      <c r="W153">
        <f t="shared" si="63"/>
        <v>0</v>
      </c>
      <c r="X153" s="10">
        <f t="shared" si="64"/>
        <v>0</v>
      </c>
      <c r="Y153" s="10">
        <f t="shared" si="65"/>
        <v>0</v>
      </c>
      <c r="AB153" s="138">
        <v>1319</v>
      </c>
      <c r="AC153" s="10">
        <f t="shared" si="57"/>
        <v>0</v>
      </c>
      <c r="AD153" s="10">
        <f t="shared" si="66"/>
        <v>0</v>
      </c>
      <c r="AE153" s="10">
        <f t="shared" si="67"/>
        <v>0</v>
      </c>
      <c r="AF153" s="10">
        <f t="shared" si="68"/>
        <v>0</v>
      </c>
      <c r="AH153" s="133">
        <v>1510</v>
      </c>
      <c r="AI153" s="10">
        <f t="shared" si="58"/>
        <v>0</v>
      </c>
      <c r="AJ153" s="10">
        <f t="shared" si="69"/>
        <v>0</v>
      </c>
      <c r="AK153" s="10">
        <f t="shared" si="70"/>
        <v>0</v>
      </c>
      <c r="AL153" s="10">
        <f t="shared" si="71"/>
        <v>0</v>
      </c>
      <c r="AM153" s="10">
        <f t="shared" si="72"/>
        <v>0</v>
      </c>
      <c r="AN153" s="149">
        <v>1680</v>
      </c>
      <c r="AO153" s="10">
        <f t="shared" si="59"/>
        <v>1</v>
      </c>
      <c r="AP153" s="10">
        <f t="shared" si="73"/>
        <v>0</v>
      </c>
      <c r="AQ153" s="10">
        <f t="shared" si="74"/>
        <v>0</v>
      </c>
      <c r="AR153" s="10">
        <f t="shared" si="75"/>
        <v>0</v>
      </c>
      <c r="AS153" s="10">
        <f t="shared" si="76"/>
        <v>0</v>
      </c>
      <c r="AT153" s="138">
        <v>2068</v>
      </c>
      <c r="AU153" s="10">
        <f t="shared" si="60"/>
        <v>0</v>
      </c>
      <c r="AV153" s="10">
        <f t="shared" si="77"/>
        <v>0</v>
      </c>
      <c r="AW153" s="10">
        <f t="shared" si="78"/>
        <v>0</v>
      </c>
      <c r="AX153" s="10">
        <f t="shared" si="79"/>
        <v>0</v>
      </c>
      <c r="AY153" s="10">
        <f t="shared" si="80"/>
        <v>0</v>
      </c>
      <c r="AZ153" s="138">
        <v>2335</v>
      </c>
      <c r="BA153" s="10">
        <f t="shared" si="61"/>
        <v>0</v>
      </c>
      <c r="BB153" s="10">
        <f t="shared" si="81"/>
        <v>0</v>
      </c>
      <c r="BC153" s="10">
        <f t="shared" si="82"/>
        <v>0</v>
      </c>
      <c r="BD153" s="10">
        <f t="shared" si="83"/>
        <v>0</v>
      </c>
      <c r="BE153" s="10">
        <f t="shared" si="84"/>
        <v>0</v>
      </c>
      <c r="BF153" s="10">
        <f t="shared" si="85"/>
        <v>0</v>
      </c>
      <c r="BG153" s="10">
        <f t="shared" si="86"/>
        <v>0</v>
      </c>
      <c r="BH153" s="10">
        <f t="shared" si="87"/>
        <v>0</v>
      </c>
      <c r="BJ153" s="138">
        <v>2415</v>
      </c>
      <c r="BK153" s="201">
        <f t="shared" si="88"/>
        <v>0</v>
      </c>
      <c r="BL153" s="202">
        <f t="shared" si="89"/>
        <v>0</v>
      </c>
      <c r="BM153" s="202">
        <f t="shared" si="90"/>
        <v>0</v>
      </c>
      <c r="BN153" s="202">
        <f t="shared" si="91"/>
        <v>0</v>
      </c>
      <c r="BO153" s="202">
        <f t="shared" si="92"/>
        <v>0</v>
      </c>
      <c r="BP153" s="202">
        <f t="shared" si="93"/>
        <v>0</v>
      </c>
      <c r="BQ153" s="202">
        <f t="shared" si="94"/>
        <v>0</v>
      </c>
      <c r="BR153" s="202">
        <f t="shared" si="108"/>
        <v>0</v>
      </c>
      <c r="BS153" s="205">
        <f t="shared" si="95"/>
        <v>0</v>
      </c>
      <c r="BT153" s="121">
        <f t="shared" si="96"/>
        <v>1</v>
      </c>
      <c r="BU153" s="169">
        <v>3138</v>
      </c>
      <c r="BV153" s="169">
        <f t="shared" si="97"/>
        <v>0</v>
      </c>
      <c r="BW153" s="100">
        <f t="shared" si="98"/>
        <v>0</v>
      </c>
      <c r="BX153" s="100">
        <f t="shared" si="99"/>
        <v>0</v>
      </c>
      <c r="BY153" s="100">
        <f t="shared" si="100"/>
        <v>0</v>
      </c>
      <c r="BZ153" s="100">
        <f t="shared" si="101"/>
        <v>0</v>
      </c>
      <c r="CA153" s="100">
        <f t="shared" si="102"/>
        <v>0</v>
      </c>
      <c r="CB153" s="100">
        <f t="shared" si="103"/>
        <v>0</v>
      </c>
      <c r="CC153" s="100">
        <f t="shared" si="104"/>
        <v>0</v>
      </c>
      <c r="CD153" s="202">
        <f t="shared" si="105"/>
        <v>0</v>
      </c>
      <c r="CE153" s="205">
        <f t="shared" si="106"/>
        <v>0</v>
      </c>
      <c r="CF153" s="121">
        <f t="shared" si="107"/>
        <v>1</v>
      </c>
    </row>
    <row r="154" spans="8:84">
      <c r="H154" s="2"/>
      <c r="M154" s="2"/>
      <c r="O154" s="99"/>
      <c r="P154" s="133">
        <v>862</v>
      </c>
      <c r="Q154">
        <f t="shared" si="56"/>
        <v>0</v>
      </c>
      <c r="R154" s="10">
        <f t="shared" si="62"/>
        <v>0</v>
      </c>
      <c r="V154" s="133">
        <v>933</v>
      </c>
      <c r="W154">
        <f t="shared" si="63"/>
        <v>0</v>
      </c>
      <c r="X154" s="10">
        <f t="shared" si="64"/>
        <v>0</v>
      </c>
      <c r="Y154" s="10">
        <f t="shared" si="65"/>
        <v>0</v>
      </c>
      <c r="AB154" s="138">
        <v>1388</v>
      </c>
      <c r="AC154" s="10">
        <f t="shared" si="57"/>
        <v>0</v>
      </c>
      <c r="AD154" s="10">
        <f t="shared" si="66"/>
        <v>0</v>
      </c>
      <c r="AE154" s="10">
        <f t="shared" si="67"/>
        <v>0</v>
      </c>
      <c r="AF154" s="10">
        <f t="shared" si="68"/>
        <v>0</v>
      </c>
      <c r="AH154" s="133">
        <v>1592</v>
      </c>
      <c r="AI154" s="10">
        <f t="shared" si="58"/>
        <v>0</v>
      </c>
      <c r="AJ154" s="10">
        <f t="shared" si="69"/>
        <v>0</v>
      </c>
      <c r="AK154" s="10">
        <f t="shared" si="70"/>
        <v>0</v>
      </c>
      <c r="AL154" s="10">
        <f t="shared" si="71"/>
        <v>0</v>
      </c>
      <c r="AM154" s="10">
        <f t="shared" si="72"/>
        <v>0</v>
      </c>
      <c r="AN154" s="138">
        <v>1718</v>
      </c>
      <c r="AO154" s="10">
        <f t="shared" si="59"/>
        <v>0</v>
      </c>
      <c r="AP154" s="10">
        <f t="shared" si="73"/>
        <v>0</v>
      </c>
      <c r="AQ154" s="10">
        <f t="shared" si="74"/>
        <v>0</v>
      </c>
      <c r="AR154" s="10">
        <f t="shared" si="75"/>
        <v>0</v>
      </c>
      <c r="AS154" s="10">
        <f t="shared" si="76"/>
        <v>0</v>
      </c>
      <c r="AT154" s="138">
        <v>2165</v>
      </c>
      <c r="AU154" s="10">
        <f t="shared" si="60"/>
        <v>0</v>
      </c>
      <c r="AV154" s="10">
        <f t="shared" si="77"/>
        <v>0</v>
      </c>
      <c r="AW154" s="10">
        <f t="shared" si="78"/>
        <v>0</v>
      </c>
      <c r="AX154" s="10">
        <f t="shared" si="79"/>
        <v>0</v>
      </c>
      <c r="AY154" s="10">
        <f t="shared" si="80"/>
        <v>0</v>
      </c>
      <c r="AZ154" s="138">
        <v>2337</v>
      </c>
      <c r="BA154" s="10">
        <f t="shared" si="61"/>
        <v>0</v>
      </c>
      <c r="BB154" s="10">
        <f t="shared" si="81"/>
        <v>0</v>
      </c>
      <c r="BC154" s="10">
        <f t="shared" si="82"/>
        <v>0</v>
      </c>
      <c r="BD154" s="10">
        <f t="shared" si="83"/>
        <v>0</v>
      </c>
      <c r="BE154" s="10">
        <f t="shared" si="84"/>
        <v>0</v>
      </c>
      <c r="BF154" s="10">
        <f t="shared" si="85"/>
        <v>0</v>
      </c>
      <c r="BG154" s="10">
        <f t="shared" si="86"/>
        <v>0</v>
      </c>
      <c r="BH154" s="10">
        <f t="shared" si="87"/>
        <v>0</v>
      </c>
      <c r="BJ154" s="138">
        <v>2753</v>
      </c>
      <c r="BK154" s="201">
        <f t="shared" si="88"/>
        <v>0</v>
      </c>
      <c r="BL154" s="202">
        <f t="shared" si="89"/>
        <v>0</v>
      </c>
      <c r="BM154" s="202">
        <f t="shared" si="90"/>
        <v>0</v>
      </c>
      <c r="BN154" s="202">
        <f t="shared" si="91"/>
        <v>0</v>
      </c>
      <c r="BO154" s="202">
        <f t="shared" si="92"/>
        <v>0</v>
      </c>
      <c r="BP154" s="202">
        <f t="shared" si="93"/>
        <v>0</v>
      </c>
      <c r="BQ154" s="202">
        <f t="shared" si="94"/>
        <v>0</v>
      </c>
      <c r="BR154" s="202">
        <f t="shared" si="108"/>
        <v>0</v>
      </c>
      <c r="BS154" s="205">
        <f t="shared" si="95"/>
        <v>0</v>
      </c>
      <c r="BT154" s="121">
        <f t="shared" si="96"/>
        <v>1</v>
      </c>
      <c r="BU154" s="169">
        <v>3234</v>
      </c>
      <c r="BV154" s="169">
        <f t="shared" si="97"/>
        <v>0</v>
      </c>
      <c r="BW154" s="100">
        <f t="shared" si="98"/>
        <v>0</v>
      </c>
      <c r="BX154" s="100">
        <f t="shared" si="99"/>
        <v>0</v>
      </c>
      <c r="BY154" s="100">
        <f t="shared" si="100"/>
        <v>0</v>
      </c>
      <c r="BZ154" s="100">
        <f t="shared" si="101"/>
        <v>0</v>
      </c>
      <c r="CA154" s="100">
        <f t="shared" si="102"/>
        <v>0</v>
      </c>
      <c r="CB154" s="100">
        <f t="shared" si="103"/>
        <v>0</v>
      </c>
      <c r="CC154" s="100">
        <f t="shared" si="104"/>
        <v>0</v>
      </c>
      <c r="CD154" s="202">
        <f t="shared" si="105"/>
        <v>0</v>
      </c>
      <c r="CE154" s="205">
        <f t="shared" si="106"/>
        <v>0</v>
      </c>
      <c r="CF154" s="121">
        <f t="shared" si="107"/>
        <v>1</v>
      </c>
    </row>
    <row r="155" spans="8:84">
      <c r="H155" s="2"/>
      <c r="M155" s="2"/>
      <c r="O155" s="99"/>
      <c r="P155" s="133">
        <v>930</v>
      </c>
      <c r="Q155">
        <f t="shared" si="56"/>
        <v>0</v>
      </c>
      <c r="R155" s="10">
        <f t="shared" si="62"/>
        <v>0</v>
      </c>
      <c r="V155" s="135">
        <v>1038</v>
      </c>
      <c r="W155">
        <f t="shared" si="63"/>
        <v>0</v>
      </c>
      <c r="X155" s="10">
        <f t="shared" si="64"/>
        <v>0</v>
      </c>
      <c r="Y155" s="10">
        <f t="shared" si="65"/>
        <v>0</v>
      </c>
      <c r="AB155" s="138">
        <v>1391</v>
      </c>
      <c r="AC155" s="10">
        <f t="shared" si="57"/>
        <v>0</v>
      </c>
      <c r="AD155" s="10">
        <f t="shared" si="66"/>
        <v>0</v>
      </c>
      <c r="AE155" s="10">
        <f t="shared" si="67"/>
        <v>0</v>
      </c>
      <c r="AF155" s="10">
        <f t="shared" si="68"/>
        <v>0</v>
      </c>
      <c r="AH155" s="133">
        <v>1647</v>
      </c>
      <c r="AI155" s="10">
        <f t="shared" si="58"/>
        <v>0</v>
      </c>
      <c r="AJ155" s="10">
        <f t="shared" si="69"/>
        <v>0</v>
      </c>
      <c r="AK155" s="10">
        <f t="shared" si="70"/>
        <v>0</v>
      </c>
      <c r="AL155" s="10">
        <f t="shared" si="71"/>
        <v>0</v>
      </c>
      <c r="AM155" s="10">
        <f t="shared" si="72"/>
        <v>0</v>
      </c>
      <c r="AN155" s="138">
        <v>1756</v>
      </c>
      <c r="AO155" s="10">
        <f t="shared" si="59"/>
        <v>0</v>
      </c>
      <c r="AP155" s="10">
        <f t="shared" si="73"/>
        <v>0</v>
      </c>
      <c r="AQ155" s="10">
        <f t="shared" si="74"/>
        <v>0</v>
      </c>
      <c r="AR155" s="10">
        <f t="shared" si="75"/>
        <v>0</v>
      </c>
      <c r="AS155" s="10">
        <f t="shared" si="76"/>
        <v>0</v>
      </c>
      <c r="AT155" s="138">
        <v>2166</v>
      </c>
      <c r="AU155" s="10">
        <f t="shared" si="60"/>
        <v>0</v>
      </c>
      <c r="AV155" s="10">
        <f t="shared" si="77"/>
        <v>0</v>
      </c>
      <c r="AW155" s="10">
        <f t="shared" si="78"/>
        <v>0</v>
      </c>
      <c r="AX155" s="10">
        <f t="shared" si="79"/>
        <v>0</v>
      </c>
      <c r="AY155" s="10">
        <f t="shared" si="80"/>
        <v>0</v>
      </c>
      <c r="AZ155" s="149">
        <v>2340</v>
      </c>
      <c r="BA155" s="10">
        <f t="shared" si="61"/>
        <v>0</v>
      </c>
      <c r="BB155" s="10">
        <f t="shared" si="81"/>
        <v>0</v>
      </c>
      <c r="BC155" s="10">
        <f t="shared" si="82"/>
        <v>0</v>
      </c>
      <c r="BD155" s="10">
        <f t="shared" si="83"/>
        <v>0</v>
      </c>
      <c r="BE155" s="10">
        <f t="shared" si="84"/>
        <v>0</v>
      </c>
      <c r="BF155" s="10">
        <f t="shared" si="85"/>
        <v>0</v>
      </c>
      <c r="BG155" s="10">
        <f t="shared" si="86"/>
        <v>0</v>
      </c>
      <c r="BH155" s="10">
        <f t="shared" si="87"/>
        <v>0</v>
      </c>
      <c r="BJ155" s="138">
        <v>2771</v>
      </c>
      <c r="BK155" s="201">
        <f t="shared" si="88"/>
        <v>0</v>
      </c>
      <c r="BL155" s="202">
        <f t="shared" si="89"/>
        <v>0</v>
      </c>
      <c r="BM155" s="202">
        <f t="shared" si="90"/>
        <v>0</v>
      </c>
      <c r="BN155" s="202">
        <f t="shared" si="91"/>
        <v>0</v>
      </c>
      <c r="BO155" s="202">
        <f t="shared" si="92"/>
        <v>0</v>
      </c>
      <c r="BP155" s="202">
        <f t="shared" si="93"/>
        <v>0</v>
      </c>
      <c r="BQ155" s="202">
        <f t="shared" si="94"/>
        <v>0</v>
      </c>
      <c r="BR155" s="202">
        <f t="shared" si="108"/>
        <v>0</v>
      </c>
      <c r="BS155" s="205">
        <f t="shared" si="95"/>
        <v>0</v>
      </c>
      <c r="BT155" s="121">
        <f t="shared" si="96"/>
        <v>1</v>
      </c>
      <c r="BU155" s="169">
        <v>3256</v>
      </c>
      <c r="BV155" s="169">
        <f t="shared" si="97"/>
        <v>0</v>
      </c>
      <c r="BW155" s="100">
        <f t="shared" si="98"/>
        <v>0</v>
      </c>
      <c r="BX155" s="100">
        <f t="shared" si="99"/>
        <v>0</v>
      </c>
      <c r="BY155" s="100">
        <f t="shared" si="100"/>
        <v>0</v>
      </c>
      <c r="BZ155" s="100">
        <f t="shared" si="101"/>
        <v>0</v>
      </c>
      <c r="CA155" s="100">
        <f t="shared" si="102"/>
        <v>0</v>
      </c>
      <c r="CB155" s="100">
        <f t="shared" si="103"/>
        <v>0</v>
      </c>
      <c r="CC155" s="100">
        <f t="shared" si="104"/>
        <v>0</v>
      </c>
      <c r="CD155" s="202">
        <f t="shared" si="105"/>
        <v>0</v>
      </c>
      <c r="CE155" s="205">
        <f t="shared" si="106"/>
        <v>0</v>
      </c>
      <c r="CF155" s="121">
        <f t="shared" si="107"/>
        <v>1</v>
      </c>
    </row>
    <row r="156" spans="8:84">
      <c r="H156" s="2"/>
      <c r="M156" s="2"/>
      <c r="O156" s="99"/>
      <c r="P156" s="133">
        <v>942</v>
      </c>
      <c r="Q156">
        <f t="shared" si="56"/>
        <v>0</v>
      </c>
      <c r="R156" s="10">
        <f t="shared" si="62"/>
        <v>0</v>
      </c>
      <c r="V156" s="133">
        <v>1108</v>
      </c>
      <c r="W156">
        <f t="shared" si="63"/>
        <v>0</v>
      </c>
      <c r="X156" s="10">
        <f t="shared" si="64"/>
        <v>0</v>
      </c>
      <c r="Y156" s="10">
        <f t="shared" si="65"/>
        <v>0</v>
      </c>
      <c r="AB156" s="138">
        <v>1403</v>
      </c>
      <c r="AC156" s="10">
        <f t="shared" si="57"/>
        <v>0</v>
      </c>
      <c r="AD156" s="10">
        <f t="shared" si="66"/>
        <v>0</v>
      </c>
      <c r="AE156" s="10">
        <f t="shared" si="67"/>
        <v>0</v>
      </c>
      <c r="AF156" s="10">
        <f t="shared" si="68"/>
        <v>0</v>
      </c>
      <c r="AH156" s="133">
        <v>1648</v>
      </c>
      <c r="AI156" s="10">
        <f t="shared" si="58"/>
        <v>0</v>
      </c>
      <c r="AJ156" s="10">
        <f t="shared" si="69"/>
        <v>0</v>
      </c>
      <c r="AK156" s="10">
        <f t="shared" si="70"/>
        <v>0</v>
      </c>
      <c r="AL156" s="10">
        <f t="shared" si="71"/>
        <v>0</v>
      </c>
      <c r="AM156" s="10">
        <f t="shared" si="72"/>
        <v>0</v>
      </c>
      <c r="AN156" s="138">
        <v>1816</v>
      </c>
      <c r="AO156" s="10">
        <f t="shared" si="59"/>
        <v>0</v>
      </c>
      <c r="AP156" s="10">
        <f t="shared" si="73"/>
        <v>0</v>
      </c>
      <c r="AQ156" s="10">
        <f t="shared" si="74"/>
        <v>0</v>
      </c>
      <c r="AR156" s="10">
        <f t="shared" si="75"/>
        <v>0</v>
      </c>
      <c r="AS156" s="10">
        <f t="shared" si="76"/>
        <v>0</v>
      </c>
      <c r="AT156" s="138">
        <v>2194</v>
      </c>
      <c r="AU156" s="10">
        <f t="shared" si="60"/>
        <v>0</v>
      </c>
      <c r="AV156" s="10">
        <f t="shared" si="77"/>
        <v>0</v>
      </c>
      <c r="AW156" s="10">
        <f t="shared" si="78"/>
        <v>0</v>
      </c>
      <c r="AX156" s="10">
        <f t="shared" si="79"/>
        <v>0</v>
      </c>
      <c r="AY156" s="10">
        <f t="shared" si="80"/>
        <v>0</v>
      </c>
      <c r="AZ156" s="138">
        <v>2344</v>
      </c>
      <c r="BA156" s="10">
        <f t="shared" si="61"/>
        <v>0</v>
      </c>
      <c r="BB156" s="10">
        <f t="shared" si="81"/>
        <v>0</v>
      </c>
      <c r="BC156" s="10">
        <f t="shared" si="82"/>
        <v>0</v>
      </c>
      <c r="BD156" s="10">
        <f t="shared" si="83"/>
        <v>0</v>
      </c>
      <c r="BE156" s="10">
        <f t="shared" si="84"/>
        <v>0</v>
      </c>
      <c r="BF156" s="10">
        <f t="shared" si="85"/>
        <v>0</v>
      </c>
      <c r="BG156" s="10">
        <f t="shared" si="86"/>
        <v>0</v>
      </c>
      <c r="BH156" s="10">
        <f t="shared" si="87"/>
        <v>0</v>
      </c>
      <c r="BJ156" s="138">
        <v>2775</v>
      </c>
      <c r="BK156" s="201">
        <f t="shared" si="88"/>
        <v>0</v>
      </c>
      <c r="BL156" s="202">
        <f t="shared" si="89"/>
        <v>0</v>
      </c>
      <c r="BM156" s="202">
        <f t="shared" si="90"/>
        <v>0</v>
      </c>
      <c r="BN156" s="202">
        <f t="shared" si="91"/>
        <v>0</v>
      </c>
      <c r="BO156" s="202">
        <f t="shared" si="92"/>
        <v>0</v>
      </c>
      <c r="BP156" s="202">
        <f t="shared" si="93"/>
        <v>0</v>
      </c>
      <c r="BQ156" s="202">
        <f t="shared" si="94"/>
        <v>0</v>
      </c>
      <c r="BR156" s="202">
        <f t="shared" si="108"/>
        <v>0</v>
      </c>
      <c r="BS156" s="205">
        <f t="shared" si="95"/>
        <v>0</v>
      </c>
      <c r="BT156" s="121">
        <f t="shared" si="96"/>
        <v>1</v>
      </c>
      <c r="BU156" s="169">
        <v>3280</v>
      </c>
      <c r="BV156" s="169">
        <f t="shared" si="97"/>
        <v>0</v>
      </c>
      <c r="BW156" s="100">
        <f t="shared" si="98"/>
        <v>0</v>
      </c>
      <c r="BX156" s="100">
        <f t="shared" si="99"/>
        <v>0</v>
      </c>
      <c r="BY156" s="100">
        <f t="shared" si="100"/>
        <v>0</v>
      </c>
      <c r="BZ156" s="100">
        <f t="shared" si="101"/>
        <v>0</v>
      </c>
      <c r="CA156" s="100">
        <f t="shared" si="102"/>
        <v>0</v>
      </c>
      <c r="CB156" s="100">
        <f t="shared" si="103"/>
        <v>0</v>
      </c>
      <c r="CC156" s="100">
        <f t="shared" si="104"/>
        <v>0</v>
      </c>
      <c r="CD156" s="202">
        <f t="shared" si="105"/>
        <v>0</v>
      </c>
      <c r="CE156" s="205">
        <f t="shared" si="106"/>
        <v>0</v>
      </c>
      <c r="CF156" s="121">
        <f t="shared" si="107"/>
        <v>1</v>
      </c>
    </row>
    <row r="157" spans="8:84" ht="13.5" thickBot="1">
      <c r="H157" s="2"/>
      <c r="M157" s="2"/>
      <c r="O157" s="99"/>
      <c r="P157" s="136">
        <v>987</v>
      </c>
      <c r="Q157">
        <f t="shared" si="56"/>
        <v>0</v>
      </c>
      <c r="R157" s="10">
        <f t="shared" si="62"/>
        <v>0</v>
      </c>
      <c r="V157" s="136">
        <v>1114</v>
      </c>
      <c r="W157">
        <f t="shared" si="63"/>
        <v>0</v>
      </c>
      <c r="X157" s="10">
        <f t="shared" si="64"/>
        <v>0</v>
      </c>
      <c r="Y157" s="10">
        <f t="shared" si="65"/>
        <v>0</v>
      </c>
      <c r="AB157" s="139">
        <v>1405</v>
      </c>
      <c r="AC157" s="10">
        <f t="shared" si="57"/>
        <v>0</v>
      </c>
      <c r="AD157" s="10">
        <f t="shared" si="66"/>
        <v>0</v>
      </c>
      <c r="AE157" s="10">
        <f t="shared" si="67"/>
        <v>0</v>
      </c>
      <c r="AF157" s="10">
        <f t="shared" si="68"/>
        <v>0</v>
      </c>
      <c r="AH157" s="136">
        <v>1680</v>
      </c>
      <c r="AI157" s="10">
        <f t="shared" si="58"/>
        <v>0</v>
      </c>
      <c r="AJ157" s="10">
        <f t="shared" si="69"/>
        <v>0</v>
      </c>
      <c r="AK157" s="10">
        <f t="shared" si="70"/>
        <v>0</v>
      </c>
      <c r="AL157" s="10">
        <f t="shared" si="71"/>
        <v>0</v>
      </c>
      <c r="AM157" s="10">
        <f t="shared" si="72"/>
        <v>0</v>
      </c>
      <c r="AN157" s="139">
        <v>1902</v>
      </c>
      <c r="AO157" s="10">
        <f t="shared" si="59"/>
        <v>0</v>
      </c>
      <c r="AP157" s="10">
        <f t="shared" si="73"/>
        <v>0</v>
      </c>
      <c r="AQ157" s="10">
        <f t="shared" si="74"/>
        <v>0</v>
      </c>
      <c r="AR157" s="10">
        <f t="shared" si="75"/>
        <v>0</v>
      </c>
      <c r="AS157" s="10">
        <f t="shared" si="76"/>
        <v>0</v>
      </c>
      <c r="AT157" s="160">
        <v>2272</v>
      </c>
      <c r="AU157" s="10">
        <f t="shared" si="60"/>
        <v>0</v>
      </c>
      <c r="AV157" s="10">
        <f t="shared" si="77"/>
        <v>0</v>
      </c>
      <c r="AW157" s="10">
        <f t="shared" si="78"/>
        <v>0</v>
      </c>
      <c r="AX157" s="10">
        <f t="shared" si="79"/>
        <v>0</v>
      </c>
      <c r="AY157" s="10">
        <f t="shared" si="80"/>
        <v>0</v>
      </c>
      <c r="AZ157" s="139">
        <v>2591</v>
      </c>
      <c r="BA157" s="10">
        <f t="shared" si="61"/>
        <v>0</v>
      </c>
      <c r="BB157" s="10">
        <f t="shared" si="81"/>
        <v>0</v>
      </c>
      <c r="BC157" s="10">
        <f t="shared" si="82"/>
        <v>0</v>
      </c>
      <c r="BD157" s="10">
        <f t="shared" si="83"/>
        <v>0</v>
      </c>
      <c r="BE157" s="10">
        <f t="shared" si="84"/>
        <v>0</v>
      </c>
      <c r="BF157" s="10">
        <f t="shared" si="85"/>
        <v>0</v>
      </c>
      <c r="BG157" s="10">
        <f t="shared" si="86"/>
        <v>0</v>
      </c>
      <c r="BH157" s="10">
        <f t="shared" si="87"/>
        <v>0</v>
      </c>
      <c r="BJ157" s="139">
        <v>2970</v>
      </c>
      <c r="BK157" s="208">
        <f t="shared" si="88"/>
        <v>0</v>
      </c>
      <c r="BL157" s="209">
        <f t="shared" si="89"/>
        <v>0</v>
      </c>
      <c r="BM157" s="209">
        <f t="shared" si="90"/>
        <v>0</v>
      </c>
      <c r="BN157" s="209">
        <f t="shared" si="91"/>
        <v>0</v>
      </c>
      <c r="BO157" s="209">
        <f t="shared" si="92"/>
        <v>0</v>
      </c>
      <c r="BP157" s="209">
        <f t="shared" si="93"/>
        <v>0</v>
      </c>
      <c r="BQ157" s="209">
        <f t="shared" si="94"/>
        <v>0</v>
      </c>
      <c r="BR157" s="209">
        <f t="shared" si="108"/>
        <v>0</v>
      </c>
      <c r="BS157" s="210">
        <f t="shared" si="95"/>
        <v>0</v>
      </c>
      <c r="BT157" s="121">
        <f t="shared" si="96"/>
        <v>1</v>
      </c>
      <c r="BU157" s="172">
        <v>3357</v>
      </c>
      <c r="BV157" s="172">
        <f t="shared" si="97"/>
        <v>0</v>
      </c>
      <c r="BW157" s="164">
        <f t="shared" si="98"/>
        <v>0</v>
      </c>
      <c r="BX157" s="164">
        <f t="shared" si="99"/>
        <v>0</v>
      </c>
      <c r="BY157" s="164">
        <f t="shared" si="100"/>
        <v>0</v>
      </c>
      <c r="BZ157" s="164">
        <f t="shared" si="101"/>
        <v>0</v>
      </c>
      <c r="CA157" s="164">
        <f t="shared" si="102"/>
        <v>0</v>
      </c>
      <c r="CB157" s="164">
        <f t="shared" si="103"/>
        <v>0</v>
      </c>
      <c r="CC157" s="164">
        <f t="shared" si="104"/>
        <v>0</v>
      </c>
      <c r="CD157" s="209">
        <f t="shared" si="105"/>
        <v>0</v>
      </c>
      <c r="CE157" s="210">
        <f t="shared" si="106"/>
        <v>0</v>
      </c>
      <c r="CF157" s="121">
        <f t="shared" si="107"/>
        <v>1</v>
      </c>
    </row>
    <row r="158" spans="8:84">
      <c r="H158" s="2"/>
      <c r="M158" s="99"/>
      <c r="O158" s="99"/>
      <c r="P158" s="2"/>
      <c r="Q158" s="99"/>
      <c r="V158" s="2"/>
      <c r="AB158" s="100"/>
      <c r="AH158" s="2"/>
      <c r="AN158" s="100"/>
      <c r="AT158" s="100"/>
      <c r="AZ158" s="100"/>
      <c r="BJ158" s="100"/>
    </row>
    <row r="159" spans="8:84">
      <c r="H159" s="2"/>
      <c r="M159" s="99"/>
      <c r="O159" s="99"/>
      <c r="P159" s="104" t="s">
        <v>35</v>
      </c>
      <c r="Q159" s="103"/>
      <c r="V159" s="104" t="s">
        <v>36</v>
      </c>
      <c r="W159" s="103"/>
      <c r="AB159" s="104" t="s">
        <v>37</v>
      </c>
      <c r="AC159" s="103"/>
      <c r="AH159" s="104" t="s">
        <v>42</v>
      </c>
      <c r="AI159" s="103"/>
      <c r="AN159" s="104" t="s">
        <v>43</v>
      </c>
      <c r="AO159" s="103"/>
      <c r="AT159" s="104" t="s">
        <v>51</v>
      </c>
      <c r="AU159" s="103"/>
      <c r="AZ159" s="104" t="s">
        <v>50</v>
      </c>
      <c r="BA159" s="103"/>
      <c r="BJ159" s="123" t="s">
        <v>53</v>
      </c>
    </row>
    <row r="160" spans="8:84">
      <c r="H160" s="2"/>
      <c r="M160" s="99"/>
      <c r="O160" s="99"/>
      <c r="P160" s="104" t="s">
        <v>34</v>
      </c>
      <c r="Q160" s="103">
        <f>SUM(Q62:Q149)</f>
        <v>36</v>
      </c>
      <c r="R160" s="103">
        <f>SUM(R62:R149)</f>
        <v>29</v>
      </c>
      <c r="V160" s="104" t="s">
        <v>34</v>
      </c>
      <c r="W160" s="103">
        <f>SUM(W62:W157)</f>
        <v>47</v>
      </c>
      <c r="X160" s="103">
        <f>SUM(X62:X157)</f>
        <v>31</v>
      </c>
      <c r="Y160" s="103">
        <f>SUM(Y62:Y157)</f>
        <v>24</v>
      </c>
      <c r="AB160" s="104" t="s">
        <v>34</v>
      </c>
      <c r="AC160" s="103">
        <f>SUM(AC62:AC157)</f>
        <v>48</v>
      </c>
      <c r="AD160" s="103">
        <f>SUM(AD62:AD157)</f>
        <v>45</v>
      </c>
      <c r="AE160" s="103">
        <f>SUM(AE62:AE157)</f>
        <v>29</v>
      </c>
      <c r="AF160" s="103">
        <f>SUM(AF62:AF157)</f>
        <v>24</v>
      </c>
      <c r="AH160" s="104" t="s">
        <v>34</v>
      </c>
      <c r="AI160" s="103">
        <f>SUM(AI62:AI157)</f>
        <v>45</v>
      </c>
      <c r="AJ160" s="103">
        <f>SUM(AJ62:AJ157)</f>
        <v>41</v>
      </c>
      <c r="AK160" s="103">
        <f>SUM(AK62:AK157)</f>
        <v>40</v>
      </c>
      <c r="AL160" s="103">
        <f>SUM(AL62:AL157)</f>
        <v>30</v>
      </c>
      <c r="AM160" s="103">
        <f>SUM(AM62:AM157)</f>
        <v>23</v>
      </c>
      <c r="AN160" s="104" t="s">
        <v>34</v>
      </c>
      <c r="AO160" s="103">
        <f>SUM(AO62:AO157)</f>
        <v>45</v>
      </c>
      <c r="AP160" s="103">
        <f>SUM(AP62:AP157)</f>
        <v>42</v>
      </c>
      <c r="AQ160" s="103">
        <f>SUM(AQ62:AQ157)</f>
        <v>37</v>
      </c>
      <c r="AR160" s="103">
        <f>SUM(AR62:AR157)</f>
        <v>42</v>
      </c>
      <c r="AS160" s="103">
        <f>SUM(AS62:AS157)</f>
        <v>25</v>
      </c>
      <c r="AT160" s="104" t="s">
        <v>34</v>
      </c>
      <c r="AU160" s="103">
        <f>SUM(AU62:AU157)</f>
        <v>44</v>
      </c>
      <c r="AV160" s="103">
        <f>SUM(AV62:AV157)</f>
        <v>45</v>
      </c>
      <c r="AW160" s="103">
        <f>SUM(AW62:AW157)</f>
        <v>39</v>
      </c>
      <c r="AX160" s="103">
        <f>SUM(AX62:AX157)</f>
        <v>31</v>
      </c>
      <c r="AY160" s="103">
        <f>SUM(AY62:AY157)</f>
        <v>31</v>
      </c>
      <c r="AZ160" s="104" t="s">
        <v>34</v>
      </c>
      <c r="BA160" s="103">
        <f t="shared" ref="BA160:BG160" si="109">SUM(BA62:BA157)</f>
        <v>40</v>
      </c>
      <c r="BB160" s="103">
        <f t="shared" si="109"/>
        <v>39</v>
      </c>
      <c r="BC160" s="103">
        <f t="shared" si="109"/>
        <v>39</v>
      </c>
      <c r="BD160" s="103">
        <f t="shared" si="109"/>
        <v>32</v>
      </c>
      <c r="BE160" s="103">
        <f t="shared" si="109"/>
        <v>32</v>
      </c>
      <c r="BF160" s="103">
        <f t="shared" si="109"/>
        <v>31</v>
      </c>
      <c r="BG160" s="103">
        <f t="shared" si="109"/>
        <v>24</v>
      </c>
      <c r="BJ160" s="104" t="s">
        <v>34</v>
      </c>
      <c r="BK160" s="103">
        <f t="shared" ref="BK160:BS160" si="110">SUM(BK62:BK157)</f>
        <v>35</v>
      </c>
      <c r="BL160" s="103">
        <f t="shared" si="110"/>
        <v>37</v>
      </c>
      <c r="BM160" s="103">
        <f t="shared" si="110"/>
        <v>33</v>
      </c>
      <c r="BN160" s="103">
        <f t="shared" si="110"/>
        <v>33</v>
      </c>
      <c r="BO160" s="103">
        <f t="shared" si="110"/>
        <v>29</v>
      </c>
      <c r="BP160" s="103">
        <f t="shared" si="110"/>
        <v>26</v>
      </c>
      <c r="BQ160" s="103">
        <f t="shared" si="110"/>
        <v>31</v>
      </c>
      <c r="BR160" s="103">
        <f t="shared" si="110"/>
        <v>22</v>
      </c>
      <c r="BS160" s="103">
        <f t="shared" si="110"/>
        <v>18</v>
      </c>
      <c r="BT160" s="252"/>
      <c r="BV160" s="103">
        <f t="shared" ref="BV160:CE160" si="111">SUM(BV62:BV157)</f>
        <v>43</v>
      </c>
      <c r="BW160" s="103">
        <f t="shared" si="111"/>
        <v>41</v>
      </c>
      <c r="BX160" s="103">
        <f t="shared" si="111"/>
        <v>29</v>
      </c>
      <c r="BY160" s="103">
        <f t="shared" si="111"/>
        <v>34</v>
      </c>
      <c r="BZ160" s="103">
        <f t="shared" si="111"/>
        <v>26</v>
      </c>
      <c r="CA160" s="103">
        <f t="shared" si="111"/>
        <v>25</v>
      </c>
      <c r="CB160" s="103">
        <f t="shared" si="111"/>
        <v>25</v>
      </c>
      <c r="CC160" s="103">
        <f t="shared" si="111"/>
        <v>26</v>
      </c>
      <c r="CD160" s="103">
        <f t="shared" si="111"/>
        <v>20</v>
      </c>
      <c r="CE160" s="103">
        <f t="shared" si="111"/>
        <v>16</v>
      </c>
    </row>
    <row r="161" spans="8:77">
      <c r="H161" s="2"/>
      <c r="M161" s="99"/>
      <c r="P161" s="104" t="s">
        <v>32</v>
      </c>
      <c r="Q161" s="103">
        <f>COUNT(I53:I132)</f>
        <v>80</v>
      </c>
      <c r="V161" s="104" t="s">
        <v>32</v>
      </c>
      <c r="W161" s="103">
        <f>COUNT(Q62:Q149)</f>
        <v>88</v>
      </c>
      <c r="AB161" s="104" t="s">
        <v>32</v>
      </c>
      <c r="AC161" s="103">
        <f>COUNT(W62:W157)</f>
        <v>96</v>
      </c>
      <c r="AH161" s="104" t="s">
        <v>32</v>
      </c>
      <c r="AI161" s="103">
        <f>COUNT(AC62:AC157)</f>
        <v>96</v>
      </c>
      <c r="AN161" s="104" t="s">
        <v>32</v>
      </c>
      <c r="AO161" s="103">
        <f>COUNT(AI62:AI157)</f>
        <v>96</v>
      </c>
      <c r="AT161" s="104" t="s">
        <v>32</v>
      </c>
      <c r="AU161" s="103">
        <f>COUNT(AO62:AO157)</f>
        <v>96</v>
      </c>
      <c r="AZ161" s="104" t="s">
        <v>32</v>
      </c>
      <c r="BA161" s="103">
        <f>COUNT(AU62:AU157)</f>
        <v>96</v>
      </c>
      <c r="BJ161" s="104" t="s">
        <v>32</v>
      </c>
      <c r="BK161" s="103">
        <f>COUNT(BE62:BE157)</f>
        <v>96</v>
      </c>
      <c r="BV161" s="103">
        <f>COUNT(BP62:BP157)</f>
        <v>96</v>
      </c>
    </row>
    <row r="162" spans="8:77">
      <c r="H162" s="2"/>
      <c r="M162" s="99"/>
      <c r="P162" s="104"/>
      <c r="Q162" s="131">
        <f>Q160/Q161</f>
        <v>0.45</v>
      </c>
      <c r="V162" s="104"/>
      <c r="W162" s="131">
        <f>W160/W161</f>
        <v>0.53409090909090906</v>
      </c>
      <c r="AB162" s="104"/>
      <c r="AC162" s="131">
        <f>AC160/AC161</f>
        <v>0.5</v>
      </c>
      <c r="AH162" s="104"/>
      <c r="AI162" s="131">
        <f>AI160/AI161</f>
        <v>0.46875</v>
      </c>
      <c r="AN162" s="104"/>
      <c r="AO162" s="131">
        <f>AO160/AO161</f>
        <v>0.46875</v>
      </c>
      <c r="AT162" s="104"/>
      <c r="AU162" s="131">
        <f>AU160/AU161</f>
        <v>0.45833333333333331</v>
      </c>
      <c r="AZ162" s="104"/>
      <c r="BA162" s="131">
        <f>BA160/BA161</f>
        <v>0.41666666666666669</v>
      </c>
      <c r="BJ162" s="100"/>
      <c r="BK162" s="131">
        <f>BK160/BK161</f>
        <v>0.36458333333333331</v>
      </c>
      <c r="BV162" s="131">
        <f>BV160/BV161</f>
        <v>0.44791666666666669</v>
      </c>
    </row>
    <row r="163" spans="8:77" ht="13.5" thickBot="1">
      <c r="H163" s="2"/>
      <c r="M163" s="99"/>
      <c r="P163" s="156"/>
      <c r="Q163" s="98"/>
      <c r="R163" s="98"/>
      <c r="S163" s="98"/>
      <c r="T163" s="98"/>
      <c r="U163" s="98"/>
      <c r="V163" s="156"/>
      <c r="W163" s="98"/>
      <c r="X163" s="98"/>
      <c r="Y163" s="98"/>
      <c r="Z163" s="98"/>
      <c r="AA163" s="98"/>
      <c r="AB163" s="164"/>
      <c r="AC163" s="98"/>
      <c r="AD163" s="98"/>
      <c r="AE163" s="230"/>
      <c r="AF163" s="98"/>
      <c r="AG163" s="98"/>
      <c r="AH163" s="156"/>
      <c r="AI163" s="98"/>
      <c r="AJ163" s="98"/>
      <c r="AK163" s="98"/>
      <c r="AL163" s="98"/>
      <c r="AM163" s="98"/>
      <c r="AN163" s="164"/>
      <c r="AO163" s="98"/>
      <c r="AP163" s="98"/>
      <c r="AQ163" s="98"/>
      <c r="AR163" s="98"/>
      <c r="AS163" s="98"/>
      <c r="AT163" s="164"/>
      <c r="AU163" s="98"/>
      <c r="AV163" s="98"/>
      <c r="AW163" s="98"/>
      <c r="AX163" s="98"/>
      <c r="AY163" s="98"/>
      <c r="AZ163" s="164"/>
      <c r="BA163" s="98"/>
      <c r="BB163" s="98"/>
      <c r="BC163" s="98"/>
      <c r="BD163" s="98"/>
      <c r="BE163" s="98"/>
      <c r="BF163" s="98"/>
      <c r="BG163" s="98"/>
      <c r="BH163" s="98"/>
      <c r="BI163" s="98"/>
      <c r="BJ163" s="164"/>
      <c r="BK163" s="98"/>
      <c r="BL163" s="98"/>
      <c r="BM163" s="98"/>
      <c r="BN163" s="98"/>
      <c r="BO163" s="98"/>
      <c r="BP163" s="98"/>
      <c r="BQ163" s="98"/>
      <c r="BR163" s="98"/>
      <c r="BS163" s="98"/>
      <c r="BT163" s="230"/>
    </row>
    <row r="164" spans="8:77">
      <c r="H164" s="2"/>
      <c r="M164" s="99"/>
      <c r="O164" s="99"/>
      <c r="P164" s="2"/>
      <c r="Q164" s="99"/>
      <c r="V164" s="2"/>
      <c r="AB164" s="100"/>
      <c r="AH164" s="2"/>
      <c r="AN164" s="100"/>
      <c r="AT164" s="100"/>
      <c r="AZ164" s="100"/>
      <c r="BJ164" s="100">
        <v>2009</v>
      </c>
      <c r="BU164">
        <v>2010</v>
      </c>
    </row>
    <row r="165" spans="8:77" ht="13.5" thickBot="1">
      <c r="H165" s="2"/>
      <c r="M165" s="99"/>
      <c r="O165" s="99"/>
      <c r="P165" s="158" t="s">
        <v>87</v>
      </c>
      <c r="Q165" s="272" t="s">
        <v>78</v>
      </c>
      <c r="R165" s="272" t="s">
        <v>77</v>
      </c>
      <c r="S165" s="272" t="s">
        <v>83</v>
      </c>
      <c r="T165" s="272" t="s">
        <v>84</v>
      </c>
      <c r="V165" s="158" t="s">
        <v>87</v>
      </c>
      <c r="W165" s="272" t="s">
        <v>78</v>
      </c>
      <c r="X165" s="272" t="s">
        <v>77</v>
      </c>
      <c r="Y165" s="272" t="s">
        <v>83</v>
      </c>
      <c r="Z165" s="272" t="s">
        <v>84</v>
      </c>
      <c r="AB165" s="158" t="s">
        <v>87</v>
      </c>
      <c r="AC165" s="272" t="s">
        <v>78</v>
      </c>
      <c r="AD165" s="272" t="s">
        <v>77</v>
      </c>
      <c r="AE165" s="272" t="s">
        <v>83</v>
      </c>
      <c r="AF165" s="272" t="s">
        <v>84</v>
      </c>
      <c r="AH165" s="158" t="s">
        <v>87</v>
      </c>
      <c r="AI165" s="272" t="s">
        <v>78</v>
      </c>
      <c r="AJ165" s="272" t="s">
        <v>77</v>
      </c>
      <c r="AK165" s="272" t="s">
        <v>83</v>
      </c>
      <c r="AL165" s="272" t="s">
        <v>84</v>
      </c>
      <c r="AN165" s="158" t="s">
        <v>87</v>
      </c>
      <c r="AO165" s="272" t="s">
        <v>78</v>
      </c>
      <c r="AP165" s="272" t="s">
        <v>77</v>
      </c>
      <c r="AQ165" s="272" t="s">
        <v>83</v>
      </c>
      <c r="AR165" s="272" t="s">
        <v>84</v>
      </c>
      <c r="AT165" s="158" t="s">
        <v>87</v>
      </c>
      <c r="AU165" s="272" t="s">
        <v>78</v>
      </c>
      <c r="AV165" s="272" t="s">
        <v>77</v>
      </c>
      <c r="AW165" s="272" t="s">
        <v>83</v>
      </c>
      <c r="AX165" s="272" t="s">
        <v>84</v>
      </c>
      <c r="AZ165" s="158" t="s">
        <v>87</v>
      </c>
      <c r="BA165" s="272" t="s">
        <v>78</v>
      </c>
      <c r="BB165" s="272" t="s">
        <v>77</v>
      </c>
      <c r="BC165" s="272" t="s">
        <v>83</v>
      </c>
      <c r="BD165" s="272" t="s">
        <v>84</v>
      </c>
      <c r="BJ165" s="158" t="s">
        <v>87</v>
      </c>
      <c r="BK165" s="272" t="s">
        <v>78</v>
      </c>
      <c r="BL165" s="272" t="s">
        <v>77</v>
      </c>
      <c r="BM165" s="272" t="s">
        <v>83</v>
      </c>
      <c r="BN165" s="272" t="s">
        <v>84</v>
      </c>
      <c r="BU165" s="158" t="s">
        <v>87</v>
      </c>
      <c r="BV165" s="272" t="s">
        <v>78</v>
      </c>
      <c r="BW165" s="272" t="s">
        <v>77</v>
      </c>
      <c r="BX165" s="272" t="s">
        <v>83</v>
      </c>
      <c r="BY165" s="272" t="s">
        <v>84</v>
      </c>
    </row>
    <row r="166" spans="8:77" ht="13.5" thickBot="1">
      <c r="I166" s="67">
        <v>21</v>
      </c>
      <c r="J166" s="70">
        <v>33</v>
      </c>
      <c r="K166" s="67">
        <v>33</v>
      </c>
      <c r="L166" s="73">
        <v>71</v>
      </c>
      <c r="O166" s="2"/>
      <c r="P166" s="132">
        <v>45</v>
      </c>
      <c r="Q166" s="132">
        <v>121</v>
      </c>
      <c r="R166" s="270">
        <v>233</v>
      </c>
      <c r="S166" s="132">
        <v>311</v>
      </c>
      <c r="T166" s="270">
        <v>173</v>
      </c>
      <c r="U166" s="1"/>
      <c r="V166" s="132">
        <v>111</v>
      </c>
      <c r="W166" s="132">
        <v>201</v>
      </c>
      <c r="X166" s="132">
        <v>111</v>
      </c>
      <c r="Y166" s="132">
        <v>111</v>
      </c>
      <c r="Z166" s="132">
        <v>111</v>
      </c>
      <c r="AA166" s="1"/>
      <c r="AB166" s="137">
        <v>16</v>
      </c>
      <c r="AC166" s="137">
        <v>27</v>
      </c>
      <c r="AD166" s="159">
        <v>67</v>
      </c>
      <c r="AE166" s="137">
        <v>71</v>
      </c>
      <c r="AF166" s="137">
        <v>71</v>
      </c>
      <c r="AH166" s="137">
        <v>16</v>
      </c>
      <c r="AI166" s="137">
        <v>33</v>
      </c>
      <c r="AJ166" s="137">
        <v>33</v>
      </c>
      <c r="AK166" s="231">
        <v>56</v>
      </c>
      <c r="AL166" s="231">
        <v>67</v>
      </c>
      <c r="AN166" s="159">
        <v>25</v>
      </c>
      <c r="AO166" s="159">
        <v>25</v>
      </c>
      <c r="AP166" s="159">
        <v>25</v>
      </c>
      <c r="AQ166" s="231">
        <v>25</v>
      </c>
      <c r="AR166" s="231">
        <v>217</v>
      </c>
      <c r="AT166" s="159">
        <v>27</v>
      </c>
      <c r="AU166" s="137">
        <v>48</v>
      </c>
      <c r="AV166" s="137">
        <v>71</v>
      </c>
      <c r="AW166" s="231">
        <v>71</v>
      </c>
      <c r="AX166" s="231">
        <v>177</v>
      </c>
      <c r="AZ166" s="137">
        <v>11</v>
      </c>
      <c r="BA166" s="159">
        <v>16</v>
      </c>
      <c r="BB166" s="159">
        <v>16</v>
      </c>
      <c r="BC166" s="231">
        <v>16</v>
      </c>
      <c r="BD166" s="231">
        <v>148</v>
      </c>
      <c r="BJ166" s="137">
        <v>25</v>
      </c>
      <c r="BK166" s="159">
        <v>67</v>
      </c>
      <c r="BL166" s="137">
        <v>222</v>
      </c>
      <c r="BM166" s="231">
        <v>67</v>
      </c>
      <c r="BN166" s="231">
        <v>67</v>
      </c>
      <c r="BU166" s="137">
        <v>16</v>
      </c>
      <c r="BV166" s="137">
        <v>16</v>
      </c>
      <c r="BW166" s="159">
        <v>67</v>
      </c>
      <c r="BX166" s="159">
        <v>67</v>
      </c>
      <c r="BY166" s="159">
        <v>67</v>
      </c>
    </row>
    <row r="167" spans="8:77" ht="13.5" thickBot="1">
      <c r="I167" s="70">
        <v>33</v>
      </c>
      <c r="J167" s="55">
        <v>53</v>
      </c>
      <c r="K167" s="68">
        <v>254</v>
      </c>
      <c r="L167" s="74">
        <v>294</v>
      </c>
      <c r="N167" s="1"/>
      <c r="O167" s="2"/>
      <c r="P167" s="133">
        <v>329</v>
      </c>
      <c r="Q167" s="133">
        <v>353</v>
      </c>
      <c r="R167" s="133">
        <v>144</v>
      </c>
      <c r="S167" s="133">
        <v>308</v>
      </c>
      <c r="T167" s="134">
        <v>71</v>
      </c>
      <c r="U167" s="1"/>
      <c r="V167" s="133">
        <v>201</v>
      </c>
      <c r="W167" s="135">
        <v>87</v>
      </c>
      <c r="X167" s="133">
        <v>343</v>
      </c>
      <c r="Y167" s="134">
        <v>469</v>
      </c>
      <c r="Z167" s="134">
        <v>469</v>
      </c>
      <c r="AA167" s="1"/>
      <c r="AB167" s="138">
        <v>27</v>
      </c>
      <c r="AC167" s="149">
        <v>45</v>
      </c>
      <c r="AD167" s="138">
        <v>71</v>
      </c>
      <c r="AE167" s="149">
        <v>494</v>
      </c>
      <c r="AF167" s="149">
        <v>494</v>
      </c>
      <c r="AH167" s="138">
        <v>33</v>
      </c>
      <c r="AI167" s="138">
        <v>56</v>
      </c>
      <c r="AJ167" s="138">
        <v>56</v>
      </c>
      <c r="AK167" s="232">
        <v>64</v>
      </c>
      <c r="AL167" s="232">
        <v>330</v>
      </c>
      <c r="AN167" s="149">
        <v>27</v>
      </c>
      <c r="AO167" s="149">
        <v>27</v>
      </c>
      <c r="AP167" s="138">
        <v>177</v>
      </c>
      <c r="AQ167" s="232">
        <v>195</v>
      </c>
      <c r="AR167" s="232">
        <v>296</v>
      </c>
      <c r="AT167" s="138">
        <v>48</v>
      </c>
      <c r="AU167" s="138">
        <v>65</v>
      </c>
      <c r="AV167" s="138">
        <v>173</v>
      </c>
      <c r="AW167" s="232">
        <v>177</v>
      </c>
      <c r="AX167" s="232">
        <v>190</v>
      </c>
      <c r="AZ167" s="149">
        <v>16</v>
      </c>
      <c r="BA167" s="138">
        <v>60</v>
      </c>
      <c r="BB167" s="138">
        <v>60</v>
      </c>
      <c r="BC167" s="232">
        <v>67</v>
      </c>
      <c r="BD167" s="232">
        <v>217</v>
      </c>
      <c r="BJ167" s="138">
        <v>27</v>
      </c>
      <c r="BK167" s="138">
        <v>68</v>
      </c>
      <c r="BL167" s="138">
        <v>217</v>
      </c>
      <c r="BM167" s="232">
        <v>68</v>
      </c>
      <c r="BN167" s="232">
        <v>111</v>
      </c>
      <c r="BU167" s="149">
        <v>20</v>
      </c>
      <c r="BV167" s="138">
        <v>33</v>
      </c>
      <c r="BW167" s="138">
        <v>177</v>
      </c>
      <c r="BX167" s="138">
        <v>177</v>
      </c>
      <c r="BY167" s="138">
        <v>177</v>
      </c>
    </row>
    <row r="168" spans="8:77" ht="13.5" thickBot="1">
      <c r="I168" s="67">
        <v>45</v>
      </c>
      <c r="J168" s="70">
        <v>59</v>
      </c>
      <c r="K168" s="68">
        <v>111</v>
      </c>
      <c r="L168" s="74">
        <v>125</v>
      </c>
      <c r="M168" s="2"/>
      <c r="N168" s="1"/>
      <c r="O168" s="2"/>
      <c r="P168" s="133">
        <v>63</v>
      </c>
      <c r="Q168" s="133">
        <v>201</v>
      </c>
      <c r="R168" s="133">
        <v>311</v>
      </c>
      <c r="S168" s="133">
        <v>180</v>
      </c>
      <c r="T168" s="136">
        <v>66</v>
      </c>
      <c r="U168" s="1"/>
      <c r="V168" s="133">
        <v>933</v>
      </c>
      <c r="W168" s="133">
        <v>167</v>
      </c>
      <c r="X168" s="133">
        <v>341</v>
      </c>
      <c r="Y168" s="134">
        <v>65</v>
      </c>
      <c r="Z168" s="271">
        <v>65</v>
      </c>
      <c r="AA168" s="1"/>
      <c r="AB168" s="149">
        <v>45</v>
      </c>
      <c r="AC168" s="149">
        <v>66</v>
      </c>
      <c r="AD168" s="138">
        <v>175</v>
      </c>
      <c r="AE168" s="138">
        <v>435</v>
      </c>
      <c r="AF168" s="139">
        <v>435</v>
      </c>
      <c r="AH168" s="138">
        <v>45</v>
      </c>
      <c r="AI168" s="138">
        <v>64</v>
      </c>
      <c r="AJ168" s="138">
        <v>64</v>
      </c>
      <c r="AK168" s="232">
        <v>67</v>
      </c>
      <c r="AL168" s="233">
        <v>503</v>
      </c>
      <c r="AN168" s="149">
        <v>33</v>
      </c>
      <c r="AO168" s="149">
        <v>33</v>
      </c>
      <c r="AP168" s="138">
        <v>195</v>
      </c>
      <c r="AQ168" s="232">
        <v>217</v>
      </c>
      <c r="AR168" s="233">
        <v>522</v>
      </c>
      <c r="AT168" s="138">
        <v>65</v>
      </c>
      <c r="AU168" s="149">
        <v>67</v>
      </c>
      <c r="AV168" s="138">
        <v>177</v>
      </c>
      <c r="AW168" s="232">
        <v>179</v>
      </c>
      <c r="AX168" s="233">
        <v>987</v>
      </c>
      <c r="AZ168" s="138">
        <v>20</v>
      </c>
      <c r="BA168" s="149">
        <v>67</v>
      </c>
      <c r="BB168" s="149">
        <v>67</v>
      </c>
      <c r="BC168" s="232">
        <v>148</v>
      </c>
      <c r="BD168" s="233">
        <v>1114</v>
      </c>
      <c r="BJ168" s="138">
        <v>33</v>
      </c>
      <c r="BK168" s="138">
        <v>85</v>
      </c>
      <c r="BL168" s="138">
        <v>1507</v>
      </c>
      <c r="BM168" s="232">
        <v>111</v>
      </c>
      <c r="BN168" s="233">
        <v>971</v>
      </c>
      <c r="BU168" s="138">
        <v>25</v>
      </c>
      <c r="BV168" s="149">
        <v>67</v>
      </c>
      <c r="BW168" s="149">
        <v>233</v>
      </c>
      <c r="BX168" s="138">
        <v>294</v>
      </c>
      <c r="BY168" s="139">
        <v>294</v>
      </c>
    </row>
    <row r="169" spans="8:77" ht="13.5" thickBot="1">
      <c r="I169" s="58">
        <v>47</v>
      </c>
      <c r="J169" s="55">
        <v>60</v>
      </c>
      <c r="K169" s="68">
        <v>349</v>
      </c>
      <c r="L169" s="74">
        <v>365</v>
      </c>
      <c r="M169" s="2"/>
      <c r="N169" s="1"/>
      <c r="O169" s="1"/>
      <c r="P169" s="133">
        <v>138</v>
      </c>
      <c r="Q169" s="135">
        <v>271</v>
      </c>
      <c r="R169" s="133">
        <v>173</v>
      </c>
      <c r="S169" s="134">
        <v>173</v>
      </c>
      <c r="T169" s="2"/>
      <c r="U169" s="1"/>
      <c r="V169" s="133">
        <v>618</v>
      </c>
      <c r="W169" s="135">
        <v>67</v>
      </c>
      <c r="X169" s="133">
        <v>292</v>
      </c>
      <c r="Y169" s="133">
        <v>343</v>
      </c>
      <c r="Z169" s="163"/>
      <c r="AA169" s="1"/>
      <c r="AB169" s="138">
        <v>48</v>
      </c>
      <c r="AC169" s="149">
        <v>67</v>
      </c>
      <c r="AD169" s="138">
        <v>340</v>
      </c>
      <c r="AE169" s="138">
        <v>1218</v>
      </c>
      <c r="AF169" s="100"/>
      <c r="AH169" s="138">
        <v>56</v>
      </c>
      <c r="AI169" s="138">
        <v>67</v>
      </c>
      <c r="AJ169" s="138">
        <v>67</v>
      </c>
      <c r="AK169" s="232">
        <v>254</v>
      </c>
      <c r="AN169" s="138">
        <v>48</v>
      </c>
      <c r="AO169" s="138">
        <v>48</v>
      </c>
      <c r="AP169" s="138">
        <v>201</v>
      </c>
      <c r="AQ169" s="232">
        <v>296</v>
      </c>
      <c r="AT169" s="149">
        <v>67</v>
      </c>
      <c r="AU169" s="138">
        <v>71</v>
      </c>
      <c r="AV169" s="138">
        <v>179</v>
      </c>
      <c r="AW169" s="232">
        <v>190</v>
      </c>
      <c r="AZ169" s="138">
        <v>27</v>
      </c>
      <c r="BA169" s="138">
        <v>100</v>
      </c>
      <c r="BB169" s="138">
        <v>148</v>
      </c>
      <c r="BC169" s="232">
        <v>217</v>
      </c>
      <c r="BJ169" s="138">
        <v>40</v>
      </c>
      <c r="BK169" s="138">
        <v>111</v>
      </c>
      <c r="BL169" s="138">
        <v>111</v>
      </c>
      <c r="BM169" s="232">
        <v>217</v>
      </c>
      <c r="BU169" s="138">
        <v>27</v>
      </c>
      <c r="BV169" s="138">
        <v>148</v>
      </c>
      <c r="BW169" s="138">
        <v>254</v>
      </c>
      <c r="BX169" s="149">
        <v>469</v>
      </c>
    </row>
    <row r="170" spans="8:77" ht="13.5" thickBot="1">
      <c r="I170" s="55">
        <v>53</v>
      </c>
      <c r="J170" s="70">
        <v>71</v>
      </c>
      <c r="K170" s="68">
        <v>144</v>
      </c>
      <c r="L170" s="74">
        <v>279</v>
      </c>
      <c r="M170" s="2"/>
      <c r="N170" s="1"/>
      <c r="O170" s="1"/>
      <c r="P170" s="140">
        <v>313</v>
      </c>
      <c r="Q170" s="134">
        <v>469</v>
      </c>
      <c r="R170" s="134">
        <v>25</v>
      </c>
      <c r="S170" s="134">
        <v>71</v>
      </c>
      <c r="T170" s="163"/>
      <c r="U170" s="1"/>
      <c r="V170" s="133">
        <v>343</v>
      </c>
      <c r="W170" s="133">
        <v>47</v>
      </c>
      <c r="X170" s="134">
        <v>469</v>
      </c>
      <c r="Y170" s="135">
        <v>25</v>
      </c>
      <c r="Z170" s="163"/>
      <c r="AA170" s="1"/>
      <c r="AB170" s="138">
        <v>61</v>
      </c>
      <c r="AC170" s="138">
        <v>71</v>
      </c>
      <c r="AD170" s="138">
        <v>435</v>
      </c>
      <c r="AE170" s="138">
        <v>469</v>
      </c>
      <c r="AF170" s="100"/>
      <c r="AH170" s="138">
        <v>64</v>
      </c>
      <c r="AI170" s="138">
        <v>85</v>
      </c>
      <c r="AJ170" s="138">
        <v>108</v>
      </c>
      <c r="AK170" s="232">
        <v>330</v>
      </c>
      <c r="AN170" s="138">
        <v>65</v>
      </c>
      <c r="AO170" s="138">
        <v>70</v>
      </c>
      <c r="AP170" s="149">
        <v>217</v>
      </c>
      <c r="AQ170" s="232">
        <v>522</v>
      </c>
      <c r="AT170" s="138">
        <v>68</v>
      </c>
      <c r="AU170" s="138">
        <v>79</v>
      </c>
      <c r="AV170" s="138">
        <v>190</v>
      </c>
      <c r="AW170" s="232">
        <v>233</v>
      </c>
      <c r="AZ170" s="138">
        <v>33</v>
      </c>
      <c r="BA170" s="149">
        <v>141</v>
      </c>
      <c r="BB170" s="138">
        <v>177</v>
      </c>
      <c r="BC170" s="232">
        <v>348</v>
      </c>
      <c r="BJ170" s="149">
        <v>67</v>
      </c>
      <c r="BK170" s="138">
        <v>118</v>
      </c>
      <c r="BL170" s="138">
        <v>1218</v>
      </c>
      <c r="BM170" s="232">
        <v>247</v>
      </c>
      <c r="BU170" s="138">
        <v>33</v>
      </c>
      <c r="BV170" s="138">
        <v>177</v>
      </c>
      <c r="BW170" s="138">
        <v>294</v>
      </c>
      <c r="BX170" s="138">
        <v>1114</v>
      </c>
    </row>
    <row r="171" spans="8:77" ht="13.5" thickBot="1">
      <c r="I171" s="70">
        <v>59</v>
      </c>
      <c r="J171" s="71">
        <v>75</v>
      </c>
      <c r="K171" s="73">
        <v>71</v>
      </c>
      <c r="P171" s="133">
        <v>111</v>
      </c>
      <c r="Q171" s="135">
        <v>267</v>
      </c>
      <c r="R171" s="135">
        <v>60</v>
      </c>
      <c r="S171" s="136">
        <v>66</v>
      </c>
      <c r="T171" s="163"/>
      <c r="U171" s="1"/>
      <c r="V171" s="133">
        <v>16</v>
      </c>
      <c r="W171" s="135">
        <v>103</v>
      </c>
      <c r="X171" s="135">
        <v>25</v>
      </c>
      <c r="Y171" s="269">
        <v>494</v>
      </c>
      <c r="Z171" s="163"/>
      <c r="AA171" s="1"/>
      <c r="AB171" s="149">
        <v>64</v>
      </c>
      <c r="AC171" s="138">
        <v>175</v>
      </c>
      <c r="AD171" s="149">
        <v>469</v>
      </c>
      <c r="AE171" s="139">
        <v>868</v>
      </c>
      <c r="AF171" s="100"/>
      <c r="AH171" s="138">
        <v>65</v>
      </c>
      <c r="AI171" s="138">
        <v>108</v>
      </c>
      <c r="AJ171" s="138">
        <v>175</v>
      </c>
      <c r="AK171" s="233">
        <v>503</v>
      </c>
      <c r="AN171" s="138">
        <v>70</v>
      </c>
      <c r="AO171" s="149">
        <v>111</v>
      </c>
      <c r="AP171" s="138">
        <v>296</v>
      </c>
      <c r="AQ171" s="233">
        <v>968</v>
      </c>
      <c r="AT171" s="138">
        <v>71</v>
      </c>
      <c r="AU171" s="138">
        <v>85</v>
      </c>
      <c r="AV171" s="138">
        <v>233</v>
      </c>
      <c r="AW171" s="233">
        <v>987</v>
      </c>
      <c r="AZ171" s="138">
        <v>39</v>
      </c>
      <c r="BA171" s="138">
        <v>148</v>
      </c>
      <c r="BB171" s="149">
        <v>217</v>
      </c>
      <c r="BC171" s="233">
        <v>1114</v>
      </c>
      <c r="BJ171" s="138">
        <v>68</v>
      </c>
      <c r="BK171" s="149">
        <v>121</v>
      </c>
      <c r="BL171" s="138">
        <v>247</v>
      </c>
      <c r="BM171" s="233">
        <v>971</v>
      </c>
      <c r="BU171" s="138">
        <v>51</v>
      </c>
      <c r="BV171" s="138">
        <v>201</v>
      </c>
      <c r="BW171" s="149">
        <v>469</v>
      </c>
      <c r="BX171" s="139">
        <v>2041</v>
      </c>
    </row>
    <row r="172" spans="8:77" ht="13.5" thickBot="1">
      <c r="I172" s="55">
        <v>60</v>
      </c>
      <c r="J172" s="56">
        <v>85</v>
      </c>
      <c r="K172" s="74">
        <v>294</v>
      </c>
      <c r="O172" s="1"/>
      <c r="P172" s="133">
        <v>84</v>
      </c>
      <c r="Q172" s="135">
        <v>303</v>
      </c>
      <c r="R172" s="135">
        <v>308</v>
      </c>
      <c r="S172" s="161"/>
      <c r="T172" s="161"/>
      <c r="U172" s="1"/>
      <c r="V172" s="135">
        <v>87</v>
      </c>
      <c r="W172" s="135">
        <v>312</v>
      </c>
      <c r="X172" s="133">
        <v>175</v>
      </c>
      <c r="Y172" s="163"/>
      <c r="Z172" s="163"/>
      <c r="AA172" s="1"/>
      <c r="AB172" s="149">
        <v>66</v>
      </c>
      <c r="AC172" s="138">
        <v>176</v>
      </c>
      <c r="AD172" s="149">
        <v>494</v>
      </c>
      <c r="AE172" s="100"/>
      <c r="AF172" s="100"/>
      <c r="AH172" s="138">
        <v>67</v>
      </c>
      <c r="AI172" s="138">
        <v>135</v>
      </c>
      <c r="AJ172" s="138">
        <v>217</v>
      </c>
      <c r="AN172" s="138">
        <v>71</v>
      </c>
      <c r="AO172" s="138">
        <v>122</v>
      </c>
      <c r="AP172" s="149">
        <v>451</v>
      </c>
      <c r="AT172" s="138">
        <v>79</v>
      </c>
      <c r="AU172" s="138">
        <v>107</v>
      </c>
      <c r="AV172" s="138">
        <v>330</v>
      </c>
      <c r="AZ172" s="138">
        <v>40</v>
      </c>
      <c r="BA172" s="138">
        <v>177</v>
      </c>
      <c r="BB172" s="149">
        <v>233</v>
      </c>
      <c r="BJ172" s="138">
        <v>70</v>
      </c>
      <c r="BK172" s="138">
        <v>135</v>
      </c>
      <c r="BL172" s="149">
        <v>121</v>
      </c>
      <c r="BU172" s="149">
        <v>67</v>
      </c>
      <c r="BV172" s="149">
        <v>217</v>
      </c>
      <c r="BW172" s="138">
        <v>1114</v>
      </c>
    </row>
    <row r="173" spans="8:77" ht="13.5" thickBot="1">
      <c r="I173" s="70">
        <v>71</v>
      </c>
      <c r="J173" s="56">
        <v>111</v>
      </c>
      <c r="K173" s="74">
        <v>125</v>
      </c>
      <c r="N173" s="1"/>
      <c r="O173" s="1"/>
      <c r="P173" s="133">
        <v>67</v>
      </c>
      <c r="Q173" s="135">
        <v>168</v>
      </c>
      <c r="R173" s="135">
        <v>71</v>
      </c>
      <c r="S173" s="161"/>
      <c r="T173" s="161"/>
      <c r="U173" s="1"/>
      <c r="V173" s="133">
        <v>126</v>
      </c>
      <c r="W173" s="135">
        <v>173</v>
      </c>
      <c r="X173" s="135">
        <v>378</v>
      </c>
      <c r="Y173" s="163"/>
      <c r="Z173" s="163"/>
      <c r="AA173" s="1"/>
      <c r="AB173" s="149">
        <v>67</v>
      </c>
      <c r="AC173" s="138">
        <v>177</v>
      </c>
      <c r="AD173" s="138">
        <v>868</v>
      </c>
      <c r="AE173" s="100"/>
      <c r="AF173" s="100"/>
      <c r="AH173" s="138">
        <v>74</v>
      </c>
      <c r="AI173" s="138">
        <v>175</v>
      </c>
      <c r="AJ173" s="138">
        <v>245</v>
      </c>
      <c r="AN173" s="138">
        <v>79</v>
      </c>
      <c r="AO173" s="138">
        <v>176</v>
      </c>
      <c r="AP173" s="149">
        <v>503</v>
      </c>
      <c r="AT173" s="138">
        <v>85</v>
      </c>
      <c r="AU173" s="138">
        <v>173</v>
      </c>
      <c r="AV173" s="138">
        <v>910</v>
      </c>
      <c r="AZ173" s="138">
        <v>45</v>
      </c>
      <c r="BA173" s="149">
        <v>217</v>
      </c>
      <c r="BB173" s="138">
        <v>348</v>
      </c>
      <c r="BJ173" s="138">
        <v>79</v>
      </c>
      <c r="BK173" s="138">
        <v>177</v>
      </c>
      <c r="BL173" s="149">
        <v>67</v>
      </c>
      <c r="BU173" s="138">
        <v>78</v>
      </c>
      <c r="BV173" s="149">
        <v>233</v>
      </c>
      <c r="BW173" s="149">
        <v>1625</v>
      </c>
    </row>
    <row r="174" spans="8:77" ht="13.5" thickBot="1">
      <c r="I174" s="68">
        <v>74</v>
      </c>
      <c r="J174" s="71">
        <v>115</v>
      </c>
      <c r="K174" s="74">
        <v>365</v>
      </c>
      <c r="M174" s="2"/>
      <c r="N174" s="1"/>
      <c r="O174" s="1"/>
      <c r="P174" s="133">
        <v>217</v>
      </c>
      <c r="Q174" s="134">
        <v>230</v>
      </c>
      <c r="R174" s="134">
        <v>118</v>
      </c>
      <c r="S174" s="163"/>
      <c r="T174" s="163"/>
      <c r="U174" s="1"/>
      <c r="V174" s="133">
        <v>74</v>
      </c>
      <c r="W174" s="133">
        <v>547</v>
      </c>
      <c r="X174" s="134">
        <v>65</v>
      </c>
      <c r="Y174" s="163"/>
      <c r="Z174" s="163"/>
      <c r="AA174" s="1"/>
      <c r="AB174" s="138">
        <v>71</v>
      </c>
      <c r="AC174" s="149">
        <v>279</v>
      </c>
      <c r="AD174" s="138">
        <v>1038</v>
      </c>
      <c r="AE174" s="158"/>
      <c r="AF174" s="100"/>
      <c r="AH174" s="138">
        <v>79</v>
      </c>
      <c r="AI174" s="138">
        <v>179</v>
      </c>
      <c r="AJ174" s="138">
        <v>254</v>
      </c>
      <c r="AN174" s="138">
        <v>86</v>
      </c>
      <c r="AO174" s="138">
        <v>177</v>
      </c>
      <c r="AP174" s="138">
        <v>522</v>
      </c>
      <c r="AT174" s="138">
        <v>93</v>
      </c>
      <c r="AU174" s="138">
        <v>177</v>
      </c>
      <c r="AV174" s="138">
        <v>987</v>
      </c>
      <c r="AZ174" s="138">
        <v>60</v>
      </c>
      <c r="BA174" s="149">
        <v>233</v>
      </c>
      <c r="BB174" s="138">
        <v>968</v>
      </c>
      <c r="BJ174" s="138">
        <v>85</v>
      </c>
      <c r="BK174" s="138">
        <v>188</v>
      </c>
      <c r="BL174" s="138">
        <v>2753</v>
      </c>
      <c r="BU174" s="138">
        <v>102</v>
      </c>
      <c r="BV174" s="138">
        <v>254</v>
      </c>
      <c r="BW174" s="138">
        <v>2041</v>
      </c>
    </row>
    <row r="175" spans="8:77" ht="13.5" thickBot="1">
      <c r="I175" s="71">
        <v>75</v>
      </c>
      <c r="J175" s="56">
        <v>122</v>
      </c>
      <c r="K175" s="74">
        <v>279</v>
      </c>
      <c r="L175" s="1"/>
      <c r="M175" s="2"/>
      <c r="N175" s="1"/>
      <c r="O175" s="1"/>
      <c r="P175" s="133">
        <v>322</v>
      </c>
      <c r="Q175" s="135">
        <v>343</v>
      </c>
      <c r="R175" s="135">
        <v>64</v>
      </c>
      <c r="S175" s="163"/>
      <c r="T175" s="163"/>
      <c r="U175" s="1"/>
      <c r="V175" s="133">
        <v>167</v>
      </c>
      <c r="W175" s="135">
        <v>650</v>
      </c>
      <c r="X175" s="135">
        <v>494</v>
      </c>
      <c r="Y175" s="163"/>
      <c r="Z175" s="163"/>
      <c r="AA175" s="1"/>
      <c r="AB175" s="138">
        <v>79</v>
      </c>
      <c r="AC175" s="138">
        <v>322</v>
      </c>
      <c r="AD175" s="138">
        <v>1126</v>
      </c>
      <c r="AE175" s="158"/>
      <c r="AF175" s="100"/>
      <c r="AH175" s="138">
        <v>85</v>
      </c>
      <c r="AI175" s="138">
        <v>191</v>
      </c>
      <c r="AJ175" s="138">
        <v>330</v>
      </c>
      <c r="AN175" s="149">
        <v>111</v>
      </c>
      <c r="AO175" s="138">
        <v>195</v>
      </c>
      <c r="AP175" s="149">
        <v>968</v>
      </c>
      <c r="AT175" s="138">
        <v>107</v>
      </c>
      <c r="AU175" s="138">
        <v>179</v>
      </c>
      <c r="AV175" s="138">
        <v>1270</v>
      </c>
      <c r="AZ175" s="149">
        <v>67</v>
      </c>
      <c r="BA175" s="138">
        <v>254</v>
      </c>
      <c r="BB175" s="149">
        <v>1024</v>
      </c>
      <c r="BJ175" s="138">
        <v>102</v>
      </c>
      <c r="BK175" s="138">
        <v>217</v>
      </c>
      <c r="BL175" s="138">
        <v>68</v>
      </c>
      <c r="BU175" s="138">
        <v>111</v>
      </c>
      <c r="BV175" s="138">
        <v>294</v>
      </c>
      <c r="BW175" s="149">
        <v>2056</v>
      </c>
    </row>
    <row r="176" spans="8:77">
      <c r="I176" s="56">
        <v>85</v>
      </c>
      <c r="J176" s="71">
        <v>125</v>
      </c>
      <c r="L176" s="1"/>
      <c r="M176" s="2"/>
      <c r="N176" s="1"/>
      <c r="O176" s="1"/>
      <c r="P176" s="134">
        <v>157</v>
      </c>
      <c r="Q176" s="135">
        <v>93</v>
      </c>
      <c r="R176" s="135">
        <v>180</v>
      </c>
      <c r="S176" s="163"/>
      <c r="T176" s="163"/>
      <c r="U176" s="1"/>
      <c r="V176" s="133">
        <v>341</v>
      </c>
      <c r="W176" s="135">
        <v>231</v>
      </c>
      <c r="X176" s="133">
        <v>236</v>
      </c>
      <c r="Y176" s="2"/>
      <c r="Z176" s="2"/>
      <c r="AA176" s="1"/>
      <c r="AB176" s="138">
        <v>93</v>
      </c>
      <c r="AC176" s="138">
        <v>340</v>
      </c>
      <c r="AD176" s="138">
        <v>1218</v>
      </c>
      <c r="AE176" s="158"/>
      <c r="AF176" s="100"/>
      <c r="AH176" s="138">
        <v>103</v>
      </c>
      <c r="AI176" s="138">
        <v>217</v>
      </c>
      <c r="AJ176" s="138">
        <v>503</v>
      </c>
      <c r="AN176" s="138">
        <v>121</v>
      </c>
      <c r="AO176" s="138">
        <v>201</v>
      </c>
      <c r="AP176" s="138">
        <v>1126</v>
      </c>
      <c r="AT176" s="138">
        <v>111</v>
      </c>
      <c r="AU176" s="138">
        <v>190</v>
      </c>
      <c r="AV176" s="138">
        <v>1319</v>
      </c>
      <c r="AZ176" s="138">
        <v>68</v>
      </c>
      <c r="BA176" s="138">
        <v>348</v>
      </c>
      <c r="BB176" s="138">
        <v>1114</v>
      </c>
      <c r="BJ176" s="138">
        <v>111</v>
      </c>
      <c r="BK176" s="138">
        <v>222</v>
      </c>
      <c r="BL176" s="138">
        <v>177</v>
      </c>
      <c r="BU176" s="138">
        <v>141</v>
      </c>
      <c r="BV176" s="138">
        <v>343</v>
      </c>
      <c r="BW176" s="138">
        <v>3138</v>
      </c>
    </row>
    <row r="177" spans="9:75" ht="13.5" thickBot="1">
      <c r="I177" s="59">
        <v>108</v>
      </c>
      <c r="J177" s="71">
        <v>144</v>
      </c>
      <c r="L177" s="1"/>
      <c r="M177" s="1"/>
      <c r="N177" s="1"/>
      <c r="O177" s="1"/>
      <c r="P177" s="134">
        <v>254</v>
      </c>
      <c r="Q177" s="135">
        <v>716</v>
      </c>
      <c r="R177" s="269">
        <v>66</v>
      </c>
      <c r="S177" s="2"/>
      <c r="T177" s="2"/>
      <c r="U177" s="1"/>
      <c r="V177" s="133">
        <v>638</v>
      </c>
      <c r="W177" s="135">
        <v>180</v>
      </c>
      <c r="X177" s="269">
        <v>302</v>
      </c>
      <c r="Y177" s="163"/>
      <c r="Z177" s="163"/>
      <c r="AA177" s="1"/>
      <c r="AB177" s="138">
        <v>121</v>
      </c>
      <c r="AC177" s="138">
        <v>365</v>
      </c>
      <c r="AD177" s="139">
        <v>1388</v>
      </c>
      <c r="AE177" s="100"/>
      <c r="AF177" s="100"/>
      <c r="AH177" s="138">
        <v>108</v>
      </c>
      <c r="AI177" s="138">
        <v>245</v>
      </c>
      <c r="AJ177" s="139">
        <v>766</v>
      </c>
      <c r="AN177" s="138">
        <v>122</v>
      </c>
      <c r="AO177" s="149">
        <v>217</v>
      </c>
      <c r="AP177" s="139">
        <v>1139</v>
      </c>
      <c r="AT177" s="138">
        <v>116</v>
      </c>
      <c r="AU177" s="138">
        <v>233</v>
      </c>
      <c r="AV177" s="139">
        <v>1902</v>
      </c>
      <c r="AZ177" s="149">
        <v>71</v>
      </c>
      <c r="BA177" s="138">
        <v>365</v>
      </c>
      <c r="BB177" s="160">
        <v>1124</v>
      </c>
      <c r="BJ177" s="138">
        <v>118</v>
      </c>
      <c r="BK177" s="138">
        <v>247</v>
      </c>
      <c r="BL177" s="139">
        <v>971</v>
      </c>
      <c r="BU177" s="138">
        <v>148</v>
      </c>
      <c r="BV177" s="149">
        <v>469</v>
      </c>
      <c r="BW177" s="139">
        <v>3357</v>
      </c>
    </row>
    <row r="178" spans="9:75" ht="13.5" thickBot="1">
      <c r="I178" s="56">
        <v>111</v>
      </c>
      <c r="J178" s="56">
        <v>177</v>
      </c>
      <c r="L178" s="1"/>
      <c r="M178" s="1"/>
      <c r="N178" s="1"/>
      <c r="O178" s="1"/>
      <c r="P178" s="135">
        <v>312</v>
      </c>
      <c r="Q178" s="134">
        <v>233</v>
      </c>
      <c r="R178" s="2"/>
      <c r="S178" s="163"/>
      <c r="T178" s="163"/>
      <c r="U178" s="1"/>
      <c r="V178" s="133">
        <v>292</v>
      </c>
      <c r="W178" s="133">
        <v>111</v>
      </c>
      <c r="X178" s="2"/>
      <c r="Y178" s="163"/>
      <c r="Z178" s="163"/>
      <c r="AA178" s="1"/>
      <c r="AB178" s="138">
        <v>157</v>
      </c>
      <c r="AC178" s="138">
        <v>435</v>
      </c>
      <c r="AD178" s="100"/>
      <c r="AE178" s="158"/>
      <c r="AF178" s="100"/>
      <c r="AH178" s="138">
        <v>118</v>
      </c>
      <c r="AI178" s="138">
        <v>254</v>
      </c>
      <c r="AN178" s="149">
        <v>126</v>
      </c>
      <c r="AO178" s="149">
        <v>233</v>
      </c>
      <c r="AT178" s="149">
        <v>121</v>
      </c>
      <c r="AU178" s="138">
        <v>330</v>
      </c>
      <c r="AZ178" s="138">
        <v>93</v>
      </c>
      <c r="BA178" s="138">
        <v>368</v>
      </c>
      <c r="BJ178" s="149">
        <v>121</v>
      </c>
      <c r="BK178" s="138">
        <v>329</v>
      </c>
      <c r="BU178" s="138">
        <v>177</v>
      </c>
      <c r="BV178" s="138">
        <v>888</v>
      </c>
    </row>
    <row r="179" spans="9:75" ht="13.5" thickBot="1">
      <c r="I179" s="71">
        <v>115</v>
      </c>
      <c r="J179" s="56">
        <v>217</v>
      </c>
      <c r="L179" s="1"/>
      <c r="M179" s="1"/>
      <c r="N179" s="1"/>
      <c r="O179" s="1"/>
      <c r="P179" s="133">
        <v>16</v>
      </c>
      <c r="Q179" s="133">
        <v>144</v>
      </c>
      <c r="R179" s="2"/>
      <c r="S179" s="163"/>
      <c r="T179" s="163"/>
      <c r="U179" s="1"/>
      <c r="V179" s="133">
        <v>27</v>
      </c>
      <c r="W179" s="133">
        <v>343</v>
      </c>
      <c r="X179" s="2"/>
      <c r="Y179" s="163"/>
      <c r="Z179" s="163"/>
      <c r="AA179" s="1"/>
      <c r="AB179" s="138">
        <v>175</v>
      </c>
      <c r="AC179" s="138">
        <v>461</v>
      </c>
      <c r="AD179" s="100"/>
      <c r="AE179" s="100"/>
      <c r="AF179" s="100"/>
      <c r="AH179" s="138">
        <v>135</v>
      </c>
      <c r="AI179" s="138">
        <v>330</v>
      </c>
      <c r="AN179" s="138">
        <v>176</v>
      </c>
      <c r="AO179" s="138">
        <v>296</v>
      </c>
      <c r="AT179" s="138">
        <v>126</v>
      </c>
      <c r="AU179" s="138">
        <v>386</v>
      </c>
      <c r="AZ179" s="138">
        <v>100</v>
      </c>
      <c r="BA179" s="138">
        <v>384</v>
      </c>
      <c r="BJ179" s="138">
        <v>135</v>
      </c>
      <c r="BK179" s="138">
        <v>343</v>
      </c>
      <c r="BU179" s="138">
        <v>201</v>
      </c>
      <c r="BV179" s="138">
        <v>1086</v>
      </c>
    </row>
    <row r="180" spans="9:75">
      <c r="I180" s="56">
        <v>122</v>
      </c>
      <c r="J180" s="71">
        <v>254</v>
      </c>
      <c r="L180" s="1"/>
      <c r="M180" s="1"/>
      <c r="N180" s="1"/>
      <c r="O180" s="1"/>
      <c r="P180" s="135">
        <v>175</v>
      </c>
      <c r="Q180" s="133">
        <v>311</v>
      </c>
      <c r="R180" s="163"/>
      <c r="S180" s="163"/>
      <c r="T180" s="163"/>
      <c r="U180" s="1"/>
      <c r="V180" s="135">
        <v>67</v>
      </c>
      <c r="W180" s="133">
        <v>341</v>
      </c>
      <c r="X180" s="163"/>
      <c r="Y180" s="163"/>
      <c r="Z180" s="163"/>
      <c r="AA180" s="1"/>
      <c r="AB180" s="138">
        <v>176</v>
      </c>
      <c r="AC180" s="149">
        <v>469</v>
      </c>
      <c r="AD180" s="100"/>
      <c r="AE180" s="100"/>
      <c r="AF180" s="100"/>
      <c r="AH180" s="138">
        <v>148</v>
      </c>
      <c r="AI180" s="138">
        <v>337</v>
      </c>
      <c r="AN180" s="138">
        <v>177</v>
      </c>
      <c r="AO180" s="149">
        <v>451</v>
      </c>
      <c r="AT180" s="138">
        <v>148</v>
      </c>
      <c r="AU180" s="138">
        <v>503</v>
      </c>
      <c r="AZ180" s="138">
        <v>103</v>
      </c>
      <c r="BA180" s="138">
        <v>842</v>
      </c>
      <c r="BJ180" s="138">
        <v>177</v>
      </c>
      <c r="BK180" s="138">
        <v>399</v>
      </c>
      <c r="BU180" s="149">
        <v>217</v>
      </c>
      <c r="BV180" s="138">
        <v>1114</v>
      </c>
    </row>
    <row r="181" spans="9:75" ht="13.5" thickBot="1">
      <c r="I181" s="71">
        <v>125</v>
      </c>
      <c r="J181" s="71">
        <v>279</v>
      </c>
      <c r="L181" s="1"/>
      <c r="M181" s="1"/>
      <c r="N181" s="1"/>
      <c r="O181" s="1"/>
      <c r="P181" s="134">
        <v>68</v>
      </c>
      <c r="Q181" s="133">
        <v>173</v>
      </c>
      <c r="R181" s="2"/>
      <c r="S181" s="161"/>
      <c r="T181" s="161"/>
      <c r="U181" s="1"/>
      <c r="V181" s="133">
        <v>782</v>
      </c>
      <c r="W181" s="133">
        <v>292</v>
      </c>
      <c r="X181" s="2"/>
      <c r="Y181" s="2"/>
      <c r="Z181" s="2"/>
      <c r="AA181" s="1"/>
      <c r="AB181" s="138">
        <v>177</v>
      </c>
      <c r="AC181" s="149">
        <v>494</v>
      </c>
      <c r="AD181" s="100"/>
      <c r="AE181" s="100"/>
      <c r="AF181" s="100"/>
      <c r="AH181" s="138">
        <v>175</v>
      </c>
      <c r="AI181" s="138">
        <v>447</v>
      </c>
      <c r="AN181" s="138">
        <v>179</v>
      </c>
      <c r="AO181" s="149">
        <v>503</v>
      </c>
      <c r="AT181" s="138">
        <v>173</v>
      </c>
      <c r="AU181" s="138">
        <v>910</v>
      </c>
      <c r="AZ181" s="138">
        <v>111</v>
      </c>
      <c r="BA181" s="138">
        <v>968</v>
      </c>
      <c r="BJ181" s="138">
        <v>188</v>
      </c>
      <c r="BK181" s="149">
        <v>488</v>
      </c>
      <c r="BU181" s="138">
        <v>230</v>
      </c>
      <c r="BV181" s="149">
        <v>1625</v>
      </c>
    </row>
    <row r="182" spans="9:75">
      <c r="I182" s="68">
        <v>128</v>
      </c>
      <c r="J182" s="56">
        <v>294</v>
      </c>
      <c r="K182" s="1"/>
      <c r="L182" s="1"/>
      <c r="M182" s="1"/>
      <c r="N182" s="1"/>
      <c r="O182" s="1"/>
      <c r="P182" s="133">
        <v>610</v>
      </c>
      <c r="Q182" s="134">
        <v>25</v>
      </c>
      <c r="R182" s="1"/>
      <c r="S182" s="1"/>
      <c r="T182" s="1"/>
      <c r="U182" s="1"/>
      <c r="V182" s="134">
        <v>469</v>
      </c>
      <c r="W182" s="134">
        <v>469</v>
      </c>
      <c r="X182" s="1"/>
      <c r="Y182" s="1"/>
      <c r="Z182" s="1"/>
      <c r="AA182" s="1"/>
      <c r="AB182" s="149">
        <v>222</v>
      </c>
      <c r="AC182" s="149">
        <v>716</v>
      </c>
      <c r="AD182" s="2"/>
      <c r="AE182" s="268"/>
      <c r="AF182" s="2"/>
      <c r="AH182" s="138">
        <v>179</v>
      </c>
      <c r="AI182" s="138">
        <v>492</v>
      </c>
      <c r="AN182" s="138">
        <v>190</v>
      </c>
      <c r="AO182" s="138">
        <v>522</v>
      </c>
      <c r="AT182" s="138">
        <v>177</v>
      </c>
      <c r="AU182" s="138">
        <v>987</v>
      </c>
      <c r="AZ182" s="149">
        <v>141</v>
      </c>
      <c r="BA182" s="138">
        <v>987</v>
      </c>
      <c r="BJ182" s="138">
        <v>217</v>
      </c>
      <c r="BK182" s="138">
        <v>870</v>
      </c>
      <c r="BU182" s="149">
        <v>233</v>
      </c>
      <c r="BV182" s="149">
        <v>1676</v>
      </c>
    </row>
    <row r="183" spans="9:75" ht="13.5" thickBot="1">
      <c r="I183" s="59">
        <v>135</v>
      </c>
      <c r="J183" s="71">
        <v>340</v>
      </c>
      <c r="K183" s="1"/>
      <c r="L183" s="1"/>
      <c r="M183" s="1"/>
      <c r="N183" s="1"/>
      <c r="O183" s="1"/>
      <c r="P183" s="133">
        <v>340</v>
      </c>
      <c r="Q183" s="135">
        <v>60</v>
      </c>
      <c r="R183" s="1"/>
      <c r="S183" s="1"/>
      <c r="T183" s="1"/>
      <c r="U183" s="1"/>
      <c r="V183" s="133">
        <v>47</v>
      </c>
      <c r="W183" s="135">
        <v>25</v>
      </c>
      <c r="X183" s="1"/>
      <c r="Y183" s="1"/>
      <c r="Z183" s="1"/>
      <c r="AA183" s="1"/>
      <c r="AB183" s="138">
        <v>224</v>
      </c>
      <c r="AC183" s="138">
        <v>811</v>
      </c>
      <c r="AH183" s="138">
        <v>191</v>
      </c>
      <c r="AI183" s="138">
        <v>494</v>
      </c>
      <c r="AN183" s="138">
        <v>195</v>
      </c>
      <c r="AO183" s="138">
        <v>547</v>
      </c>
      <c r="AT183" s="138">
        <v>179</v>
      </c>
      <c r="AU183" s="149">
        <v>1124</v>
      </c>
      <c r="AZ183" s="138">
        <v>148</v>
      </c>
      <c r="BA183" s="149">
        <v>1024</v>
      </c>
      <c r="BJ183" s="138">
        <v>222</v>
      </c>
      <c r="BK183" s="138">
        <v>971</v>
      </c>
      <c r="BU183" s="138">
        <v>254</v>
      </c>
      <c r="BV183" s="138">
        <v>1718</v>
      </c>
    </row>
    <row r="184" spans="9:75">
      <c r="I184" s="68">
        <v>141</v>
      </c>
      <c r="J184" s="56">
        <v>349</v>
      </c>
      <c r="K184" s="1"/>
      <c r="L184" s="1"/>
      <c r="M184" s="1"/>
      <c r="N184" s="1"/>
      <c r="O184" s="1"/>
      <c r="P184" s="134">
        <v>48</v>
      </c>
      <c r="Q184" s="135">
        <v>308</v>
      </c>
      <c r="R184" s="1"/>
      <c r="S184" s="1"/>
      <c r="T184" s="1"/>
      <c r="U184" s="1"/>
      <c r="V184" s="133">
        <v>665</v>
      </c>
      <c r="W184" s="133">
        <v>175</v>
      </c>
      <c r="X184" s="1"/>
      <c r="Y184" s="1"/>
      <c r="Z184" s="1"/>
      <c r="AA184" s="1"/>
      <c r="AB184" s="138">
        <v>237</v>
      </c>
      <c r="AC184" s="138">
        <v>868</v>
      </c>
      <c r="AH184" s="138">
        <v>217</v>
      </c>
      <c r="AI184" s="138">
        <v>503</v>
      </c>
      <c r="AN184" s="138">
        <v>201</v>
      </c>
      <c r="AO184" s="149">
        <v>968</v>
      </c>
      <c r="AT184" s="138">
        <v>190</v>
      </c>
      <c r="AU184" s="138">
        <v>1270</v>
      </c>
      <c r="AZ184" s="138">
        <v>177</v>
      </c>
      <c r="BA184" s="138">
        <v>1114</v>
      </c>
      <c r="BJ184" s="149">
        <v>234</v>
      </c>
      <c r="BK184" s="138">
        <v>1218</v>
      </c>
      <c r="BU184" s="138">
        <v>294</v>
      </c>
      <c r="BV184" s="149">
        <v>1986</v>
      </c>
    </row>
    <row r="185" spans="9:75" ht="13.5" thickBot="1">
      <c r="I185" s="71">
        <v>144</v>
      </c>
      <c r="J185" s="71">
        <v>365</v>
      </c>
      <c r="K185" s="1"/>
      <c r="L185" s="1"/>
      <c r="M185" s="1"/>
      <c r="N185" s="1"/>
      <c r="O185" s="1"/>
      <c r="P185" s="134">
        <v>151</v>
      </c>
      <c r="Q185" s="135">
        <v>71</v>
      </c>
      <c r="R185" s="1"/>
      <c r="S185" s="1"/>
      <c r="T185" s="1"/>
      <c r="U185" s="1"/>
      <c r="V185" s="135">
        <v>433</v>
      </c>
      <c r="W185" s="135">
        <v>378</v>
      </c>
      <c r="X185" s="1"/>
      <c r="Y185" s="1"/>
      <c r="Z185" s="1"/>
      <c r="AA185" s="1"/>
      <c r="AB185" s="149">
        <v>279</v>
      </c>
      <c r="AC185" s="138">
        <v>1038</v>
      </c>
      <c r="AH185" s="138">
        <v>229</v>
      </c>
      <c r="AI185" s="138">
        <v>537</v>
      </c>
      <c r="AN185" s="149">
        <v>217</v>
      </c>
      <c r="AO185" s="149">
        <v>1114</v>
      </c>
      <c r="AT185" s="149">
        <v>195</v>
      </c>
      <c r="AU185" s="138">
        <v>1319</v>
      </c>
      <c r="AZ185" s="138">
        <v>195</v>
      </c>
      <c r="BA185" s="149">
        <v>1124</v>
      </c>
      <c r="BJ185" s="138">
        <v>245</v>
      </c>
      <c r="BK185" s="138">
        <v>1507</v>
      </c>
      <c r="BU185" s="138">
        <v>330</v>
      </c>
      <c r="BV185" s="138">
        <v>2041</v>
      </c>
    </row>
    <row r="186" spans="9:75">
      <c r="I186" s="56">
        <v>177</v>
      </c>
      <c r="K186" s="1"/>
      <c r="L186" s="1"/>
      <c r="M186" s="1"/>
      <c r="N186" s="1"/>
      <c r="O186" s="1"/>
      <c r="P186" s="140">
        <v>108</v>
      </c>
      <c r="Q186" s="134">
        <v>118</v>
      </c>
      <c r="R186" s="1"/>
      <c r="S186" s="1"/>
      <c r="T186" s="1"/>
      <c r="U186" s="1"/>
      <c r="V186" s="135">
        <v>25</v>
      </c>
      <c r="W186" s="134">
        <v>65</v>
      </c>
      <c r="X186" s="1"/>
      <c r="Y186" s="1"/>
      <c r="Z186" s="1"/>
      <c r="AA186" s="1"/>
      <c r="AB186" s="138">
        <v>288</v>
      </c>
      <c r="AC186" s="138">
        <v>1126</v>
      </c>
      <c r="AH186" s="138">
        <v>233</v>
      </c>
      <c r="AI186" s="138">
        <v>766</v>
      </c>
      <c r="AN186" s="138">
        <v>222</v>
      </c>
      <c r="AO186" s="138">
        <v>1126</v>
      </c>
      <c r="AT186" s="138">
        <v>223</v>
      </c>
      <c r="AU186" s="149">
        <v>1592</v>
      </c>
      <c r="AZ186" s="138">
        <v>207</v>
      </c>
      <c r="BA186" s="149">
        <v>1577</v>
      </c>
      <c r="BJ186" s="138">
        <v>247</v>
      </c>
      <c r="BK186" s="138">
        <v>1717</v>
      </c>
      <c r="BU186" s="138">
        <v>343</v>
      </c>
      <c r="BV186" s="149">
        <v>2056</v>
      </c>
    </row>
    <row r="187" spans="9:75" ht="13.5" thickBot="1">
      <c r="I187" s="59">
        <v>192</v>
      </c>
      <c r="K187" s="1"/>
      <c r="L187" s="1"/>
      <c r="M187" s="1"/>
      <c r="N187" s="1"/>
      <c r="O187" s="1"/>
      <c r="P187" s="133">
        <v>1</v>
      </c>
      <c r="Q187" s="135">
        <v>64</v>
      </c>
      <c r="R187" s="1"/>
      <c r="S187" s="1"/>
      <c r="T187" s="1"/>
      <c r="U187" s="1"/>
      <c r="V187" s="135">
        <v>79</v>
      </c>
      <c r="W187" s="135">
        <v>494</v>
      </c>
      <c r="X187" s="1"/>
      <c r="Y187" s="1"/>
      <c r="Z187" s="1"/>
      <c r="AA187" s="1"/>
      <c r="AB187" s="138">
        <v>292</v>
      </c>
      <c r="AC187" s="138">
        <v>1218</v>
      </c>
      <c r="AH187" s="138">
        <v>245</v>
      </c>
      <c r="AI187" s="138">
        <v>910</v>
      </c>
      <c r="AN187" s="149">
        <v>233</v>
      </c>
      <c r="AO187" s="138">
        <v>1139</v>
      </c>
      <c r="AT187" s="138">
        <v>233</v>
      </c>
      <c r="AU187" s="138">
        <v>1732</v>
      </c>
      <c r="AZ187" s="149">
        <v>217</v>
      </c>
      <c r="BA187" s="138">
        <v>1717</v>
      </c>
      <c r="BJ187" s="138">
        <v>329</v>
      </c>
      <c r="BK187" s="138">
        <v>1918</v>
      </c>
      <c r="BU187" s="149">
        <v>469</v>
      </c>
      <c r="BV187" s="138">
        <v>2429</v>
      </c>
    </row>
    <row r="188" spans="9:75">
      <c r="I188" s="56">
        <v>217</v>
      </c>
      <c r="K188" s="1"/>
      <c r="L188" s="1"/>
      <c r="M188" s="1"/>
      <c r="N188" s="1"/>
      <c r="O188" s="1"/>
      <c r="P188" s="135">
        <v>522</v>
      </c>
      <c r="Q188" s="135">
        <v>180</v>
      </c>
      <c r="R188" s="1"/>
      <c r="S188" s="1"/>
      <c r="T188" s="1"/>
      <c r="U188" s="1"/>
      <c r="V188" s="135">
        <v>103</v>
      </c>
      <c r="W188" s="133">
        <v>236</v>
      </c>
      <c r="X188" s="1"/>
      <c r="Y188" s="1"/>
      <c r="Z188" s="1"/>
      <c r="AA188" s="1"/>
      <c r="AB188" s="138">
        <v>302</v>
      </c>
      <c r="AC188" s="138">
        <v>1272</v>
      </c>
      <c r="AH188" s="138">
        <v>254</v>
      </c>
      <c r="AI188" s="138">
        <v>1108</v>
      </c>
      <c r="AN188" s="138">
        <v>254</v>
      </c>
      <c r="AO188" s="138">
        <v>1625</v>
      </c>
      <c r="AT188" s="149">
        <v>254</v>
      </c>
      <c r="AU188" s="138">
        <v>1816</v>
      </c>
      <c r="AZ188" s="149">
        <v>233</v>
      </c>
      <c r="BA188" s="138">
        <v>2016</v>
      </c>
      <c r="BJ188" s="138">
        <v>341</v>
      </c>
      <c r="BK188" s="138">
        <v>2753</v>
      </c>
      <c r="BU188" s="138">
        <v>668</v>
      </c>
      <c r="BV188" s="138">
        <v>3138</v>
      </c>
    </row>
    <row r="189" spans="9:75" ht="13.5" thickBot="1">
      <c r="I189" s="59">
        <v>236</v>
      </c>
      <c r="K189" s="1"/>
      <c r="L189" s="1"/>
      <c r="M189" s="1"/>
      <c r="N189" s="1"/>
      <c r="O189" s="1"/>
      <c r="P189" s="134">
        <v>65</v>
      </c>
      <c r="Q189" s="269">
        <v>66</v>
      </c>
      <c r="R189" s="1"/>
      <c r="S189" s="1"/>
      <c r="T189" s="1"/>
      <c r="U189" s="1"/>
      <c r="V189" s="135">
        <v>322</v>
      </c>
      <c r="W189" s="269">
        <v>302</v>
      </c>
      <c r="X189" s="1"/>
      <c r="Y189" s="1"/>
      <c r="Z189" s="1"/>
      <c r="AA189" s="1"/>
      <c r="AB189" s="138">
        <v>322</v>
      </c>
      <c r="AC189" s="139">
        <v>1388</v>
      </c>
      <c r="AH189" s="138">
        <v>312</v>
      </c>
      <c r="AI189" s="139">
        <v>1510</v>
      </c>
      <c r="AN189" s="138">
        <v>271</v>
      </c>
      <c r="AO189" s="139">
        <v>1902</v>
      </c>
      <c r="AT189" s="138">
        <v>330</v>
      </c>
      <c r="AU189" s="139">
        <v>1902</v>
      </c>
      <c r="AZ189" s="138">
        <v>254</v>
      </c>
      <c r="BA189" s="139">
        <v>2171</v>
      </c>
      <c r="BJ189" s="138">
        <v>343</v>
      </c>
      <c r="BK189" s="139">
        <v>2775</v>
      </c>
      <c r="BU189" s="138">
        <v>888</v>
      </c>
      <c r="BV189" s="139">
        <v>3357</v>
      </c>
    </row>
    <row r="190" spans="9:75">
      <c r="I190" s="68">
        <v>249</v>
      </c>
      <c r="K190" s="1"/>
      <c r="L190" s="1"/>
      <c r="M190" s="1"/>
      <c r="N190" s="1"/>
      <c r="O190" s="1"/>
      <c r="P190" s="133">
        <v>121</v>
      </c>
      <c r="Q190" s="1"/>
      <c r="R190" s="1"/>
      <c r="S190" s="1"/>
      <c r="T190" s="1"/>
      <c r="U190" s="1"/>
      <c r="V190" s="135">
        <v>68</v>
      </c>
      <c r="W190" s="1"/>
      <c r="X190" s="1"/>
      <c r="Y190" s="1"/>
      <c r="Z190" s="1"/>
      <c r="AA190" s="1"/>
      <c r="AB190" s="138">
        <v>330</v>
      </c>
      <c r="AH190" s="138">
        <v>330</v>
      </c>
      <c r="AN190" s="138">
        <v>291</v>
      </c>
      <c r="AT190" s="138">
        <v>386</v>
      </c>
      <c r="AZ190" s="138">
        <v>330</v>
      </c>
      <c r="BJ190" s="138">
        <v>399</v>
      </c>
      <c r="BU190" s="149">
        <v>968</v>
      </c>
    </row>
    <row r="191" spans="9:75" ht="13.5" thickBot="1">
      <c r="I191" s="71">
        <v>254</v>
      </c>
      <c r="J191" s="1"/>
      <c r="K191" s="1"/>
      <c r="L191" s="1"/>
      <c r="M191" s="1"/>
      <c r="N191" s="1"/>
      <c r="O191" s="1"/>
      <c r="P191" s="134">
        <v>233</v>
      </c>
      <c r="Q191" s="1"/>
      <c r="R191" s="1"/>
      <c r="S191" s="1"/>
      <c r="T191" s="1"/>
      <c r="U191" s="1"/>
      <c r="V191" s="135">
        <v>312</v>
      </c>
      <c r="W191" s="1"/>
      <c r="X191" s="1"/>
      <c r="Y191" s="1"/>
      <c r="Z191" s="1"/>
      <c r="AA191" s="1"/>
      <c r="AB191" s="138">
        <v>340</v>
      </c>
      <c r="AH191" s="138">
        <v>337</v>
      </c>
      <c r="AN191" s="138">
        <v>296</v>
      </c>
      <c r="AT191" s="149">
        <v>469</v>
      </c>
      <c r="AZ191" s="138">
        <v>348</v>
      </c>
      <c r="BJ191" s="149">
        <v>488</v>
      </c>
      <c r="BU191" s="138">
        <v>1073</v>
      </c>
    </row>
    <row r="192" spans="9:75">
      <c r="I192" s="68">
        <v>267</v>
      </c>
      <c r="J192" s="1"/>
      <c r="K192" s="1"/>
      <c r="L192" s="1"/>
      <c r="M192" s="1"/>
      <c r="N192" s="1"/>
      <c r="O192" s="1"/>
      <c r="P192" s="133">
        <v>144</v>
      </c>
      <c r="Q192" s="1"/>
      <c r="R192" s="1"/>
      <c r="S192" s="1"/>
      <c r="T192" s="1"/>
      <c r="U192" s="1"/>
      <c r="V192" s="133">
        <v>175</v>
      </c>
      <c r="W192" s="1"/>
      <c r="X192" s="1"/>
      <c r="Y192" s="1"/>
      <c r="Z192" s="1"/>
      <c r="AA192" s="1"/>
      <c r="AB192" s="138">
        <v>364</v>
      </c>
      <c r="AH192" s="138">
        <v>343</v>
      </c>
      <c r="AN192" s="138">
        <v>341</v>
      </c>
      <c r="AT192" s="138">
        <v>494</v>
      </c>
      <c r="AZ192" s="138">
        <v>365</v>
      </c>
      <c r="BJ192" s="138">
        <v>503</v>
      </c>
      <c r="BU192" s="138">
        <v>1086</v>
      </c>
    </row>
    <row r="193" spans="8:73" ht="13.5" thickBot="1">
      <c r="I193" s="71">
        <v>279</v>
      </c>
      <c r="J193" s="1"/>
      <c r="K193" s="1"/>
      <c r="L193" s="1"/>
      <c r="M193" s="1"/>
      <c r="N193" s="1"/>
      <c r="O193" s="1"/>
      <c r="P193" s="133">
        <v>353</v>
      </c>
      <c r="Q193" s="1"/>
      <c r="R193" s="1"/>
      <c r="S193" s="1"/>
      <c r="T193" s="1"/>
      <c r="U193" s="1"/>
      <c r="V193" s="135">
        <v>541</v>
      </c>
      <c r="W193" s="1"/>
      <c r="X193" s="1"/>
      <c r="Y193" s="1"/>
      <c r="Z193" s="1"/>
      <c r="AA193" s="1"/>
      <c r="AB193" s="138">
        <v>365</v>
      </c>
      <c r="AH193" s="138">
        <v>353</v>
      </c>
      <c r="AN193" s="149">
        <v>365</v>
      </c>
      <c r="AT193" s="138">
        <v>503</v>
      </c>
      <c r="AZ193" s="138">
        <v>368</v>
      </c>
      <c r="BJ193" s="138">
        <v>768</v>
      </c>
      <c r="BU193" s="138">
        <v>1114</v>
      </c>
    </row>
    <row r="194" spans="8:73">
      <c r="I194" s="56">
        <v>294</v>
      </c>
      <c r="J194" s="1"/>
      <c r="K194" s="1"/>
      <c r="L194" s="1"/>
      <c r="M194" s="1"/>
      <c r="N194" s="1"/>
      <c r="O194" s="1"/>
      <c r="P194" s="133">
        <v>311</v>
      </c>
      <c r="Q194" s="1"/>
      <c r="R194" s="1"/>
      <c r="S194" s="1"/>
      <c r="T194" s="1"/>
      <c r="U194" s="1"/>
      <c r="V194" s="135">
        <v>378</v>
      </c>
      <c r="W194" s="1"/>
      <c r="X194" s="1"/>
      <c r="Y194" s="1"/>
      <c r="Z194" s="1"/>
      <c r="AA194" s="1"/>
      <c r="AB194" s="138">
        <v>386</v>
      </c>
      <c r="AH194" s="138">
        <v>388</v>
      </c>
      <c r="AN194" s="138">
        <v>401</v>
      </c>
      <c r="AT194" s="138">
        <v>703</v>
      </c>
      <c r="AZ194" s="138">
        <v>384</v>
      </c>
      <c r="BJ194" s="138">
        <v>816</v>
      </c>
      <c r="BU194" s="149">
        <v>1124</v>
      </c>
    </row>
    <row r="195" spans="8:73" ht="13.5" thickBot="1">
      <c r="I195" s="59">
        <v>301</v>
      </c>
      <c r="J195" s="1"/>
      <c r="K195" s="1"/>
      <c r="L195" s="1"/>
      <c r="M195" s="1"/>
      <c r="N195" s="1"/>
      <c r="O195" s="1"/>
      <c r="P195" s="133">
        <v>201</v>
      </c>
      <c r="Q195" s="1"/>
      <c r="R195" s="1"/>
      <c r="S195" s="1"/>
      <c r="T195" s="1"/>
      <c r="U195" s="1"/>
      <c r="V195" s="135">
        <v>254</v>
      </c>
      <c r="W195" s="1"/>
      <c r="X195" s="1"/>
      <c r="Y195" s="1"/>
      <c r="Z195" s="1"/>
      <c r="AA195" s="1"/>
      <c r="AB195" s="138">
        <v>435</v>
      </c>
      <c r="AH195" s="138">
        <v>447</v>
      </c>
      <c r="AN195" s="149">
        <v>451</v>
      </c>
      <c r="AT195" s="138">
        <v>910</v>
      </c>
      <c r="AZ195" s="138">
        <v>525</v>
      </c>
      <c r="BJ195" s="138">
        <v>870</v>
      </c>
      <c r="BU195" s="138">
        <v>1305</v>
      </c>
    </row>
    <row r="196" spans="8:73">
      <c r="I196" s="68">
        <v>302</v>
      </c>
      <c r="J196" s="1"/>
      <c r="K196" s="1"/>
      <c r="L196" s="1"/>
      <c r="M196" s="1"/>
      <c r="N196" s="1"/>
      <c r="O196" s="1"/>
      <c r="P196" s="133">
        <v>173</v>
      </c>
      <c r="Q196" s="1"/>
      <c r="R196" s="1"/>
      <c r="S196" s="1"/>
      <c r="T196" s="1"/>
      <c r="U196" s="1"/>
      <c r="V196" s="135">
        <v>173</v>
      </c>
      <c r="W196" s="1"/>
      <c r="X196" s="1"/>
      <c r="Y196" s="1"/>
      <c r="Z196" s="1"/>
      <c r="AA196" s="1"/>
      <c r="AB196" s="138">
        <v>461</v>
      </c>
      <c r="AH196" s="138">
        <v>492</v>
      </c>
      <c r="AN196" s="138">
        <v>469</v>
      </c>
      <c r="AT196" s="138">
        <v>987</v>
      </c>
      <c r="AZ196" s="138">
        <v>842</v>
      </c>
      <c r="BJ196" s="138">
        <v>971</v>
      </c>
      <c r="BU196" s="138">
        <v>1538</v>
      </c>
    </row>
    <row r="197" spans="8:73" ht="13.5" thickBot="1">
      <c r="I197" s="59">
        <v>312</v>
      </c>
      <c r="J197" s="1"/>
      <c r="K197" s="1"/>
      <c r="L197" s="1"/>
      <c r="M197" s="1"/>
      <c r="N197" s="1"/>
      <c r="O197" s="1"/>
      <c r="P197" s="135">
        <v>271</v>
      </c>
      <c r="Q197" s="1"/>
      <c r="R197" s="1"/>
      <c r="S197" s="1"/>
      <c r="T197" s="1"/>
      <c r="U197" s="1"/>
      <c r="V197" s="133">
        <v>538</v>
      </c>
      <c r="W197" s="1"/>
      <c r="X197" s="1"/>
      <c r="Y197" s="1"/>
      <c r="Z197" s="1"/>
      <c r="AA197" s="1"/>
      <c r="AB197" s="149">
        <v>469</v>
      </c>
      <c r="AH197" s="138">
        <v>494</v>
      </c>
      <c r="AN197" s="149">
        <v>503</v>
      </c>
      <c r="AT197" s="138">
        <v>997</v>
      </c>
      <c r="AZ197" s="138">
        <v>968</v>
      </c>
      <c r="BJ197" s="138">
        <v>973</v>
      </c>
      <c r="BU197" s="138">
        <v>1622</v>
      </c>
    </row>
    <row r="198" spans="8:73">
      <c r="I198" s="68">
        <v>329</v>
      </c>
      <c r="J198" s="1"/>
      <c r="K198" s="1"/>
      <c r="L198" s="1"/>
      <c r="M198" s="1"/>
      <c r="N198" s="1"/>
      <c r="O198" s="1"/>
      <c r="P198" s="134">
        <v>469</v>
      </c>
      <c r="Q198" s="1"/>
      <c r="R198" s="1"/>
      <c r="S198" s="1"/>
      <c r="T198" s="1"/>
      <c r="U198" s="1"/>
      <c r="V198" s="134">
        <v>65</v>
      </c>
      <c r="W198" s="1"/>
      <c r="X198" s="1"/>
      <c r="Y198" s="1"/>
      <c r="Z198" s="1"/>
      <c r="AA198" s="1"/>
      <c r="AB198" s="149">
        <v>492</v>
      </c>
      <c r="AH198" s="138">
        <v>503</v>
      </c>
      <c r="AN198" s="138">
        <v>522</v>
      </c>
      <c r="AT198" s="138">
        <v>1102</v>
      </c>
      <c r="AZ198" s="138">
        <v>987</v>
      </c>
      <c r="BJ198" s="138">
        <v>1114</v>
      </c>
      <c r="BU198" s="149">
        <v>1625</v>
      </c>
    </row>
    <row r="199" spans="8:73" ht="13.5" thickBot="1">
      <c r="I199" s="71">
        <v>340</v>
      </c>
      <c r="J199" s="1"/>
      <c r="K199" s="1"/>
      <c r="L199" s="1"/>
      <c r="M199" s="1"/>
      <c r="N199" s="1"/>
      <c r="O199" s="1"/>
      <c r="P199" s="134">
        <v>25</v>
      </c>
      <c r="Q199" s="1"/>
      <c r="R199" s="1"/>
      <c r="S199" s="1"/>
      <c r="T199" s="1"/>
      <c r="U199" s="1"/>
      <c r="V199" s="133">
        <v>547</v>
      </c>
      <c r="W199" s="1"/>
      <c r="X199" s="1"/>
      <c r="Y199" s="1"/>
      <c r="Z199" s="1"/>
      <c r="AA199" s="1"/>
      <c r="AB199" s="149">
        <v>494</v>
      </c>
      <c r="AH199" s="138">
        <v>537</v>
      </c>
      <c r="AN199" s="138">
        <v>547</v>
      </c>
      <c r="AT199" s="138">
        <v>1114</v>
      </c>
      <c r="AZ199" s="149">
        <v>1024</v>
      </c>
      <c r="BJ199" s="138">
        <v>1218</v>
      </c>
      <c r="BU199" s="149">
        <v>1676</v>
      </c>
    </row>
    <row r="200" spans="8:73">
      <c r="I200" s="56">
        <v>349</v>
      </c>
      <c r="J200" s="1"/>
      <c r="K200" s="1"/>
      <c r="L200" s="1"/>
      <c r="M200" s="1"/>
      <c r="N200" s="1"/>
      <c r="O200" s="1"/>
      <c r="P200" s="135">
        <v>60</v>
      </c>
      <c r="Q200" s="1"/>
      <c r="R200" s="1"/>
      <c r="S200" s="1"/>
      <c r="T200" s="1"/>
      <c r="U200" s="1"/>
      <c r="V200" s="133">
        <v>267</v>
      </c>
      <c r="W200" s="1"/>
      <c r="X200" s="1"/>
      <c r="Y200" s="1"/>
      <c r="Z200" s="1"/>
      <c r="AA200" s="1"/>
      <c r="AB200" s="138">
        <v>522</v>
      </c>
      <c r="AH200" s="138">
        <v>694</v>
      </c>
      <c r="AN200" s="138">
        <v>585</v>
      </c>
      <c r="AT200" s="149">
        <v>1124</v>
      </c>
      <c r="AZ200" s="138">
        <v>1089</v>
      </c>
      <c r="BJ200" s="138">
        <v>1318</v>
      </c>
      <c r="BU200" s="149">
        <v>1714</v>
      </c>
    </row>
    <row r="201" spans="8:73" ht="13.5" thickBot="1">
      <c r="I201" s="71">
        <v>365</v>
      </c>
      <c r="J201" s="1"/>
      <c r="K201" s="1"/>
      <c r="L201" s="1"/>
      <c r="M201" s="1"/>
      <c r="N201" s="1"/>
      <c r="O201" s="1"/>
      <c r="P201" s="135">
        <v>267</v>
      </c>
      <c r="Q201" s="1"/>
      <c r="R201" s="1"/>
      <c r="S201" s="1"/>
      <c r="T201" s="1"/>
      <c r="U201" s="1"/>
      <c r="V201" s="135">
        <v>222</v>
      </c>
      <c r="W201" s="1"/>
      <c r="X201" s="1"/>
      <c r="Y201" s="1"/>
      <c r="Z201" s="1"/>
      <c r="AA201" s="1"/>
      <c r="AB201" s="138">
        <v>571</v>
      </c>
      <c r="AH201" s="138">
        <v>766</v>
      </c>
      <c r="AN201" s="138">
        <v>753</v>
      </c>
      <c r="AT201" s="138">
        <v>1270</v>
      </c>
      <c r="AZ201" s="138">
        <v>1114</v>
      </c>
      <c r="BJ201" s="149">
        <v>1332</v>
      </c>
      <c r="BU201" s="138">
        <v>1718</v>
      </c>
    </row>
    <row r="202" spans="8:73">
      <c r="I202" s="68">
        <v>401</v>
      </c>
      <c r="J202" s="1"/>
      <c r="K202" s="1"/>
      <c r="L202" s="1"/>
      <c r="M202" s="1"/>
      <c r="N202" s="1"/>
      <c r="O202" s="1"/>
      <c r="P202" s="140">
        <v>308</v>
      </c>
      <c r="Q202" s="1"/>
      <c r="R202" s="1"/>
      <c r="S202" s="1"/>
      <c r="T202" s="1"/>
      <c r="U202" s="1"/>
      <c r="V202" s="135">
        <v>494</v>
      </c>
      <c r="W202" s="1"/>
      <c r="X202" s="1"/>
      <c r="Y202" s="1"/>
      <c r="Z202" s="1"/>
      <c r="AA202" s="1"/>
      <c r="AB202" s="138">
        <v>710</v>
      </c>
      <c r="AH202" s="138">
        <v>910</v>
      </c>
      <c r="AN202" s="149">
        <v>968</v>
      </c>
      <c r="AT202" s="149">
        <v>1302</v>
      </c>
      <c r="AZ202" s="149">
        <v>1124</v>
      </c>
      <c r="BJ202" s="138">
        <v>1503</v>
      </c>
      <c r="BU202" s="138">
        <v>1922</v>
      </c>
    </row>
    <row r="203" spans="8:73" ht="13.5" thickBot="1">
      <c r="I203" s="59">
        <v>469</v>
      </c>
      <c r="J203" s="1"/>
      <c r="K203" s="1"/>
      <c r="L203" s="1"/>
      <c r="M203" s="1"/>
      <c r="N203" s="1"/>
      <c r="O203" s="1"/>
      <c r="P203" s="135">
        <v>303</v>
      </c>
      <c r="Q203" s="1"/>
      <c r="R203" s="1"/>
      <c r="S203" s="1"/>
      <c r="T203" s="1"/>
      <c r="U203" s="1"/>
      <c r="V203" s="135">
        <v>818</v>
      </c>
      <c r="W203" s="1"/>
      <c r="X203" s="1"/>
      <c r="Y203" s="1"/>
      <c r="Z203" s="1"/>
      <c r="AA203" s="1"/>
      <c r="AB203" s="149">
        <v>716</v>
      </c>
      <c r="AH203" s="138">
        <v>980</v>
      </c>
      <c r="AN203" s="138">
        <v>987</v>
      </c>
      <c r="AT203" s="138">
        <v>1319</v>
      </c>
      <c r="AZ203" s="149">
        <v>1126</v>
      </c>
      <c r="BJ203" s="138">
        <v>1507</v>
      </c>
      <c r="BU203" s="149">
        <v>1986</v>
      </c>
    </row>
    <row r="204" spans="8:73">
      <c r="I204" s="68">
        <v>538</v>
      </c>
      <c r="J204" s="1"/>
      <c r="K204" s="1"/>
      <c r="L204" s="1"/>
      <c r="M204" s="1"/>
      <c r="N204" s="1"/>
      <c r="O204" s="1"/>
      <c r="P204" s="135">
        <v>71</v>
      </c>
      <c r="Q204" s="1"/>
      <c r="R204" s="1"/>
      <c r="S204" s="1"/>
      <c r="T204" s="1"/>
      <c r="U204" s="1"/>
      <c r="V204" s="135">
        <v>650</v>
      </c>
      <c r="W204" s="1"/>
      <c r="X204" s="1"/>
      <c r="Y204" s="1"/>
      <c r="Z204" s="1"/>
      <c r="AA204" s="1"/>
      <c r="AB204" s="138">
        <v>811</v>
      </c>
      <c r="AH204" s="138">
        <v>987</v>
      </c>
      <c r="AN204" s="149">
        <v>1038</v>
      </c>
      <c r="AT204" s="138">
        <v>1523</v>
      </c>
      <c r="AZ204" s="138">
        <v>1503</v>
      </c>
      <c r="BJ204" s="138">
        <v>1538</v>
      </c>
      <c r="BU204" s="138">
        <v>2041</v>
      </c>
    </row>
    <row r="205" spans="8:73">
      <c r="I205" s="59">
        <v>573</v>
      </c>
      <c r="J205" s="1"/>
      <c r="K205" s="1"/>
      <c r="L205" s="1"/>
      <c r="M205" s="1"/>
      <c r="N205" s="1"/>
      <c r="O205" s="1"/>
      <c r="P205" s="135">
        <v>168</v>
      </c>
      <c r="Q205" s="1"/>
      <c r="R205" s="1"/>
      <c r="S205" s="1"/>
      <c r="T205" s="1"/>
      <c r="U205" s="1"/>
      <c r="V205" s="135">
        <v>781</v>
      </c>
      <c r="W205" s="1"/>
      <c r="X205" s="1"/>
      <c r="Y205" s="1"/>
      <c r="Z205" s="1"/>
      <c r="AA205" s="1"/>
      <c r="AB205" s="138">
        <v>868</v>
      </c>
      <c r="AH205" s="138">
        <v>997</v>
      </c>
      <c r="AN205" s="149">
        <v>1114</v>
      </c>
      <c r="AT205" s="138">
        <v>1574</v>
      </c>
      <c r="AZ205" s="138">
        <v>1511</v>
      </c>
      <c r="BJ205" s="138">
        <v>1625</v>
      </c>
      <c r="BU205" s="149">
        <v>2056</v>
      </c>
    </row>
    <row r="206" spans="8:73">
      <c r="H206" s="1"/>
      <c r="I206" s="1"/>
      <c r="J206" s="1"/>
      <c r="K206" s="1"/>
      <c r="L206" s="1"/>
      <c r="M206" s="1"/>
      <c r="N206" s="1"/>
      <c r="O206" s="1"/>
      <c r="P206" s="134">
        <v>230</v>
      </c>
      <c r="Q206" s="1"/>
      <c r="R206" s="1"/>
      <c r="S206" s="1"/>
      <c r="T206" s="1"/>
      <c r="U206" s="1"/>
      <c r="V206" s="135">
        <v>9</v>
      </c>
      <c r="W206" s="1"/>
      <c r="X206" s="1"/>
      <c r="Y206" s="1"/>
      <c r="Z206" s="1"/>
      <c r="AA206" s="1"/>
      <c r="AB206" s="138">
        <v>1006</v>
      </c>
      <c r="AH206" s="138">
        <v>1024</v>
      </c>
      <c r="AN206" s="138">
        <v>1126</v>
      </c>
      <c r="AT206" s="149">
        <v>1592</v>
      </c>
      <c r="AZ206" s="149">
        <v>1577</v>
      </c>
      <c r="BJ206" s="149">
        <v>1649</v>
      </c>
      <c r="BU206" s="138">
        <v>2122</v>
      </c>
    </row>
    <row r="207" spans="8:73">
      <c r="H207" s="1"/>
      <c r="I207" s="1"/>
      <c r="J207" s="1"/>
      <c r="K207" s="1"/>
      <c r="L207" s="1"/>
      <c r="M207" s="1"/>
      <c r="N207" s="1"/>
      <c r="O207" s="1"/>
      <c r="P207" s="134">
        <v>118</v>
      </c>
      <c r="Q207" s="1"/>
      <c r="R207" s="1"/>
      <c r="S207" s="1"/>
      <c r="T207" s="1"/>
      <c r="U207" s="1"/>
      <c r="V207" s="135">
        <v>231</v>
      </c>
      <c r="W207" s="1"/>
      <c r="X207" s="1"/>
      <c r="Y207" s="1"/>
      <c r="Z207" s="1"/>
      <c r="AA207" s="1"/>
      <c r="AB207" s="138">
        <v>1038</v>
      </c>
      <c r="AH207" s="138">
        <v>1108</v>
      </c>
      <c r="AN207" s="138">
        <v>1138</v>
      </c>
      <c r="AT207" s="138">
        <v>1595</v>
      </c>
      <c r="AZ207" s="138">
        <v>1592</v>
      </c>
      <c r="BJ207" s="138">
        <v>1717</v>
      </c>
      <c r="BU207" s="138">
        <v>2429</v>
      </c>
    </row>
    <row r="208" spans="8:73">
      <c r="H208" s="1"/>
      <c r="I208" s="1"/>
      <c r="J208" s="1"/>
      <c r="K208" s="1"/>
      <c r="L208" s="1"/>
      <c r="M208" s="1"/>
      <c r="N208" s="1"/>
      <c r="O208" s="1"/>
      <c r="P208" s="135">
        <v>64</v>
      </c>
      <c r="Q208" s="1"/>
      <c r="R208" s="1"/>
      <c r="S208" s="1"/>
      <c r="T208" s="1"/>
      <c r="U208" s="1"/>
      <c r="V208" s="133">
        <v>236</v>
      </c>
      <c r="W208" s="1"/>
      <c r="X208" s="1"/>
      <c r="Y208" s="1"/>
      <c r="Z208" s="1"/>
      <c r="AA208" s="1"/>
      <c r="AB208" s="138">
        <v>1126</v>
      </c>
      <c r="AH208" s="138">
        <v>1219</v>
      </c>
      <c r="AN208" s="138">
        <v>1139</v>
      </c>
      <c r="AT208" s="138">
        <v>1712</v>
      </c>
      <c r="AZ208" s="138">
        <v>1717</v>
      </c>
      <c r="BJ208" s="138">
        <v>1902</v>
      </c>
      <c r="BU208" s="138">
        <v>2612</v>
      </c>
    </row>
    <row r="209" spans="8:73">
      <c r="H209" s="1"/>
      <c r="I209" s="1"/>
      <c r="J209" s="1"/>
      <c r="K209" s="1"/>
      <c r="L209" s="1"/>
      <c r="M209" s="1"/>
      <c r="N209" s="1"/>
      <c r="O209" s="1"/>
      <c r="P209" s="135">
        <v>343</v>
      </c>
      <c r="Q209" s="1"/>
      <c r="R209" s="1"/>
      <c r="S209" s="1"/>
      <c r="T209" s="1"/>
      <c r="U209" s="1"/>
      <c r="V209" s="135">
        <v>123</v>
      </c>
      <c r="W209" s="1"/>
      <c r="X209" s="1"/>
      <c r="Y209" s="1"/>
      <c r="Z209" s="1"/>
      <c r="AA209" s="1"/>
      <c r="AB209" s="138">
        <v>1218</v>
      </c>
      <c r="AH209" s="138">
        <v>1259</v>
      </c>
      <c r="AN209" s="138">
        <v>1503</v>
      </c>
      <c r="AT209" s="138">
        <v>1732</v>
      </c>
      <c r="AZ209" s="138">
        <v>2016</v>
      </c>
      <c r="BJ209" s="138">
        <v>1918</v>
      </c>
      <c r="BU209" s="138">
        <v>2630</v>
      </c>
    </row>
    <row r="210" spans="8:73">
      <c r="H210" s="1"/>
      <c r="I210" s="1"/>
      <c r="J210" s="1"/>
      <c r="K210" s="1"/>
      <c r="L210" s="1"/>
      <c r="M210" s="1"/>
      <c r="N210" s="1"/>
      <c r="O210" s="1"/>
      <c r="P210" s="135">
        <v>180</v>
      </c>
      <c r="Q210" s="1"/>
      <c r="R210" s="1"/>
      <c r="S210" s="1"/>
      <c r="T210" s="1"/>
      <c r="U210" s="1"/>
      <c r="V210" s="135">
        <v>302</v>
      </c>
      <c r="W210" s="1"/>
      <c r="X210" s="1"/>
      <c r="Y210" s="1"/>
      <c r="Z210" s="1"/>
      <c r="AA210" s="1"/>
      <c r="AB210" s="138">
        <v>1272</v>
      </c>
      <c r="AH210" s="138">
        <v>1507</v>
      </c>
      <c r="AN210" s="138">
        <v>1511</v>
      </c>
      <c r="AT210" s="138">
        <v>1816</v>
      </c>
      <c r="AZ210" s="138">
        <v>2056</v>
      </c>
      <c r="BJ210" s="149">
        <v>2056</v>
      </c>
      <c r="BU210" s="138">
        <v>2757</v>
      </c>
    </row>
    <row r="211" spans="8:73">
      <c r="H211" s="1"/>
      <c r="I211" s="1"/>
      <c r="J211" s="1"/>
      <c r="K211" s="1"/>
      <c r="L211" s="1"/>
      <c r="M211" s="1"/>
      <c r="N211" s="1"/>
      <c r="O211" s="1"/>
      <c r="P211" s="135">
        <v>93</v>
      </c>
      <c r="Q211" s="1"/>
      <c r="R211" s="1"/>
      <c r="S211" s="1"/>
      <c r="T211" s="1"/>
      <c r="U211" s="1"/>
      <c r="V211" s="135">
        <v>192</v>
      </c>
      <c r="W211" s="1"/>
      <c r="X211" s="1"/>
      <c r="Y211" s="1"/>
      <c r="Z211" s="1"/>
      <c r="AA211" s="1"/>
      <c r="AB211" s="138">
        <v>1388</v>
      </c>
      <c r="AH211" s="138">
        <v>1510</v>
      </c>
      <c r="AN211" s="138">
        <v>1625</v>
      </c>
      <c r="AT211" s="138">
        <v>1902</v>
      </c>
      <c r="AZ211" s="138">
        <v>2166</v>
      </c>
      <c r="BJ211" s="138">
        <v>2753</v>
      </c>
      <c r="BU211" s="138">
        <v>2854</v>
      </c>
    </row>
    <row r="212" spans="8:73">
      <c r="H212" s="1"/>
      <c r="I212" s="1"/>
      <c r="J212" s="1"/>
      <c r="K212" s="1"/>
      <c r="L212" s="1"/>
      <c r="M212" s="1"/>
      <c r="N212" s="1"/>
      <c r="O212" s="1"/>
      <c r="P212" s="135">
        <v>66</v>
      </c>
      <c r="Q212" s="1"/>
      <c r="R212" s="1"/>
      <c r="S212" s="1"/>
      <c r="T212" s="1"/>
      <c r="U212" s="1"/>
      <c r="V212" s="135">
        <v>180</v>
      </c>
      <c r="W212" s="1"/>
      <c r="X212" s="1"/>
      <c r="Y212" s="1"/>
      <c r="Z212" s="1"/>
      <c r="AA212" s="1"/>
      <c r="AB212" s="138">
        <v>1391</v>
      </c>
      <c r="AH212" s="138">
        <v>1592</v>
      </c>
      <c r="AN212" s="138">
        <v>1718</v>
      </c>
      <c r="AT212" s="149">
        <v>2056</v>
      </c>
      <c r="AZ212" s="138">
        <v>2171</v>
      </c>
      <c r="BJ212" s="138">
        <v>2775</v>
      </c>
      <c r="BU212" s="138">
        <v>3138</v>
      </c>
    </row>
    <row r="213" spans="8:73" ht="13.5" thickBot="1">
      <c r="H213" s="1"/>
      <c r="I213" s="1"/>
      <c r="J213" s="1"/>
      <c r="K213" s="1"/>
      <c r="L213" s="1"/>
      <c r="M213" s="1"/>
      <c r="N213" s="1"/>
      <c r="O213" s="1"/>
      <c r="P213" s="269">
        <v>716</v>
      </c>
      <c r="Q213" s="1"/>
      <c r="R213" s="1"/>
      <c r="S213" s="1"/>
      <c r="T213" s="1"/>
      <c r="U213" s="1"/>
      <c r="V213" s="136">
        <v>1114</v>
      </c>
      <c r="W213" s="1"/>
      <c r="X213" s="1"/>
      <c r="Y213" s="1"/>
      <c r="Z213" s="1"/>
      <c r="AA213" s="1"/>
      <c r="AB213" s="139">
        <v>1405</v>
      </c>
      <c r="AH213" s="139">
        <v>1647</v>
      </c>
      <c r="AN213" s="139">
        <v>1902</v>
      </c>
      <c r="AT213" s="139">
        <v>2068</v>
      </c>
      <c r="AZ213" s="139">
        <v>2337</v>
      </c>
      <c r="BJ213" s="139">
        <v>2970</v>
      </c>
      <c r="BU213" s="139">
        <v>3357</v>
      </c>
    </row>
    <row r="214" spans="8:73"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</row>
    <row r="215" spans="8:73"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</row>
    <row r="216" spans="8:73"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</row>
    <row r="217" spans="8:73"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</row>
    <row r="218" spans="8:73"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</row>
    <row r="219" spans="8:73" ht="13.5" thickBot="1"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</row>
    <row r="220" spans="8:73">
      <c r="H220" s="1"/>
      <c r="I220" s="1"/>
      <c r="J220" s="1"/>
      <c r="K220" s="1"/>
      <c r="L220" s="1"/>
      <c r="M220" s="1"/>
      <c r="N220" s="1"/>
      <c r="O220" s="1"/>
      <c r="P220" s="132">
        <v>121</v>
      </c>
      <c r="Q220" s="1"/>
      <c r="R220" s="1"/>
      <c r="S220" s="1"/>
      <c r="T220" s="1"/>
      <c r="U220" s="1"/>
      <c r="V220" s="132">
        <v>201</v>
      </c>
      <c r="W220" s="1"/>
      <c r="X220" s="1"/>
      <c r="Y220" s="1"/>
      <c r="Z220" s="1"/>
      <c r="AA220" s="1"/>
      <c r="AB220" s="137">
        <v>27</v>
      </c>
      <c r="AH220" s="137">
        <v>33</v>
      </c>
      <c r="AN220" s="159">
        <v>25</v>
      </c>
      <c r="AT220" s="137">
        <v>48</v>
      </c>
      <c r="AZ220" s="159">
        <v>16</v>
      </c>
      <c r="BJ220" s="159">
        <v>67</v>
      </c>
      <c r="BU220" s="137">
        <v>16</v>
      </c>
    </row>
    <row r="221" spans="8:73">
      <c r="H221" s="1"/>
      <c r="I221" s="1"/>
      <c r="J221" s="1"/>
      <c r="K221" s="1"/>
      <c r="L221" s="1"/>
      <c r="M221" s="1"/>
      <c r="N221" s="1"/>
      <c r="O221" s="1"/>
      <c r="P221" s="133">
        <v>353</v>
      </c>
      <c r="Q221" s="1"/>
      <c r="R221" s="1"/>
      <c r="S221" s="1"/>
      <c r="T221" s="1"/>
      <c r="U221" s="1"/>
      <c r="V221" s="135">
        <v>87</v>
      </c>
      <c r="W221" s="1"/>
      <c r="X221" s="1"/>
      <c r="Y221" s="1"/>
      <c r="Z221" s="1"/>
      <c r="AA221" s="1"/>
      <c r="AB221" s="149">
        <v>45</v>
      </c>
      <c r="AH221" s="138">
        <v>56</v>
      </c>
      <c r="AN221" s="149">
        <v>27</v>
      </c>
      <c r="AT221" s="138">
        <v>65</v>
      </c>
      <c r="AZ221" s="138">
        <v>60</v>
      </c>
      <c r="BJ221" s="138">
        <v>68</v>
      </c>
      <c r="BU221" s="138">
        <v>33</v>
      </c>
    </row>
    <row r="222" spans="8:73">
      <c r="H222" s="1"/>
      <c r="I222" s="1"/>
      <c r="J222" s="1"/>
      <c r="K222" s="1"/>
      <c r="L222" s="1"/>
      <c r="M222" s="1"/>
      <c r="N222" s="1"/>
      <c r="O222" s="1"/>
      <c r="P222" s="133">
        <v>201</v>
      </c>
      <c r="Q222" s="1"/>
      <c r="R222" s="1"/>
      <c r="S222" s="1"/>
      <c r="T222" s="1"/>
      <c r="U222" s="1"/>
      <c r="V222" s="133">
        <v>167</v>
      </c>
      <c r="W222" s="1"/>
      <c r="X222" s="1"/>
      <c r="Y222" s="1"/>
      <c r="Z222" s="1"/>
      <c r="AA222" s="1"/>
      <c r="AB222" s="149">
        <v>66</v>
      </c>
      <c r="AH222" s="138">
        <v>64</v>
      </c>
      <c r="AN222" s="149">
        <v>33</v>
      </c>
      <c r="AT222" s="149">
        <v>67</v>
      </c>
      <c r="AZ222" s="149">
        <v>67</v>
      </c>
      <c r="BJ222" s="138">
        <v>85</v>
      </c>
      <c r="BU222" s="149">
        <v>67</v>
      </c>
    </row>
    <row r="223" spans="8:73">
      <c r="H223" s="1"/>
      <c r="I223" s="1"/>
      <c r="J223" s="1"/>
      <c r="K223" s="1"/>
      <c r="L223" s="1"/>
      <c r="M223" s="1"/>
      <c r="N223" s="1"/>
      <c r="O223" s="1"/>
      <c r="P223" s="135">
        <v>271</v>
      </c>
      <c r="Q223" s="1"/>
      <c r="R223" s="1"/>
      <c r="S223" s="1"/>
      <c r="T223" s="1"/>
      <c r="U223" s="1"/>
      <c r="V223" s="135">
        <v>67</v>
      </c>
      <c r="W223" s="1"/>
      <c r="X223" s="1"/>
      <c r="Y223" s="1"/>
      <c r="Z223" s="1"/>
      <c r="AA223" s="1"/>
      <c r="AB223" s="149">
        <v>67</v>
      </c>
      <c r="AH223" s="138">
        <v>67</v>
      </c>
      <c r="AN223" s="138">
        <v>48</v>
      </c>
      <c r="AT223" s="138">
        <v>71</v>
      </c>
      <c r="AZ223" s="138">
        <v>100</v>
      </c>
      <c r="BJ223" s="138">
        <v>111</v>
      </c>
      <c r="BU223" s="138">
        <v>148</v>
      </c>
    </row>
    <row r="224" spans="8:73">
      <c r="H224" s="1"/>
      <c r="I224" s="1"/>
      <c r="J224" s="1"/>
      <c r="K224" s="1"/>
      <c r="L224" s="1"/>
      <c r="M224" s="1"/>
      <c r="N224" s="1"/>
      <c r="O224" s="1"/>
      <c r="P224" s="134">
        <v>469</v>
      </c>
      <c r="Q224" s="1"/>
      <c r="R224" s="1"/>
      <c r="S224" s="1"/>
      <c r="T224" s="1"/>
      <c r="U224" s="1"/>
      <c r="V224" s="133">
        <v>47</v>
      </c>
      <c r="W224" s="1"/>
      <c r="X224" s="1"/>
      <c r="Y224" s="1"/>
      <c r="Z224" s="1"/>
      <c r="AA224" s="1"/>
      <c r="AB224" s="138">
        <v>71</v>
      </c>
      <c r="AH224" s="138">
        <v>85</v>
      </c>
      <c r="AN224" s="138">
        <v>70</v>
      </c>
      <c r="AT224" s="138">
        <v>79</v>
      </c>
      <c r="AZ224" s="149">
        <v>141</v>
      </c>
      <c r="BJ224" s="138">
        <v>118</v>
      </c>
      <c r="BU224" s="138">
        <v>177</v>
      </c>
    </row>
    <row r="225" spans="8:73">
      <c r="H225" s="1"/>
      <c r="I225" s="1"/>
      <c r="J225" s="1"/>
      <c r="K225" s="1"/>
      <c r="L225" s="1"/>
      <c r="M225" s="1"/>
      <c r="N225" s="1"/>
      <c r="O225" s="1"/>
      <c r="P225" s="135">
        <v>267</v>
      </c>
      <c r="Q225" s="1"/>
      <c r="R225" s="1"/>
      <c r="S225" s="1"/>
      <c r="T225" s="1"/>
      <c r="U225" s="1"/>
      <c r="V225" s="135">
        <v>103</v>
      </c>
      <c r="W225" s="1"/>
      <c r="X225" s="1"/>
      <c r="Y225" s="1"/>
      <c r="Z225" s="1"/>
      <c r="AA225" s="1"/>
      <c r="AB225" s="138">
        <v>175</v>
      </c>
      <c r="AH225" s="138">
        <v>108</v>
      </c>
      <c r="AN225" s="149">
        <v>111</v>
      </c>
      <c r="AT225" s="138">
        <v>85</v>
      </c>
      <c r="AZ225" s="138">
        <v>148</v>
      </c>
      <c r="BJ225" s="149">
        <v>121</v>
      </c>
      <c r="BU225" s="138">
        <v>201</v>
      </c>
    </row>
    <row r="226" spans="8:73">
      <c r="H226" s="1"/>
      <c r="I226" s="1"/>
      <c r="J226" s="1"/>
      <c r="K226" s="1"/>
      <c r="L226" s="1"/>
      <c r="M226" s="1"/>
      <c r="N226" s="1"/>
      <c r="O226" s="1"/>
      <c r="P226" s="135">
        <v>303</v>
      </c>
      <c r="Q226" s="1"/>
      <c r="R226" s="1"/>
      <c r="S226" s="1"/>
      <c r="T226" s="1"/>
      <c r="U226" s="1"/>
      <c r="V226" s="135">
        <v>312</v>
      </c>
      <c r="W226" s="1"/>
      <c r="X226" s="1"/>
      <c r="Y226" s="1"/>
      <c r="Z226" s="1"/>
      <c r="AA226" s="1"/>
      <c r="AB226" s="138">
        <v>176</v>
      </c>
      <c r="AH226" s="138">
        <v>135</v>
      </c>
      <c r="AN226" s="138">
        <v>122</v>
      </c>
      <c r="AT226" s="138">
        <v>107</v>
      </c>
      <c r="AZ226" s="138">
        <v>177</v>
      </c>
      <c r="BJ226" s="138">
        <v>135</v>
      </c>
      <c r="BU226" s="149">
        <v>217</v>
      </c>
    </row>
    <row r="227" spans="8:73">
      <c r="H227" s="1"/>
      <c r="I227" s="1"/>
      <c r="J227" s="1"/>
      <c r="K227" s="1"/>
      <c r="L227" s="1"/>
      <c r="M227" s="1"/>
      <c r="N227" s="1"/>
      <c r="O227" s="1"/>
      <c r="P227" s="135">
        <v>168</v>
      </c>
      <c r="Q227" s="1"/>
      <c r="R227" s="1"/>
      <c r="S227" s="1"/>
      <c r="T227" s="1"/>
      <c r="U227" s="1"/>
      <c r="V227" s="135">
        <v>173</v>
      </c>
      <c r="W227" s="1"/>
      <c r="X227" s="1"/>
      <c r="Y227" s="1"/>
      <c r="Z227" s="1"/>
      <c r="AA227" s="1"/>
      <c r="AB227" s="138">
        <v>177</v>
      </c>
      <c r="AH227" s="138">
        <v>175</v>
      </c>
      <c r="AN227" s="138">
        <v>176</v>
      </c>
      <c r="AT227" s="138">
        <v>173</v>
      </c>
      <c r="AZ227" s="149">
        <v>217</v>
      </c>
      <c r="BJ227" s="138">
        <v>177</v>
      </c>
      <c r="BU227" s="149">
        <v>233</v>
      </c>
    </row>
    <row r="228" spans="8:73">
      <c r="H228" s="1"/>
      <c r="I228" s="1"/>
      <c r="J228" s="1"/>
      <c r="K228" s="1"/>
      <c r="L228" s="1"/>
      <c r="M228" s="1"/>
      <c r="N228" s="1"/>
      <c r="O228" s="1"/>
      <c r="P228" s="134">
        <v>230</v>
      </c>
      <c r="Q228" s="1"/>
      <c r="R228" s="1"/>
      <c r="S228" s="1"/>
      <c r="T228" s="1"/>
      <c r="U228" s="1"/>
      <c r="V228" s="133">
        <v>547</v>
      </c>
      <c r="W228" s="1"/>
      <c r="X228" s="1"/>
      <c r="Y228" s="1"/>
      <c r="Z228" s="1"/>
      <c r="AA228" s="1"/>
      <c r="AB228" s="149">
        <v>279</v>
      </c>
      <c r="AH228" s="138">
        <v>179</v>
      </c>
      <c r="AN228" s="138">
        <v>177</v>
      </c>
      <c r="AT228" s="138">
        <v>177</v>
      </c>
      <c r="AZ228" s="149">
        <v>233</v>
      </c>
      <c r="BJ228" s="138">
        <v>188</v>
      </c>
      <c r="BU228" s="138">
        <v>254</v>
      </c>
    </row>
    <row r="229" spans="8:73">
      <c r="H229" s="1"/>
      <c r="I229" s="1"/>
      <c r="J229" s="1"/>
      <c r="K229" s="1"/>
      <c r="L229" s="1"/>
      <c r="M229" s="1"/>
      <c r="N229" s="1"/>
      <c r="O229" s="1"/>
      <c r="P229" s="135">
        <v>343</v>
      </c>
      <c r="Q229" s="1"/>
      <c r="R229" s="1"/>
      <c r="S229" s="1"/>
      <c r="T229" s="1"/>
      <c r="U229" s="1"/>
      <c r="V229" s="135">
        <v>650</v>
      </c>
      <c r="W229" s="1"/>
      <c r="X229" s="1"/>
      <c r="Y229" s="1"/>
      <c r="Z229" s="1"/>
      <c r="AA229" s="1"/>
      <c r="AB229" s="138">
        <v>322</v>
      </c>
      <c r="AH229" s="138">
        <v>191</v>
      </c>
      <c r="AN229" s="138">
        <v>195</v>
      </c>
      <c r="AT229" s="138">
        <v>179</v>
      </c>
      <c r="AZ229" s="138">
        <v>254</v>
      </c>
      <c r="BJ229" s="138">
        <v>217</v>
      </c>
      <c r="BU229" s="138">
        <v>294</v>
      </c>
    </row>
    <row r="230" spans="8:73">
      <c r="H230" s="1"/>
      <c r="I230" s="1"/>
      <c r="J230" s="1"/>
      <c r="K230" s="1"/>
      <c r="L230" s="1"/>
      <c r="M230" s="1"/>
      <c r="N230" s="1"/>
      <c r="O230" s="1"/>
      <c r="P230" s="135">
        <v>93</v>
      </c>
      <c r="Q230" s="1"/>
      <c r="R230" s="1"/>
      <c r="S230" s="1"/>
      <c r="T230" s="1"/>
      <c r="U230" s="1"/>
      <c r="V230" s="135">
        <v>231</v>
      </c>
      <c r="W230" s="1"/>
      <c r="X230" s="1"/>
      <c r="Y230" s="1"/>
      <c r="Z230" s="1"/>
      <c r="AA230" s="1"/>
      <c r="AB230" s="138">
        <v>340</v>
      </c>
      <c r="AH230" s="138">
        <v>217</v>
      </c>
      <c r="AN230" s="138">
        <v>201</v>
      </c>
      <c r="AT230" s="138">
        <v>190</v>
      </c>
      <c r="AZ230" s="138">
        <v>348</v>
      </c>
      <c r="BJ230" s="138">
        <v>222</v>
      </c>
      <c r="BU230" s="138">
        <v>343</v>
      </c>
    </row>
    <row r="231" spans="8:73">
      <c r="H231" s="1"/>
      <c r="I231" s="1"/>
      <c r="J231" s="1"/>
      <c r="K231" s="1"/>
      <c r="L231" s="1"/>
      <c r="M231" s="1"/>
      <c r="N231" s="1"/>
      <c r="O231" s="1"/>
      <c r="P231" s="135">
        <v>716</v>
      </c>
      <c r="Q231" s="1"/>
      <c r="R231" s="1"/>
      <c r="S231" s="1"/>
      <c r="T231" s="1"/>
      <c r="U231" s="1"/>
      <c r="V231" s="135">
        <v>180</v>
      </c>
      <c r="W231" s="1"/>
      <c r="X231" s="1"/>
      <c r="Y231" s="1"/>
      <c r="Z231" s="1"/>
      <c r="AA231" s="1"/>
      <c r="AB231" s="138">
        <v>365</v>
      </c>
      <c r="AH231" s="138">
        <v>245</v>
      </c>
      <c r="AN231" s="149">
        <v>217</v>
      </c>
      <c r="AT231" s="138">
        <v>233</v>
      </c>
      <c r="AZ231" s="138">
        <v>365</v>
      </c>
      <c r="BJ231" s="138">
        <v>247</v>
      </c>
      <c r="BU231" s="149">
        <v>469</v>
      </c>
    </row>
    <row r="232" spans="8:73">
      <c r="H232" s="1"/>
      <c r="I232" s="1"/>
      <c r="J232" s="1"/>
      <c r="K232" s="1"/>
      <c r="L232" s="1"/>
      <c r="M232" s="1"/>
      <c r="N232" s="1"/>
      <c r="O232" s="1"/>
      <c r="P232" s="134">
        <v>233</v>
      </c>
      <c r="Q232" s="1"/>
      <c r="R232" s="1"/>
      <c r="S232" s="1"/>
      <c r="T232" s="1"/>
      <c r="U232" s="1"/>
      <c r="V232" s="133">
        <v>111</v>
      </c>
      <c r="W232" s="1"/>
      <c r="X232" s="1"/>
      <c r="Y232" s="1"/>
      <c r="Z232" s="1"/>
      <c r="AA232" s="1"/>
      <c r="AB232" s="138">
        <v>435</v>
      </c>
      <c r="AH232" s="138">
        <v>254</v>
      </c>
      <c r="AN232" s="149">
        <v>233</v>
      </c>
      <c r="AT232" s="138">
        <v>330</v>
      </c>
      <c r="AZ232" s="138">
        <v>368</v>
      </c>
      <c r="BJ232" s="138">
        <v>329</v>
      </c>
      <c r="BU232" s="138">
        <v>888</v>
      </c>
    </row>
    <row r="233" spans="8:73">
      <c r="H233" s="1"/>
      <c r="I233" s="1"/>
      <c r="J233" s="1"/>
      <c r="K233" s="1"/>
      <c r="L233" s="1"/>
      <c r="M233" s="1"/>
      <c r="N233" s="1"/>
      <c r="O233" s="1"/>
      <c r="P233" s="133">
        <v>144</v>
      </c>
      <c r="Q233" s="1"/>
      <c r="R233" s="1"/>
      <c r="S233" s="1"/>
      <c r="T233" s="1"/>
      <c r="U233" s="1"/>
      <c r="V233" s="133">
        <v>343</v>
      </c>
      <c r="W233" s="1"/>
      <c r="X233" s="1"/>
      <c r="Y233" s="1"/>
      <c r="Z233" s="1"/>
      <c r="AA233" s="1"/>
      <c r="AB233" s="138">
        <v>461</v>
      </c>
      <c r="AH233" s="138">
        <v>330</v>
      </c>
      <c r="AN233" s="138">
        <v>296</v>
      </c>
      <c r="AT233" s="138">
        <v>386</v>
      </c>
      <c r="AZ233" s="138">
        <v>384</v>
      </c>
      <c r="BJ233" s="138">
        <v>343</v>
      </c>
      <c r="BU233" s="138">
        <v>1086</v>
      </c>
    </row>
    <row r="234" spans="8:73">
      <c r="H234" s="1"/>
      <c r="I234" s="1"/>
      <c r="J234" s="1"/>
      <c r="K234" s="1"/>
      <c r="L234" s="1"/>
      <c r="M234" s="1"/>
      <c r="N234" s="1"/>
      <c r="O234" s="1"/>
      <c r="P234" s="133">
        <v>311</v>
      </c>
      <c r="Q234" s="1"/>
      <c r="R234" s="1"/>
      <c r="S234" s="1"/>
      <c r="T234" s="1"/>
      <c r="U234" s="1"/>
      <c r="V234" s="133">
        <v>341</v>
      </c>
      <c r="W234" s="1"/>
      <c r="X234" s="1"/>
      <c r="Y234" s="1"/>
      <c r="Z234" s="1"/>
      <c r="AA234" s="1"/>
      <c r="AB234" s="149">
        <v>469</v>
      </c>
      <c r="AH234" s="138">
        <v>337</v>
      </c>
      <c r="AN234" s="149">
        <v>451</v>
      </c>
      <c r="AT234" s="138">
        <v>503</v>
      </c>
      <c r="AZ234" s="138">
        <v>842</v>
      </c>
      <c r="BJ234" s="138">
        <v>399</v>
      </c>
      <c r="BU234" s="138">
        <v>1114</v>
      </c>
    </row>
    <row r="235" spans="8:73">
      <c r="H235" s="1"/>
      <c r="I235" s="1"/>
      <c r="J235" s="1"/>
      <c r="K235" s="1"/>
      <c r="L235" s="1"/>
      <c r="M235" s="1"/>
      <c r="N235" s="1"/>
      <c r="O235" s="1"/>
      <c r="P235" s="133">
        <v>173</v>
      </c>
      <c r="Q235" s="1"/>
      <c r="R235" s="1"/>
      <c r="S235" s="1"/>
      <c r="T235" s="1"/>
      <c r="U235" s="1"/>
      <c r="V235" s="133">
        <v>292</v>
      </c>
      <c r="W235" s="1"/>
      <c r="X235" s="1"/>
      <c r="Y235" s="1"/>
      <c r="Z235" s="1"/>
      <c r="AA235" s="1"/>
      <c r="AB235" s="149">
        <v>494</v>
      </c>
      <c r="AH235" s="138">
        <v>447</v>
      </c>
      <c r="AN235" s="149">
        <v>503</v>
      </c>
      <c r="AT235" s="138">
        <v>910</v>
      </c>
      <c r="AZ235" s="138">
        <v>968</v>
      </c>
      <c r="BJ235" s="149">
        <v>488</v>
      </c>
      <c r="BU235" s="149">
        <v>1625</v>
      </c>
    </row>
    <row r="236" spans="8:73">
      <c r="H236" s="1"/>
      <c r="I236" s="1"/>
      <c r="J236" s="1"/>
      <c r="K236" s="1"/>
      <c r="L236" s="1"/>
      <c r="M236" s="1"/>
      <c r="N236" s="1"/>
      <c r="O236" s="1"/>
      <c r="P236" s="134">
        <v>25</v>
      </c>
      <c r="Q236" s="1"/>
      <c r="R236" s="1"/>
      <c r="S236" s="1"/>
      <c r="T236" s="1"/>
      <c r="U236" s="1"/>
      <c r="V236" s="134">
        <v>469</v>
      </c>
      <c r="W236" s="1"/>
      <c r="X236" s="1"/>
      <c r="Y236" s="1"/>
      <c r="Z236" s="1"/>
      <c r="AA236" s="1"/>
      <c r="AB236" s="149">
        <v>716</v>
      </c>
      <c r="AH236" s="138">
        <v>492</v>
      </c>
      <c r="AN236" s="138">
        <v>522</v>
      </c>
      <c r="AT236" s="138">
        <v>987</v>
      </c>
      <c r="AZ236" s="138">
        <v>987</v>
      </c>
      <c r="BJ236" s="138">
        <v>870</v>
      </c>
      <c r="BU236" s="149">
        <v>1676</v>
      </c>
    </row>
    <row r="237" spans="8:73">
      <c r="H237" s="1"/>
      <c r="I237" s="1"/>
      <c r="J237" s="1"/>
      <c r="K237" s="1"/>
      <c r="L237" s="1"/>
      <c r="M237" s="1"/>
      <c r="N237" s="1"/>
      <c r="O237" s="1"/>
      <c r="P237" s="135">
        <v>60</v>
      </c>
      <c r="Q237" s="1"/>
      <c r="R237" s="1"/>
      <c r="S237" s="1"/>
      <c r="T237" s="1"/>
      <c r="U237" s="1"/>
      <c r="V237" s="135">
        <v>25</v>
      </c>
      <c r="W237" s="1"/>
      <c r="X237" s="1"/>
      <c r="Y237" s="1"/>
      <c r="Z237" s="1"/>
      <c r="AA237" s="1"/>
      <c r="AB237" s="138">
        <v>811</v>
      </c>
      <c r="AH237" s="138">
        <v>494</v>
      </c>
      <c r="AN237" s="138">
        <v>547</v>
      </c>
      <c r="AT237" s="149">
        <v>1124</v>
      </c>
      <c r="AZ237" s="149">
        <v>1024</v>
      </c>
      <c r="BJ237" s="138">
        <v>971</v>
      </c>
      <c r="BU237" s="138">
        <v>1718</v>
      </c>
    </row>
    <row r="238" spans="8:73">
      <c r="H238" s="1"/>
      <c r="I238" s="1"/>
      <c r="J238" s="1"/>
      <c r="K238" s="1"/>
      <c r="L238" s="1"/>
      <c r="M238" s="1"/>
      <c r="N238" s="1"/>
      <c r="O238" s="1"/>
      <c r="P238" s="135">
        <v>308</v>
      </c>
      <c r="Q238" s="1"/>
      <c r="R238" s="1"/>
      <c r="S238" s="1"/>
      <c r="T238" s="1"/>
      <c r="U238" s="1"/>
      <c r="V238" s="133">
        <v>175</v>
      </c>
      <c r="W238" s="1"/>
      <c r="X238" s="1"/>
      <c r="Y238" s="1"/>
      <c r="Z238" s="1"/>
      <c r="AA238" s="1"/>
      <c r="AB238" s="138">
        <v>868</v>
      </c>
      <c r="AH238" s="138">
        <v>503</v>
      </c>
      <c r="AN238" s="149">
        <v>968</v>
      </c>
      <c r="AT238" s="138">
        <v>1270</v>
      </c>
      <c r="AZ238" s="138">
        <v>1114</v>
      </c>
      <c r="BJ238" s="138">
        <v>1218</v>
      </c>
      <c r="BU238" s="149">
        <v>1986</v>
      </c>
    </row>
    <row r="239" spans="8:73">
      <c r="H239" s="1"/>
      <c r="I239" s="1"/>
      <c r="J239" s="1"/>
      <c r="K239" s="1"/>
      <c r="L239" s="1"/>
      <c r="M239" s="1"/>
      <c r="N239" s="1"/>
      <c r="O239" s="1"/>
      <c r="P239" s="135">
        <v>71</v>
      </c>
      <c r="Q239" s="1"/>
      <c r="R239" s="1"/>
      <c r="S239" s="1"/>
      <c r="T239" s="1"/>
      <c r="U239" s="1"/>
      <c r="V239" s="135">
        <v>378</v>
      </c>
      <c r="W239" s="1"/>
      <c r="X239" s="1"/>
      <c r="Y239" s="1"/>
      <c r="Z239" s="1"/>
      <c r="AA239" s="1"/>
      <c r="AB239" s="138">
        <v>1038</v>
      </c>
      <c r="AH239" s="138">
        <v>537</v>
      </c>
      <c r="AN239" s="149">
        <v>1114</v>
      </c>
      <c r="AT239" s="138">
        <v>1319</v>
      </c>
      <c r="AZ239" s="149">
        <v>1124</v>
      </c>
      <c r="BJ239" s="138">
        <v>1507</v>
      </c>
      <c r="BU239" s="138">
        <v>2041</v>
      </c>
    </row>
    <row r="240" spans="8:73">
      <c r="H240" s="1"/>
      <c r="I240" s="1"/>
      <c r="J240" s="1"/>
      <c r="K240" s="1"/>
      <c r="L240" s="1"/>
      <c r="M240" s="1"/>
      <c r="N240" s="1"/>
      <c r="O240" s="1"/>
      <c r="P240" s="134">
        <v>118</v>
      </c>
      <c r="Q240" s="1"/>
      <c r="R240" s="1"/>
      <c r="S240" s="1"/>
      <c r="T240" s="1"/>
      <c r="U240" s="1"/>
      <c r="V240" s="134">
        <v>65</v>
      </c>
      <c r="W240" s="1"/>
      <c r="X240" s="1"/>
      <c r="Y240" s="1"/>
      <c r="Z240" s="1"/>
      <c r="AA240" s="1"/>
      <c r="AB240" s="138">
        <v>1126</v>
      </c>
      <c r="AH240" s="138">
        <v>766</v>
      </c>
      <c r="AN240" s="138">
        <v>1126</v>
      </c>
      <c r="AT240" s="149">
        <v>1592</v>
      </c>
      <c r="AZ240" s="149">
        <v>1577</v>
      </c>
      <c r="BJ240" s="138">
        <v>1717</v>
      </c>
      <c r="BU240" s="149">
        <v>2056</v>
      </c>
    </row>
    <row r="241" spans="8:73">
      <c r="H241" s="1"/>
      <c r="I241" s="1"/>
      <c r="J241" s="1"/>
      <c r="K241" s="1"/>
      <c r="L241" s="1"/>
      <c r="M241" s="1"/>
      <c r="N241" s="1"/>
      <c r="O241" s="1"/>
      <c r="P241" s="135">
        <v>64</v>
      </c>
      <c r="Q241" s="1"/>
      <c r="R241" s="1"/>
      <c r="S241" s="1"/>
      <c r="T241" s="1"/>
      <c r="U241" s="1"/>
      <c r="V241" s="135">
        <v>494</v>
      </c>
      <c r="W241" s="1"/>
      <c r="X241" s="1"/>
      <c r="Y241" s="1"/>
      <c r="Z241" s="1"/>
      <c r="AA241" s="1"/>
      <c r="AB241" s="138">
        <v>1218</v>
      </c>
      <c r="AH241" s="138">
        <v>910</v>
      </c>
      <c r="AN241" s="138">
        <v>1139</v>
      </c>
      <c r="AT241" s="138">
        <v>1732</v>
      </c>
      <c r="AZ241" s="138">
        <v>1717</v>
      </c>
      <c r="BJ241" s="138">
        <v>1918</v>
      </c>
      <c r="BU241" s="138">
        <v>2429</v>
      </c>
    </row>
    <row r="242" spans="8:73">
      <c r="H242" s="1"/>
      <c r="I242" s="1"/>
      <c r="J242" s="1"/>
      <c r="K242" s="1"/>
      <c r="L242" s="1"/>
      <c r="M242" s="1"/>
      <c r="N242" s="1"/>
      <c r="O242" s="1"/>
      <c r="P242" s="135">
        <v>180</v>
      </c>
      <c r="Q242" s="1"/>
      <c r="R242" s="1"/>
      <c r="S242" s="1"/>
      <c r="T242" s="1"/>
      <c r="U242" s="1"/>
      <c r="V242" s="133">
        <v>236</v>
      </c>
      <c r="W242" s="1"/>
      <c r="X242" s="1"/>
      <c r="Y242" s="1"/>
      <c r="Z242" s="1"/>
      <c r="AA242" s="1"/>
      <c r="AB242" s="138">
        <v>1272</v>
      </c>
      <c r="AH242" s="138">
        <v>1108</v>
      </c>
      <c r="AN242" s="138">
        <v>1625</v>
      </c>
      <c r="AT242" s="138">
        <v>1816</v>
      </c>
      <c r="AZ242" s="138">
        <v>2016</v>
      </c>
      <c r="BJ242" s="138">
        <v>2753</v>
      </c>
      <c r="BK242" s="99"/>
      <c r="BL242" s="99"/>
      <c r="BM242" s="99"/>
      <c r="BU242" s="138">
        <v>3138</v>
      </c>
    </row>
    <row r="243" spans="8:73" ht="13.5" thickBot="1">
      <c r="H243" s="1"/>
      <c r="I243" s="1"/>
      <c r="J243" s="1"/>
      <c r="K243" s="1"/>
      <c r="L243" s="1"/>
      <c r="M243" s="1"/>
      <c r="N243" s="1"/>
      <c r="O243" s="1"/>
      <c r="P243" s="269">
        <v>66</v>
      </c>
      <c r="Q243" s="1"/>
      <c r="R243" s="1"/>
      <c r="S243" s="1"/>
      <c r="T243" s="1"/>
      <c r="U243" s="1"/>
      <c r="V243" s="269">
        <v>302</v>
      </c>
      <c r="W243" s="1"/>
      <c r="X243" s="1"/>
      <c r="Y243" s="1"/>
      <c r="Z243" s="1"/>
      <c r="AA243" s="1"/>
      <c r="AB243" s="139">
        <v>1388</v>
      </c>
      <c r="AH243" s="139">
        <v>1510</v>
      </c>
      <c r="AN243" s="139">
        <v>1902</v>
      </c>
      <c r="AT243" s="139">
        <v>1902</v>
      </c>
      <c r="AZ243" s="139">
        <v>2171</v>
      </c>
      <c r="BJ243" s="139">
        <v>2775</v>
      </c>
      <c r="BK243" s="99"/>
      <c r="BL243" s="99"/>
      <c r="BM243" s="99"/>
      <c r="BU243" s="139">
        <v>3357</v>
      </c>
    </row>
    <row r="244" spans="8:73">
      <c r="H244" s="1"/>
      <c r="I244" s="1"/>
      <c r="J244" s="1"/>
      <c r="K244" s="1"/>
      <c r="L244" s="1"/>
      <c r="M244" s="1"/>
      <c r="N244" s="1"/>
      <c r="O244" s="1"/>
      <c r="P244" s="9"/>
      <c r="Q244" s="1"/>
      <c r="R244" s="1"/>
      <c r="S244" s="1"/>
      <c r="T244" s="1"/>
      <c r="U244" s="1"/>
      <c r="V244" s="9"/>
      <c r="W244" s="1"/>
      <c r="X244" s="1"/>
      <c r="Y244" s="1"/>
      <c r="Z244" s="1"/>
      <c r="AA244" s="1"/>
      <c r="AB244" s="9"/>
      <c r="AH244" s="10"/>
      <c r="BK244" s="99"/>
      <c r="BL244" s="100"/>
      <c r="BM244" s="100"/>
      <c r="BN244" s="100"/>
    </row>
    <row r="245" spans="8:73">
      <c r="H245" s="1"/>
      <c r="I245" s="1"/>
      <c r="J245" s="1"/>
      <c r="K245" s="1"/>
      <c r="L245" s="1"/>
      <c r="M245" s="1"/>
      <c r="N245" s="1"/>
      <c r="O245" s="1"/>
      <c r="P245" s="9"/>
      <c r="Q245" s="1"/>
      <c r="R245" s="1"/>
      <c r="S245" s="1"/>
      <c r="T245" s="1"/>
      <c r="U245" s="1"/>
      <c r="V245" s="9"/>
      <c r="W245" s="1"/>
      <c r="X245" s="1"/>
      <c r="Y245" s="1"/>
      <c r="Z245" s="1"/>
      <c r="AA245" s="1"/>
      <c r="AB245" s="9"/>
      <c r="AH245" s="10"/>
      <c r="BK245" s="99"/>
      <c r="BL245" s="99"/>
      <c r="BM245" s="99"/>
    </row>
    <row r="246" spans="8:73">
      <c r="H246" s="1"/>
      <c r="I246" s="1"/>
      <c r="J246" s="1"/>
      <c r="K246" s="1"/>
      <c r="L246" s="1"/>
      <c r="M246" s="1"/>
      <c r="N246" s="1"/>
      <c r="O246" s="1"/>
      <c r="P246" s="9"/>
      <c r="Q246" s="1"/>
      <c r="R246" s="1"/>
      <c r="S246" s="1"/>
      <c r="T246" s="1"/>
      <c r="U246" s="1"/>
      <c r="V246" s="9"/>
      <c r="W246" s="1"/>
      <c r="X246" s="1"/>
      <c r="Y246" s="1"/>
      <c r="Z246" s="1"/>
      <c r="AA246" s="1"/>
      <c r="AB246" s="9"/>
      <c r="AH246" s="10"/>
    </row>
    <row r="247" spans="8:73">
      <c r="H247" s="1"/>
      <c r="I247" s="1"/>
      <c r="J247" s="1"/>
      <c r="K247" s="1"/>
      <c r="L247" s="1"/>
      <c r="M247" s="1"/>
      <c r="N247" s="1"/>
      <c r="O247" s="1"/>
      <c r="P247" s="9"/>
      <c r="Q247" s="1"/>
      <c r="R247" s="1"/>
      <c r="S247" s="1"/>
      <c r="T247" s="1"/>
      <c r="U247" s="1"/>
      <c r="V247" s="9"/>
      <c r="W247" s="1"/>
      <c r="X247" s="1"/>
      <c r="Y247" s="1"/>
      <c r="Z247" s="1"/>
      <c r="AA247" s="1"/>
      <c r="AB247" s="9"/>
      <c r="AH247" s="10"/>
    </row>
    <row r="248" spans="8:73">
      <c r="H248" s="1"/>
      <c r="I248" s="1"/>
      <c r="J248" s="1"/>
      <c r="K248" s="1"/>
      <c r="L248" s="1"/>
      <c r="M248" s="1"/>
      <c r="N248" s="1"/>
      <c r="O248" s="1"/>
      <c r="P248" s="9"/>
      <c r="Q248" s="1"/>
      <c r="R248" s="1"/>
      <c r="S248" s="1"/>
      <c r="T248" s="1"/>
      <c r="U248" s="1"/>
      <c r="V248" s="9"/>
      <c r="W248" s="1"/>
      <c r="X248" s="1"/>
      <c r="Y248" s="1"/>
      <c r="Z248" s="1"/>
      <c r="AA248" s="1"/>
      <c r="AB248" s="9"/>
      <c r="AH248" s="10"/>
    </row>
    <row r="249" spans="8:73" ht="13.5" thickBot="1">
      <c r="H249" s="1"/>
      <c r="I249" s="1"/>
      <c r="J249" s="1"/>
      <c r="K249" s="1"/>
      <c r="L249" s="1"/>
      <c r="M249" s="1"/>
      <c r="N249" s="1"/>
      <c r="O249" s="1"/>
      <c r="P249" s="9"/>
      <c r="Q249" s="1"/>
      <c r="R249" s="1"/>
      <c r="S249" s="1"/>
      <c r="T249" s="1"/>
      <c r="U249" s="1"/>
      <c r="V249" s="9"/>
      <c r="W249" s="1"/>
      <c r="X249" s="1"/>
      <c r="Y249" s="1"/>
      <c r="Z249" s="1"/>
      <c r="AA249" s="1"/>
      <c r="AB249" s="9"/>
      <c r="AH249" s="10"/>
    </row>
    <row r="250" spans="8:73">
      <c r="H250" s="1"/>
      <c r="I250" s="1"/>
      <c r="J250" s="1"/>
      <c r="K250" s="1"/>
      <c r="L250" s="1"/>
      <c r="M250" s="1"/>
      <c r="N250" s="1"/>
      <c r="O250" s="1"/>
      <c r="P250" s="270">
        <v>233</v>
      </c>
      <c r="Q250" s="1"/>
      <c r="R250" s="1"/>
      <c r="S250" s="1"/>
      <c r="T250" s="1"/>
      <c r="U250" s="1"/>
      <c r="V250" s="132">
        <v>111</v>
      </c>
      <c r="W250" s="1"/>
      <c r="X250" s="1"/>
      <c r="Y250" s="1"/>
      <c r="Z250" s="1"/>
      <c r="AA250" s="1"/>
      <c r="AB250" s="159">
        <v>67</v>
      </c>
      <c r="AH250" s="137">
        <v>33</v>
      </c>
      <c r="AN250" s="159">
        <v>25</v>
      </c>
      <c r="AT250" s="137">
        <v>71</v>
      </c>
      <c r="AZ250" s="159">
        <v>16</v>
      </c>
      <c r="BJ250" s="137">
        <v>222</v>
      </c>
      <c r="BU250" s="159">
        <v>67</v>
      </c>
    </row>
    <row r="251" spans="8:73">
      <c r="H251" s="1"/>
      <c r="I251" s="1"/>
      <c r="J251" s="1"/>
      <c r="K251" s="1"/>
      <c r="L251" s="1"/>
      <c r="M251" s="1"/>
      <c r="N251" s="1"/>
      <c r="O251" s="1"/>
      <c r="P251" s="133">
        <v>144</v>
      </c>
      <c r="Q251" s="1"/>
      <c r="R251" s="1"/>
      <c r="S251" s="1"/>
      <c r="T251" s="1"/>
      <c r="U251" s="1"/>
      <c r="V251" s="133">
        <v>343</v>
      </c>
      <c r="W251" s="1"/>
      <c r="X251" s="1"/>
      <c r="Y251" s="1"/>
      <c r="Z251" s="1"/>
      <c r="AA251" s="1"/>
      <c r="AB251" s="138">
        <v>71</v>
      </c>
      <c r="AH251" s="138">
        <v>56</v>
      </c>
      <c r="AN251" s="138">
        <v>177</v>
      </c>
      <c r="AT251" s="138">
        <v>173</v>
      </c>
      <c r="AZ251" s="138">
        <v>60</v>
      </c>
      <c r="BJ251" s="138">
        <v>217</v>
      </c>
      <c r="BU251" s="138">
        <v>177</v>
      </c>
    </row>
    <row r="252" spans="8:73">
      <c r="H252" s="1"/>
      <c r="I252" s="1"/>
      <c r="J252" s="1"/>
      <c r="K252" s="1"/>
      <c r="L252" s="1"/>
      <c r="M252" s="1"/>
      <c r="N252" s="1"/>
      <c r="O252" s="1"/>
      <c r="P252" s="133">
        <v>311</v>
      </c>
      <c r="Q252" s="1"/>
      <c r="R252" s="1"/>
      <c r="S252" s="1"/>
      <c r="T252" s="1"/>
      <c r="U252" s="1"/>
      <c r="V252" s="133">
        <v>341</v>
      </c>
      <c r="W252" s="1"/>
      <c r="X252" s="1"/>
      <c r="Y252" s="1"/>
      <c r="Z252" s="1"/>
      <c r="AA252" s="1"/>
      <c r="AB252" s="138">
        <v>175</v>
      </c>
      <c r="AH252" s="138">
        <v>64</v>
      </c>
      <c r="AN252" s="138">
        <v>195</v>
      </c>
      <c r="AT252" s="138">
        <v>177</v>
      </c>
      <c r="AZ252" s="149">
        <v>67</v>
      </c>
      <c r="BJ252" s="138">
        <v>1507</v>
      </c>
      <c r="BU252" s="149">
        <v>233</v>
      </c>
    </row>
    <row r="253" spans="8:73">
      <c r="H253" s="1"/>
      <c r="I253" s="1"/>
      <c r="J253" s="1"/>
      <c r="K253" s="1"/>
      <c r="L253" s="1"/>
      <c r="M253" s="1"/>
      <c r="N253" s="1"/>
      <c r="O253" s="1"/>
      <c r="P253" s="133">
        <v>173</v>
      </c>
      <c r="Q253" s="1"/>
      <c r="R253" s="1"/>
      <c r="S253" s="1"/>
      <c r="T253" s="1"/>
      <c r="U253" s="1"/>
      <c r="V253" s="133">
        <v>292</v>
      </c>
      <c r="W253" s="1"/>
      <c r="X253" s="1"/>
      <c r="Y253" s="1"/>
      <c r="Z253" s="1"/>
      <c r="AA253" s="1"/>
      <c r="AB253" s="138">
        <v>340</v>
      </c>
      <c r="AH253" s="138">
        <v>67</v>
      </c>
      <c r="AN253" s="138">
        <v>201</v>
      </c>
      <c r="AT253" s="138">
        <v>179</v>
      </c>
      <c r="AZ253" s="138">
        <v>148</v>
      </c>
      <c r="BJ253" s="138">
        <v>111</v>
      </c>
      <c r="BU253" s="138">
        <v>254</v>
      </c>
    </row>
    <row r="254" spans="8:73">
      <c r="H254" s="1"/>
      <c r="I254" s="1"/>
      <c r="J254" s="1"/>
      <c r="K254" s="1"/>
      <c r="L254" s="1"/>
      <c r="M254" s="1"/>
      <c r="N254" s="1"/>
      <c r="O254" s="1"/>
      <c r="P254" s="134">
        <v>25</v>
      </c>
      <c r="Q254" s="1"/>
      <c r="R254" s="1"/>
      <c r="S254" s="1"/>
      <c r="T254" s="1"/>
      <c r="U254" s="1"/>
      <c r="V254" s="134">
        <v>469</v>
      </c>
      <c r="W254" s="1"/>
      <c r="X254" s="1"/>
      <c r="Y254" s="1"/>
      <c r="Z254" s="1"/>
      <c r="AA254" s="1"/>
      <c r="AB254" s="138">
        <v>435</v>
      </c>
      <c r="AH254" s="138">
        <v>108</v>
      </c>
      <c r="AN254" s="149">
        <v>217</v>
      </c>
      <c r="AT254" s="138">
        <v>190</v>
      </c>
      <c r="AZ254" s="138">
        <v>177</v>
      </c>
      <c r="BJ254" s="138">
        <v>1218</v>
      </c>
      <c r="BU254" s="138">
        <v>294</v>
      </c>
    </row>
    <row r="255" spans="8:73">
      <c r="H255" s="1"/>
      <c r="I255" s="1"/>
      <c r="J255" s="1"/>
      <c r="K255" s="1"/>
      <c r="L255" s="1"/>
      <c r="M255" s="1"/>
      <c r="N255" s="1"/>
      <c r="O255" s="1"/>
      <c r="P255" s="135">
        <v>60</v>
      </c>
      <c r="Q255" s="1"/>
      <c r="R255" s="1"/>
      <c r="S255" s="1"/>
      <c r="T255" s="1"/>
      <c r="U255" s="1"/>
      <c r="V255" s="135">
        <v>25</v>
      </c>
      <c r="W255" s="1"/>
      <c r="X255" s="1"/>
      <c r="Y255" s="1"/>
      <c r="Z255" s="1"/>
      <c r="AA255" s="1"/>
      <c r="AB255" s="149">
        <v>469</v>
      </c>
      <c r="AH255" s="138">
        <v>175</v>
      </c>
      <c r="AN255" s="138">
        <v>296</v>
      </c>
      <c r="AT255" s="138">
        <v>233</v>
      </c>
      <c r="AZ255" s="149">
        <v>217</v>
      </c>
      <c r="BJ255" s="138">
        <v>247</v>
      </c>
      <c r="BU255" s="149">
        <v>469</v>
      </c>
    </row>
    <row r="256" spans="8:73">
      <c r="H256" s="1"/>
      <c r="I256" s="1"/>
      <c r="J256" s="1"/>
      <c r="K256" s="1"/>
      <c r="L256" s="1"/>
      <c r="M256" s="1"/>
      <c r="N256" s="1"/>
      <c r="O256" s="1"/>
      <c r="P256" s="135">
        <v>308</v>
      </c>
      <c r="Q256" s="1"/>
      <c r="R256" s="1"/>
      <c r="S256" s="1"/>
      <c r="T256" s="1"/>
      <c r="U256" s="1"/>
      <c r="V256" s="133">
        <v>175</v>
      </c>
      <c r="W256" s="1"/>
      <c r="X256" s="1"/>
      <c r="Y256" s="1"/>
      <c r="Z256" s="1"/>
      <c r="AA256" s="1"/>
      <c r="AB256" s="149">
        <v>494</v>
      </c>
      <c r="AH256" s="138">
        <v>217</v>
      </c>
      <c r="AN256" s="149">
        <v>451</v>
      </c>
      <c r="AT256" s="138">
        <v>330</v>
      </c>
      <c r="AZ256" s="149">
        <v>233</v>
      </c>
      <c r="BJ256" s="149">
        <v>121</v>
      </c>
      <c r="BU256" s="138">
        <v>1114</v>
      </c>
    </row>
    <row r="257" spans="8:73">
      <c r="H257" s="1"/>
      <c r="I257" s="1"/>
      <c r="J257" s="1"/>
      <c r="K257" s="1"/>
      <c r="L257" s="1"/>
      <c r="M257" s="1"/>
      <c r="N257" s="1"/>
      <c r="O257" s="1"/>
      <c r="P257" s="135">
        <v>71</v>
      </c>
      <c r="Q257" s="1"/>
      <c r="R257" s="1"/>
      <c r="S257" s="1"/>
      <c r="T257" s="1"/>
      <c r="U257" s="1"/>
      <c r="V257" s="135">
        <v>378</v>
      </c>
      <c r="W257" s="1"/>
      <c r="X257" s="1"/>
      <c r="Y257" s="1"/>
      <c r="Z257" s="1"/>
      <c r="AA257" s="1"/>
      <c r="AB257" s="138">
        <v>868</v>
      </c>
      <c r="AH257" s="138">
        <v>245</v>
      </c>
      <c r="AN257" s="149">
        <v>503</v>
      </c>
      <c r="AT257" s="138">
        <v>910</v>
      </c>
      <c r="AZ257" s="138">
        <v>348</v>
      </c>
      <c r="BJ257" s="149">
        <v>67</v>
      </c>
      <c r="BU257" s="149">
        <v>1625</v>
      </c>
    </row>
    <row r="258" spans="8:73">
      <c r="H258" s="1"/>
      <c r="I258" s="1"/>
      <c r="J258" s="1"/>
      <c r="K258" s="1"/>
      <c r="L258" s="1"/>
      <c r="M258" s="1"/>
      <c r="N258" s="1"/>
      <c r="O258" s="1"/>
      <c r="P258" s="134">
        <v>118</v>
      </c>
      <c r="Q258" s="1"/>
      <c r="R258" s="1"/>
      <c r="S258" s="1"/>
      <c r="T258" s="1"/>
      <c r="U258" s="1"/>
      <c r="V258" s="134">
        <v>65</v>
      </c>
      <c r="W258" s="1"/>
      <c r="X258" s="1"/>
      <c r="Y258" s="1"/>
      <c r="Z258" s="1"/>
      <c r="AA258" s="1"/>
      <c r="AB258" s="138">
        <v>1038</v>
      </c>
      <c r="AH258" s="138">
        <v>254</v>
      </c>
      <c r="AN258" s="138">
        <v>522</v>
      </c>
      <c r="AT258" s="138">
        <v>987</v>
      </c>
      <c r="AZ258" s="138">
        <v>968</v>
      </c>
      <c r="BJ258" s="138">
        <v>2753</v>
      </c>
      <c r="BU258" s="138">
        <v>2041</v>
      </c>
    </row>
    <row r="259" spans="8:73">
      <c r="H259" s="1"/>
      <c r="I259" s="1"/>
      <c r="J259" s="1"/>
      <c r="K259" s="1"/>
      <c r="L259" s="1"/>
      <c r="M259" s="1"/>
      <c r="N259" s="1"/>
      <c r="O259" s="1"/>
      <c r="P259" s="135">
        <v>64</v>
      </c>
      <c r="Q259" s="1"/>
      <c r="R259" s="1"/>
      <c r="S259" s="1"/>
      <c r="T259" s="1"/>
      <c r="U259" s="1"/>
      <c r="V259" s="135">
        <v>494</v>
      </c>
      <c r="W259" s="1"/>
      <c r="X259" s="1"/>
      <c r="Y259" s="1"/>
      <c r="Z259" s="1"/>
      <c r="AA259" s="1"/>
      <c r="AB259" s="138">
        <v>1126</v>
      </c>
      <c r="AH259" s="138">
        <v>330</v>
      </c>
      <c r="AN259" s="149">
        <v>968</v>
      </c>
      <c r="AT259" s="138">
        <v>1270</v>
      </c>
      <c r="AZ259" s="149">
        <v>1024</v>
      </c>
      <c r="BJ259" s="138">
        <v>68</v>
      </c>
      <c r="BU259" s="149">
        <v>2056</v>
      </c>
    </row>
    <row r="260" spans="8:73">
      <c r="H260" s="1"/>
      <c r="I260" s="1"/>
      <c r="J260" s="1"/>
      <c r="K260" s="1"/>
      <c r="L260" s="1"/>
      <c r="M260" s="1"/>
      <c r="N260" s="1"/>
      <c r="O260" s="1"/>
      <c r="P260" s="135">
        <v>180</v>
      </c>
      <c r="Q260" s="1"/>
      <c r="R260" s="1"/>
      <c r="S260" s="1"/>
      <c r="T260" s="1"/>
      <c r="U260" s="1"/>
      <c r="V260" s="133">
        <v>236</v>
      </c>
      <c r="W260" s="1"/>
      <c r="X260" s="1"/>
      <c r="Y260" s="1"/>
      <c r="Z260" s="1"/>
      <c r="AA260" s="1"/>
      <c r="AB260" s="138">
        <v>1218</v>
      </c>
      <c r="AH260" s="138">
        <v>503</v>
      </c>
      <c r="AN260" s="138">
        <v>1126</v>
      </c>
      <c r="AT260" s="138">
        <v>1319</v>
      </c>
      <c r="AZ260" s="138">
        <v>1114</v>
      </c>
      <c r="BJ260" s="138">
        <v>177</v>
      </c>
      <c r="BU260" s="138">
        <v>3138</v>
      </c>
    </row>
    <row r="261" spans="8:73" ht="13.5" thickBot="1">
      <c r="H261" s="1"/>
      <c r="I261" s="1"/>
      <c r="J261" s="1"/>
      <c r="K261" s="1"/>
      <c r="L261" s="1"/>
      <c r="M261" s="1"/>
      <c r="N261" s="1"/>
      <c r="O261" s="1"/>
      <c r="P261" s="269">
        <v>66</v>
      </c>
      <c r="Q261" s="1"/>
      <c r="R261" s="1"/>
      <c r="S261" s="1"/>
      <c r="T261" s="1"/>
      <c r="U261" s="1"/>
      <c r="V261" s="269">
        <v>302</v>
      </c>
      <c r="W261" s="1"/>
      <c r="X261" s="1"/>
      <c r="Y261" s="1"/>
      <c r="Z261" s="1"/>
      <c r="AA261" s="1"/>
      <c r="AB261" s="139">
        <v>1388</v>
      </c>
      <c r="AH261" s="139">
        <v>766</v>
      </c>
      <c r="AN261" s="139">
        <v>1139</v>
      </c>
      <c r="AT261" s="139">
        <v>1902</v>
      </c>
      <c r="AZ261" s="160">
        <v>1124</v>
      </c>
      <c r="BJ261" s="139">
        <v>971</v>
      </c>
      <c r="BU261" s="139">
        <v>3357</v>
      </c>
    </row>
    <row r="262" spans="8:73"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</row>
    <row r="263" spans="8:73"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</row>
    <row r="264" spans="8:73"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</row>
    <row r="265" spans="8:73"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</row>
    <row r="266" spans="8:73"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</row>
    <row r="267" spans="8:73" ht="13.5" thickBot="1"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</row>
    <row r="268" spans="8:73">
      <c r="H268" s="1"/>
      <c r="I268" s="1"/>
      <c r="J268" s="1"/>
      <c r="K268" s="1"/>
      <c r="L268" s="1"/>
      <c r="M268" s="1"/>
      <c r="N268" s="1"/>
      <c r="O268" s="1"/>
      <c r="P268" s="132">
        <v>311</v>
      </c>
      <c r="Q268" s="1"/>
      <c r="R268" s="2"/>
      <c r="S268" s="2"/>
      <c r="T268" s="2"/>
      <c r="U268" s="1"/>
      <c r="V268" s="132">
        <v>111</v>
      </c>
      <c r="W268" s="1"/>
      <c r="X268" s="2"/>
      <c r="Y268" s="161"/>
      <c r="Z268" s="161"/>
      <c r="AA268" s="1"/>
      <c r="AB268" s="137">
        <v>71</v>
      </c>
      <c r="AD268" s="100"/>
      <c r="AE268" s="158"/>
      <c r="AF268" s="100"/>
      <c r="AH268" s="231">
        <v>56</v>
      </c>
      <c r="AN268" s="231">
        <v>25</v>
      </c>
      <c r="AT268" s="231">
        <v>71</v>
      </c>
      <c r="AU268" s="10"/>
      <c r="AV268" s="10"/>
      <c r="AW268" s="10"/>
      <c r="AX268" s="10"/>
      <c r="AY268" s="10"/>
      <c r="AZ268" s="231">
        <v>16</v>
      </c>
      <c r="BA268" s="10"/>
      <c r="BB268" s="10"/>
      <c r="BC268" s="10"/>
      <c r="BD268" s="10"/>
      <c r="BE268" s="10"/>
      <c r="BF268" s="10"/>
      <c r="BG268" s="10"/>
      <c r="BH268" s="10"/>
      <c r="BI268" s="10"/>
      <c r="BJ268" s="231">
        <v>67</v>
      </c>
      <c r="BU268" s="159">
        <v>67</v>
      </c>
    </row>
    <row r="269" spans="8:73">
      <c r="H269" s="1"/>
      <c r="I269" s="1"/>
      <c r="J269" s="1"/>
      <c r="K269" s="1"/>
      <c r="L269" s="1"/>
      <c r="M269" s="1"/>
      <c r="N269" s="1"/>
      <c r="O269" s="1"/>
      <c r="P269" s="133">
        <v>308</v>
      </c>
      <c r="Q269" s="1"/>
      <c r="R269" s="161"/>
      <c r="S269" s="161"/>
      <c r="T269" s="2"/>
      <c r="U269" s="1"/>
      <c r="V269" s="134">
        <v>469</v>
      </c>
      <c r="W269" s="1"/>
      <c r="X269" s="2"/>
      <c r="Y269" s="163"/>
      <c r="Z269" s="163"/>
      <c r="AA269" s="1"/>
      <c r="AB269" s="149">
        <v>494</v>
      </c>
      <c r="AD269" s="100"/>
      <c r="AE269" s="100"/>
      <c r="AF269" s="100"/>
      <c r="AH269" s="232">
        <v>64</v>
      </c>
      <c r="AN269" s="232">
        <v>195</v>
      </c>
      <c r="AT269" s="232">
        <v>177</v>
      </c>
      <c r="AU269" s="10"/>
      <c r="AV269" s="10"/>
      <c r="AW269" s="10"/>
      <c r="AX269" s="10"/>
      <c r="AY269" s="10"/>
      <c r="AZ269" s="232">
        <v>67</v>
      </c>
      <c r="BA269" s="10"/>
      <c r="BB269" s="10"/>
      <c r="BC269" s="10"/>
      <c r="BD269" s="10"/>
      <c r="BE269" s="10"/>
      <c r="BF269" s="10"/>
      <c r="BG269" s="10"/>
      <c r="BH269" s="10"/>
      <c r="BI269" s="10"/>
      <c r="BJ269" s="232">
        <v>68</v>
      </c>
      <c r="BU269" s="138">
        <v>177</v>
      </c>
    </row>
    <row r="270" spans="8:73">
      <c r="H270" s="1"/>
      <c r="I270" s="1"/>
      <c r="J270" s="1"/>
      <c r="K270" s="1"/>
      <c r="L270" s="1"/>
      <c r="M270" s="1"/>
      <c r="N270" s="1"/>
      <c r="O270" s="1"/>
      <c r="P270" s="133">
        <v>180</v>
      </c>
      <c r="Q270" s="1"/>
      <c r="R270" s="2"/>
      <c r="S270" s="2"/>
      <c r="T270" s="2"/>
      <c r="U270" s="1"/>
      <c r="V270" s="134">
        <v>65</v>
      </c>
      <c r="W270" s="1"/>
      <c r="X270" s="1"/>
      <c r="Y270" s="1"/>
      <c r="Z270" s="1"/>
      <c r="AA270" s="1"/>
      <c r="AB270" s="138">
        <v>435</v>
      </c>
      <c r="AH270" s="232">
        <v>67</v>
      </c>
      <c r="AN270" s="232">
        <v>217</v>
      </c>
      <c r="AT270" s="232">
        <v>179</v>
      </c>
      <c r="AU270" s="10"/>
      <c r="AV270" s="10"/>
      <c r="AW270" s="10"/>
      <c r="AX270" s="10"/>
      <c r="AY270" s="10"/>
      <c r="AZ270" s="232">
        <v>148</v>
      </c>
      <c r="BA270" s="10"/>
      <c r="BB270" s="10"/>
      <c r="BC270" s="10"/>
      <c r="BD270" s="10"/>
      <c r="BE270" s="10"/>
      <c r="BF270" s="10"/>
      <c r="BG270" s="10"/>
      <c r="BH270" s="10"/>
      <c r="BI270" s="10"/>
      <c r="BJ270" s="232">
        <v>111</v>
      </c>
      <c r="BU270" s="138">
        <v>294</v>
      </c>
    </row>
    <row r="271" spans="8:73">
      <c r="H271" s="1"/>
      <c r="I271" s="1"/>
      <c r="J271" s="1"/>
      <c r="K271" s="1"/>
      <c r="L271" s="1"/>
      <c r="M271" s="1"/>
      <c r="N271" s="1"/>
      <c r="O271" s="1"/>
      <c r="P271" s="134">
        <v>173</v>
      </c>
      <c r="Q271" s="1"/>
      <c r="R271" s="1"/>
      <c r="S271" s="1"/>
      <c r="T271" s="1"/>
      <c r="U271" s="1"/>
      <c r="V271" s="133">
        <v>343</v>
      </c>
      <c r="W271" s="1"/>
      <c r="X271" s="1"/>
      <c r="Y271" s="1"/>
      <c r="Z271" s="1"/>
      <c r="AA271" s="1"/>
      <c r="AB271" s="138">
        <v>1218</v>
      </c>
      <c r="AH271" s="232">
        <v>254</v>
      </c>
      <c r="AN271" s="232">
        <v>296</v>
      </c>
      <c r="AT271" s="232">
        <v>190</v>
      </c>
      <c r="AU271" s="10"/>
      <c r="AV271" s="10"/>
      <c r="AW271" s="10"/>
      <c r="AX271" s="10"/>
      <c r="AY271" s="10"/>
      <c r="AZ271" s="232">
        <v>217</v>
      </c>
      <c r="BA271" s="10"/>
      <c r="BB271" s="10"/>
      <c r="BC271" s="10"/>
      <c r="BD271" s="10"/>
      <c r="BE271" s="10"/>
      <c r="BF271" s="10"/>
      <c r="BG271" s="10"/>
      <c r="BH271" s="10"/>
      <c r="BI271" s="10"/>
      <c r="BJ271" s="232">
        <v>217</v>
      </c>
      <c r="BU271" s="149">
        <v>469</v>
      </c>
    </row>
    <row r="272" spans="8:73">
      <c r="H272" s="1"/>
      <c r="I272" s="1"/>
      <c r="J272" s="1"/>
      <c r="K272" s="1"/>
      <c r="L272" s="1"/>
      <c r="M272" s="1"/>
      <c r="N272" s="1"/>
      <c r="O272" s="1"/>
      <c r="P272" s="134">
        <v>71</v>
      </c>
      <c r="Q272" s="1"/>
      <c r="R272" s="1"/>
      <c r="S272" s="1"/>
      <c r="T272" s="1"/>
      <c r="U272" s="1"/>
      <c r="V272" s="135">
        <v>25</v>
      </c>
      <c r="W272" s="1"/>
      <c r="X272" s="1"/>
      <c r="Y272" s="1"/>
      <c r="Z272" s="1"/>
      <c r="AA272" s="1"/>
      <c r="AB272" s="138">
        <v>469</v>
      </c>
      <c r="AH272" s="232">
        <v>330</v>
      </c>
      <c r="AN272" s="232">
        <v>522</v>
      </c>
      <c r="AT272" s="232">
        <v>233</v>
      </c>
      <c r="AU272" s="10"/>
      <c r="AV272" s="10"/>
      <c r="AW272" s="10"/>
      <c r="AX272" s="10"/>
      <c r="AY272" s="10"/>
      <c r="AZ272" s="232">
        <v>348</v>
      </c>
      <c r="BA272" s="10"/>
      <c r="BB272" s="10"/>
      <c r="BC272" s="10"/>
      <c r="BD272" s="10"/>
      <c r="BE272" s="10"/>
      <c r="BF272" s="10"/>
      <c r="BG272" s="10"/>
      <c r="BH272" s="10"/>
      <c r="BI272" s="10"/>
      <c r="BJ272" s="232">
        <v>247</v>
      </c>
      <c r="BU272" s="138">
        <v>1114</v>
      </c>
    </row>
    <row r="273" spans="8:73" ht="13.5" thickBot="1">
      <c r="H273" s="1"/>
      <c r="I273" s="1"/>
      <c r="J273" s="1"/>
      <c r="K273" s="1"/>
      <c r="L273" s="1"/>
      <c r="M273" s="1"/>
      <c r="N273" s="1"/>
      <c r="O273" s="1"/>
      <c r="P273" s="136">
        <v>66</v>
      </c>
      <c r="Q273" s="1"/>
      <c r="R273" s="1"/>
      <c r="S273" s="1"/>
      <c r="T273" s="1"/>
      <c r="U273" s="1"/>
      <c r="V273" s="269">
        <v>494</v>
      </c>
      <c r="W273" s="1"/>
      <c r="X273" s="1"/>
      <c r="Y273" s="1"/>
      <c r="Z273" s="1"/>
      <c r="AA273" s="1"/>
      <c r="AB273" s="139">
        <v>469</v>
      </c>
      <c r="AH273" s="233">
        <v>503</v>
      </c>
      <c r="AN273" s="233">
        <v>968</v>
      </c>
      <c r="AT273" s="233">
        <v>987</v>
      </c>
      <c r="AU273" s="10"/>
      <c r="AV273" s="10"/>
      <c r="AW273" s="10"/>
      <c r="AX273" s="10"/>
      <c r="AY273" s="10"/>
      <c r="AZ273" s="233">
        <v>1114</v>
      </c>
      <c r="BA273" s="10"/>
      <c r="BB273" s="10"/>
      <c r="BC273" s="10"/>
      <c r="BD273" s="10"/>
      <c r="BE273" s="10"/>
      <c r="BF273" s="10"/>
      <c r="BG273" s="10"/>
      <c r="BH273" s="10"/>
      <c r="BI273" s="10"/>
      <c r="BJ273" s="233">
        <v>971</v>
      </c>
      <c r="BU273" s="139">
        <v>2041</v>
      </c>
    </row>
    <row r="274" spans="8:73"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T274" s="10"/>
      <c r="AU274" s="10"/>
      <c r="AV274" s="10"/>
      <c r="AW274" s="10"/>
      <c r="AX274" s="10"/>
      <c r="AY274" s="10"/>
      <c r="AZ274" s="10"/>
      <c r="BA274" s="10"/>
      <c r="BB274" s="10"/>
      <c r="BC274" s="10"/>
      <c r="BD274" s="10"/>
      <c r="BE274" s="10"/>
      <c r="BF274" s="10"/>
      <c r="BG274" s="10"/>
      <c r="BH274" s="10"/>
      <c r="BI274" s="10"/>
      <c r="BJ274" s="10"/>
    </row>
    <row r="275" spans="8:73"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</row>
    <row r="276" spans="8:73"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</row>
    <row r="277" spans="8:73"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</row>
    <row r="278" spans="8:73"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</row>
    <row r="279" spans="8:73" ht="13.5" thickBot="1"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</row>
    <row r="280" spans="8:73">
      <c r="H280" s="1"/>
      <c r="I280" s="1"/>
      <c r="J280" s="1"/>
      <c r="K280" s="1"/>
      <c r="L280" s="1"/>
      <c r="M280" s="1"/>
      <c r="N280" s="1"/>
      <c r="O280" s="1"/>
      <c r="P280" s="270">
        <v>173</v>
      </c>
      <c r="Q280" s="1"/>
      <c r="R280" s="1"/>
      <c r="S280" s="1"/>
      <c r="T280" s="1"/>
      <c r="U280" s="1"/>
      <c r="V280" s="132">
        <v>111</v>
      </c>
      <c r="W280" s="1"/>
      <c r="X280" s="1"/>
      <c r="Y280" s="1"/>
      <c r="Z280" s="1"/>
      <c r="AA280" s="1"/>
      <c r="AB280" s="137">
        <v>71</v>
      </c>
      <c r="AH280" s="231">
        <v>67</v>
      </c>
      <c r="AN280" s="231">
        <v>217</v>
      </c>
      <c r="AT280" s="231">
        <v>177</v>
      </c>
      <c r="AZ280" s="231">
        <v>148</v>
      </c>
      <c r="BJ280" s="231">
        <v>67</v>
      </c>
      <c r="BU280" s="159">
        <v>67</v>
      </c>
    </row>
    <row r="281" spans="8:73">
      <c r="H281" s="1"/>
      <c r="I281" s="1"/>
      <c r="J281" s="1"/>
      <c r="K281" s="1"/>
      <c r="L281" s="1"/>
      <c r="M281" s="1"/>
      <c r="N281" s="1"/>
      <c r="O281" s="1"/>
      <c r="P281" s="134">
        <v>71</v>
      </c>
      <c r="Q281" s="1"/>
      <c r="R281" s="1"/>
      <c r="S281" s="1"/>
      <c r="T281" s="1"/>
      <c r="U281" s="1"/>
      <c r="V281" s="134">
        <v>469</v>
      </c>
      <c r="W281" s="1"/>
      <c r="X281" s="1"/>
      <c r="Y281" s="1"/>
      <c r="Z281" s="1"/>
      <c r="AA281" s="1"/>
      <c r="AB281" s="149">
        <v>494</v>
      </c>
      <c r="AH281" s="232">
        <v>330</v>
      </c>
      <c r="AN281" s="232">
        <v>296</v>
      </c>
      <c r="AT281" s="232">
        <v>190</v>
      </c>
      <c r="AZ281" s="232">
        <v>217</v>
      </c>
      <c r="BJ281" s="232">
        <v>111</v>
      </c>
      <c r="BU281" s="138">
        <v>177</v>
      </c>
    </row>
    <row r="282" spans="8:73" ht="13.5" thickBot="1">
      <c r="H282" s="1"/>
      <c r="I282" s="1"/>
      <c r="J282" s="1"/>
      <c r="K282" s="1"/>
      <c r="L282" s="1"/>
      <c r="M282" s="1"/>
      <c r="N282" s="1"/>
      <c r="O282" s="1"/>
      <c r="P282" s="136">
        <v>66</v>
      </c>
      <c r="Q282" s="1"/>
      <c r="R282" s="1"/>
      <c r="S282" s="1"/>
      <c r="T282" s="1"/>
      <c r="U282" s="1"/>
      <c r="V282" s="271">
        <v>65</v>
      </c>
      <c r="W282" s="1"/>
      <c r="X282" s="1"/>
      <c r="Y282" s="1"/>
      <c r="Z282" s="1"/>
      <c r="AA282" s="1"/>
      <c r="AB282" s="139">
        <v>435</v>
      </c>
      <c r="AH282" s="233">
        <v>503</v>
      </c>
      <c r="AN282" s="233">
        <v>522</v>
      </c>
      <c r="AT282" s="233">
        <v>987</v>
      </c>
      <c r="AZ282" s="233">
        <v>1114</v>
      </c>
      <c r="BJ282" s="233">
        <v>971</v>
      </c>
      <c r="BU282" s="139">
        <v>294</v>
      </c>
    </row>
    <row r="283" spans="8:73"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</row>
  </sheetData>
  <phoneticPr fontId="5" type="noConversion"/>
  <conditionalFormatting sqref="BK62:BS157 BV62:CE157">
    <cfRule type="cellIs" dxfId="30" priority="4" stopIfTrue="1" operator="equal">
      <formula>1</formula>
    </cfRule>
  </conditionalFormatting>
  <pageMargins left="0.75" right="0.75" top="1" bottom="1" header="0.5" footer="0.5"/>
  <pageSetup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1"/>
  <dimension ref="A1:AD139"/>
  <sheetViews>
    <sheetView topLeftCell="J1" zoomScale="85" workbookViewId="0">
      <selection activeCell="Y2" sqref="Y2:AC5"/>
    </sheetView>
  </sheetViews>
  <sheetFormatPr defaultRowHeight="12.75"/>
  <cols>
    <col min="1" max="1" width="10.85546875" style="1" bestFit="1" customWidth="1"/>
    <col min="2" max="4" width="9.140625" style="1"/>
    <col min="5" max="5" width="13.85546875" style="1" bestFit="1" customWidth="1"/>
    <col min="6" max="10" width="9.140625" style="1"/>
    <col min="11" max="11" width="14.85546875" style="1" customWidth="1"/>
    <col min="12" max="12" width="11.85546875" style="1" bestFit="1" customWidth="1"/>
    <col min="13" max="16" width="9.140625" style="1"/>
    <col min="17" max="17" width="16.140625" style="1" customWidth="1"/>
    <col min="18" max="22" width="9.140625" style="1"/>
    <col min="23" max="23" width="16.5703125" style="1" customWidth="1"/>
    <col min="24" max="28" width="9.140625" style="1"/>
    <col min="29" max="29" width="12.7109375" style="1" customWidth="1"/>
    <col min="30" max="16384" width="9.140625" style="1"/>
  </cols>
  <sheetData>
    <row r="1" spans="1:30" ht="13.5" thickBot="1">
      <c r="A1" s="4" t="s">
        <v>0</v>
      </c>
      <c r="B1" s="5" t="s">
        <v>1</v>
      </c>
      <c r="C1" s="5" t="s">
        <v>2</v>
      </c>
      <c r="D1" s="5" t="s">
        <v>3</v>
      </c>
      <c r="E1" s="6" t="s">
        <v>4</v>
      </c>
      <c r="G1" s="4" t="s">
        <v>8</v>
      </c>
      <c r="H1" s="5" t="s">
        <v>1</v>
      </c>
      <c r="I1" s="5" t="s">
        <v>2</v>
      </c>
      <c r="J1" s="5" t="s">
        <v>3</v>
      </c>
      <c r="K1" s="6" t="s">
        <v>4</v>
      </c>
      <c r="M1" s="4" t="s">
        <v>9</v>
      </c>
      <c r="N1" s="5" t="s">
        <v>1</v>
      </c>
      <c r="O1" s="5" t="s">
        <v>2</v>
      </c>
      <c r="P1" s="5" t="s">
        <v>3</v>
      </c>
      <c r="Q1" s="6" t="s">
        <v>4</v>
      </c>
      <c r="S1" s="4" t="s">
        <v>10</v>
      </c>
      <c r="T1" s="5" t="s">
        <v>1</v>
      </c>
      <c r="U1" s="5" t="s">
        <v>2</v>
      </c>
      <c r="V1" s="5" t="s">
        <v>3</v>
      </c>
      <c r="W1" s="6" t="s">
        <v>4</v>
      </c>
      <c r="Y1" s="4" t="s">
        <v>12</v>
      </c>
      <c r="Z1" s="5" t="s">
        <v>1</v>
      </c>
      <c r="AA1" s="5" t="s">
        <v>2</v>
      </c>
      <c r="AB1" s="5" t="s">
        <v>3</v>
      </c>
      <c r="AC1" s="6" t="s">
        <v>4</v>
      </c>
    </row>
    <row r="2" spans="1:30">
      <c r="A2" s="133">
        <v>1</v>
      </c>
      <c r="B2" s="2">
        <v>111</v>
      </c>
      <c r="C2" s="161">
        <v>469</v>
      </c>
      <c r="D2" s="161">
        <v>65</v>
      </c>
      <c r="E2" s="154" t="s">
        <v>11</v>
      </c>
      <c r="G2" s="133">
        <v>1</v>
      </c>
      <c r="H2" s="2">
        <v>343</v>
      </c>
      <c r="I2" s="163">
        <v>25</v>
      </c>
      <c r="J2" s="163">
        <v>494</v>
      </c>
      <c r="K2" s="154" t="s">
        <v>11</v>
      </c>
      <c r="M2" s="133">
        <v>1</v>
      </c>
      <c r="N2" s="2">
        <v>74</v>
      </c>
      <c r="O2" s="163">
        <v>68</v>
      </c>
      <c r="P2" s="163">
        <v>9</v>
      </c>
      <c r="Q2" s="304" t="s">
        <v>5</v>
      </c>
      <c r="S2" s="133">
        <v>1</v>
      </c>
      <c r="T2" s="2">
        <v>292</v>
      </c>
      <c r="U2" s="163">
        <v>378</v>
      </c>
      <c r="V2" s="163">
        <v>302</v>
      </c>
      <c r="W2" s="154" t="s">
        <v>11</v>
      </c>
      <c r="Y2" s="133" t="s">
        <v>13</v>
      </c>
      <c r="Z2" s="2">
        <v>111</v>
      </c>
      <c r="AA2" s="161">
        <v>469</v>
      </c>
      <c r="AB2" s="161">
        <v>65</v>
      </c>
      <c r="AC2" s="154" t="s">
        <v>11</v>
      </c>
      <c r="AD2" s="1" t="s">
        <v>18</v>
      </c>
    </row>
    <row r="3" spans="1:30">
      <c r="A3" s="133">
        <v>2</v>
      </c>
      <c r="B3" s="2">
        <v>201</v>
      </c>
      <c r="C3" s="2">
        <v>47</v>
      </c>
      <c r="D3" s="2">
        <v>547</v>
      </c>
      <c r="E3" s="154" t="s">
        <v>6</v>
      </c>
      <c r="G3" s="133">
        <v>2</v>
      </c>
      <c r="H3" s="2">
        <v>16</v>
      </c>
      <c r="I3" s="163">
        <v>79</v>
      </c>
      <c r="J3" s="163">
        <v>818</v>
      </c>
      <c r="K3" s="154" t="s">
        <v>5</v>
      </c>
      <c r="M3" s="133">
        <v>2</v>
      </c>
      <c r="N3" s="2">
        <v>167</v>
      </c>
      <c r="O3" s="163">
        <v>312</v>
      </c>
      <c r="P3" s="163">
        <v>231</v>
      </c>
      <c r="Q3" s="154" t="s">
        <v>6</v>
      </c>
      <c r="S3" s="133">
        <v>2</v>
      </c>
      <c r="T3" s="2">
        <v>27</v>
      </c>
      <c r="U3" s="163">
        <v>254</v>
      </c>
      <c r="V3" s="163">
        <v>192</v>
      </c>
      <c r="W3" s="154" t="s">
        <v>5</v>
      </c>
      <c r="Y3" s="133" t="s">
        <v>14</v>
      </c>
      <c r="Z3" s="2">
        <v>343</v>
      </c>
      <c r="AA3" s="163">
        <v>25</v>
      </c>
      <c r="AB3" s="163">
        <v>494</v>
      </c>
      <c r="AC3" s="154" t="s">
        <v>6</v>
      </c>
    </row>
    <row r="4" spans="1:30">
      <c r="A4" s="133">
        <v>3</v>
      </c>
      <c r="B4" s="2">
        <v>306</v>
      </c>
      <c r="C4" s="163">
        <v>157</v>
      </c>
      <c r="D4" s="163">
        <v>34</v>
      </c>
      <c r="E4" s="154" t="s">
        <v>7</v>
      </c>
      <c r="G4" s="133">
        <v>3</v>
      </c>
      <c r="H4" s="163">
        <v>87</v>
      </c>
      <c r="I4" s="163">
        <v>103</v>
      </c>
      <c r="J4" s="163">
        <v>650</v>
      </c>
      <c r="K4" s="154" t="s">
        <v>6</v>
      </c>
      <c r="M4" s="133">
        <v>3</v>
      </c>
      <c r="N4" s="163">
        <v>45</v>
      </c>
      <c r="O4" s="163">
        <v>217</v>
      </c>
      <c r="P4" s="163">
        <v>359</v>
      </c>
      <c r="Q4" s="154" t="s">
        <v>7</v>
      </c>
      <c r="S4" s="133">
        <v>3</v>
      </c>
      <c r="T4" s="163">
        <v>67</v>
      </c>
      <c r="U4" s="163">
        <v>173</v>
      </c>
      <c r="V4" s="163">
        <v>180</v>
      </c>
      <c r="W4" s="154" t="s">
        <v>6</v>
      </c>
      <c r="Y4" s="133" t="s">
        <v>15</v>
      </c>
      <c r="Z4" s="2">
        <v>341</v>
      </c>
      <c r="AA4" s="2">
        <v>175</v>
      </c>
      <c r="AB4" s="2">
        <v>236</v>
      </c>
      <c r="AC4" s="154" t="s">
        <v>5</v>
      </c>
    </row>
    <row r="5" spans="1:30" ht="13.5" thickBot="1">
      <c r="A5" s="133">
        <v>4</v>
      </c>
      <c r="B5" s="2">
        <v>933</v>
      </c>
      <c r="C5" s="2">
        <v>665</v>
      </c>
      <c r="D5" s="2">
        <v>267</v>
      </c>
      <c r="E5" s="154" t="s">
        <v>5</v>
      </c>
      <c r="G5" s="133">
        <v>4</v>
      </c>
      <c r="H5" s="2">
        <v>308</v>
      </c>
      <c r="I5" s="2">
        <v>121</v>
      </c>
      <c r="J5" s="2">
        <v>188</v>
      </c>
      <c r="K5" s="154" t="s">
        <v>7</v>
      </c>
      <c r="M5" s="133">
        <v>4</v>
      </c>
      <c r="N5" s="2">
        <v>341</v>
      </c>
      <c r="O5" s="2">
        <v>175</v>
      </c>
      <c r="P5" s="2">
        <v>236</v>
      </c>
      <c r="Q5" s="154" t="s">
        <v>11</v>
      </c>
      <c r="S5" s="133">
        <v>4</v>
      </c>
      <c r="T5" s="2">
        <v>587</v>
      </c>
      <c r="U5" s="2">
        <v>651</v>
      </c>
      <c r="V5" s="2">
        <v>811</v>
      </c>
      <c r="W5" s="154" t="s">
        <v>7</v>
      </c>
      <c r="Y5" s="136" t="s">
        <v>16</v>
      </c>
      <c r="Z5" s="156">
        <v>292</v>
      </c>
      <c r="AA5" s="308">
        <v>378</v>
      </c>
      <c r="AB5" s="308">
        <v>302</v>
      </c>
      <c r="AC5" s="157" t="s">
        <v>5</v>
      </c>
    </row>
    <row r="6" spans="1:30">
      <c r="A6" s="133">
        <v>5</v>
      </c>
      <c r="B6" s="2">
        <v>1108</v>
      </c>
      <c r="C6" s="163">
        <v>868</v>
      </c>
      <c r="D6" s="163">
        <v>59</v>
      </c>
      <c r="E6" s="154" t="s">
        <v>7</v>
      </c>
      <c r="G6" s="133">
        <v>5</v>
      </c>
      <c r="H6" s="2">
        <v>126</v>
      </c>
      <c r="I6" s="163">
        <v>322</v>
      </c>
      <c r="J6" s="163">
        <v>781</v>
      </c>
      <c r="K6" s="154" t="s">
        <v>5</v>
      </c>
      <c r="M6" s="133">
        <v>5</v>
      </c>
      <c r="N6" s="2">
        <v>263</v>
      </c>
      <c r="O6" s="163">
        <v>108</v>
      </c>
      <c r="P6" s="163">
        <v>1038</v>
      </c>
      <c r="Q6" s="154" t="s">
        <v>7</v>
      </c>
      <c r="S6" s="133">
        <v>5</v>
      </c>
      <c r="T6" s="2">
        <v>782</v>
      </c>
      <c r="U6" s="2">
        <v>538</v>
      </c>
      <c r="V6" s="2">
        <v>1114</v>
      </c>
      <c r="W6" s="154" t="s">
        <v>5</v>
      </c>
    </row>
    <row r="7" spans="1:30">
      <c r="A7" s="133">
        <v>6</v>
      </c>
      <c r="B7" s="2">
        <v>618</v>
      </c>
      <c r="C7" s="163">
        <v>433</v>
      </c>
      <c r="D7" s="163">
        <v>222</v>
      </c>
      <c r="E7" s="154" t="s">
        <v>5</v>
      </c>
      <c r="G7" s="133">
        <v>6</v>
      </c>
      <c r="H7" s="2">
        <v>260</v>
      </c>
      <c r="I7" s="163">
        <v>203</v>
      </c>
      <c r="J7" s="163">
        <v>245</v>
      </c>
      <c r="K7" s="154" t="s">
        <v>7</v>
      </c>
      <c r="M7" s="133">
        <v>6</v>
      </c>
      <c r="N7" s="2">
        <v>638</v>
      </c>
      <c r="O7" s="163">
        <v>541</v>
      </c>
      <c r="P7" s="163">
        <v>123</v>
      </c>
      <c r="Q7" s="304" t="s">
        <v>5</v>
      </c>
      <c r="S7" s="133">
        <v>6</v>
      </c>
      <c r="T7" s="2">
        <v>247</v>
      </c>
      <c r="U7" s="2">
        <v>525</v>
      </c>
      <c r="V7" s="2">
        <v>358</v>
      </c>
      <c r="W7" s="154" t="s">
        <v>7</v>
      </c>
    </row>
    <row r="8" spans="1:30">
      <c r="A8" s="133">
        <v>7</v>
      </c>
      <c r="B8" s="2">
        <v>384</v>
      </c>
      <c r="C8" s="2">
        <v>69</v>
      </c>
      <c r="D8" s="2">
        <v>647</v>
      </c>
      <c r="E8" s="154" t="s">
        <v>7</v>
      </c>
      <c r="G8" s="133">
        <v>7</v>
      </c>
      <c r="H8" s="2">
        <v>48</v>
      </c>
      <c r="I8" s="2">
        <v>60</v>
      </c>
      <c r="J8" s="2">
        <v>191</v>
      </c>
      <c r="K8" s="154" t="s">
        <v>7</v>
      </c>
      <c r="M8" s="133">
        <v>7</v>
      </c>
      <c r="N8" s="2">
        <v>555</v>
      </c>
      <c r="O8" s="2">
        <v>33</v>
      </c>
      <c r="P8" s="2">
        <v>303</v>
      </c>
      <c r="Q8" s="154" t="s">
        <v>7</v>
      </c>
      <c r="S8" s="133">
        <v>7</v>
      </c>
      <c r="T8" s="2">
        <v>330</v>
      </c>
      <c r="U8" s="2">
        <v>716</v>
      </c>
      <c r="V8" s="2">
        <v>271</v>
      </c>
      <c r="W8" s="154" t="s">
        <v>7</v>
      </c>
    </row>
    <row r="9" spans="1:30" ht="13.5" thickBot="1">
      <c r="A9" s="136">
        <v>8</v>
      </c>
      <c r="B9" s="156">
        <v>313</v>
      </c>
      <c r="C9" s="156">
        <v>233</v>
      </c>
      <c r="D9" s="156">
        <v>168</v>
      </c>
      <c r="E9" s="157" t="s">
        <v>7</v>
      </c>
      <c r="G9" s="136">
        <v>8</v>
      </c>
      <c r="H9" s="156">
        <v>522</v>
      </c>
      <c r="I9" s="156">
        <v>71</v>
      </c>
      <c r="J9" s="156">
        <v>223</v>
      </c>
      <c r="K9" s="157" t="s">
        <v>7</v>
      </c>
      <c r="M9" s="136">
        <v>8</v>
      </c>
      <c r="N9" s="156">
        <v>486</v>
      </c>
      <c r="O9" s="156">
        <v>571</v>
      </c>
      <c r="P9" s="156">
        <v>118</v>
      </c>
      <c r="Q9" s="157" t="s">
        <v>7</v>
      </c>
      <c r="S9" s="136">
        <v>8</v>
      </c>
      <c r="T9" s="156">
        <v>224</v>
      </c>
      <c r="U9" s="156">
        <v>311</v>
      </c>
      <c r="V9" s="156">
        <v>447</v>
      </c>
      <c r="W9" s="157" t="s">
        <v>7</v>
      </c>
    </row>
    <row r="11" spans="1:30" ht="18">
      <c r="A11" s="293" t="s">
        <v>128</v>
      </c>
      <c r="B11"/>
      <c r="C11"/>
      <c r="D11"/>
      <c r="E11"/>
      <c r="F11"/>
      <c r="G11" s="293" t="s">
        <v>38</v>
      </c>
      <c r="H11"/>
      <c r="I11"/>
      <c r="J11"/>
      <c r="K11"/>
      <c r="L11"/>
      <c r="M11" s="293" t="s">
        <v>129</v>
      </c>
      <c r="N11"/>
      <c r="O11"/>
      <c r="P11"/>
      <c r="Q11"/>
      <c r="R11"/>
      <c r="S11" s="293" t="s">
        <v>130</v>
      </c>
      <c r="T11"/>
      <c r="U11"/>
      <c r="V11"/>
      <c r="W11"/>
    </row>
    <row r="12" spans="1:30" ht="18">
      <c r="A12" s="293" t="s">
        <v>126</v>
      </c>
      <c r="B12"/>
      <c r="C12"/>
      <c r="D12"/>
      <c r="E12"/>
      <c r="F12"/>
      <c r="G12" s="293" t="s">
        <v>126</v>
      </c>
      <c r="H12"/>
      <c r="I12"/>
      <c r="J12"/>
      <c r="K12"/>
      <c r="L12"/>
      <c r="M12" s="293" t="s">
        <v>126</v>
      </c>
      <c r="N12"/>
      <c r="O12"/>
      <c r="P12"/>
      <c r="Q12"/>
      <c r="R12"/>
      <c r="S12" s="293" t="s">
        <v>126</v>
      </c>
      <c r="T12"/>
      <c r="U12"/>
      <c r="V12"/>
      <c r="W12"/>
    </row>
    <row r="13" spans="1:30">
      <c r="A13"/>
      <c r="B13" s="10"/>
      <c r="C13" s="115" t="s">
        <v>99</v>
      </c>
      <c r="D13" s="115" t="s">
        <v>127</v>
      </c>
      <c r="E13"/>
      <c r="F13"/>
      <c r="G13"/>
      <c r="H13" s="10"/>
      <c r="I13" s="115" t="s">
        <v>99</v>
      </c>
      <c r="J13" s="115" t="s">
        <v>127</v>
      </c>
      <c r="K13"/>
      <c r="L13"/>
      <c r="M13"/>
      <c r="N13" s="10"/>
      <c r="O13" s="115" t="s">
        <v>99</v>
      </c>
      <c r="P13" s="115" t="s">
        <v>127</v>
      </c>
      <c r="Q13"/>
      <c r="R13"/>
      <c r="S13"/>
      <c r="T13" s="10"/>
      <c r="U13" s="115" t="s">
        <v>99</v>
      </c>
      <c r="V13" s="115" t="s">
        <v>127</v>
      </c>
      <c r="W13"/>
    </row>
    <row r="14" spans="1:30" ht="13.5" thickBot="1">
      <c r="A14" s="115" t="s">
        <v>100</v>
      </c>
      <c r="B14" s="115" t="s">
        <v>101</v>
      </c>
      <c r="C14" s="115" t="s">
        <v>90</v>
      </c>
      <c r="D14" s="115" t="s">
        <v>90</v>
      </c>
      <c r="E14"/>
      <c r="F14"/>
      <c r="G14" s="115" t="s">
        <v>100</v>
      </c>
      <c r="H14" s="115" t="s">
        <v>101</v>
      </c>
      <c r="I14" s="115" t="s">
        <v>90</v>
      </c>
      <c r="J14" s="115" t="s">
        <v>90</v>
      </c>
      <c r="K14"/>
      <c r="L14"/>
      <c r="M14" s="115" t="s">
        <v>100</v>
      </c>
      <c r="N14" s="115" t="s">
        <v>101</v>
      </c>
      <c r="O14" s="115" t="s">
        <v>90</v>
      </c>
      <c r="P14" s="115" t="s">
        <v>90</v>
      </c>
      <c r="Q14"/>
      <c r="R14"/>
      <c r="S14" s="115" t="s">
        <v>100</v>
      </c>
      <c r="T14" s="115" t="s">
        <v>101</v>
      </c>
      <c r="U14" s="115" t="s">
        <v>90</v>
      </c>
      <c r="V14" s="115" t="s">
        <v>90</v>
      </c>
      <c r="W14"/>
    </row>
    <row r="15" spans="1:30">
      <c r="A15" s="199">
        <f t="shared" ref="A15:A22" si="0">B2</f>
        <v>111</v>
      </c>
      <c r="B15" s="198" t="s">
        <v>102</v>
      </c>
      <c r="C15" s="199">
        <v>16</v>
      </c>
      <c r="D15" s="200">
        <f>IF(E15="Winner",30,IF(E15="Finalist",20,IF(E15="Semi Finalist",10,)))</f>
        <v>30</v>
      </c>
      <c r="E15" s="162" t="str">
        <f>E2</f>
        <v>Winner</v>
      </c>
      <c r="F15"/>
      <c r="G15" s="199">
        <f t="shared" ref="G15:G22" si="1">H2</f>
        <v>343</v>
      </c>
      <c r="H15" s="198" t="s">
        <v>102</v>
      </c>
      <c r="I15" s="199">
        <v>16</v>
      </c>
      <c r="J15" s="200">
        <f>IF(K15="Winner",30,IF(K15="Finalist",20,IF(K15="Semi Finalist",10,)))</f>
        <v>30</v>
      </c>
      <c r="K15" s="162" t="str">
        <f>K2</f>
        <v>Winner</v>
      </c>
      <c r="L15"/>
      <c r="M15" s="199">
        <f t="shared" ref="M15:M22" si="2">N2</f>
        <v>74</v>
      </c>
      <c r="N15" s="198" t="s">
        <v>102</v>
      </c>
      <c r="O15" s="199">
        <v>16</v>
      </c>
      <c r="P15" s="200">
        <f>IF(Q15="Winner",30,IF(Q15="Finalist",20,IF(Q15="Semi Finalist",10,)))</f>
        <v>10</v>
      </c>
      <c r="Q15" s="162" t="str">
        <f>Q2</f>
        <v>Semi Finalist</v>
      </c>
      <c r="R15"/>
      <c r="S15" s="199">
        <f t="shared" ref="S15:S22" si="3">T2</f>
        <v>292</v>
      </c>
      <c r="T15" s="198" t="s">
        <v>102</v>
      </c>
      <c r="U15" s="199">
        <v>16</v>
      </c>
      <c r="V15" s="200">
        <f>IF(W15="Winner",30,IF(W15="Finalist",20,IF(W15="Semi Finalist",10,)))</f>
        <v>30</v>
      </c>
      <c r="W15" s="162" t="str">
        <f>W2</f>
        <v>Winner</v>
      </c>
    </row>
    <row r="16" spans="1:30">
      <c r="A16" s="202">
        <f t="shared" si="0"/>
        <v>201</v>
      </c>
      <c r="B16" s="201" t="s">
        <v>103</v>
      </c>
      <c r="C16" s="202">
        <v>15</v>
      </c>
      <c r="D16" s="205">
        <f t="shared" ref="D16:D38" si="4">IF(E16="Winner",30,IF(E16="Finalist",20,IF(E16="Semi Finalist",10,)))</f>
        <v>20</v>
      </c>
      <c r="E16" s="162" t="str">
        <f t="shared" ref="E16:E22" si="5">E3</f>
        <v>Finalist</v>
      </c>
      <c r="F16"/>
      <c r="G16" s="202">
        <f t="shared" si="1"/>
        <v>16</v>
      </c>
      <c r="H16" s="201" t="s">
        <v>103</v>
      </c>
      <c r="I16" s="202">
        <v>15</v>
      </c>
      <c r="J16" s="205">
        <f t="shared" ref="J16:J38" si="6">IF(K16="Winner",30,IF(K16="Finalist",20,IF(K16="Semi Finalist",10,)))</f>
        <v>10</v>
      </c>
      <c r="K16" s="162" t="str">
        <f t="shared" ref="K16:K22" si="7">K3</f>
        <v>Semi Finalist</v>
      </c>
      <c r="L16"/>
      <c r="M16" s="202">
        <f t="shared" si="2"/>
        <v>167</v>
      </c>
      <c r="N16" s="201" t="s">
        <v>103</v>
      </c>
      <c r="O16" s="202">
        <v>15</v>
      </c>
      <c r="P16" s="205">
        <f t="shared" ref="P16:P38" si="8">IF(Q16="Winner",30,IF(Q16="Finalist",20,IF(Q16="Semi Finalist",10,)))</f>
        <v>20</v>
      </c>
      <c r="Q16" s="162" t="str">
        <f t="shared" ref="Q16:Q22" si="9">Q3</f>
        <v>Finalist</v>
      </c>
      <c r="R16"/>
      <c r="S16" s="202">
        <f t="shared" si="3"/>
        <v>27</v>
      </c>
      <c r="T16" s="201" t="s">
        <v>103</v>
      </c>
      <c r="U16" s="202">
        <v>15</v>
      </c>
      <c r="V16" s="205">
        <f t="shared" ref="V16:V38" si="10">IF(W16="Winner",30,IF(W16="Finalist",20,IF(W16="Semi Finalist",10,)))</f>
        <v>10</v>
      </c>
      <c r="W16" s="162" t="str">
        <f t="shared" ref="W16:W22" si="11">W3</f>
        <v>Semi Finalist</v>
      </c>
    </row>
    <row r="17" spans="1:23">
      <c r="A17" s="202">
        <f t="shared" si="0"/>
        <v>306</v>
      </c>
      <c r="B17" s="201" t="s">
        <v>104</v>
      </c>
      <c r="C17" s="202">
        <v>14</v>
      </c>
      <c r="D17" s="205">
        <f t="shared" si="4"/>
        <v>0</v>
      </c>
      <c r="E17" s="162" t="str">
        <f t="shared" si="5"/>
        <v>Quarter Finalist</v>
      </c>
      <c r="F17"/>
      <c r="G17" s="202">
        <f t="shared" si="1"/>
        <v>87</v>
      </c>
      <c r="H17" s="201" t="s">
        <v>104</v>
      </c>
      <c r="I17" s="202">
        <v>14</v>
      </c>
      <c r="J17" s="205">
        <f t="shared" si="6"/>
        <v>20</v>
      </c>
      <c r="K17" s="162" t="str">
        <f t="shared" si="7"/>
        <v>Finalist</v>
      </c>
      <c r="L17"/>
      <c r="M17" s="202">
        <f t="shared" si="2"/>
        <v>45</v>
      </c>
      <c r="N17" s="201" t="s">
        <v>104</v>
      </c>
      <c r="O17" s="202">
        <v>14</v>
      </c>
      <c r="P17" s="205">
        <f t="shared" si="8"/>
        <v>0</v>
      </c>
      <c r="Q17" s="162" t="str">
        <f t="shared" si="9"/>
        <v>Quarter Finalist</v>
      </c>
      <c r="R17"/>
      <c r="S17" s="202">
        <f t="shared" si="3"/>
        <v>67</v>
      </c>
      <c r="T17" s="201" t="s">
        <v>104</v>
      </c>
      <c r="U17" s="202">
        <v>14</v>
      </c>
      <c r="V17" s="205">
        <f t="shared" si="10"/>
        <v>20</v>
      </c>
      <c r="W17" s="162" t="str">
        <f t="shared" si="11"/>
        <v>Finalist</v>
      </c>
    </row>
    <row r="18" spans="1:23">
      <c r="A18" s="202">
        <f t="shared" si="0"/>
        <v>933</v>
      </c>
      <c r="B18" s="201" t="s">
        <v>105</v>
      </c>
      <c r="C18" s="202">
        <v>13</v>
      </c>
      <c r="D18" s="205">
        <f t="shared" si="4"/>
        <v>10</v>
      </c>
      <c r="E18" s="162" t="str">
        <f t="shared" si="5"/>
        <v>Semi Finalist</v>
      </c>
      <c r="F18"/>
      <c r="G18" s="202">
        <f t="shared" si="1"/>
        <v>308</v>
      </c>
      <c r="H18" s="201" t="s">
        <v>105</v>
      </c>
      <c r="I18" s="202">
        <v>13</v>
      </c>
      <c r="J18" s="205">
        <f t="shared" si="6"/>
        <v>0</v>
      </c>
      <c r="K18" s="162" t="str">
        <f t="shared" si="7"/>
        <v>Quarter Finalist</v>
      </c>
      <c r="L18"/>
      <c r="M18" s="202">
        <f t="shared" si="2"/>
        <v>341</v>
      </c>
      <c r="N18" s="201" t="s">
        <v>105</v>
      </c>
      <c r="O18" s="202">
        <v>13</v>
      </c>
      <c r="P18" s="205">
        <f t="shared" si="8"/>
        <v>30</v>
      </c>
      <c r="Q18" s="162" t="str">
        <f t="shared" si="9"/>
        <v>Winner</v>
      </c>
      <c r="R18"/>
      <c r="S18" s="202">
        <f t="shared" si="3"/>
        <v>587</v>
      </c>
      <c r="T18" s="201" t="s">
        <v>105</v>
      </c>
      <c r="U18" s="202">
        <v>13</v>
      </c>
      <c r="V18" s="205">
        <f t="shared" si="10"/>
        <v>0</v>
      </c>
      <c r="W18" s="162" t="str">
        <f t="shared" si="11"/>
        <v>Quarter Finalist</v>
      </c>
    </row>
    <row r="19" spans="1:23">
      <c r="A19" s="202">
        <f t="shared" si="0"/>
        <v>1108</v>
      </c>
      <c r="B19" s="201" t="s">
        <v>106</v>
      </c>
      <c r="C19" s="202">
        <v>12</v>
      </c>
      <c r="D19" s="205">
        <f t="shared" si="4"/>
        <v>0</v>
      </c>
      <c r="E19" s="162" t="str">
        <f t="shared" si="5"/>
        <v>Quarter Finalist</v>
      </c>
      <c r="F19" s="158"/>
      <c r="G19" s="202">
        <f t="shared" si="1"/>
        <v>126</v>
      </c>
      <c r="H19" s="201" t="s">
        <v>106</v>
      </c>
      <c r="I19" s="202">
        <v>12</v>
      </c>
      <c r="J19" s="205">
        <f t="shared" si="6"/>
        <v>10</v>
      </c>
      <c r="K19" s="162" t="str">
        <f t="shared" si="7"/>
        <v>Semi Finalist</v>
      </c>
      <c r="L19" s="158"/>
      <c r="M19" s="202">
        <f t="shared" si="2"/>
        <v>263</v>
      </c>
      <c r="N19" s="201" t="s">
        <v>106</v>
      </c>
      <c r="O19" s="202">
        <v>12</v>
      </c>
      <c r="P19" s="205">
        <f t="shared" si="8"/>
        <v>0</v>
      </c>
      <c r="Q19" s="162" t="str">
        <f t="shared" si="9"/>
        <v>Quarter Finalist</v>
      </c>
      <c r="R19" s="158"/>
      <c r="S19" s="202">
        <f t="shared" si="3"/>
        <v>782</v>
      </c>
      <c r="T19" s="201" t="s">
        <v>106</v>
      </c>
      <c r="U19" s="202">
        <v>12</v>
      </c>
      <c r="V19" s="205">
        <f t="shared" si="10"/>
        <v>10</v>
      </c>
      <c r="W19" s="162" t="str">
        <f t="shared" si="11"/>
        <v>Semi Finalist</v>
      </c>
    </row>
    <row r="20" spans="1:23">
      <c r="A20" s="202">
        <f t="shared" si="0"/>
        <v>618</v>
      </c>
      <c r="B20" s="201" t="s">
        <v>107</v>
      </c>
      <c r="C20" s="202">
        <v>11</v>
      </c>
      <c r="D20" s="205">
        <f t="shared" si="4"/>
        <v>10</v>
      </c>
      <c r="E20" s="162" t="str">
        <f t="shared" si="5"/>
        <v>Semi Finalist</v>
      </c>
      <c r="F20"/>
      <c r="G20" s="202">
        <f t="shared" si="1"/>
        <v>260</v>
      </c>
      <c r="H20" s="201" t="s">
        <v>107</v>
      </c>
      <c r="I20" s="202">
        <v>11</v>
      </c>
      <c r="J20" s="205">
        <f t="shared" si="6"/>
        <v>0</v>
      </c>
      <c r="K20" s="162" t="str">
        <f t="shared" si="7"/>
        <v>Quarter Finalist</v>
      </c>
      <c r="L20"/>
      <c r="M20" s="202">
        <f t="shared" si="2"/>
        <v>638</v>
      </c>
      <c r="N20" s="201" t="s">
        <v>107</v>
      </c>
      <c r="O20" s="202">
        <v>11</v>
      </c>
      <c r="P20" s="205">
        <f t="shared" si="8"/>
        <v>10</v>
      </c>
      <c r="Q20" s="162" t="str">
        <f t="shared" si="9"/>
        <v>Semi Finalist</v>
      </c>
      <c r="R20"/>
      <c r="S20" s="202">
        <f t="shared" si="3"/>
        <v>247</v>
      </c>
      <c r="T20" s="201" t="s">
        <v>107</v>
      </c>
      <c r="U20" s="202">
        <v>11</v>
      </c>
      <c r="V20" s="205">
        <f t="shared" si="10"/>
        <v>0</v>
      </c>
      <c r="W20" s="162" t="str">
        <f t="shared" si="11"/>
        <v>Quarter Finalist</v>
      </c>
    </row>
    <row r="21" spans="1:23">
      <c r="A21" s="202">
        <f t="shared" si="0"/>
        <v>384</v>
      </c>
      <c r="B21" s="201" t="s">
        <v>108</v>
      </c>
      <c r="C21" s="202">
        <v>10</v>
      </c>
      <c r="D21" s="205">
        <f t="shared" si="4"/>
        <v>0</v>
      </c>
      <c r="E21" s="162" t="str">
        <f t="shared" si="5"/>
        <v>Quarter Finalist</v>
      </c>
      <c r="F21"/>
      <c r="G21" s="202">
        <f t="shared" si="1"/>
        <v>48</v>
      </c>
      <c r="H21" s="201" t="s">
        <v>108</v>
      </c>
      <c r="I21" s="202">
        <v>10</v>
      </c>
      <c r="J21" s="205">
        <f t="shared" si="6"/>
        <v>0</v>
      </c>
      <c r="K21" s="162" t="str">
        <f t="shared" si="7"/>
        <v>Quarter Finalist</v>
      </c>
      <c r="L21"/>
      <c r="M21" s="202">
        <f t="shared" si="2"/>
        <v>555</v>
      </c>
      <c r="N21" s="201" t="s">
        <v>108</v>
      </c>
      <c r="O21" s="202">
        <v>10</v>
      </c>
      <c r="P21" s="205">
        <f t="shared" si="8"/>
        <v>0</v>
      </c>
      <c r="Q21" s="162" t="str">
        <f t="shared" si="9"/>
        <v>Quarter Finalist</v>
      </c>
      <c r="R21"/>
      <c r="S21" s="202">
        <f t="shared" si="3"/>
        <v>330</v>
      </c>
      <c r="T21" s="201" t="s">
        <v>108</v>
      </c>
      <c r="U21" s="202">
        <v>10</v>
      </c>
      <c r="V21" s="205">
        <f t="shared" si="10"/>
        <v>0</v>
      </c>
      <c r="W21" s="162" t="str">
        <f t="shared" si="11"/>
        <v>Quarter Finalist</v>
      </c>
    </row>
    <row r="22" spans="1:23" ht="13.5" thickBot="1">
      <c r="A22" s="209">
        <f t="shared" si="0"/>
        <v>313</v>
      </c>
      <c r="B22" s="208" t="s">
        <v>109</v>
      </c>
      <c r="C22" s="209">
        <v>9</v>
      </c>
      <c r="D22" s="210">
        <f t="shared" si="4"/>
        <v>0</v>
      </c>
      <c r="E22" s="162" t="str">
        <f t="shared" si="5"/>
        <v>Quarter Finalist</v>
      </c>
      <c r="F22"/>
      <c r="G22" s="209">
        <f t="shared" si="1"/>
        <v>522</v>
      </c>
      <c r="H22" s="208" t="s">
        <v>109</v>
      </c>
      <c r="I22" s="209">
        <v>9</v>
      </c>
      <c r="J22" s="210">
        <f t="shared" si="6"/>
        <v>0</v>
      </c>
      <c r="K22" s="162" t="str">
        <f t="shared" si="7"/>
        <v>Quarter Finalist</v>
      </c>
      <c r="L22"/>
      <c r="M22" s="209">
        <f t="shared" si="2"/>
        <v>486</v>
      </c>
      <c r="N22" s="208" t="s">
        <v>109</v>
      </c>
      <c r="O22" s="209">
        <v>9</v>
      </c>
      <c r="P22" s="210">
        <f t="shared" si="8"/>
        <v>0</v>
      </c>
      <c r="Q22" s="162" t="str">
        <f t="shared" si="9"/>
        <v>Quarter Finalist</v>
      </c>
      <c r="R22"/>
      <c r="S22" s="209">
        <f t="shared" si="3"/>
        <v>224</v>
      </c>
      <c r="T22" s="208" t="s">
        <v>109</v>
      </c>
      <c r="U22" s="209">
        <v>9</v>
      </c>
      <c r="V22" s="210">
        <f t="shared" si="10"/>
        <v>0</v>
      </c>
      <c r="W22" s="162" t="str">
        <f t="shared" si="11"/>
        <v>Quarter Finalist</v>
      </c>
    </row>
    <row r="23" spans="1:23">
      <c r="A23" s="202">
        <f t="shared" ref="A23:A30" si="12">C2</f>
        <v>469</v>
      </c>
      <c r="B23" s="201" t="s">
        <v>110</v>
      </c>
      <c r="C23" s="202">
        <v>16</v>
      </c>
      <c r="D23" s="205">
        <f t="shared" si="4"/>
        <v>30</v>
      </c>
      <c r="E23" t="str">
        <f t="shared" ref="E23:E38" si="13">E15</f>
        <v>Winner</v>
      </c>
      <c r="F23"/>
      <c r="G23" s="202">
        <f t="shared" ref="G23:G30" si="14">I2</f>
        <v>25</v>
      </c>
      <c r="H23" s="201" t="s">
        <v>110</v>
      </c>
      <c r="I23" s="202">
        <v>16</v>
      </c>
      <c r="J23" s="205">
        <f t="shared" si="6"/>
        <v>30</v>
      </c>
      <c r="K23" t="str">
        <f t="shared" ref="K23:K38" si="15">K15</f>
        <v>Winner</v>
      </c>
      <c r="L23"/>
      <c r="M23" s="202">
        <f t="shared" ref="M23:M30" si="16">O2</f>
        <v>68</v>
      </c>
      <c r="N23" s="201" t="s">
        <v>110</v>
      </c>
      <c r="O23" s="202">
        <v>16</v>
      </c>
      <c r="P23" s="205">
        <f t="shared" si="8"/>
        <v>10</v>
      </c>
      <c r="Q23" t="str">
        <f t="shared" ref="Q23:Q38" si="17">Q15</f>
        <v>Semi Finalist</v>
      </c>
      <c r="R23"/>
      <c r="S23" s="202">
        <f t="shared" ref="S23:S30" si="18">U2</f>
        <v>378</v>
      </c>
      <c r="T23" s="201" t="s">
        <v>110</v>
      </c>
      <c r="U23" s="202">
        <v>16</v>
      </c>
      <c r="V23" s="205">
        <f t="shared" si="10"/>
        <v>30</v>
      </c>
      <c r="W23" t="str">
        <f t="shared" ref="W23:W38" si="19">W15</f>
        <v>Winner</v>
      </c>
    </row>
    <row r="24" spans="1:23">
      <c r="A24" s="202">
        <f t="shared" si="12"/>
        <v>47</v>
      </c>
      <c r="B24" s="201" t="s">
        <v>111</v>
      </c>
      <c r="C24" s="202">
        <v>15</v>
      </c>
      <c r="D24" s="205">
        <f t="shared" si="4"/>
        <v>20</v>
      </c>
      <c r="E24" t="str">
        <f t="shared" si="13"/>
        <v>Finalist</v>
      </c>
      <c r="F24"/>
      <c r="G24" s="202">
        <f t="shared" si="14"/>
        <v>79</v>
      </c>
      <c r="H24" s="201" t="s">
        <v>111</v>
      </c>
      <c r="I24" s="202">
        <v>15</v>
      </c>
      <c r="J24" s="205">
        <f t="shared" si="6"/>
        <v>10</v>
      </c>
      <c r="K24" t="str">
        <f t="shared" si="15"/>
        <v>Semi Finalist</v>
      </c>
      <c r="L24"/>
      <c r="M24" s="202">
        <f t="shared" si="16"/>
        <v>312</v>
      </c>
      <c r="N24" s="201" t="s">
        <v>111</v>
      </c>
      <c r="O24" s="202">
        <v>15</v>
      </c>
      <c r="P24" s="205">
        <f t="shared" si="8"/>
        <v>20</v>
      </c>
      <c r="Q24" t="str">
        <f t="shared" si="17"/>
        <v>Finalist</v>
      </c>
      <c r="R24"/>
      <c r="S24" s="202">
        <f t="shared" si="18"/>
        <v>254</v>
      </c>
      <c r="T24" s="201" t="s">
        <v>111</v>
      </c>
      <c r="U24" s="202">
        <v>15</v>
      </c>
      <c r="V24" s="205">
        <f t="shared" si="10"/>
        <v>10</v>
      </c>
      <c r="W24" t="str">
        <f t="shared" si="19"/>
        <v>Semi Finalist</v>
      </c>
    </row>
    <row r="25" spans="1:23">
      <c r="A25" s="202">
        <f t="shared" si="12"/>
        <v>157</v>
      </c>
      <c r="B25" s="201" t="s">
        <v>112</v>
      </c>
      <c r="C25" s="202">
        <v>14</v>
      </c>
      <c r="D25" s="205">
        <f t="shared" si="4"/>
        <v>0</v>
      </c>
      <c r="E25" t="str">
        <f t="shared" si="13"/>
        <v>Quarter Finalist</v>
      </c>
      <c r="F25"/>
      <c r="G25" s="202">
        <f t="shared" si="14"/>
        <v>103</v>
      </c>
      <c r="H25" s="201" t="s">
        <v>112</v>
      </c>
      <c r="I25" s="202">
        <v>14</v>
      </c>
      <c r="J25" s="205">
        <f t="shared" si="6"/>
        <v>20</v>
      </c>
      <c r="K25" t="str">
        <f t="shared" si="15"/>
        <v>Finalist</v>
      </c>
      <c r="L25"/>
      <c r="M25" s="202">
        <f t="shared" si="16"/>
        <v>217</v>
      </c>
      <c r="N25" s="201" t="s">
        <v>112</v>
      </c>
      <c r="O25" s="202">
        <v>14</v>
      </c>
      <c r="P25" s="205">
        <f t="shared" si="8"/>
        <v>0</v>
      </c>
      <c r="Q25" t="str">
        <f t="shared" si="17"/>
        <v>Quarter Finalist</v>
      </c>
      <c r="R25"/>
      <c r="S25" s="202">
        <f t="shared" si="18"/>
        <v>173</v>
      </c>
      <c r="T25" s="201" t="s">
        <v>112</v>
      </c>
      <c r="U25" s="202">
        <v>14</v>
      </c>
      <c r="V25" s="205">
        <f t="shared" si="10"/>
        <v>20</v>
      </c>
      <c r="W25" t="str">
        <f t="shared" si="19"/>
        <v>Finalist</v>
      </c>
    </row>
    <row r="26" spans="1:23">
      <c r="A26" s="202">
        <f t="shared" si="12"/>
        <v>665</v>
      </c>
      <c r="B26" s="201" t="s">
        <v>113</v>
      </c>
      <c r="C26" s="202">
        <v>13</v>
      </c>
      <c r="D26" s="205">
        <f t="shared" si="4"/>
        <v>10</v>
      </c>
      <c r="E26" t="str">
        <f t="shared" si="13"/>
        <v>Semi Finalist</v>
      </c>
      <c r="F26"/>
      <c r="G26" s="202">
        <f t="shared" si="14"/>
        <v>121</v>
      </c>
      <c r="H26" s="201" t="s">
        <v>113</v>
      </c>
      <c r="I26" s="202">
        <v>13</v>
      </c>
      <c r="J26" s="205">
        <f t="shared" si="6"/>
        <v>0</v>
      </c>
      <c r="K26" t="str">
        <f t="shared" si="15"/>
        <v>Quarter Finalist</v>
      </c>
      <c r="L26"/>
      <c r="M26" s="202">
        <f t="shared" si="16"/>
        <v>175</v>
      </c>
      <c r="N26" s="201" t="s">
        <v>113</v>
      </c>
      <c r="O26" s="202">
        <v>13</v>
      </c>
      <c r="P26" s="205">
        <f t="shared" si="8"/>
        <v>30</v>
      </c>
      <c r="Q26" t="str">
        <f t="shared" si="17"/>
        <v>Winner</v>
      </c>
      <c r="R26"/>
      <c r="S26" s="202">
        <f t="shared" si="18"/>
        <v>651</v>
      </c>
      <c r="T26" s="201" t="s">
        <v>113</v>
      </c>
      <c r="U26" s="202">
        <v>13</v>
      </c>
      <c r="V26" s="205">
        <f t="shared" si="10"/>
        <v>0</v>
      </c>
      <c r="W26" t="str">
        <f t="shared" si="19"/>
        <v>Quarter Finalist</v>
      </c>
    </row>
    <row r="27" spans="1:23">
      <c r="A27" s="202">
        <f t="shared" si="12"/>
        <v>868</v>
      </c>
      <c r="B27" s="201" t="s">
        <v>114</v>
      </c>
      <c r="C27" s="202">
        <v>12</v>
      </c>
      <c r="D27" s="205">
        <f t="shared" si="4"/>
        <v>0</v>
      </c>
      <c r="E27" t="str">
        <f t="shared" si="13"/>
        <v>Quarter Finalist</v>
      </c>
      <c r="F27"/>
      <c r="G27" s="202">
        <f t="shared" si="14"/>
        <v>322</v>
      </c>
      <c r="H27" s="201" t="s">
        <v>114</v>
      </c>
      <c r="I27" s="202">
        <v>12</v>
      </c>
      <c r="J27" s="205">
        <f t="shared" si="6"/>
        <v>10</v>
      </c>
      <c r="K27" t="str">
        <f t="shared" si="15"/>
        <v>Semi Finalist</v>
      </c>
      <c r="L27"/>
      <c r="M27" s="202">
        <f t="shared" si="16"/>
        <v>108</v>
      </c>
      <c r="N27" s="201" t="s">
        <v>114</v>
      </c>
      <c r="O27" s="202">
        <v>12</v>
      </c>
      <c r="P27" s="205">
        <f t="shared" si="8"/>
        <v>0</v>
      </c>
      <c r="Q27" t="str">
        <f t="shared" si="17"/>
        <v>Quarter Finalist</v>
      </c>
      <c r="R27"/>
      <c r="S27" s="202">
        <f t="shared" si="18"/>
        <v>538</v>
      </c>
      <c r="T27" s="201" t="s">
        <v>114</v>
      </c>
      <c r="U27" s="202">
        <v>12</v>
      </c>
      <c r="V27" s="205">
        <f t="shared" si="10"/>
        <v>10</v>
      </c>
      <c r="W27" t="str">
        <f t="shared" si="19"/>
        <v>Semi Finalist</v>
      </c>
    </row>
    <row r="28" spans="1:23">
      <c r="A28" s="202">
        <f t="shared" si="12"/>
        <v>433</v>
      </c>
      <c r="B28" s="201" t="s">
        <v>115</v>
      </c>
      <c r="C28" s="202">
        <v>11</v>
      </c>
      <c r="D28" s="205">
        <f t="shared" si="4"/>
        <v>10</v>
      </c>
      <c r="E28" t="str">
        <f t="shared" si="13"/>
        <v>Semi Finalist</v>
      </c>
      <c r="F28"/>
      <c r="G28" s="202">
        <f t="shared" si="14"/>
        <v>203</v>
      </c>
      <c r="H28" s="201" t="s">
        <v>115</v>
      </c>
      <c r="I28" s="202">
        <v>11</v>
      </c>
      <c r="J28" s="205">
        <f t="shared" si="6"/>
        <v>0</v>
      </c>
      <c r="K28" t="str">
        <f t="shared" si="15"/>
        <v>Quarter Finalist</v>
      </c>
      <c r="L28"/>
      <c r="M28" s="202">
        <f t="shared" si="16"/>
        <v>541</v>
      </c>
      <c r="N28" s="201" t="s">
        <v>115</v>
      </c>
      <c r="O28" s="202">
        <v>11</v>
      </c>
      <c r="P28" s="205">
        <f t="shared" si="8"/>
        <v>10</v>
      </c>
      <c r="Q28" t="str">
        <f t="shared" si="17"/>
        <v>Semi Finalist</v>
      </c>
      <c r="R28"/>
      <c r="S28" s="202">
        <f t="shared" si="18"/>
        <v>525</v>
      </c>
      <c r="T28" s="201" t="s">
        <v>115</v>
      </c>
      <c r="U28" s="202">
        <v>11</v>
      </c>
      <c r="V28" s="205">
        <f t="shared" si="10"/>
        <v>0</v>
      </c>
      <c r="W28" t="str">
        <f t="shared" si="19"/>
        <v>Quarter Finalist</v>
      </c>
    </row>
    <row r="29" spans="1:23">
      <c r="A29" s="202">
        <f t="shared" si="12"/>
        <v>69</v>
      </c>
      <c r="B29" s="201" t="s">
        <v>116</v>
      </c>
      <c r="C29" s="202">
        <v>10</v>
      </c>
      <c r="D29" s="205">
        <f t="shared" si="4"/>
        <v>0</v>
      </c>
      <c r="E29" t="str">
        <f t="shared" si="13"/>
        <v>Quarter Finalist</v>
      </c>
      <c r="F29" s="158"/>
      <c r="G29" s="202">
        <f t="shared" si="14"/>
        <v>60</v>
      </c>
      <c r="H29" s="201" t="s">
        <v>116</v>
      </c>
      <c r="I29" s="202">
        <v>10</v>
      </c>
      <c r="J29" s="205">
        <f t="shared" si="6"/>
        <v>0</v>
      </c>
      <c r="K29" t="str">
        <f t="shared" si="15"/>
        <v>Quarter Finalist</v>
      </c>
      <c r="L29" s="158"/>
      <c r="M29" s="202">
        <f t="shared" si="16"/>
        <v>33</v>
      </c>
      <c r="N29" s="201" t="s">
        <v>116</v>
      </c>
      <c r="O29" s="202">
        <v>10</v>
      </c>
      <c r="P29" s="205">
        <f t="shared" si="8"/>
        <v>0</v>
      </c>
      <c r="Q29" t="str">
        <f t="shared" si="17"/>
        <v>Quarter Finalist</v>
      </c>
      <c r="R29" s="158"/>
      <c r="S29" s="202">
        <f t="shared" si="18"/>
        <v>716</v>
      </c>
      <c r="T29" s="201" t="s">
        <v>116</v>
      </c>
      <c r="U29" s="202">
        <v>10</v>
      </c>
      <c r="V29" s="205">
        <f t="shared" si="10"/>
        <v>0</v>
      </c>
      <c r="W29" t="str">
        <f t="shared" si="19"/>
        <v>Quarter Finalist</v>
      </c>
    </row>
    <row r="30" spans="1:23" ht="13.5" thickBot="1">
      <c r="A30" s="209">
        <f t="shared" si="12"/>
        <v>233</v>
      </c>
      <c r="B30" s="208" t="s">
        <v>117</v>
      </c>
      <c r="C30" s="209">
        <v>9</v>
      </c>
      <c r="D30" s="210">
        <f t="shared" si="4"/>
        <v>0</v>
      </c>
      <c r="E30" t="str">
        <f t="shared" si="13"/>
        <v>Quarter Finalist</v>
      </c>
      <c r="F30"/>
      <c r="G30" s="209">
        <f t="shared" si="14"/>
        <v>71</v>
      </c>
      <c r="H30" s="208" t="s">
        <v>117</v>
      </c>
      <c r="I30" s="209">
        <v>9</v>
      </c>
      <c r="J30" s="210">
        <f t="shared" si="6"/>
        <v>0</v>
      </c>
      <c r="K30" t="str">
        <f t="shared" si="15"/>
        <v>Quarter Finalist</v>
      </c>
      <c r="L30"/>
      <c r="M30" s="209">
        <f t="shared" si="16"/>
        <v>571</v>
      </c>
      <c r="N30" s="208" t="s">
        <v>117</v>
      </c>
      <c r="O30" s="209">
        <v>9</v>
      </c>
      <c r="P30" s="210">
        <f t="shared" si="8"/>
        <v>0</v>
      </c>
      <c r="Q30" t="str">
        <f t="shared" si="17"/>
        <v>Quarter Finalist</v>
      </c>
      <c r="R30"/>
      <c r="S30" s="209">
        <f t="shared" si="18"/>
        <v>311</v>
      </c>
      <c r="T30" s="208" t="s">
        <v>117</v>
      </c>
      <c r="U30" s="209">
        <v>9</v>
      </c>
      <c r="V30" s="210">
        <f t="shared" si="10"/>
        <v>0</v>
      </c>
      <c r="W30" t="str">
        <f t="shared" si="19"/>
        <v>Quarter Finalist</v>
      </c>
    </row>
    <row r="31" spans="1:23">
      <c r="A31" s="202">
        <f t="shared" ref="A31:A38" si="20">D2</f>
        <v>65</v>
      </c>
      <c r="B31" s="201" t="s">
        <v>118</v>
      </c>
      <c r="C31" s="202">
        <v>8</v>
      </c>
      <c r="D31" s="205">
        <f t="shared" si="4"/>
        <v>30</v>
      </c>
      <c r="E31" t="str">
        <f t="shared" si="13"/>
        <v>Winner</v>
      </c>
      <c r="F31"/>
      <c r="G31" s="202">
        <f t="shared" ref="G31:G38" si="21">J2</f>
        <v>494</v>
      </c>
      <c r="H31" s="201" t="s">
        <v>118</v>
      </c>
      <c r="I31" s="202">
        <v>8</v>
      </c>
      <c r="J31" s="205">
        <f t="shared" si="6"/>
        <v>30</v>
      </c>
      <c r="K31" t="str">
        <f t="shared" si="15"/>
        <v>Winner</v>
      </c>
      <c r="L31"/>
      <c r="M31" s="202">
        <f t="shared" ref="M31:M38" si="22">P2</f>
        <v>9</v>
      </c>
      <c r="N31" s="201" t="s">
        <v>118</v>
      </c>
      <c r="O31" s="202">
        <v>8</v>
      </c>
      <c r="P31" s="205">
        <f t="shared" si="8"/>
        <v>10</v>
      </c>
      <c r="Q31" t="str">
        <f t="shared" si="17"/>
        <v>Semi Finalist</v>
      </c>
      <c r="R31"/>
      <c r="S31" s="202">
        <f t="shared" ref="S31:S38" si="23">V2</f>
        <v>302</v>
      </c>
      <c r="T31" s="201" t="s">
        <v>118</v>
      </c>
      <c r="U31" s="202">
        <v>8</v>
      </c>
      <c r="V31" s="205">
        <f t="shared" si="10"/>
        <v>30</v>
      </c>
      <c r="W31" t="str">
        <f t="shared" si="19"/>
        <v>Winner</v>
      </c>
    </row>
    <row r="32" spans="1:23">
      <c r="A32" s="202">
        <f t="shared" si="20"/>
        <v>547</v>
      </c>
      <c r="B32" s="201" t="s">
        <v>119</v>
      </c>
      <c r="C32" s="202">
        <v>7</v>
      </c>
      <c r="D32" s="205">
        <f t="shared" si="4"/>
        <v>20</v>
      </c>
      <c r="E32" t="str">
        <f t="shared" si="13"/>
        <v>Finalist</v>
      </c>
      <c r="F32"/>
      <c r="G32" s="202">
        <f t="shared" si="21"/>
        <v>818</v>
      </c>
      <c r="H32" s="201" t="s">
        <v>119</v>
      </c>
      <c r="I32" s="202">
        <v>7</v>
      </c>
      <c r="J32" s="205">
        <f t="shared" si="6"/>
        <v>10</v>
      </c>
      <c r="K32" t="str">
        <f t="shared" si="15"/>
        <v>Semi Finalist</v>
      </c>
      <c r="L32"/>
      <c r="M32" s="202">
        <f t="shared" si="22"/>
        <v>231</v>
      </c>
      <c r="N32" s="201" t="s">
        <v>119</v>
      </c>
      <c r="O32" s="202">
        <v>7</v>
      </c>
      <c r="P32" s="205">
        <f t="shared" si="8"/>
        <v>20</v>
      </c>
      <c r="Q32" t="str">
        <f t="shared" si="17"/>
        <v>Finalist</v>
      </c>
      <c r="R32"/>
      <c r="S32" s="202">
        <f t="shared" si="23"/>
        <v>192</v>
      </c>
      <c r="T32" s="201" t="s">
        <v>119</v>
      </c>
      <c r="U32" s="202">
        <v>7</v>
      </c>
      <c r="V32" s="205">
        <f t="shared" si="10"/>
        <v>10</v>
      </c>
      <c r="W32" t="str">
        <f t="shared" si="19"/>
        <v>Semi Finalist</v>
      </c>
    </row>
    <row r="33" spans="1:23">
      <c r="A33" s="202">
        <f t="shared" si="20"/>
        <v>34</v>
      </c>
      <c r="B33" s="201" t="s">
        <v>120</v>
      </c>
      <c r="C33" s="202">
        <v>6</v>
      </c>
      <c r="D33" s="205">
        <f t="shared" si="4"/>
        <v>0</v>
      </c>
      <c r="E33" t="str">
        <f t="shared" si="13"/>
        <v>Quarter Finalist</v>
      </c>
      <c r="F33"/>
      <c r="G33" s="202">
        <f t="shared" si="21"/>
        <v>650</v>
      </c>
      <c r="H33" s="201" t="s">
        <v>120</v>
      </c>
      <c r="I33" s="202">
        <v>6</v>
      </c>
      <c r="J33" s="205">
        <f t="shared" si="6"/>
        <v>20</v>
      </c>
      <c r="K33" t="str">
        <f t="shared" si="15"/>
        <v>Finalist</v>
      </c>
      <c r="L33"/>
      <c r="M33" s="202">
        <f t="shared" si="22"/>
        <v>359</v>
      </c>
      <c r="N33" s="201" t="s">
        <v>120</v>
      </c>
      <c r="O33" s="202">
        <v>6</v>
      </c>
      <c r="P33" s="205">
        <f t="shared" si="8"/>
        <v>0</v>
      </c>
      <c r="Q33" t="str">
        <f t="shared" si="17"/>
        <v>Quarter Finalist</v>
      </c>
      <c r="R33"/>
      <c r="S33" s="202">
        <f t="shared" si="23"/>
        <v>180</v>
      </c>
      <c r="T33" s="201" t="s">
        <v>120</v>
      </c>
      <c r="U33" s="202">
        <v>6</v>
      </c>
      <c r="V33" s="205">
        <f t="shared" si="10"/>
        <v>20</v>
      </c>
      <c r="W33" t="str">
        <f t="shared" si="19"/>
        <v>Finalist</v>
      </c>
    </row>
    <row r="34" spans="1:23">
      <c r="A34" s="202">
        <f t="shared" si="20"/>
        <v>267</v>
      </c>
      <c r="B34" s="201" t="s">
        <v>121</v>
      </c>
      <c r="C34" s="202">
        <v>5</v>
      </c>
      <c r="D34" s="205">
        <f t="shared" si="4"/>
        <v>10</v>
      </c>
      <c r="E34" t="str">
        <f t="shared" si="13"/>
        <v>Semi Finalist</v>
      </c>
      <c r="F34"/>
      <c r="G34" s="202">
        <f t="shared" si="21"/>
        <v>188</v>
      </c>
      <c r="H34" s="201" t="s">
        <v>121</v>
      </c>
      <c r="I34" s="202">
        <v>5</v>
      </c>
      <c r="J34" s="205">
        <f t="shared" si="6"/>
        <v>0</v>
      </c>
      <c r="K34" t="str">
        <f t="shared" si="15"/>
        <v>Quarter Finalist</v>
      </c>
      <c r="L34"/>
      <c r="M34" s="202">
        <f t="shared" si="22"/>
        <v>236</v>
      </c>
      <c r="N34" s="201" t="s">
        <v>121</v>
      </c>
      <c r="O34" s="202">
        <v>5</v>
      </c>
      <c r="P34" s="205">
        <f t="shared" si="8"/>
        <v>30</v>
      </c>
      <c r="Q34" t="str">
        <f t="shared" si="17"/>
        <v>Winner</v>
      </c>
      <c r="R34"/>
      <c r="S34" s="202">
        <f t="shared" si="23"/>
        <v>811</v>
      </c>
      <c r="T34" s="201" t="s">
        <v>121</v>
      </c>
      <c r="U34" s="202">
        <v>5</v>
      </c>
      <c r="V34" s="205">
        <f t="shared" si="10"/>
        <v>0</v>
      </c>
      <c r="W34" t="str">
        <f t="shared" si="19"/>
        <v>Quarter Finalist</v>
      </c>
    </row>
    <row r="35" spans="1:23">
      <c r="A35" s="202">
        <f t="shared" si="20"/>
        <v>59</v>
      </c>
      <c r="B35" s="201" t="s">
        <v>122</v>
      </c>
      <c r="C35" s="202">
        <v>4</v>
      </c>
      <c r="D35" s="205">
        <f t="shared" si="4"/>
        <v>0</v>
      </c>
      <c r="E35" t="str">
        <f t="shared" si="13"/>
        <v>Quarter Finalist</v>
      </c>
      <c r="F35"/>
      <c r="G35" s="202">
        <f t="shared" si="21"/>
        <v>781</v>
      </c>
      <c r="H35" s="201" t="s">
        <v>122</v>
      </c>
      <c r="I35" s="202">
        <v>4</v>
      </c>
      <c r="J35" s="205">
        <f t="shared" si="6"/>
        <v>10</v>
      </c>
      <c r="K35" t="str">
        <f t="shared" si="15"/>
        <v>Semi Finalist</v>
      </c>
      <c r="L35"/>
      <c r="M35" s="202">
        <f t="shared" si="22"/>
        <v>1038</v>
      </c>
      <c r="N35" s="201" t="s">
        <v>122</v>
      </c>
      <c r="O35" s="202">
        <v>4</v>
      </c>
      <c r="P35" s="205">
        <f t="shared" si="8"/>
        <v>0</v>
      </c>
      <c r="Q35" t="str">
        <f t="shared" si="17"/>
        <v>Quarter Finalist</v>
      </c>
      <c r="R35"/>
      <c r="S35" s="202">
        <f t="shared" si="23"/>
        <v>1114</v>
      </c>
      <c r="T35" s="201" t="s">
        <v>122</v>
      </c>
      <c r="U35" s="202">
        <v>4</v>
      </c>
      <c r="V35" s="205">
        <f t="shared" si="10"/>
        <v>10</v>
      </c>
      <c r="W35" t="str">
        <f t="shared" si="19"/>
        <v>Semi Finalist</v>
      </c>
    </row>
    <row r="36" spans="1:23">
      <c r="A36" s="202">
        <f t="shared" si="20"/>
        <v>222</v>
      </c>
      <c r="B36" s="201" t="s">
        <v>123</v>
      </c>
      <c r="C36" s="202">
        <v>3</v>
      </c>
      <c r="D36" s="205">
        <f t="shared" si="4"/>
        <v>10</v>
      </c>
      <c r="E36" t="str">
        <f t="shared" si="13"/>
        <v>Semi Finalist</v>
      </c>
      <c r="F36"/>
      <c r="G36" s="202">
        <f t="shared" si="21"/>
        <v>245</v>
      </c>
      <c r="H36" s="201" t="s">
        <v>123</v>
      </c>
      <c r="I36" s="202">
        <v>3</v>
      </c>
      <c r="J36" s="205">
        <f t="shared" si="6"/>
        <v>0</v>
      </c>
      <c r="K36" t="str">
        <f t="shared" si="15"/>
        <v>Quarter Finalist</v>
      </c>
      <c r="L36"/>
      <c r="M36" s="202">
        <f t="shared" si="22"/>
        <v>123</v>
      </c>
      <c r="N36" s="201" t="s">
        <v>123</v>
      </c>
      <c r="O36" s="202">
        <v>3</v>
      </c>
      <c r="P36" s="205">
        <f t="shared" si="8"/>
        <v>10</v>
      </c>
      <c r="Q36" t="str">
        <f t="shared" si="17"/>
        <v>Semi Finalist</v>
      </c>
      <c r="R36"/>
      <c r="S36" s="202">
        <f t="shared" si="23"/>
        <v>358</v>
      </c>
      <c r="T36" s="201" t="s">
        <v>123</v>
      </c>
      <c r="U36" s="202">
        <v>3</v>
      </c>
      <c r="V36" s="205">
        <f t="shared" si="10"/>
        <v>0</v>
      </c>
      <c r="W36" t="str">
        <f t="shared" si="19"/>
        <v>Quarter Finalist</v>
      </c>
    </row>
    <row r="37" spans="1:23">
      <c r="A37" s="202">
        <f t="shared" si="20"/>
        <v>647</v>
      </c>
      <c r="B37" s="201" t="s">
        <v>124</v>
      </c>
      <c r="C37" s="202">
        <v>2</v>
      </c>
      <c r="D37" s="205">
        <f t="shared" si="4"/>
        <v>0</v>
      </c>
      <c r="E37" t="str">
        <f t="shared" si="13"/>
        <v>Quarter Finalist</v>
      </c>
      <c r="F37"/>
      <c r="G37" s="202">
        <f t="shared" si="21"/>
        <v>191</v>
      </c>
      <c r="H37" s="201" t="s">
        <v>124</v>
      </c>
      <c r="I37" s="202">
        <v>2</v>
      </c>
      <c r="J37" s="205">
        <f t="shared" si="6"/>
        <v>0</v>
      </c>
      <c r="K37" t="str">
        <f t="shared" si="15"/>
        <v>Quarter Finalist</v>
      </c>
      <c r="L37"/>
      <c r="M37" s="202">
        <f t="shared" si="22"/>
        <v>303</v>
      </c>
      <c r="N37" s="201" t="s">
        <v>124</v>
      </c>
      <c r="O37" s="202">
        <v>2</v>
      </c>
      <c r="P37" s="205">
        <f t="shared" si="8"/>
        <v>0</v>
      </c>
      <c r="Q37" t="str">
        <f t="shared" si="17"/>
        <v>Quarter Finalist</v>
      </c>
      <c r="R37"/>
      <c r="S37" s="202">
        <f t="shared" si="23"/>
        <v>271</v>
      </c>
      <c r="T37" s="201" t="s">
        <v>124</v>
      </c>
      <c r="U37" s="202">
        <v>2</v>
      </c>
      <c r="V37" s="205">
        <f t="shared" si="10"/>
        <v>0</v>
      </c>
      <c r="W37" t="str">
        <f t="shared" si="19"/>
        <v>Quarter Finalist</v>
      </c>
    </row>
    <row r="38" spans="1:23" ht="13.5" thickBot="1">
      <c r="A38" s="209">
        <f t="shared" si="20"/>
        <v>168</v>
      </c>
      <c r="B38" s="208" t="s">
        <v>125</v>
      </c>
      <c r="C38" s="209">
        <v>1</v>
      </c>
      <c r="D38" s="210">
        <f t="shared" si="4"/>
        <v>0</v>
      </c>
      <c r="E38" t="str">
        <f t="shared" si="13"/>
        <v>Quarter Finalist</v>
      </c>
      <c r="F38"/>
      <c r="G38" s="209">
        <f t="shared" si="21"/>
        <v>223</v>
      </c>
      <c r="H38" s="208" t="s">
        <v>125</v>
      </c>
      <c r="I38" s="209">
        <v>1</v>
      </c>
      <c r="J38" s="210">
        <f t="shared" si="6"/>
        <v>0</v>
      </c>
      <c r="K38" t="str">
        <f t="shared" si="15"/>
        <v>Quarter Finalist</v>
      </c>
      <c r="L38"/>
      <c r="M38" s="209">
        <f t="shared" si="22"/>
        <v>118</v>
      </c>
      <c r="N38" s="208" t="s">
        <v>125</v>
      </c>
      <c r="O38" s="209">
        <v>1</v>
      </c>
      <c r="P38" s="210">
        <f t="shared" si="8"/>
        <v>0</v>
      </c>
      <c r="Q38" t="str">
        <f t="shared" si="17"/>
        <v>Quarter Finalist</v>
      </c>
      <c r="R38"/>
      <c r="S38" s="209">
        <f t="shared" si="23"/>
        <v>447</v>
      </c>
      <c r="T38" s="208" t="s">
        <v>125</v>
      </c>
      <c r="U38" s="209">
        <v>1</v>
      </c>
      <c r="V38" s="210">
        <f t="shared" si="10"/>
        <v>0</v>
      </c>
      <c r="W38" t="str">
        <f t="shared" si="19"/>
        <v>Quarter Finalist</v>
      </c>
    </row>
    <row r="39" spans="1:23">
      <c r="A39"/>
      <c r="B39"/>
      <c r="C39" s="260">
        <f>SUM(C15:C38)</f>
        <v>236</v>
      </c>
      <c r="D39" s="260">
        <f>SUM(D15:D38)</f>
        <v>210</v>
      </c>
      <c r="E39"/>
      <c r="F39"/>
      <c r="G39"/>
      <c r="H39"/>
      <c r="I39" s="260">
        <f>SUM(I15:I38)</f>
        <v>236</v>
      </c>
      <c r="J39" s="260">
        <f>SUM(J15:J38)</f>
        <v>210</v>
      </c>
      <c r="K39"/>
      <c r="L39"/>
      <c r="M39"/>
      <c r="N39"/>
      <c r="O39" s="260">
        <f>SUM(O15:O38)</f>
        <v>236</v>
      </c>
      <c r="P39" s="260">
        <f>SUM(P15:P38)</f>
        <v>210</v>
      </c>
      <c r="Q39"/>
      <c r="R39"/>
      <c r="S39"/>
      <c r="T39"/>
      <c r="U39" s="260">
        <f>SUM(U15:U38)</f>
        <v>236</v>
      </c>
      <c r="V39" s="260">
        <f>SUM(V15:V38)</f>
        <v>210</v>
      </c>
      <c r="W39"/>
    </row>
    <row r="43" spans="1:23" ht="13.5" thickBot="1"/>
    <row r="44" spans="1:23">
      <c r="A44" s="1">
        <v>9</v>
      </c>
      <c r="B44" s="199">
        <v>8</v>
      </c>
    </row>
    <row r="45" spans="1:23">
      <c r="A45" s="1">
        <v>16</v>
      </c>
      <c r="B45" s="202">
        <v>15</v>
      </c>
    </row>
    <row r="46" spans="1:23">
      <c r="A46" s="1">
        <v>25</v>
      </c>
      <c r="B46" s="202">
        <v>16</v>
      </c>
    </row>
    <row r="47" spans="1:23">
      <c r="A47" s="1">
        <v>27</v>
      </c>
      <c r="B47" s="202">
        <v>15</v>
      </c>
    </row>
    <row r="48" spans="1:23">
      <c r="A48" s="1">
        <v>33</v>
      </c>
      <c r="B48" s="202">
        <v>10</v>
      </c>
    </row>
    <row r="49" spans="1:2">
      <c r="A49" s="1">
        <v>34</v>
      </c>
      <c r="B49" s="202">
        <v>6</v>
      </c>
    </row>
    <row r="50" spans="1:2">
      <c r="A50" s="1">
        <v>45</v>
      </c>
      <c r="B50" s="202">
        <v>14</v>
      </c>
    </row>
    <row r="51" spans="1:2" ht="13.5" thickBot="1">
      <c r="A51" s="1">
        <v>47</v>
      </c>
      <c r="B51" s="209">
        <v>15</v>
      </c>
    </row>
    <row r="52" spans="1:2">
      <c r="A52" s="1">
        <v>48</v>
      </c>
      <c r="B52" s="202">
        <v>10</v>
      </c>
    </row>
    <row r="53" spans="1:2">
      <c r="A53" s="1">
        <v>59</v>
      </c>
      <c r="B53" s="202">
        <v>4</v>
      </c>
    </row>
    <row r="54" spans="1:2">
      <c r="A54" s="1">
        <v>60</v>
      </c>
      <c r="B54" s="202">
        <v>10</v>
      </c>
    </row>
    <row r="55" spans="1:2">
      <c r="A55" s="1">
        <v>65</v>
      </c>
      <c r="B55" s="202">
        <v>8</v>
      </c>
    </row>
    <row r="56" spans="1:2">
      <c r="A56" s="1">
        <v>67</v>
      </c>
      <c r="B56" s="202">
        <v>14</v>
      </c>
    </row>
    <row r="57" spans="1:2">
      <c r="A57" s="1">
        <v>68</v>
      </c>
      <c r="B57" s="202">
        <v>16</v>
      </c>
    </row>
    <row r="58" spans="1:2">
      <c r="A58" s="1">
        <v>69</v>
      </c>
      <c r="B58" s="202">
        <v>10</v>
      </c>
    </row>
    <row r="59" spans="1:2" ht="13.5" thickBot="1">
      <c r="A59" s="1">
        <v>71</v>
      </c>
      <c r="B59" s="209">
        <v>9</v>
      </c>
    </row>
    <row r="60" spans="1:2">
      <c r="A60" s="1">
        <v>74</v>
      </c>
      <c r="B60" s="202">
        <v>16</v>
      </c>
    </row>
    <row r="61" spans="1:2">
      <c r="A61" s="1">
        <v>79</v>
      </c>
      <c r="B61" s="202">
        <v>15</v>
      </c>
    </row>
    <row r="62" spans="1:2">
      <c r="A62" s="1">
        <v>87</v>
      </c>
      <c r="B62" s="202">
        <v>14</v>
      </c>
    </row>
    <row r="63" spans="1:2">
      <c r="A63" s="1">
        <v>103</v>
      </c>
      <c r="B63" s="202">
        <v>14</v>
      </c>
    </row>
    <row r="64" spans="1:2">
      <c r="A64" s="1">
        <v>108</v>
      </c>
      <c r="B64" s="202">
        <v>12</v>
      </c>
    </row>
    <row r="65" spans="1:2">
      <c r="A65" s="1">
        <v>111</v>
      </c>
      <c r="B65" s="202">
        <v>16</v>
      </c>
    </row>
    <row r="66" spans="1:2">
      <c r="A66" s="1">
        <v>118</v>
      </c>
      <c r="B66" s="202">
        <v>1</v>
      </c>
    </row>
    <row r="67" spans="1:2" ht="13.5" thickBot="1">
      <c r="A67" s="1">
        <v>121</v>
      </c>
      <c r="B67" s="209">
        <v>13</v>
      </c>
    </row>
    <row r="68" spans="1:2">
      <c r="A68" s="1">
        <v>123</v>
      </c>
      <c r="B68" s="199">
        <v>3</v>
      </c>
    </row>
    <row r="69" spans="1:2">
      <c r="A69" s="1">
        <v>126</v>
      </c>
      <c r="B69" s="202">
        <v>12</v>
      </c>
    </row>
    <row r="70" spans="1:2">
      <c r="A70" s="1">
        <v>157</v>
      </c>
      <c r="B70" s="202">
        <v>14</v>
      </c>
    </row>
    <row r="71" spans="1:2">
      <c r="A71" s="1">
        <v>167</v>
      </c>
      <c r="B71" s="202">
        <v>15</v>
      </c>
    </row>
    <row r="72" spans="1:2">
      <c r="A72" s="1">
        <v>168</v>
      </c>
      <c r="B72" s="202">
        <v>1</v>
      </c>
    </row>
    <row r="73" spans="1:2">
      <c r="A73" s="1">
        <v>173</v>
      </c>
      <c r="B73" s="202">
        <v>14</v>
      </c>
    </row>
    <row r="74" spans="1:2">
      <c r="A74" s="1">
        <v>175</v>
      </c>
      <c r="B74" s="202">
        <v>13</v>
      </c>
    </row>
    <row r="75" spans="1:2" ht="13.5" thickBot="1">
      <c r="A75" s="1">
        <v>180</v>
      </c>
      <c r="B75" s="209">
        <v>6</v>
      </c>
    </row>
    <row r="76" spans="1:2">
      <c r="A76" s="1">
        <v>188</v>
      </c>
      <c r="B76" s="202">
        <v>5</v>
      </c>
    </row>
    <row r="77" spans="1:2">
      <c r="A77" s="1">
        <v>191</v>
      </c>
      <c r="B77" s="202">
        <v>2</v>
      </c>
    </row>
    <row r="78" spans="1:2">
      <c r="A78" s="1">
        <v>192</v>
      </c>
      <c r="B78" s="202">
        <v>7</v>
      </c>
    </row>
    <row r="79" spans="1:2">
      <c r="A79" s="1">
        <v>201</v>
      </c>
      <c r="B79" s="202">
        <v>15</v>
      </c>
    </row>
    <row r="80" spans="1:2">
      <c r="A80" s="1">
        <v>203</v>
      </c>
      <c r="B80" s="202">
        <v>11</v>
      </c>
    </row>
    <row r="81" spans="1:2">
      <c r="A81" s="1">
        <v>217</v>
      </c>
      <c r="B81" s="202">
        <v>14</v>
      </c>
    </row>
    <row r="82" spans="1:2">
      <c r="A82" s="1">
        <v>222</v>
      </c>
      <c r="B82" s="202">
        <v>3</v>
      </c>
    </row>
    <row r="83" spans="1:2" ht="13.5" thickBot="1">
      <c r="A83" s="1">
        <v>223</v>
      </c>
      <c r="B83" s="209">
        <v>1</v>
      </c>
    </row>
    <row r="84" spans="1:2">
      <c r="A84" s="1">
        <v>224</v>
      </c>
      <c r="B84" s="202">
        <v>9</v>
      </c>
    </row>
    <row r="85" spans="1:2">
      <c r="A85" s="1">
        <v>231</v>
      </c>
      <c r="B85" s="202">
        <v>7</v>
      </c>
    </row>
    <row r="86" spans="1:2">
      <c r="A86" s="1">
        <v>233</v>
      </c>
      <c r="B86" s="202">
        <v>9</v>
      </c>
    </row>
    <row r="87" spans="1:2">
      <c r="A87" s="1">
        <v>236</v>
      </c>
      <c r="B87" s="202">
        <v>5</v>
      </c>
    </row>
    <row r="88" spans="1:2">
      <c r="A88" s="1">
        <v>245</v>
      </c>
      <c r="B88" s="202">
        <v>3</v>
      </c>
    </row>
    <row r="89" spans="1:2">
      <c r="A89" s="1">
        <v>247</v>
      </c>
      <c r="B89" s="202">
        <v>11</v>
      </c>
    </row>
    <row r="90" spans="1:2">
      <c r="A90" s="1">
        <v>254</v>
      </c>
      <c r="B90" s="202">
        <v>15</v>
      </c>
    </row>
    <row r="91" spans="1:2" ht="13.5" thickBot="1">
      <c r="A91" s="1">
        <v>260</v>
      </c>
      <c r="B91" s="209">
        <v>11</v>
      </c>
    </row>
    <row r="92" spans="1:2">
      <c r="A92" s="1">
        <v>263</v>
      </c>
      <c r="B92" s="199">
        <v>12</v>
      </c>
    </row>
    <row r="93" spans="1:2">
      <c r="A93" s="1">
        <v>267</v>
      </c>
      <c r="B93" s="202">
        <v>5</v>
      </c>
    </row>
    <row r="94" spans="1:2">
      <c r="A94" s="1">
        <v>271</v>
      </c>
      <c r="B94" s="202">
        <v>2</v>
      </c>
    </row>
    <row r="95" spans="1:2">
      <c r="A95" s="1">
        <v>292</v>
      </c>
      <c r="B95" s="202">
        <v>16</v>
      </c>
    </row>
    <row r="96" spans="1:2">
      <c r="A96" s="1">
        <v>302</v>
      </c>
      <c r="B96" s="202">
        <v>8</v>
      </c>
    </row>
    <row r="97" spans="1:2">
      <c r="A97" s="1">
        <v>303</v>
      </c>
      <c r="B97" s="202">
        <v>2</v>
      </c>
    </row>
    <row r="98" spans="1:2">
      <c r="A98" s="1">
        <v>306</v>
      </c>
      <c r="B98" s="202">
        <v>14</v>
      </c>
    </row>
    <row r="99" spans="1:2" ht="13.5" thickBot="1">
      <c r="A99" s="1">
        <v>308</v>
      </c>
      <c r="B99" s="209">
        <v>13</v>
      </c>
    </row>
    <row r="100" spans="1:2">
      <c r="A100" s="1">
        <v>311</v>
      </c>
      <c r="B100" s="202">
        <v>9</v>
      </c>
    </row>
    <row r="101" spans="1:2">
      <c r="A101" s="1">
        <v>312</v>
      </c>
      <c r="B101" s="202">
        <v>15</v>
      </c>
    </row>
    <row r="102" spans="1:2">
      <c r="A102" s="1">
        <v>313</v>
      </c>
      <c r="B102" s="202">
        <v>9</v>
      </c>
    </row>
    <row r="103" spans="1:2">
      <c r="A103" s="1">
        <v>322</v>
      </c>
      <c r="B103" s="202">
        <v>12</v>
      </c>
    </row>
    <row r="104" spans="1:2">
      <c r="A104" s="1">
        <v>330</v>
      </c>
      <c r="B104" s="202">
        <v>10</v>
      </c>
    </row>
    <row r="105" spans="1:2">
      <c r="A105" s="1">
        <v>341</v>
      </c>
      <c r="B105" s="202">
        <v>13</v>
      </c>
    </row>
    <row r="106" spans="1:2">
      <c r="A106" s="1">
        <v>343</v>
      </c>
      <c r="B106" s="202">
        <v>16</v>
      </c>
    </row>
    <row r="107" spans="1:2" ht="13.5" thickBot="1">
      <c r="A107" s="1">
        <v>358</v>
      </c>
      <c r="B107" s="209">
        <v>3</v>
      </c>
    </row>
    <row r="108" spans="1:2">
      <c r="A108" s="1">
        <v>359</v>
      </c>
      <c r="B108" s="202">
        <v>6</v>
      </c>
    </row>
    <row r="109" spans="1:2">
      <c r="A109" s="1">
        <v>378</v>
      </c>
      <c r="B109" s="202">
        <v>16</v>
      </c>
    </row>
    <row r="110" spans="1:2">
      <c r="A110" s="1">
        <v>384</v>
      </c>
      <c r="B110" s="202">
        <v>10</v>
      </c>
    </row>
    <row r="111" spans="1:2">
      <c r="A111" s="1">
        <v>433</v>
      </c>
      <c r="B111" s="202">
        <v>11</v>
      </c>
    </row>
    <row r="112" spans="1:2">
      <c r="A112" s="1">
        <v>447</v>
      </c>
      <c r="B112" s="202">
        <v>1</v>
      </c>
    </row>
    <row r="113" spans="1:2">
      <c r="A113" s="1">
        <v>469</v>
      </c>
      <c r="B113" s="202">
        <v>16</v>
      </c>
    </row>
    <row r="114" spans="1:2">
      <c r="A114" s="1">
        <v>486</v>
      </c>
      <c r="B114" s="202">
        <v>9</v>
      </c>
    </row>
    <row r="115" spans="1:2" ht="13.5" thickBot="1">
      <c r="A115" s="1">
        <v>494</v>
      </c>
      <c r="B115" s="209">
        <v>8</v>
      </c>
    </row>
    <row r="116" spans="1:2">
      <c r="A116" s="1">
        <v>522</v>
      </c>
      <c r="B116" s="199">
        <v>9</v>
      </c>
    </row>
    <row r="117" spans="1:2">
      <c r="A117" s="1">
        <v>525</v>
      </c>
      <c r="B117" s="202">
        <v>11</v>
      </c>
    </row>
    <row r="118" spans="1:2">
      <c r="A118" s="1">
        <v>538</v>
      </c>
      <c r="B118" s="202">
        <v>12</v>
      </c>
    </row>
    <row r="119" spans="1:2">
      <c r="A119" s="1">
        <v>541</v>
      </c>
      <c r="B119" s="202">
        <v>11</v>
      </c>
    </row>
    <row r="120" spans="1:2">
      <c r="A120" s="1">
        <v>547</v>
      </c>
      <c r="B120" s="202">
        <v>7</v>
      </c>
    </row>
    <row r="121" spans="1:2">
      <c r="A121" s="1">
        <v>555</v>
      </c>
      <c r="B121" s="202">
        <v>10</v>
      </c>
    </row>
    <row r="122" spans="1:2">
      <c r="A122" s="1">
        <v>571</v>
      </c>
      <c r="B122" s="202">
        <v>9</v>
      </c>
    </row>
    <row r="123" spans="1:2" ht="13.5" thickBot="1">
      <c r="A123" s="1">
        <v>587</v>
      </c>
      <c r="B123" s="209">
        <v>13</v>
      </c>
    </row>
    <row r="124" spans="1:2">
      <c r="A124" s="1">
        <v>618</v>
      </c>
      <c r="B124" s="202">
        <v>11</v>
      </c>
    </row>
    <row r="125" spans="1:2">
      <c r="A125" s="1">
        <v>638</v>
      </c>
      <c r="B125" s="202">
        <v>11</v>
      </c>
    </row>
    <row r="126" spans="1:2">
      <c r="A126" s="1">
        <v>647</v>
      </c>
      <c r="B126" s="202">
        <v>2</v>
      </c>
    </row>
    <row r="127" spans="1:2">
      <c r="A127" s="1">
        <v>650</v>
      </c>
      <c r="B127" s="202">
        <v>6</v>
      </c>
    </row>
    <row r="128" spans="1:2">
      <c r="A128" s="1">
        <v>651</v>
      </c>
      <c r="B128" s="202">
        <v>13</v>
      </c>
    </row>
    <row r="129" spans="1:2">
      <c r="A129" s="1">
        <v>665</v>
      </c>
      <c r="B129" s="202">
        <v>13</v>
      </c>
    </row>
    <row r="130" spans="1:2">
      <c r="A130" s="1">
        <v>716</v>
      </c>
      <c r="B130" s="202">
        <v>10</v>
      </c>
    </row>
    <row r="131" spans="1:2" ht="13.5" thickBot="1">
      <c r="A131" s="1">
        <v>781</v>
      </c>
      <c r="B131" s="209">
        <v>4</v>
      </c>
    </row>
    <row r="132" spans="1:2">
      <c r="A132" s="1">
        <v>782</v>
      </c>
      <c r="B132" s="202">
        <v>12</v>
      </c>
    </row>
    <row r="133" spans="1:2">
      <c r="A133" s="1">
        <v>811</v>
      </c>
      <c r="B133" s="202">
        <v>5</v>
      </c>
    </row>
    <row r="134" spans="1:2">
      <c r="A134" s="1">
        <v>818</v>
      </c>
      <c r="B134" s="202">
        <v>7</v>
      </c>
    </row>
    <row r="135" spans="1:2">
      <c r="A135" s="1">
        <v>868</v>
      </c>
      <c r="B135" s="202">
        <v>12</v>
      </c>
    </row>
    <row r="136" spans="1:2">
      <c r="A136" s="1">
        <v>933</v>
      </c>
      <c r="B136" s="202">
        <v>13</v>
      </c>
    </row>
    <row r="137" spans="1:2">
      <c r="A137" s="1">
        <v>1038</v>
      </c>
      <c r="B137" s="202">
        <v>4</v>
      </c>
    </row>
    <row r="138" spans="1:2">
      <c r="A138" s="1">
        <v>1108</v>
      </c>
      <c r="B138" s="202">
        <v>12</v>
      </c>
    </row>
    <row r="139" spans="1:2" ht="13.5" thickBot="1">
      <c r="A139" s="1">
        <v>1114</v>
      </c>
      <c r="B139" s="209">
        <v>4</v>
      </c>
    </row>
  </sheetData>
  <sheetProtection sheet="1"/>
  <phoneticPr fontId="0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2"/>
  <dimension ref="A1:AD139"/>
  <sheetViews>
    <sheetView topLeftCell="K1" zoomScale="85" workbookViewId="0">
      <selection activeCell="T45" sqref="T45"/>
    </sheetView>
  </sheetViews>
  <sheetFormatPr defaultRowHeight="12.75"/>
  <cols>
    <col min="1" max="1" width="10.85546875" style="1" bestFit="1" customWidth="1"/>
    <col min="2" max="4" width="9.140625" style="1"/>
    <col min="5" max="5" width="15.140625" style="1" customWidth="1"/>
    <col min="6" max="10" width="9.140625" style="1"/>
    <col min="11" max="11" width="14.28515625" style="1" customWidth="1"/>
    <col min="12" max="12" width="11.85546875" style="1" bestFit="1" customWidth="1"/>
    <col min="13" max="16" width="9.140625" style="1"/>
    <col min="17" max="17" width="15" style="1" customWidth="1"/>
    <col min="18" max="22" width="9.140625" style="1"/>
    <col min="23" max="23" width="13.28515625" style="1" customWidth="1"/>
    <col min="24" max="28" width="9.140625" style="1"/>
    <col min="29" max="29" width="12.7109375" style="1" customWidth="1"/>
    <col min="30" max="16384" width="9.140625" style="1"/>
  </cols>
  <sheetData>
    <row r="1" spans="1:30" ht="13.5" thickBot="1">
      <c r="A1" s="4" t="s">
        <v>0</v>
      </c>
      <c r="B1" s="5" t="s">
        <v>1</v>
      </c>
      <c r="C1" s="5" t="s">
        <v>2</v>
      </c>
      <c r="D1" s="5" t="s">
        <v>3</v>
      </c>
      <c r="E1" s="6" t="s">
        <v>4</v>
      </c>
      <c r="G1" s="4" t="s">
        <v>8</v>
      </c>
      <c r="H1" s="5" t="s">
        <v>1</v>
      </c>
      <c r="I1" s="5" t="s">
        <v>2</v>
      </c>
      <c r="J1" s="5" t="s">
        <v>3</v>
      </c>
      <c r="K1" s="6" t="s">
        <v>4</v>
      </c>
      <c r="M1" s="4" t="s">
        <v>12</v>
      </c>
      <c r="N1" s="5" t="s">
        <v>1</v>
      </c>
      <c r="O1" s="5" t="s">
        <v>2</v>
      </c>
      <c r="P1" s="5" t="s">
        <v>3</v>
      </c>
      <c r="Q1" s="6" t="s">
        <v>4</v>
      </c>
      <c r="S1" s="4" t="s">
        <v>10</v>
      </c>
      <c r="T1" s="5" t="s">
        <v>1</v>
      </c>
      <c r="U1" s="5" t="s">
        <v>2</v>
      </c>
      <c r="V1" s="5" t="s">
        <v>3</v>
      </c>
      <c r="W1" s="6" t="s">
        <v>4</v>
      </c>
      <c r="Y1" s="4" t="s">
        <v>22</v>
      </c>
      <c r="Z1" s="5" t="s">
        <v>1</v>
      </c>
      <c r="AA1" s="5" t="s">
        <v>2</v>
      </c>
      <c r="AB1" s="5" t="s">
        <v>3</v>
      </c>
      <c r="AC1" s="6" t="s">
        <v>4</v>
      </c>
    </row>
    <row r="2" spans="1:30">
      <c r="A2" s="133">
        <v>1</v>
      </c>
      <c r="B2" s="2">
        <v>121</v>
      </c>
      <c r="C2" s="161">
        <v>469</v>
      </c>
      <c r="D2" s="161">
        <v>230</v>
      </c>
      <c r="E2" s="154" t="s">
        <v>6</v>
      </c>
      <c r="G2" s="133">
        <v>1</v>
      </c>
      <c r="H2" s="150">
        <v>144</v>
      </c>
      <c r="I2" s="306">
        <v>60</v>
      </c>
      <c r="J2" s="306">
        <v>64</v>
      </c>
      <c r="K2" s="152" t="s">
        <v>11</v>
      </c>
      <c r="M2" s="133">
        <v>1</v>
      </c>
      <c r="N2" s="2">
        <v>311</v>
      </c>
      <c r="O2" s="163">
        <v>308</v>
      </c>
      <c r="P2" s="163">
        <v>180</v>
      </c>
      <c r="Q2" s="154" t="s">
        <v>11</v>
      </c>
      <c r="S2" s="133">
        <v>1</v>
      </c>
      <c r="T2" s="2">
        <v>173</v>
      </c>
      <c r="U2" s="163">
        <v>71</v>
      </c>
      <c r="V2" s="163">
        <v>66</v>
      </c>
      <c r="W2" s="154" t="s">
        <v>11</v>
      </c>
      <c r="Y2" s="133" t="s">
        <v>13</v>
      </c>
      <c r="Z2" s="2">
        <v>233</v>
      </c>
      <c r="AA2" s="161">
        <v>25</v>
      </c>
      <c r="AB2" s="2">
        <v>118</v>
      </c>
      <c r="AC2" s="154" t="s">
        <v>5</v>
      </c>
      <c r="AD2" s="1" t="s">
        <v>24</v>
      </c>
    </row>
    <row r="3" spans="1:30">
      <c r="A3" s="133">
        <v>2</v>
      </c>
      <c r="B3" s="2">
        <v>448</v>
      </c>
      <c r="C3" s="2">
        <v>33</v>
      </c>
      <c r="D3" s="2">
        <v>226</v>
      </c>
      <c r="E3" s="154" t="s">
        <v>7</v>
      </c>
      <c r="G3" s="133">
        <v>2</v>
      </c>
      <c r="H3" s="153">
        <v>353</v>
      </c>
      <c r="I3" s="163">
        <v>267</v>
      </c>
      <c r="J3" s="163">
        <v>343</v>
      </c>
      <c r="K3" s="154" t="s">
        <v>6</v>
      </c>
      <c r="M3" s="133">
        <v>2</v>
      </c>
      <c r="N3" s="2">
        <v>201</v>
      </c>
      <c r="O3" s="163">
        <v>303</v>
      </c>
      <c r="P3" s="163">
        <v>93</v>
      </c>
      <c r="Q3" s="154" t="s">
        <v>6</v>
      </c>
      <c r="S3" s="133">
        <v>2</v>
      </c>
      <c r="T3" s="2">
        <v>84</v>
      </c>
      <c r="U3" s="163">
        <v>175</v>
      </c>
      <c r="V3" s="163">
        <v>522</v>
      </c>
      <c r="W3" s="154" t="s">
        <v>5</v>
      </c>
      <c r="Y3" s="133" t="s">
        <v>14</v>
      </c>
      <c r="Z3" s="161">
        <v>144</v>
      </c>
      <c r="AA3" s="161">
        <v>60</v>
      </c>
      <c r="AB3" s="2">
        <v>64</v>
      </c>
      <c r="AC3" s="154" t="s">
        <v>5</v>
      </c>
    </row>
    <row r="4" spans="1:30">
      <c r="A4" s="133">
        <v>3</v>
      </c>
      <c r="B4" s="161">
        <v>233</v>
      </c>
      <c r="C4" s="161">
        <v>25</v>
      </c>
      <c r="D4" s="161">
        <v>118</v>
      </c>
      <c r="E4" s="154" t="s">
        <v>11</v>
      </c>
      <c r="G4" s="133">
        <v>3</v>
      </c>
      <c r="H4" s="307">
        <v>494</v>
      </c>
      <c r="I4" s="163">
        <v>662</v>
      </c>
      <c r="J4" s="163">
        <v>250</v>
      </c>
      <c r="K4" s="154" t="s">
        <v>7</v>
      </c>
      <c r="M4" s="133">
        <v>3</v>
      </c>
      <c r="N4" s="163">
        <v>313</v>
      </c>
      <c r="O4" s="163">
        <v>312</v>
      </c>
      <c r="P4" s="163">
        <v>108</v>
      </c>
      <c r="Q4" s="154" t="s">
        <v>5</v>
      </c>
      <c r="S4" s="133">
        <v>3</v>
      </c>
      <c r="T4" s="163">
        <v>271</v>
      </c>
      <c r="U4" s="163">
        <v>168</v>
      </c>
      <c r="V4" s="163">
        <v>716</v>
      </c>
      <c r="W4" s="154" t="s">
        <v>6</v>
      </c>
      <c r="Y4" s="133" t="s">
        <v>23</v>
      </c>
      <c r="Z4" s="2">
        <v>311</v>
      </c>
      <c r="AA4" s="2">
        <v>308</v>
      </c>
      <c r="AB4" s="2">
        <v>180</v>
      </c>
      <c r="AC4" s="154" t="s">
        <v>6</v>
      </c>
    </row>
    <row r="5" spans="1:30" ht="13.5" thickBot="1">
      <c r="A5" s="133">
        <v>4</v>
      </c>
      <c r="B5" s="2">
        <v>45</v>
      </c>
      <c r="C5" s="2">
        <v>217</v>
      </c>
      <c r="D5" s="2">
        <v>610</v>
      </c>
      <c r="E5" s="154" t="s">
        <v>5</v>
      </c>
      <c r="G5" s="133">
        <v>4</v>
      </c>
      <c r="H5" s="153">
        <v>942</v>
      </c>
      <c r="I5" s="2">
        <v>357</v>
      </c>
      <c r="J5" s="2">
        <v>519</v>
      </c>
      <c r="K5" s="154" t="s">
        <v>7</v>
      </c>
      <c r="M5" s="133">
        <v>4</v>
      </c>
      <c r="N5" s="2">
        <v>111</v>
      </c>
      <c r="O5" s="2">
        <v>16</v>
      </c>
      <c r="P5" s="2">
        <v>1</v>
      </c>
      <c r="Q5" s="154" t="s">
        <v>5</v>
      </c>
      <c r="S5" s="133">
        <v>4</v>
      </c>
      <c r="T5" s="2">
        <v>159</v>
      </c>
      <c r="U5" s="2">
        <v>365</v>
      </c>
      <c r="V5" s="2">
        <v>547</v>
      </c>
      <c r="W5" s="154" t="s">
        <v>7</v>
      </c>
      <c r="Y5" s="136" t="s">
        <v>16</v>
      </c>
      <c r="Z5" s="333">
        <v>173</v>
      </c>
      <c r="AA5" s="333">
        <v>71</v>
      </c>
      <c r="AB5" s="156">
        <v>66</v>
      </c>
      <c r="AC5" s="157" t="s">
        <v>11</v>
      </c>
    </row>
    <row r="6" spans="1:30">
      <c r="A6" s="133">
        <v>5</v>
      </c>
      <c r="B6" s="2">
        <v>639</v>
      </c>
      <c r="C6" s="161">
        <v>47</v>
      </c>
      <c r="D6" s="161">
        <v>27</v>
      </c>
      <c r="E6" s="154" t="s">
        <v>7</v>
      </c>
      <c r="G6" s="133">
        <v>5</v>
      </c>
      <c r="H6" s="153">
        <v>63</v>
      </c>
      <c r="I6" s="161">
        <v>157</v>
      </c>
      <c r="J6" s="161">
        <v>48</v>
      </c>
      <c r="K6" s="154" t="s">
        <v>5</v>
      </c>
      <c r="M6" s="133">
        <v>5</v>
      </c>
      <c r="N6" s="2">
        <v>987</v>
      </c>
      <c r="O6" s="161">
        <v>814</v>
      </c>
      <c r="P6" s="161">
        <v>824</v>
      </c>
      <c r="Q6" s="154" t="s">
        <v>7</v>
      </c>
      <c r="S6" s="133">
        <v>5</v>
      </c>
      <c r="T6" s="2">
        <v>67</v>
      </c>
      <c r="U6" s="161">
        <v>68</v>
      </c>
      <c r="V6" s="161">
        <v>65</v>
      </c>
      <c r="W6" s="154" t="s">
        <v>5</v>
      </c>
    </row>
    <row r="7" spans="1:30">
      <c r="A7" s="133">
        <v>6</v>
      </c>
      <c r="B7" s="2">
        <v>224</v>
      </c>
      <c r="C7" s="161">
        <v>330</v>
      </c>
      <c r="D7" s="161">
        <v>135</v>
      </c>
      <c r="E7" s="154" t="s">
        <v>7</v>
      </c>
      <c r="G7" s="133">
        <v>6</v>
      </c>
      <c r="H7" s="153">
        <v>138</v>
      </c>
      <c r="I7" s="161">
        <v>254</v>
      </c>
      <c r="J7" s="161">
        <v>151</v>
      </c>
      <c r="K7" s="154" t="s">
        <v>5</v>
      </c>
      <c r="M7" s="133">
        <v>6</v>
      </c>
      <c r="N7" s="2">
        <v>182</v>
      </c>
      <c r="O7" s="161">
        <v>86</v>
      </c>
      <c r="P7" s="161">
        <v>145</v>
      </c>
      <c r="Q7" s="154" t="s">
        <v>7</v>
      </c>
      <c r="S7" s="133">
        <v>6</v>
      </c>
      <c r="T7" s="2">
        <v>368</v>
      </c>
      <c r="U7" s="161">
        <v>399</v>
      </c>
      <c r="V7" s="161">
        <v>279</v>
      </c>
      <c r="W7" s="154" t="s">
        <v>7</v>
      </c>
    </row>
    <row r="8" spans="1:30">
      <c r="A8" s="133">
        <v>7</v>
      </c>
      <c r="B8" s="2">
        <v>329</v>
      </c>
      <c r="C8" s="2">
        <v>322</v>
      </c>
      <c r="D8" s="2">
        <v>340</v>
      </c>
      <c r="E8" s="154" t="s">
        <v>5</v>
      </c>
      <c r="G8" s="133">
        <v>7</v>
      </c>
      <c r="H8" s="153">
        <v>643</v>
      </c>
      <c r="I8" s="161">
        <v>148</v>
      </c>
      <c r="J8" s="161">
        <v>57</v>
      </c>
      <c r="K8" s="154" t="s">
        <v>7</v>
      </c>
      <c r="M8" s="133">
        <v>7</v>
      </c>
      <c r="N8" s="2">
        <v>88</v>
      </c>
      <c r="O8" s="2">
        <v>188</v>
      </c>
      <c r="P8" s="2">
        <v>94</v>
      </c>
      <c r="Q8" s="154" t="s">
        <v>7</v>
      </c>
      <c r="S8" s="133">
        <v>7</v>
      </c>
      <c r="T8" s="2">
        <v>382</v>
      </c>
      <c r="U8" s="2">
        <v>383</v>
      </c>
      <c r="V8" s="2">
        <v>291</v>
      </c>
      <c r="W8" s="154" t="s">
        <v>7</v>
      </c>
    </row>
    <row r="9" spans="1:30" ht="13.5" thickBot="1">
      <c r="A9" s="136">
        <v>8</v>
      </c>
      <c r="B9" s="156">
        <v>862</v>
      </c>
      <c r="C9" s="156">
        <v>126</v>
      </c>
      <c r="D9" s="156">
        <v>449</v>
      </c>
      <c r="E9" s="157" t="s">
        <v>7</v>
      </c>
      <c r="G9" s="136">
        <v>8</v>
      </c>
      <c r="H9" s="155">
        <v>930</v>
      </c>
      <c r="I9" s="308">
        <v>236</v>
      </c>
      <c r="J9" s="308">
        <v>155</v>
      </c>
      <c r="K9" s="157" t="s">
        <v>7</v>
      </c>
      <c r="M9" s="136">
        <v>8</v>
      </c>
      <c r="N9" s="156">
        <v>302</v>
      </c>
      <c r="O9" s="156">
        <v>190</v>
      </c>
      <c r="P9" s="156">
        <v>818</v>
      </c>
      <c r="Q9" s="157" t="s">
        <v>7</v>
      </c>
      <c r="S9" s="136">
        <v>8</v>
      </c>
      <c r="T9" s="156">
        <v>176</v>
      </c>
      <c r="U9" s="156">
        <v>79</v>
      </c>
      <c r="V9" s="156">
        <v>288</v>
      </c>
      <c r="W9" s="157" t="s">
        <v>7</v>
      </c>
    </row>
    <row r="11" spans="1:30" ht="18">
      <c r="A11" s="293" t="s">
        <v>128</v>
      </c>
      <c r="B11"/>
      <c r="C11"/>
      <c r="D11"/>
      <c r="E11"/>
      <c r="F11"/>
      <c r="G11" s="293" t="s">
        <v>38</v>
      </c>
      <c r="H11"/>
      <c r="I11"/>
      <c r="J11"/>
      <c r="K11"/>
      <c r="L11"/>
      <c r="M11" s="293" t="s">
        <v>39</v>
      </c>
      <c r="N11"/>
      <c r="O11"/>
      <c r="P11"/>
      <c r="Q11"/>
      <c r="R11"/>
      <c r="S11" s="293" t="s">
        <v>130</v>
      </c>
      <c r="T11"/>
      <c r="U11"/>
      <c r="V11"/>
      <c r="W11"/>
    </row>
    <row r="12" spans="1:30" ht="18">
      <c r="A12" s="293" t="s">
        <v>126</v>
      </c>
      <c r="B12"/>
      <c r="C12"/>
      <c r="D12"/>
      <c r="E12"/>
      <c r="F12"/>
      <c r="G12" s="293" t="s">
        <v>126</v>
      </c>
      <c r="H12"/>
      <c r="I12"/>
      <c r="J12"/>
      <c r="K12"/>
      <c r="L12"/>
      <c r="M12" s="293" t="s">
        <v>126</v>
      </c>
      <c r="N12"/>
      <c r="O12"/>
      <c r="P12"/>
      <c r="Q12"/>
      <c r="R12"/>
      <c r="S12" s="293" t="s">
        <v>126</v>
      </c>
      <c r="T12"/>
      <c r="U12"/>
      <c r="V12"/>
      <c r="W12"/>
    </row>
    <row r="13" spans="1:30">
      <c r="A13"/>
      <c r="B13" s="10"/>
      <c r="C13" s="115" t="s">
        <v>99</v>
      </c>
      <c r="D13" s="115" t="s">
        <v>127</v>
      </c>
      <c r="E13"/>
      <c r="F13"/>
      <c r="G13"/>
      <c r="H13" s="10"/>
      <c r="I13" s="115" t="s">
        <v>99</v>
      </c>
      <c r="J13" s="115" t="s">
        <v>127</v>
      </c>
      <c r="K13"/>
      <c r="L13"/>
      <c r="M13"/>
      <c r="N13" s="10"/>
      <c r="O13" s="115" t="s">
        <v>99</v>
      </c>
      <c r="P13" s="115" t="s">
        <v>127</v>
      </c>
      <c r="Q13"/>
      <c r="R13"/>
      <c r="S13"/>
      <c r="T13" s="10"/>
      <c r="U13" s="115" t="s">
        <v>99</v>
      </c>
      <c r="V13" s="115" t="s">
        <v>127</v>
      </c>
      <c r="W13"/>
    </row>
    <row r="14" spans="1:30" ht="13.5" thickBot="1">
      <c r="A14" s="115" t="s">
        <v>100</v>
      </c>
      <c r="B14" s="115" t="s">
        <v>101</v>
      </c>
      <c r="C14" s="115" t="s">
        <v>90</v>
      </c>
      <c r="D14" s="115" t="s">
        <v>90</v>
      </c>
      <c r="E14"/>
      <c r="F14"/>
      <c r="G14" s="115" t="s">
        <v>100</v>
      </c>
      <c r="H14" s="115" t="s">
        <v>101</v>
      </c>
      <c r="I14" s="115" t="s">
        <v>90</v>
      </c>
      <c r="J14" s="115" t="s">
        <v>90</v>
      </c>
      <c r="K14"/>
      <c r="L14"/>
      <c r="M14" s="115" t="s">
        <v>100</v>
      </c>
      <c r="N14" s="115" t="s">
        <v>101</v>
      </c>
      <c r="O14" s="115" t="s">
        <v>90</v>
      </c>
      <c r="P14" s="115" t="s">
        <v>90</v>
      </c>
      <c r="Q14"/>
      <c r="R14"/>
      <c r="S14" s="115" t="s">
        <v>100</v>
      </c>
      <c r="T14" s="115" t="s">
        <v>101</v>
      </c>
      <c r="U14" s="115" t="s">
        <v>90</v>
      </c>
      <c r="V14" s="115" t="s">
        <v>90</v>
      </c>
      <c r="W14"/>
    </row>
    <row r="15" spans="1:30">
      <c r="A15" s="199">
        <f t="shared" ref="A15:A22" si="0">B2</f>
        <v>121</v>
      </c>
      <c r="B15" s="198" t="s">
        <v>102</v>
      </c>
      <c r="C15" s="199">
        <v>16</v>
      </c>
      <c r="D15" s="200">
        <f>IF(E15="Winner",30,IF(E15="Finalist",20,IF(E15="Semi Finalist",10,)))</f>
        <v>20</v>
      </c>
      <c r="E15" s="162" t="str">
        <f>E2</f>
        <v>Finalist</v>
      </c>
      <c r="F15"/>
      <c r="G15" s="199">
        <f t="shared" ref="G15:G22" si="1">H2</f>
        <v>144</v>
      </c>
      <c r="H15" s="198" t="s">
        <v>102</v>
      </c>
      <c r="I15" s="199">
        <v>16</v>
      </c>
      <c r="J15" s="200">
        <f>IF(K15="Winner",30,IF(K15="Finalist",20,IF(K15="Semi Finalist",10,)))</f>
        <v>30</v>
      </c>
      <c r="K15" s="162" t="str">
        <f>K2</f>
        <v>Winner</v>
      </c>
      <c r="L15"/>
      <c r="M15" s="199">
        <f t="shared" ref="M15:M22" si="2">N2</f>
        <v>311</v>
      </c>
      <c r="N15" s="198" t="s">
        <v>102</v>
      </c>
      <c r="O15" s="199">
        <v>16</v>
      </c>
      <c r="P15" s="200">
        <f>IF(Q15="Winner",30,IF(Q15="Finalist",20,IF(Q15="Semi Finalist",10,)))</f>
        <v>30</v>
      </c>
      <c r="Q15" s="162" t="str">
        <f>Q2</f>
        <v>Winner</v>
      </c>
      <c r="R15"/>
      <c r="S15" s="199">
        <f t="shared" ref="S15:S22" si="3">T2</f>
        <v>173</v>
      </c>
      <c r="T15" s="198" t="s">
        <v>102</v>
      </c>
      <c r="U15" s="199">
        <v>16</v>
      </c>
      <c r="V15" s="200">
        <f>IF(W15="Winner",30,IF(W15="Finalist",20,IF(W15="Semi Finalist",10,)))</f>
        <v>30</v>
      </c>
      <c r="W15" s="162" t="str">
        <f>W2</f>
        <v>Winner</v>
      </c>
    </row>
    <row r="16" spans="1:30">
      <c r="A16" s="202">
        <f t="shared" si="0"/>
        <v>448</v>
      </c>
      <c r="B16" s="201" t="s">
        <v>103</v>
      </c>
      <c r="C16" s="202">
        <v>15</v>
      </c>
      <c r="D16" s="205">
        <f t="shared" ref="D16:D38" si="4">IF(E16="Winner",30,IF(E16="Finalist",20,IF(E16="Semi Finalist",10,)))</f>
        <v>0</v>
      </c>
      <c r="E16" s="162" t="str">
        <f t="shared" ref="E16:E22" si="5">E3</f>
        <v>Quarter Finalist</v>
      </c>
      <c r="F16"/>
      <c r="G16" s="202">
        <f t="shared" si="1"/>
        <v>353</v>
      </c>
      <c r="H16" s="201" t="s">
        <v>103</v>
      </c>
      <c r="I16" s="202">
        <v>15</v>
      </c>
      <c r="J16" s="205">
        <f t="shared" ref="J16:J38" si="6">IF(K16="Winner",30,IF(K16="Finalist",20,IF(K16="Semi Finalist",10,)))</f>
        <v>20</v>
      </c>
      <c r="K16" s="162" t="str">
        <f t="shared" ref="K16:K22" si="7">K3</f>
        <v>Finalist</v>
      </c>
      <c r="L16"/>
      <c r="M16" s="202">
        <f t="shared" si="2"/>
        <v>201</v>
      </c>
      <c r="N16" s="201" t="s">
        <v>103</v>
      </c>
      <c r="O16" s="202">
        <v>15</v>
      </c>
      <c r="P16" s="205">
        <f t="shared" ref="P16:P38" si="8">IF(Q16="Winner",30,IF(Q16="Finalist",20,IF(Q16="Semi Finalist",10,)))</f>
        <v>20</v>
      </c>
      <c r="Q16" s="162" t="str">
        <f t="shared" ref="Q16:Q22" si="9">Q3</f>
        <v>Finalist</v>
      </c>
      <c r="R16"/>
      <c r="S16" s="202">
        <f t="shared" si="3"/>
        <v>84</v>
      </c>
      <c r="T16" s="201" t="s">
        <v>103</v>
      </c>
      <c r="U16" s="202">
        <v>15</v>
      </c>
      <c r="V16" s="205">
        <f t="shared" ref="V16:V38" si="10">IF(W16="Winner",30,IF(W16="Finalist",20,IF(W16="Semi Finalist",10,)))</f>
        <v>10</v>
      </c>
      <c r="W16" s="162" t="str">
        <f t="shared" ref="W16:W22" si="11">W3</f>
        <v>Semi Finalist</v>
      </c>
    </row>
    <row r="17" spans="1:23">
      <c r="A17" s="202">
        <f t="shared" si="0"/>
        <v>233</v>
      </c>
      <c r="B17" s="201" t="s">
        <v>104</v>
      </c>
      <c r="C17" s="202">
        <v>14</v>
      </c>
      <c r="D17" s="205">
        <f t="shared" si="4"/>
        <v>30</v>
      </c>
      <c r="E17" s="162" t="str">
        <f t="shared" si="5"/>
        <v>Winner</v>
      </c>
      <c r="F17"/>
      <c r="G17" s="202">
        <f t="shared" si="1"/>
        <v>494</v>
      </c>
      <c r="H17" s="201" t="s">
        <v>104</v>
      </c>
      <c r="I17" s="202">
        <v>14</v>
      </c>
      <c r="J17" s="205">
        <f t="shared" si="6"/>
        <v>0</v>
      </c>
      <c r="K17" s="162" t="str">
        <f t="shared" si="7"/>
        <v>Quarter Finalist</v>
      </c>
      <c r="L17"/>
      <c r="M17" s="202">
        <f t="shared" si="2"/>
        <v>313</v>
      </c>
      <c r="N17" s="201" t="s">
        <v>104</v>
      </c>
      <c r="O17" s="202">
        <v>14</v>
      </c>
      <c r="P17" s="205">
        <f t="shared" si="8"/>
        <v>10</v>
      </c>
      <c r="Q17" s="162" t="str">
        <f t="shared" si="9"/>
        <v>Semi Finalist</v>
      </c>
      <c r="R17"/>
      <c r="S17" s="202">
        <f t="shared" si="3"/>
        <v>271</v>
      </c>
      <c r="T17" s="201" t="s">
        <v>104</v>
      </c>
      <c r="U17" s="202">
        <v>14</v>
      </c>
      <c r="V17" s="205">
        <f t="shared" si="10"/>
        <v>20</v>
      </c>
      <c r="W17" s="162" t="str">
        <f t="shared" si="11"/>
        <v>Finalist</v>
      </c>
    </row>
    <row r="18" spans="1:23">
      <c r="A18" s="202">
        <f t="shared" si="0"/>
        <v>45</v>
      </c>
      <c r="B18" s="201" t="s">
        <v>105</v>
      </c>
      <c r="C18" s="202">
        <v>13</v>
      </c>
      <c r="D18" s="205">
        <f t="shared" si="4"/>
        <v>10</v>
      </c>
      <c r="E18" s="162" t="str">
        <f t="shared" si="5"/>
        <v>Semi Finalist</v>
      </c>
      <c r="F18"/>
      <c r="G18" s="202">
        <f t="shared" si="1"/>
        <v>942</v>
      </c>
      <c r="H18" s="201" t="s">
        <v>105</v>
      </c>
      <c r="I18" s="202">
        <v>13</v>
      </c>
      <c r="J18" s="205">
        <f t="shared" si="6"/>
        <v>0</v>
      </c>
      <c r="K18" s="162" t="str">
        <f t="shared" si="7"/>
        <v>Quarter Finalist</v>
      </c>
      <c r="L18"/>
      <c r="M18" s="202">
        <f t="shared" si="2"/>
        <v>111</v>
      </c>
      <c r="N18" s="201" t="s">
        <v>105</v>
      </c>
      <c r="O18" s="202">
        <v>13</v>
      </c>
      <c r="P18" s="205">
        <f t="shared" si="8"/>
        <v>10</v>
      </c>
      <c r="Q18" s="162" t="str">
        <f t="shared" si="9"/>
        <v>Semi Finalist</v>
      </c>
      <c r="R18"/>
      <c r="S18" s="202">
        <f t="shared" si="3"/>
        <v>159</v>
      </c>
      <c r="T18" s="201" t="s">
        <v>105</v>
      </c>
      <c r="U18" s="202">
        <v>13</v>
      </c>
      <c r="V18" s="205">
        <f t="shared" si="10"/>
        <v>0</v>
      </c>
      <c r="W18" s="162" t="str">
        <f t="shared" si="11"/>
        <v>Quarter Finalist</v>
      </c>
    </row>
    <row r="19" spans="1:23">
      <c r="A19" s="202">
        <f t="shared" si="0"/>
        <v>639</v>
      </c>
      <c r="B19" s="201" t="s">
        <v>106</v>
      </c>
      <c r="C19" s="202">
        <v>12</v>
      </c>
      <c r="D19" s="205">
        <f t="shared" si="4"/>
        <v>0</v>
      </c>
      <c r="E19" s="162" t="str">
        <f t="shared" si="5"/>
        <v>Quarter Finalist</v>
      </c>
      <c r="F19" s="158"/>
      <c r="G19" s="202">
        <f t="shared" si="1"/>
        <v>63</v>
      </c>
      <c r="H19" s="201" t="s">
        <v>106</v>
      </c>
      <c r="I19" s="202">
        <v>12</v>
      </c>
      <c r="J19" s="205">
        <f t="shared" si="6"/>
        <v>10</v>
      </c>
      <c r="K19" s="162" t="str">
        <f t="shared" si="7"/>
        <v>Semi Finalist</v>
      </c>
      <c r="L19" s="158"/>
      <c r="M19" s="202">
        <f t="shared" si="2"/>
        <v>987</v>
      </c>
      <c r="N19" s="201" t="s">
        <v>106</v>
      </c>
      <c r="O19" s="202">
        <v>12</v>
      </c>
      <c r="P19" s="205">
        <f t="shared" si="8"/>
        <v>0</v>
      </c>
      <c r="Q19" s="162" t="str">
        <f t="shared" si="9"/>
        <v>Quarter Finalist</v>
      </c>
      <c r="R19" s="158"/>
      <c r="S19" s="202">
        <f t="shared" si="3"/>
        <v>67</v>
      </c>
      <c r="T19" s="201" t="s">
        <v>106</v>
      </c>
      <c r="U19" s="202">
        <v>12</v>
      </c>
      <c r="V19" s="205">
        <f t="shared" si="10"/>
        <v>10</v>
      </c>
      <c r="W19" s="162" t="str">
        <f t="shared" si="11"/>
        <v>Semi Finalist</v>
      </c>
    </row>
    <row r="20" spans="1:23">
      <c r="A20" s="202">
        <f t="shared" si="0"/>
        <v>224</v>
      </c>
      <c r="B20" s="201" t="s">
        <v>107</v>
      </c>
      <c r="C20" s="202">
        <v>11</v>
      </c>
      <c r="D20" s="205">
        <f t="shared" si="4"/>
        <v>0</v>
      </c>
      <c r="E20" s="162" t="str">
        <f t="shared" si="5"/>
        <v>Quarter Finalist</v>
      </c>
      <c r="F20"/>
      <c r="G20" s="202">
        <f t="shared" si="1"/>
        <v>138</v>
      </c>
      <c r="H20" s="201" t="s">
        <v>107</v>
      </c>
      <c r="I20" s="202">
        <v>11</v>
      </c>
      <c r="J20" s="205">
        <f t="shared" si="6"/>
        <v>10</v>
      </c>
      <c r="K20" s="162" t="str">
        <f t="shared" si="7"/>
        <v>Semi Finalist</v>
      </c>
      <c r="L20"/>
      <c r="M20" s="202">
        <f t="shared" si="2"/>
        <v>182</v>
      </c>
      <c r="N20" s="201" t="s">
        <v>107</v>
      </c>
      <c r="O20" s="202">
        <v>11</v>
      </c>
      <c r="P20" s="205">
        <f t="shared" si="8"/>
        <v>0</v>
      </c>
      <c r="Q20" s="162" t="str">
        <f t="shared" si="9"/>
        <v>Quarter Finalist</v>
      </c>
      <c r="R20"/>
      <c r="S20" s="202">
        <f t="shared" si="3"/>
        <v>368</v>
      </c>
      <c r="T20" s="201" t="s">
        <v>107</v>
      </c>
      <c r="U20" s="202">
        <v>11</v>
      </c>
      <c r="V20" s="205">
        <f t="shared" si="10"/>
        <v>0</v>
      </c>
      <c r="W20" s="162" t="str">
        <f t="shared" si="11"/>
        <v>Quarter Finalist</v>
      </c>
    </row>
    <row r="21" spans="1:23">
      <c r="A21" s="202">
        <f t="shared" si="0"/>
        <v>329</v>
      </c>
      <c r="B21" s="201" t="s">
        <v>108</v>
      </c>
      <c r="C21" s="202">
        <v>10</v>
      </c>
      <c r="D21" s="205">
        <f t="shared" si="4"/>
        <v>10</v>
      </c>
      <c r="E21" s="162" t="str">
        <f t="shared" si="5"/>
        <v>Semi Finalist</v>
      </c>
      <c r="F21"/>
      <c r="G21" s="202">
        <f t="shared" si="1"/>
        <v>643</v>
      </c>
      <c r="H21" s="201" t="s">
        <v>108</v>
      </c>
      <c r="I21" s="202">
        <v>10</v>
      </c>
      <c r="J21" s="205">
        <f t="shared" si="6"/>
        <v>0</v>
      </c>
      <c r="K21" s="162" t="str">
        <f t="shared" si="7"/>
        <v>Quarter Finalist</v>
      </c>
      <c r="L21"/>
      <c r="M21" s="202">
        <f t="shared" si="2"/>
        <v>88</v>
      </c>
      <c r="N21" s="201" t="s">
        <v>108</v>
      </c>
      <c r="O21" s="202">
        <v>10</v>
      </c>
      <c r="P21" s="205">
        <f t="shared" si="8"/>
        <v>0</v>
      </c>
      <c r="Q21" s="162" t="str">
        <f t="shared" si="9"/>
        <v>Quarter Finalist</v>
      </c>
      <c r="R21"/>
      <c r="S21" s="202">
        <f t="shared" si="3"/>
        <v>382</v>
      </c>
      <c r="T21" s="201" t="s">
        <v>108</v>
      </c>
      <c r="U21" s="202">
        <v>10</v>
      </c>
      <c r="V21" s="205">
        <f t="shared" si="10"/>
        <v>0</v>
      </c>
      <c r="W21" s="162" t="str">
        <f t="shared" si="11"/>
        <v>Quarter Finalist</v>
      </c>
    </row>
    <row r="22" spans="1:23" ht="13.5" thickBot="1">
      <c r="A22" s="209">
        <f t="shared" si="0"/>
        <v>862</v>
      </c>
      <c r="B22" s="208" t="s">
        <v>109</v>
      </c>
      <c r="C22" s="209">
        <v>9</v>
      </c>
      <c r="D22" s="210">
        <f t="shared" si="4"/>
        <v>0</v>
      </c>
      <c r="E22" s="162" t="str">
        <f t="shared" si="5"/>
        <v>Quarter Finalist</v>
      </c>
      <c r="F22"/>
      <c r="G22" s="209">
        <f t="shared" si="1"/>
        <v>930</v>
      </c>
      <c r="H22" s="208" t="s">
        <v>109</v>
      </c>
      <c r="I22" s="209">
        <v>9</v>
      </c>
      <c r="J22" s="210">
        <f t="shared" si="6"/>
        <v>0</v>
      </c>
      <c r="K22" s="162" t="str">
        <f t="shared" si="7"/>
        <v>Quarter Finalist</v>
      </c>
      <c r="L22"/>
      <c r="M22" s="209">
        <f t="shared" si="2"/>
        <v>302</v>
      </c>
      <c r="N22" s="208" t="s">
        <v>109</v>
      </c>
      <c r="O22" s="209">
        <v>9</v>
      </c>
      <c r="P22" s="210">
        <f t="shared" si="8"/>
        <v>0</v>
      </c>
      <c r="Q22" s="162" t="str">
        <f t="shared" si="9"/>
        <v>Quarter Finalist</v>
      </c>
      <c r="R22"/>
      <c r="S22" s="209">
        <f t="shared" si="3"/>
        <v>176</v>
      </c>
      <c r="T22" s="208" t="s">
        <v>109</v>
      </c>
      <c r="U22" s="209">
        <v>9</v>
      </c>
      <c r="V22" s="210">
        <f t="shared" si="10"/>
        <v>0</v>
      </c>
      <c r="W22" s="162" t="str">
        <f t="shared" si="11"/>
        <v>Quarter Finalist</v>
      </c>
    </row>
    <row r="23" spans="1:23">
      <c r="A23" s="202">
        <f t="shared" ref="A23:A30" si="12">C2</f>
        <v>469</v>
      </c>
      <c r="B23" s="201" t="s">
        <v>110</v>
      </c>
      <c r="C23" s="202">
        <v>16</v>
      </c>
      <c r="D23" s="205">
        <f t="shared" si="4"/>
        <v>20</v>
      </c>
      <c r="E23" t="str">
        <f t="shared" ref="E23:E38" si="13">E15</f>
        <v>Finalist</v>
      </c>
      <c r="F23"/>
      <c r="G23" s="202">
        <f t="shared" ref="G23:G30" si="14">I2</f>
        <v>60</v>
      </c>
      <c r="H23" s="201" t="s">
        <v>110</v>
      </c>
      <c r="I23" s="202">
        <v>16</v>
      </c>
      <c r="J23" s="205">
        <f t="shared" si="6"/>
        <v>30</v>
      </c>
      <c r="K23" t="str">
        <f t="shared" ref="K23:K38" si="15">K15</f>
        <v>Winner</v>
      </c>
      <c r="L23"/>
      <c r="M23" s="202">
        <f t="shared" ref="M23:M30" si="16">O2</f>
        <v>308</v>
      </c>
      <c r="N23" s="201" t="s">
        <v>110</v>
      </c>
      <c r="O23" s="202">
        <v>16</v>
      </c>
      <c r="P23" s="205">
        <f t="shared" si="8"/>
        <v>30</v>
      </c>
      <c r="Q23" t="str">
        <f t="shared" ref="Q23:Q38" si="17">Q15</f>
        <v>Winner</v>
      </c>
      <c r="R23"/>
      <c r="S23" s="202">
        <f t="shared" ref="S23:S30" si="18">U2</f>
        <v>71</v>
      </c>
      <c r="T23" s="201" t="s">
        <v>110</v>
      </c>
      <c r="U23" s="202">
        <v>16</v>
      </c>
      <c r="V23" s="205">
        <f t="shared" si="10"/>
        <v>30</v>
      </c>
      <c r="W23" t="str">
        <f t="shared" ref="W23:W38" si="19">W15</f>
        <v>Winner</v>
      </c>
    </row>
    <row r="24" spans="1:23">
      <c r="A24" s="202">
        <f t="shared" si="12"/>
        <v>33</v>
      </c>
      <c r="B24" s="201" t="s">
        <v>111</v>
      </c>
      <c r="C24" s="202">
        <v>15</v>
      </c>
      <c r="D24" s="205">
        <f t="shared" si="4"/>
        <v>0</v>
      </c>
      <c r="E24" t="str">
        <f t="shared" si="13"/>
        <v>Quarter Finalist</v>
      </c>
      <c r="F24"/>
      <c r="G24" s="202">
        <f t="shared" si="14"/>
        <v>267</v>
      </c>
      <c r="H24" s="201" t="s">
        <v>111</v>
      </c>
      <c r="I24" s="202">
        <v>15</v>
      </c>
      <c r="J24" s="205">
        <f t="shared" si="6"/>
        <v>20</v>
      </c>
      <c r="K24" t="str">
        <f t="shared" si="15"/>
        <v>Finalist</v>
      </c>
      <c r="L24"/>
      <c r="M24" s="202">
        <f t="shared" si="16"/>
        <v>303</v>
      </c>
      <c r="N24" s="201" t="s">
        <v>111</v>
      </c>
      <c r="O24" s="202">
        <v>15</v>
      </c>
      <c r="P24" s="205">
        <f t="shared" si="8"/>
        <v>20</v>
      </c>
      <c r="Q24" t="str">
        <f t="shared" si="17"/>
        <v>Finalist</v>
      </c>
      <c r="R24"/>
      <c r="S24" s="202">
        <f t="shared" si="18"/>
        <v>175</v>
      </c>
      <c r="T24" s="201" t="s">
        <v>111</v>
      </c>
      <c r="U24" s="202">
        <v>15</v>
      </c>
      <c r="V24" s="205">
        <f t="shared" si="10"/>
        <v>10</v>
      </c>
      <c r="W24" t="str">
        <f t="shared" si="19"/>
        <v>Semi Finalist</v>
      </c>
    </row>
    <row r="25" spans="1:23">
      <c r="A25" s="202">
        <f t="shared" si="12"/>
        <v>25</v>
      </c>
      <c r="B25" s="201" t="s">
        <v>112</v>
      </c>
      <c r="C25" s="202">
        <v>14</v>
      </c>
      <c r="D25" s="205">
        <f t="shared" si="4"/>
        <v>30</v>
      </c>
      <c r="E25" t="str">
        <f t="shared" si="13"/>
        <v>Winner</v>
      </c>
      <c r="F25"/>
      <c r="G25" s="202">
        <f t="shared" si="14"/>
        <v>662</v>
      </c>
      <c r="H25" s="201" t="s">
        <v>112</v>
      </c>
      <c r="I25" s="202">
        <v>14</v>
      </c>
      <c r="J25" s="205">
        <f t="shared" si="6"/>
        <v>0</v>
      </c>
      <c r="K25" t="str">
        <f t="shared" si="15"/>
        <v>Quarter Finalist</v>
      </c>
      <c r="L25"/>
      <c r="M25" s="202">
        <f t="shared" si="16"/>
        <v>312</v>
      </c>
      <c r="N25" s="201" t="s">
        <v>112</v>
      </c>
      <c r="O25" s="202">
        <v>14</v>
      </c>
      <c r="P25" s="205">
        <f t="shared" si="8"/>
        <v>10</v>
      </c>
      <c r="Q25" t="str">
        <f t="shared" si="17"/>
        <v>Semi Finalist</v>
      </c>
      <c r="R25"/>
      <c r="S25" s="202">
        <f t="shared" si="18"/>
        <v>168</v>
      </c>
      <c r="T25" s="201" t="s">
        <v>112</v>
      </c>
      <c r="U25" s="202">
        <v>14</v>
      </c>
      <c r="V25" s="205">
        <f t="shared" si="10"/>
        <v>20</v>
      </c>
      <c r="W25" t="str">
        <f t="shared" si="19"/>
        <v>Finalist</v>
      </c>
    </row>
    <row r="26" spans="1:23">
      <c r="A26" s="202">
        <f t="shared" si="12"/>
        <v>217</v>
      </c>
      <c r="B26" s="201" t="s">
        <v>113</v>
      </c>
      <c r="C26" s="202">
        <v>13</v>
      </c>
      <c r="D26" s="205">
        <f t="shared" si="4"/>
        <v>10</v>
      </c>
      <c r="E26" t="str">
        <f t="shared" si="13"/>
        <v>Semi Finalist</v>
      </c>
      <c r="F26"/>
      <c r="G26" s="202">
        <f t="shared" si="14"/>
        <v>357</v>
      </c>
      <c r="H26" s="201" t="s">
        <v>113</v>
      </c>
      <c r="I26" s="202">
        <v>13</v>
      </c>
      <c r="J26" s="205">
        <f t="shared" si="6"/>
        <v>0</v>
      </c>
      <c r="K26" t="str">
        <f t="shared" si="15"/>
        <v>Quarter Finalist</v>
      </c>
      <c r="L26"/>
      <c r="M26" s="202">
        <f t="shared" si="16"/>
        <v>16</v>
      </c>
      <c r="N26" s="201" t="s">
        <v>113</v>
      </c>
      <c r="O26" s="202">
        <v>13</v>
      </c>
      <c r="P26" s="205">
        <f t="shared" si="8"/>
        <v>10</v>
      </c>
      <c r="Q26" t="str">
        <f t="shared" si="17"/>
        <v>Semi Finalist</v>
      </c>
      <c r="R26"/>
      <c r="S26" s="202">
        <f t="shared" si="18"/>
        <v>365</v>
      </c>
      <c r="T26" s="201" t="s">
        <v>113</v>
      </c>
      <c r="U26" s="202">
        <v>13</v>
      </c>
      <c r="V26" s="205">
        <f t="shared" si="10"/>
        <v>0</v>
      </c>
      <c r="W26" t="str">
        <f t="shared" si="19"/>
        <v>Quarter Finalist</v>
      </c>
    </row>
    <row r="27" spans="1:23">
      <c r="A27" s="202">
        <f t="shared" si="12"/>
        <v>47</v>
      </c>
      <c r="B27" s="201" t="s">
        <v>114</v>
      </c>
      <c r="C27" s="202">
        <v>12</v>
      </c>
      <c r="D27" s="205">
        <f t="shared" si="4"/>
        <v>0</v>
      </c>
      <c r="E27" t="str">
        <f t="shared" si="13"/>
        <v>Quarter Finalist</v>
      </c>
      <c r="F27"/>
      <c r="G27" s="202">
        <f t="shared" si="14"/>
        <v>157</v>
      </c>
      <c r="H27" s="201" t="s">
        <v>114</v>
      </c>
      <c r="I27" s="202">
        <v>12</v>
      </c>
      <c r="J27" s="205">
        <f t="shared" si="6"/>
        <v>10</v>
      </c>
      <c r="K27" t="str">
        <f t="shared" si="15"/>
        <v>Semi Finalist</v>
      </c>
      <c r="L27"/>
      <c r="M27" s="202">
        <f t="shared" si="16"/>
        <v>814</v>
      </c>
      <c r="N27" s="201" t="s">
        <v>114</v>
      </c>
      <c r="O27" s="202">
        <v>12</v>
      </c>
      <c r="P27" s="205">
        <f t="shared" si="8"/>
        <v>0</v>
      </c>
      <c r="Q27" t="str">
        <f t="shared" si="17"/>
        <v>Quarter Finalist</v>
      </c>
      <c r="R27"/>
      <c r="S27" s="202">
        <f t="shared" si="18"/>
        <v>68</v>
      </c>
      <c r="T27" s="201" t="s">
        <v>114</v>
      </c>
      <c r="U27" s="202">
        <v>12</v>
      </c>
      <c r="V27" s="205">
        <f t="shared" si="10"/>
        <v>10</v>
      </c>
      <c r="W27" t="str">
        <f t="shared" si="19"/>
        <v>Semi Finalist</v>
      </c>
    </row>
    <row r="28" spans="1:23">
      <c r="A28" s="202">
        <f t="shared" si="12"/>
        <v>330</v>
      </c>
      <c r="B28" s="201" t="s">
        <v>115</v>
      </c>
      <c r="C28" s="202">
        <v>11</v>
      </c>
      <c r="D28" s="205">
        <f t="shared" si="4"/>
        <v>0</v>
      </c>
      <c r="E28" t="str">
        <f t="shared" si="13"/>
        <v>Quarter Finalist</v>
      </c>
      <c r="F28"/>
      <c r="G28" s="202">
        <f t="shared" si="14"/>
        <v>254</v>
      </c>
      <c r="H28" s="201" t="s">
        <v>115</v>
      </c>
      <c r="I28" s="202">
        <v>11</v>
      </c>
      <c r="J28" s="205">
        <f t="shared" si="6"/>
        <v>10</v>
      </c>
      <c r="K28" t="str">
        <f t="shared" si="15"/>
        <v>Semi Finalist</v>
      </c>
      <c r="L28"/>
      <c r="M28" s="202">
        <f t="shared" si="16"/>
        <v>86</v>
      </c>
      <c r="N28" s="201" t="s">
        <v>115</v>
      </c>
      <c r="O28" s="202">
        <v>11</v>
      </c>
      <c r="P28" s="205">
        <f t="shared" si="8"/>
        <v>0</v>
      </c>
      <c r="Q28" t="str">
        <f t="shared" si="17"/>
        <v>Quarter Finalist</v>
      </c>
      <c r="R28"/>
      <c r="S28" s="202">
        <f t="shared" si="18"/>
        <v>399</v>
      </c>
      <c r="T28" s="201" t="s">
        <v>115</v>
      </c>
      <c r="U28" s="202">
        <v>11</v>
      </c>
      <c r="V28" s="205">
        <f t="shared" si="10"/>
        <v>0</v>
      </c>
      <c r="W28" t="str">
        <f t="shared" si="19"/>
        <v>Quarter Finalist</v>
      </c>
    </row>
    <row r="29" spans="1:23">
      <c r="A29" s="202">
        <f t="shared" si="12"/>
        <v>322</v>
      </c>
      <c r="B29" s="201" t="s">
        <v>116</v>
      </c>
      <c r="C29" s="202">
        <v>10</v>
      </c>
      <c r="D29" s="205">
        <f t="shared" si="4"/>
        <v>10</v>
      </c>
      <c r="E29" t="str">
        <f t="shared" si="13"/>
        <v>Semi Finalist</v>
      </c>
      <c r="F29" s="158"/>
      <c r="G29" s="202">
        <f t="shared" si="14"/>
        <v>148</v>
      </c>
      <c r="H29" s="201" t="s">
        <v>116</v>
      </c>
      <c r="I29" s="202">
        <v>10</v>
      </c>
      <c r="J29" s="205">
        <f t="shared" si="6"/>
        <v>0</v>
      </c>
      <c r="K29" t="str">
        <f t="shared" si="15"/>
        <v>Quarter Finalist</v>
      </c>
      <c r="L29" s="158"/>
      <c r="M29" s="202">
        <f t="shared" si="16"/>
        <v>188</v>
      </c>
      <c r="N29" s="201" t="s">
        <v>116</v>
      </c>
      <c r="O29" s="202">
        <v>10</v>
      </c>
      <c r="P29" s="205">
        <f t="shared" si="8"/>
        <v>0</v>
      </c>
      <c r="Q29" t="str">
        <f t="shared" si="17"/>
        <v>Quarter Finalist</v>
      </c>
      <c r="R29" s="158"/>
      <c r="S29" s="202">
        <f t="shared" si="18"/>
        <v>383</v>
      </c>
      <c r="T29" s="201" t="s">
        <v>116</v>
      </c>
      <c r="U29" s="202">
        <v>10</v>
      </c>
      <c r="V29" s="205">
        <f t="shared" si="10"/>
        <v>0</v>
      </c>
      <c r="W29" t="str">
        <f t="shared" si="19"/>
        <v>Quarter Finalist</v>
      </c>
    </row>
    <row r="30" spans="1:23" ht="13.5" thickBot="1">
      <c r="A30" s="209">
        <f t="shared" si="12"/>
        <v>126</v>
      </c>
      <c r="B30" s="208" t="s">
        <v>117</v>
      </c>
      <c r="C30" s="209">
        <v>9</v>
      </c>
      <c r="D30" s="210">
        <f t="shared" si="4"/>
        <v>0</v>
      </c>
      <c r="E30" t="str">
        <f t="shared" si="13"/>
        <v>Quarter Finalist</v>
      </c>
      <c r="F30"/>
      <c r="G30" s="209">
        <f t="shared" si="14"/>
        <v>236</v>
      </c>
      <c r="H30" s="208" t="s">
        <v>117</v>
      </c>
      <c r="I30" s="209">
        <v>9</v>
      </c>
      <c r="J30" s="210">
        <f t="shared" si="6"/>
        <v>0</v>
      </c>
      <c r="K30" t="str">
        <f t="shared" si="15"/>
        <v>Quarter Finalist</v>
      </c>
      <c r="L30"/>
      <c r="M30" s="209">
        <f t="shared" si="16"/>
        <v>190</v>
      </c>
      <c r="N30" s="208" t="s">
        <v>117</v>
      </c>
      <c r="O30" s="209">
        <v>9</v>
      </c>
      <c r="P30" s="210">
        <f t="shared" si="8"/>
        <v>0</v>
      </c>
      <c r="Q30" t="str">
        <f t="shared" si="17"/>
        <v>Quarter Finalist</v>
      </c>
      <c r="R30"/>
      <c r="S30" s="209">
        <f t="shared" si="18"/>
        <v>79</v>
      </c>
      <c r="T30" s="208" t="s">
        <v>117</v>
      </c>
      <c r="U30" s="209">
        <v>9</v>
      </c>
      <c r="V30" s="210">
        <f t="shared" si="10"/>
        <v>0</v>
      </c>
      <c r="W30" t="str">
        <f t="shared" si="19"/>
        <v>Quarter Finalist</v>
      </c>
    </row>
    <row r="31" spans="1:23">
      <c r="A31" s="202">
        <f t="shared" ref="A31:A38" si="20">D2</f>
        <v>230</v>
      </c>
      <c r="B31" s="201" t="s">
        <v>118</v>
      </c>
      <c r="C31" s="202">
        <v>8</v>
      </c>
      <c r="D31" s="205">
        <f t="shared" si="4"/>
        <v>20</v>
      </c>
      <c r="E31" t="str">
        <f t="shared" si="13"/>
        <v>Finalist</v>
      </c>
      <c r="F31"/>
      <c r="G31" s="202">
        <f t="shared" ref="G31:G38" si="21">J2</f>
        <v>64</v>
      </c>
      <c r="H31" s="201" t="s">
        <v>118</v>
      </c>
      <c r="I31" s="202">
        <v>8</v>
      </c>
      <c r="J31" s="205">
        <f t="shared" si="6"/>
        <v>30</v>
      </c>
      <c r="K31" t="str">
        <f t="shared" si="15"/>
        <v>Winner</v>
      </c>
      <c r="L31"/>
      <c r="M31" s="202">
        <f t="shared" ref="M31:M38" si="22">P2</f>
        <v>180</v>
      </c>
      <c r="N31" s="201" t="s">
        <v>118</v>
      </c>
      <c r="O31" s="202">
        <v>8</v>
      </c>
      <c r="P31" s="205">
        <f t="shared" si="8"/>
        <v>30</v>
      </c>
      <c r="Q31" t="str">
        <f t="shared" si="17"/>
        <v>Winner</v>
      </c>
      <c r="R31"/>
      <c r="S31" s="202">
        <f t="shared" ref="S31:S38" si="23">V2</f>
        <v>66</v>
      </c>
      <c r="T31" s="201" t="s">
        <v>118</v>
      </c>
      <c r="U31" s="202">
        <v>8</v>
      </c>
      <c r="V31" s="205">
        <f t="shared" si="10"/>
        <v>30</v>
      </c>
      <c r="W31" t="str">
        <f t="shared" si="19"/>
        <v>Winner</v>
      </c>
    </row>
    <row r="32" spans="1:23">
      <c r="A32" s="202">
        <f t="shared" si="20"/>
        <v>226</v>
      </c>
      <c r="B32" s="201" t="s">
        <v>119</v>
      </c>
      <c r="C32" s="202">
        <v>7</v>
      </c>
      <c r="D32" s="205">
        <f t="shared" si="4"/>
        <v>0</v>
      </c>
      <c r="E32" t="str">
        <f t="shared" si="13"/>
        <v>Quarter Finalist</v>
      </c>
      <c r="F32"/>
      <c r="G32" s="202">
        <f t="shared" si="21"/>
        <v>343</v>
      </c>
      <c r="H32" s="201" t="s">
        <v>119</v>
      </c>
      <c r="I32" s="202">
        <v>7</v>
      </c>
      <c r="J32" s="205">
        <f t="shared" si="6"/>
        <v>20</v>
      </c>
      <c r="K32" t="str">
        <f t="shared" si="15"/>
        <v>Finalist</v>
      </c>
      <c r="L32"/>
      <c r="M32" s="202">
        <f t="shared" si="22"/>
        <v>93</v>
      </c>
      <c r="N32" s="201" t="s">
        <v>119</v>
      </c>
      <c r="O32" s="202">
        <v>7</v>
      </c>
      <c r="P32" s="205">
        <f t="shared" si="8"/>
        <v>20</v>
      </c>
      <c r="Q32" t="str">
        <f t="shared" si="17"/>
        <v>Finalist</v>
      </c>
      <c r="R32"/>
      <c r="S32" s="202">
        <f t="shared" si="23"/>
        <v>522</v>
      </c>
      <c r="T32" s="201" t="s">
        <v>119</v>
      </c>
      <c r="U32" s="202">
        <v>7</v>
      </c>
      <c r="V32" s="205">
        <f t="shared" si="10"/>
        <v>10</v>
      </c>
      <c r="W32" t="str">
        <f t="shared" si="19"/>
        <v>Semi Finalist</v>
      </c>
    </row>
    <row r="33" spans="1:23">
      <c r="A33" s="202">
        <f t="shared" si="20"/>
        <v>118</v>
      </c>
      <c r="B33" s="201" t="s">
        <v>120</v>
      </c>
      <c r="C33" s="202">
        <v>6</v>
      </c>
      <c r="D33" s="205">
        <f t="shared" si="4"/>
        <v>30</v>
      </c>
      <c r="E33" t="str">
        <f t="shared" si="13"/>
        <v>Winner</v>
      </c>
      <c r="F33"/>
      <c r="G33" s="202">
        <f t="shared" si="21"/>
        <v>250</v>
      </c>
      <c r="H33" s="201" t="s">
        <v>120</v>
      </c>
      <c r="I33" s="202">
        <v>6</v>
      </c>
      <c r="J33" s="205">
        <f t="shared" si="6"/>
        <v>0</v>
      </c>
      <c r="K33" t="str">
        <f t="shared" si="15"/>
        <v>Quarter Finalist</v>
      </c>
      <c r="L33"/>
      <c r="M33" s="202">
        <f t="shared" si="22"/>
        <v>108</v>
      </c>
      <c r="N33" s="201" t="s">
        <v>120</v>
      </c>
      <c r="O33" s="202">
        <v>6</v>
      </c>
      <c r="P33" s="205">
        <f t="shared" si="8"/>
        <v>10</v>
      </c>
      <c r="Q33" t="str">
        <f t="shared" si="17"/>
        <v>Semi Finalist</v>
      </c>
      <c r="R33"/>
      <c r="S33" s="202">
        <f t="shared" si="23"/>
        <v>716</v>
      </c>
      <c r="T33" s="201" t="s">
        <v>120</v>
      </c>
      <c r="U33" s="202">
        <v>6</v>
      </c>
      <c r="V33" s="205">
        <f t="shared" si="10"/>
        <v>20</v>
      </c>
      <c r="W33" t="str">
        <f t="shared" si="19"/>
        <v>Finalist</v>
      </c>
    </row>
    <row r="34" spans="1:23">
      <c r="A34" s="202">
        <f t="shared" si="20"/>
        <v>610</v>
      </c>
      <c r="B34" s="201" t="s">
        <v>121</v>
      </c>
      <c r="C34" s="202">
        <v>5</v>
      </c>
      <c r="D34" s="205">
        <f t="shared" si="4"/>
        <v>10</v>
      </c>
      <c r="E34" t="str">
        <f t="shared" si="13"/>
        <v>Semi Finalist</v>
      </c>
      <c r="F34"/>
      <c r="G34" s="202">
        <f t="shared" si="21"/>
        <v>519</v>
      </c>
      <c r="H34" s="201" t="s">
        <v>121</v>
      </c>
      <c r="I34" s="202">
        <v>5</v>
      </c>
      <c r="J34" s="205">
        <f t="shared" si="6"/>
        <v>0</v>
      </c>
      <c r="K34" t="str">
        <f t="shared" si="15"/>
        <v>Quarter Finalist</v>
      </c>
      <c r="L34"/>
      <c r="M34" s="202">
        <f t="shared" si="22"/>
        <v>1</v>
      </c>
      <c r="N34" s="201" t="s">
        <v>121</v>
      </c>
      <c r="O34" s="202">
        <v>5</v>
      </c>
      <c r="P34" s="205">
        <f t="shared" si="8"/>
        <v>10</v>
      </c>
      <c r="Q34" t="str">
        <f t="shared" si="17"/>
        <v>Semi Finalist</v>
      </c>
      <c r="R34"/>
      <c r="S34" s="202">
        <f t="shared" si="23"/>
        <v>547</v>
      </c>
      <c r="T34" s="201" t="s">
        <v>121</v>
      </c>
      <c r="U34" s="202">
        <v>5</v>
      </c>
      <c r="V34" s="205">
        <f t="shared" si="10"/>
        <v>0</v>
      </c>
      <c r="W34" t="str">
        <f t="shared" si="19"/>
        <v>Quarter Finalist</v>
      </c>
    </row>
    <row r="35" spans="1:23">
      <c r="A35" s="202">
        <f t="shared" si="20"/>
        <v>27</v>
      </c>
      <c r="B35" s="201" t="s">
        <v>122</v>
      </c>
      <c r="C35" s="202">
        <v>4</v>
      </c>
      <c r="D35" s="205">
        <f t="shared" si="4"/>
        <v>0</v>
      </c>
      <c r="E35" t="str">
        <f t="shared" si="13"/>
        <v>Quarter Finalist</v>
      </c>
      <c r="F35"/>
      <c r="G35" s="202">
        <f t="shared" si="21"/>
        <v>48</v>
      </c>
      <c r="H35" s="201" t="s">
        <v>122</v>
      </c>
      <c r="I35" s="202">
        <v>4</v>
      </c>
      <c r="J35" s="205">
        <f t="shared" si="6"/>
        <v>10</v>
      </c>
      <c r="K35" t="str">
        <f t="shared" si="15"/>
        <v>Semi Finalist</v>
      </c>
      <c r="L35"/>
      <c r="M35" s="202">
        <f t="shared" si="22"/>
        <v>824</v>
      </c>
      <c r="N35" s="201" t="s">
        <v>122</v>
      </c>
      <c r="O35" s="202">
        <v>4</v>
      </c>
      <c r="P35" s="205">
        <f t="shared" si="8"/>
        <v>0</v>
      </c>
      <c r="Q35" t="str">
        <f t="shared" si="17"/>
        <v>Quarter Finalist</v>
      </c>
      <c r="R35"/>
      <c r="S35" s="202">
        <f t="shared" si="23"/>
        <v>65</v>
      </c>
      <c r="T35" s="201" t="s">
        <v>122</v>
      </c>
      <c r="U35" s="202">
        <v>4</v>
      </c>
      <c r="V35" s="205">
        <f t="shared" si="10"/>
        <v>10</v>
      </c>
      <c r="W35" t="str">
        <f t="shared" si="19"/>
        <v>Semi Finalist</v>
      </c>
    </row>
    <row r="36" spans="1:23">
      <c r="A36" s="202">
        <f t="shared" si="20"/>
        <v>135</v>
      </c>
      <c r="B36" s="201" t="s">
        <v>123</v>
      </c>
      <c r="C36" s="202">
        <v>3</v>
      </c>
      <c r="D36" s="205">
        <f t="shared" si="4"/>
        <v>0</v>
      </c>
      <c r="E36" t="str">
        <f t="shared" si="13"/>
        <v>Quarter Finalist</v>
      </c>
      <c r="F36"/>
      <c r="G36" s="202">
        <f t="shared" si="21"/>
        <v>151</v>
      </c>
      <c r="H36" s="201" t="s">
        <v>123</v>
      </c>
      <c r="I36" s="202">
        <v>3</v>
      </c>
      <c r="J36" s="205">
        <f t="shared" si="6"/>
        <v>10</v>
      </c>
      <c r="K36" t="str">
        <f t="shared" si="15"/>
        <v>Semi Finalist</v>
      </c>
      <c r="L36"/>
      <c r="M36" s="202">
        <f t="shared" si="22"/>
        <v>145</v>
      </c>
      <c r="N36" s="201" t="s">
        <v>123</v>
      </c>
      <c r="O36" s="202">
        <v>3</v>
      </c>
      <c r="P36" s="205">
        <f t="shared" si="8"/>
        <v>0</v>
      </c>
      <c r="Q36" t="str">
        <f t="shared" si="17"/>
        <v>Quarter Finalist</v>
      </c>
      <c r="R36"/>
      <c r="S36" s="202">
        <f t="shared" si="23"/>
        <v>279</v>
      </c>
      <c r="T36" s="201" t="s">
        <v>123</v>
      </c>
      <c r="U36" s="202">
        <v>3</v>
      </c>
      <c r="V36" s="205">
        <f t="shared" si="10"/>
        <v>0</v>
      </c>
      <c r="W36" t="str">
        <f t="shared" si="19"/>
        <v>Quarter Finalist</v>
      </c>
    </row>
    <row r="37" spans="1:23">
      <c r="A37" s="202">
        <f t="shared" si="20"/>
        <v>340</v>
      </c>
      <c r="B37" s="201" t="s">
        <v>124</v>
      </c>
      <c r="C37" s="202">
        <v>2</v>
      </c>
      <c r="D37" s="205">
        <f t="shared" si="4"/>
        <v>10</v>
      </c>
      <c r="E37" t="str">
        <f t="shared" si="13"/>
        <v>Semi Finalist</v>
      </c>
      <c r="F37"/>
      <c r="G37" s="202">
        <f t="shared" si="21"/>
        <v>57</v>
      </c>
      <c r="H37" s="201" t="s">
        <v>124</v>
      </c>
      <c r="I37" s="202">
        <v>2</v>
      </c>
      <c r="J37" s="205">
        <f t="shared" si="6"/>
        <v>0</v>
      </c>
      <c r="K37" t="str">
        <f t="shared" si="15"/>
        <v>Quarter Finalist</v>
      </c>
      <c r="L37"/>
      <c r="M37" s="202">
        <f t="shared" si="22"/>
        <v>94</v>
      </c>
      <c r="N37" s="201" t="s">
        <v>124</v>
      </c>
      <c r="O37" s="202">
        <v>2</v>
      </c>
      <c r="P37" s="205">
        <f t="shared" si="8"/>
        <v>0</v>
      </c>
      <c r="Q37" t="str">
        <f t="shared" si="17"/>
        <v>Quarter Finalist</v>
      </c>
      <c r="R37"/>
      <c r="S37" s="202">
        <f t="shared" si="23"/>
        <v>291</v>
      </c>
      <c r="T37" s="201" t="s">
        <v>124</v>
      </c>
      <c r="U37" s="202">
        <v>2</v>
      </c>
      <c r="V37" s="205">
        <f t="shared" si="10"/>
        <v>0</v>
      </c>
      <c r="W37" t="str">
        <f t="shared" si="19"/>
        <v>Quarter Finalist</v>
      </c>
    </row>
    <row r="38" spans="1:23" ht="13.5" thickBot="1">
      <c r="A38" s="209">
        <f t="shared" si="20"/>
        <v>449</v>
      </c>
      <c r="B38" s="208" t="s">
        <v>125</v>
      </c>
      <c r="C38" s="209">
        <v>1</v>
      </c>
      <c r="D38" s="210">
        <f t="shared" si="4"/>
        <v>0</v>
      </c>
      <c r="E38" t="str">
        <f t="shared" si="13"/>
        <v>Quarter Finalist</v>
      </c>
      <c r="F38"/>
      <c r="G38" s="209">
        <f t="shared" si="21"/>
        <v>155</v>
      </c>
      <c r="H38" s="208" t="s">
        <v>125</v>
      </c>
      <c r="I38" s="209">
        <v>1</v>
      </c>
      <c r="J38" s="210">
        <f t="shared" si="6"/>
        <v>0</v>
      </c>
      <c r="K38" t="str">
        <f t="shared" si="15"/>
        <v>Quarter Finalist</v>
      </c>
      <c r="L38"/>
      <c r="M38" s="209">
        <f t="shared" si="22"/>
        <v>818</v>
      </c>
      <c r="N38" s="208" t="s">
        <v>125</v>
      </c>
      <c r="O38" s="209">
        <v>1</v>
      </c>
      <c r="P38" s="210">
        <f t="shared" si="8"/>
        <v>0</v>
      </c>
      <c r="Q38" t="str">
        <f t="shared" si="17"/>
        <v>Quarter Finalist</v>
      </c>
      <c r="R38"/>
      <c r="S38" s="209">
        <f t="shared" si="23"/>
        <v>288</v>
      </c>
      <c r="T38" s="208" t="s">
        <v>125</v>
      </c>
      <c r="U38" s="209">
        <v>1</v>
      </c>
      <c r="V38" s="210">
        <f t="shared" si="10"/>
        <v>0</v>
      </c>
      <c r="W38" t="str">
        <f t="shared" si="19"/>
        <v>Quarter Finalist</v>
      </c>
    </row>
    <row r="43" spans="1:23" ht="13.5" thickBot="1"/>
    <row r="44" spans="1:23">
      <c r="A44" s="1">
        <v>1</v>
      </c>
      <c r="B44" s="199">
        <v>5</v>
      </c>
    </row>
    <row r="45" spans="1:23">
      <c r="A45" s="1">
        <v>16</v>
      </c>
      <c r="B45" s="202">
        <v>13</v>
      </c>
    </row>
    <row r="46" spans="1:23">
      <c r="A46" s="1">
        <v>25</v>
      </c>
      <c r="B46" s="202">
        <v>14</v>
      </c>
    </row>
    <row r="47" spans="1:23">
      <c r="A47" s="1">
        <v>27</v>
      </c>
      <c r="B47" s="202">
        <v>4</v>
      </c>
    </row>
    <row r="48" spans="1:23">
      <c r="A48" s="1">
        <v>33</v>
      </c>
      <c r="B48" s="202">
        <v>15</v>
      </c>
    </row>
    <row r="49" spans="1:2">
      <c r="A49" s="1">
        <v>45</v>
      </c>
      <c r="B49" s="202">
        <v>13</v>
      </c>
    </row>
    <row r="50" spans="1:2">
      <c r="A50" s="1">
        <v>47</v>
      </c>
      <c r="B50" s="202">
        <v>12</v>
      </c>
    </row>
    <row r="51" spans="1:2" ht="13.5" thickBot="1">
      <c r="A51" s="1">
        <v>48</v>
      </c>
      <c r="B51" s="209">
        <v>4</v>
      </c>
    </row>
    <row r="52" spans="1:2">
      <c r="A52" s="1">
        <v>57</v>
      </c>
      <c r="B52" s="202">
        <v>2</v>
      </c>
    </row>
    <row r="53" spans="1:2">
      <c r="A53" s="1">
        <v>60</v>
      </c>
      <c r="B53" s="202">
        <v>16</v>
      </c>
    </row>
    <row r="54" spans="1:2">
      <c r="A54" s="1">
        <v>63</v>
      </c>
      <c r="B54" s="202">
        <v>12</v>
      </c>
    </row>
    <row r="55" spans="1:2">
      <c r="A55" s="1">
        <v>64</v>
      </c>
      <c r="B55" s="202">
        <v>8</v>
      </c>
    </row>
    <row r="56" spans="1:2">
      <c r="A56" s="1">
        <v>65</v>
      </c>
      <c r="B56" s="202">
        <v>4</v>
      </c>
    </row>
    <row r="57" spans="1:2">
      <c r="A57" s="1">
        <v>66</v>
      </c>
      <c r="B57" s="202">
        <v>8</v>
      </c>
    </row>
    <row r="58" spans="1:2">
      <c r="A58" s="1">
        <v>67</v>
      </c>
      <c r="B58" s="202">
        <v>12</v>
      </c>
    </row>
    <row r="59" spans="1:2" ht="13.5" thickBot="1">
      <c r="A59" s="1">
        <v>68</v>
      </c>
      <c r="B59" s="209">
        <v>12</v>
      </c>
    </row>
    <row r="60" spans="1:2">
      <c r="A60" s="1">
        <v>71</v>
      </c>
      <c r="B60" s="202">
        <v>16</v>
      </c>
    </row>
    <row r="61" spans="1:2">
      <c r="A61" s="1">
        <v>79</v>
      </c>
      <c r="B61" s="202">
        <v>9</v>
      </c>
    </row>
    <row r="62" spans="1:2">
      <c r="A62" s="1">
        <v>84</v>
      </c>
      <c r="B62" s="202">
        <v>15</v>
      </c>
    </row>
    <row r="63" spans="1:2">
      <c r="A63" s="1">
        <v>86</v>
      </c>
      <c r="B63" s="202">
        <v>11</v>
      </c>
    </row>
    <row r="64" spans="1:2">
      <c r="A64" s="1">
        <v>88</v>
      </c>
      <c r="B64" s="202">
        <v>10</v>
      </c>
    </row>
    <row r="65" spans="1:2">
      <c r="A65" s="1">
        <v>93</v>
      </c>
      <c r="B65" s="202">
        <v>7</v>
      </c>
    </row>
    <row r="66" spans="1:2">
      <c r="A66" s="1">
        <v>94</v>
      </c>
      <c r="B66" s="202">
        <v>2</v>
      </c>
    </row>
    <row r="67" spans="1:2" ht="13.5" thickBot="1">
      <c r="A67" s="1">
        <v>108</v>
      </c>
      <c r="B67" s="209">
        <v>6</v>
      </c>
    </row>
    <row r="68" spans="1:2">
      <c r="A68" s="1">
        <v>111</v>
      </c>
      <c r="B68" s="199">
        <v>13</v>
      </c>
    </row>
    <row r="69" spans="1:2">
      <c r="A69" s="1">
        <v>118</v>
      </c>
      <c r="B69" s="202">
        <v>6</v>
      </c>
    </row>
    <row r="70" spans="1:2">
      <c r="A70" s="1">
        <v>121</v>
      </c>
      <c r="B70" s="202">
        <v>16</v>
      </c>
    </row>
    <row r="71" spans="1:2">
      <c r="A71" s="1">
        <v>126</v>
      </c>
      <c r="B71" s="202">
        <v>9</v>
      </c>
    </row>
    <row r="72" spans="1:2">
      <c r="A72" s="1">
        <v>135</v>
      </c>
      <c r="B72" s="202">
        <v>3</v>
      </c>
    </row>
    <row r="73" spans="1:2">
      <c r="A73" s="1">
        <v>138</v>
      </c>
      <c r="B73" s="202">
        <v>11</v>
      </c>
    </row>
    <row r="74" spans="1:2">
      <c r="A74" s="1">
        <v>144</v>
      </c>
      <c r="B74" s="202">
        <v>16</v>
      </c>
    </row>
    <row r="75" spans="1:2" ht="13.5" thickBot="1">
      <c r="A75" s="1">
        <v>145</v>
      </c>
      <c r="B75" s="209">
        <v>3</v>
      </c>
    </row>
    <row r="76" spans="1:2">
      <c r="A76" s="1">
        <v>148</v>
      </c>
      <c r="B76" s="202">
        <v>10</v>
      </c>
    </row>
    <row r="77" spans="1:2">
      <c r="A77" s="1">
        <v>151</v>
      </c>
      <c r="B77" s="202">
        <v>3</v>
      </c>
    </row>
    <row r="78" spans="1:2">
      <c r="A78" s="1">
        <v>155</v>
      </c>
      <c r="B78" s="202">
        <v>1</v>
      </c>
    </row>
    <row r="79" spans="1:2">
      <c r="A79" s="1">
        <v>157</v>
      </c>
      <c r="B79" s="202">
        <v>12</v>
      </c>
    </row>
    <row r="80" spans="1:2">
      <c r="A80" s="1">
        <v>159</v>
      </c>
      <c r="B80" s="202">
        <v>13</v>
      </c>
    </row>
    <row r="81" spans="1:2">
      <c r="A81" s="1">
        <v>168</v>
      </c>
      <c r="B81" s="202">
        <v>14</v>
      </c>
    </row>
    <row r="82" spans="1:2">
      <c r="A82" s="1">
        <v>173</v>
      </c>
      <c r="B82" s="202">
        <v>16</v>
      </c>
    </row>
    <row r="83" spans="1:2" ht="13.5" thickBot="1">
      <c r="A83" s="1">
        <v>175</v>
      </c>
      <c r="B83" s="209">
        <v>15</v>
      </c>
    </row>
    <row r="84" spans="1:2">
      <c r="A84" s="1">
        <v>176</v>
      </c>
      <c r="B84" s="202">
        <v>9</v>
      </c>
    </row>
    <row r="85" spans="1:2">
      <c r="A85" s="1">
        <v>180</v>
      </c>
      <c r="B85" s="202">
        <v>8</v>
      </c>
    </row>
    <row r="86" spans="1:2">
      <c r="A86" s="1">
        <v>182</v>
      </c>
      <c r="B86" s="202">
        <v>11</v>
      </c>
    </row>
    <row r="87" spans="1:2">
      <c r="A87" s="1">
        <v>188</v>
      </c>
      <c r="B87" s="202">
        <v>10</v>
      </c>
    </row>
    <row r="88" spans="1:2">
      <c r="A88" s="1">
        <v>190</v>
      </c>
      <c r="B88" s="202">
        <v>9</v>
      </c>
    </row>
    <row r="89" spans="1:2">
      <c r="A89" s="1">
        <v>201</v>
      </c>
      <c r="B89" s="202">
        <v>15</v>
      </c>
    </row>
    <row r="90" spans="1:2">
      <c r="A90" s="1">
        <v>217</v>
      </c>
      <c r="B90" s="202">
        <v>13</v>
      </c>
    </row>
    <row r="91" spans="1:2" ht="13.5" thickBot="1">
      <c r="A91" s="1">
        <v>224</v>
      </c>
      <c r="B91" s="209">
        <v>11</v>
      </c>
    </row>
    <row r="92" spans="1:2">
      <c r="A92" s="1">
        <v>226</v>
      </c>
      <c r="B92" s="199">
        <v>7</v>
      </c>
    </row>
    <row r="93" spans="1:2">
      <c r="A93" s="1">
        <v>230</v>
      </c>
      <c r="B93" s="202">
        <v>8</v>
      </c>
    </row>
    <row r="94" spans="1:2">
      <c r="A94" s="1">
        <v>233</v>
      </c>
      <c r="B94" s="202">
        <v>14</v>
      </c>
    </row>
    <row r="95" spans="1:2">
      <c r="A95" s="1">
        <v>236</v>
      </c>
      <c r="B95" s="202">
        <v>9</v>
      </c>
    </row>
    <row r="96" spans="1:2">
      <c r="A96" s="1">
        <v>250</v>
      </c>
      <c r="B96" s="202">
        <v>6</v>
      </c>
    </row>
    <row r="97" spans="1:2">
      <c r="A97" s="1">
        <v>254</v>
      </c>
      <c r="B97" s="202">
        <v>11</v>
      </c>
    </row>
    <row r="98" spans="1:2">
      <c r="A98" s="1">
        <v>267</v>
      </c>
      <c r="B98" s="202">
        <v>15</v>
      </c>
    </row>
    <row r="99" spans="1:2" ht="13.5" thickBot="1">
      <c r="A99" s="1">
        <v>271</v>
      </c>
      <c r="B99" s="209">
        <v>14</v>
      </c>
    </row>
    <row r="100" spans="1:2">
      <c r="A100" s="1">
        <v>279</v>
      </c>
      <c r="B100" s="202">
        <v>3</v>
      </c>
    </row>
    <row r="101" spans="1:2">
      <c r="A101" s="1">
        <v>288</v>
      </c>
      <c r="B101" s="202">
        <v>1</v>
      </c>
    </row>
    <row r="102" spans="1:2">
      <c r="A102" s="1">
        <v>291</v>
      </c>
      <c r="B102" s="202">
        <v>2</v>
      </c>
    </row>
    <row r="103" spans="1:2">
      <c r="A103" s="1">
        <v>302</v>
      </c>
      <c r="B103" s="202">
        <v>9</v>
      </c>
    </row>
    <row r="104" spans="1:2">
      <c r="A104" s="1">
        <v>303</v>
      </c>
      <c r="B104" s="202">
        <v>15</v>
      </c>
    </row>
    <row r="105" spans="1:2">
      <c r="A105" s="1">
        <v>308</v>
      </c>
      <c r="B105" s="202">
        <v>16</v>
      </c>
    </row>
    <row r="106" spans="1:2">
      <c r="A106" s="1">
        <v>311</v>
      </c>
      <c r="B106" s="202">
        <v>16</v>
      </c>
    </row>
    <row r="107" spans="1:2" ht="13.5" thickBot="1">
      <c r="A107" s="1">
        <v>312</v>
      </c>
      <c r="B107" s="209">
        <v>14</v>
      </c>
    </row>
    <row r="108" spans="1:2">
      <c r="A108" s="1">
        <v>313</v>
      </c>
      <c r="B108" s="202">
        <v>14</v>
      </c>
    </row>
    <row r="109" spans="1:2">
      <c r="A109" s="1">
        <v>322</v>
      </c>
      <c r="B109" s="202">
        <v>10</v>
      </c>
    </row>
    <row r="110" spans="1:2">
      <c r="A110" s="1">
        <v>329</v>
      </c>
      <c r="B110" s="202">
        <v>10</v>
      </c>
    </row>
    <row r="111" spans="1:2">
      <c r="A111" s="1">
        <v>330</v>
      </c>
      <c r="B111" s="202">
        <v>11</v>
      </c>
    </row>
    <row r="112" spans="1:2">
      <c r="A112" s="1">
        <v>340</v>
      </c>
      <c r="B112" s="202">
        <v>2</v>
      </c>
    </row>
    <row r="113" spans="1:2">
      <c r="A113" s="1">
        <v>343</v>
      </c>
      <c r="B113" s="202">
        <v>7</v>
      </c>
    </row>
    <row r="114" spans="1:2">
      <c r="A114" s="1">
        <v>353</v>
      </c>
      <c r="B114" s="202">
        <v>15</v>
      </c>
    </row>
    <row r="115" spans="1:2" ht="13.5" thickBot="1">
      <c r="A115" s="1">
        <v>357</v>
      </c>
      <c r="B115" s="209">
        <v>13</v>
      </c>
    </row>
    <row r="116" spans="1:2">
      <c r="A116" s="1">
        <v>365</v>
      </c>
      <c r="B116" s="199">
        <v>13</v>
      </c>
    </row>
    <row r="117" spans="1:2">
      <c r="A117" s="1">
        <v>368</v>
      </c>
      <c r="B117" s="202">
        <v>11</v>
      </c>
    </row>
    <row r="118" spans="1:2">
      <c r="A118" s="1">
        <v>382</v>
      </c>
      <c r="B118" s="202">
        <v>10</v>
      </c>
    </row>
    <row r="119" spans="1:2">
      <c r="A119" s="1">
        <v>383</v>
      </c>
      <c r="B119" s="202">
        <v>10</v>
      </c>
    </row>
    <row r="120" spans="1:2">
      <c r="A120" s="1">
        <v>399</v>
      </c>
      <c r="B120" s="202">
        <v>11</v>
      </c>
    </row>
    <row r="121" spans="1:2">
      <c r="A121" s="1">
        <v>448</v>
      </c>
      <c r="B121" s="202">
        <v>15</v>
      </c>
    </row>
    <row r="122" spans="1:2">
      <c r="A122" s="1">
        <v>449</v>
      </c>
      <c r="B122" s="202">
        <v>1</v>
      </c>
    </row>
    <row r="123" spans="1:2" ht="13.5" thickBot="1">
      <c r="A123" s="1">
        <v>469</v>
      </c>
      <c r="B123" s="209">
        <v>16</v>
      </c>
    </row>
    <row r="124" spans="1:2">
      <c r="A124" s="1">
        <v>494</v>
      </c>
      <c r="B124" s="202">
        <v>14</v>
      </c>
    </row>
    <row r="125" spans="1:2">
      <c r="A125" s="1">
        <v>519</v>
      </c>
      <c r="B125" s="202">
        <v>5</v>
      </c>
    </row>
    <row r="126" spans="1:2">
      <c r="A126" s="1">
        <v>522</v>
      </c>
      <c r="B126" s="202">
        <v>7</v>
      </c>
    </row>
    <row r="127" spans="1:2">
      <c r="A127" s="1">
        <v>547</v>
      </c>
      <c r="B127" s="202">
        <v>5</v>
      </c>
    </row>
    <row r="128" spans="1:2">
      <c r="A128" s="1">
        <v>610</v>
      </c>
      <c r="B128" s="202">
        <v>5</v>
      </c>
    </row>
    <row r="129" spans="1:2">
      <c r="A129" s="1">
        <v>639</v>
      </c>
      <c r="B129" s="202">
        <v>12</v>
      </c>
    </row>
    <row r="130" spans="1:2">
      <c r="A130" s="1">
        <v>643</v>
      </c>
      <c r="B130" s="202">
        <v>10</v>
      </c>
    </row>
    <row r="131" spans="1:2" ht="13.5" thickBot="1">
      <c r="A131" s="1">
        <v>662</v>
      </c>
      <c r="B131" s="209">
        <v>14</v>
      </c>
    </row>
    <row r="132" spans="1:2">
      <c r="A132" s="1">
        <v>716</v>
      </c>
      <c r="B132" s="202">
        <v>6</v>
      </c>
    </row>
    <row r="133" spans="1:2">
      <c r="A133" s="1">
        <v>814</v>
      </c>
      <c r="B133" s="202">
        <v>12</v>
      </c>
    </row>
    <row r="134" spans="1:2">
      <c r="A134" s="1">
        <v>818</v>
      </c>
      <c r="B134" s="202">
        <v>1</v>
      </c>
    </row>
    <row r="135" spans="1:2">
      <c r="A135" s="1">
        <v>824</v>
      </c>
      <c r="B135" s="202">
        <v>4</v>
      </c>
    </row>
    <row r="136" spans="1:2">
      <c r="A136" s="1">
        <v>862</v>
      </c>
      <c r="B136" s="202">
        <v>9</v>
      </c>
    </row>
    <row r="137" spans="1:2">
      <c r="A137" s="1">
        <v>930</v>
      </c>
      <c r="B137" s="202">
        <v>9</v>
      </c>
    </row>
    <row r="138" spans="1:2">
      <c r="A138" s="1">
        <v>942</v>
      </c>
      <c r="B138" s="202">
        <v>13</v>
      </c>
    </row>
    <row r="139" spans="1:2" ht="13.5" thickBot="1">
      <c r="A139" s="1">
        <v>987</v>
      </c>
      <c r="B139" s="209">
        <v>12</v>
      </c>
    </row>
  </sheetData>
  <sheetProtection sheet="1"/>
  <phoneticPr fontId="0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3"/>
  <dimension ref="A1:AM123"/>
  <sheetViews>
    <sheetView zoomScale="85" zoomScaleNormal="85" workbookViewId="0">
      <selection activeCell="O8" sqref="O8"/>
    </sheetView>
  </sheetViews>
  <sheetFormatPr defaultRowHeight="12.75"/>
  <cols>
    <col min="7" max="7" width="11.85546875" bestFit="1" customWidth="1"/>
    <col min="15" max="15" width="12.140625" customWidth="1"/>
    <col min="16" max="16" width="11.85546875" bestFit="1" customWidth="1"/>
    <col min="23" max="23" width="12.85546875" customWidth="1"/>
    <col min="31" max="31" width="12.28515625" customWidth="1"/>
    <col min="39" max="39" width="13.28515625" customWidth="1"/>
  </cols>
  <sheetData>
    <row r="1" spans="1:39" ht="13.5" thickBot="1">
      <c r="A1" s="302" t="s">
        <v>26</v>
      </c>
      <c r="B1" s="151" t="s">
        <v>1</v>
      </c>
      <c r="C1" s="151" t="s">
        <v>27</v>
      </c>
      <c r="D1" s="151" t="s">
        <v>2</v>
      </c>
      <c r="E1" s="151" t="s">
        <v>3</v>
      </c>
      <c r="F1" s="151" t="s">
        <v>28</v>
      </c>
      <c r="G1" s="152" t="s">
        <v>4</v>
      </c>
      <c r="H1" s="1"/>
      <c r="I1" s="302" t="s">
        <v>8</v>
      </c>
      <c r="J1" s="151" t="s">
        <v>1</v>
      </c>
      <c r="K1" s="151" t="s">
        <v>27</v>
      </c>
      <c r="L1" s="151" t="s">
        <v>2</v>
      </c>
      <c r="M1" s="151" t="s">
        <v>3</v>
      </c>
      <c r="N1" s="151" t="s">
        <v>28</v>
      </c>
      <c r="O1" s="152" t="s">
        <v>4</v>
      </c>
      <c r="P1" s="1"/>
      <c r="Q1" s="302" t="s">
        <v>9</v>
      </c>
      <c r="R1" s="151" t="s">
        <v>1</v>
      </c>
      <c r="S1" s="151" t="s">
        <v>27</v>
      </c>
      <c r="T1" s="151" t="s">
        <v>2</v>
      </c>
      <c r="U1" s="151" t="s">
        <v>3</v>
      </c>
      <c r="V1" s="151" t="s">
        <v>28</v>
      </c>
      <c r="W1" s="152" t="s">
        <v>4</v>
      </c>
      <c r="X1" s="1"/>
      <c r="Y1" s="302" t="s">
        <v>10</v>
      </c>
      <c r="Z1" s="151" t="s">
        <v>1</v>
      </c>
      <c r="AA1" s="151" t="s">
        <v>27</v>
      </c>
      <c r="AB1" s="151" t="s">
        <v>2</v>
      </c>
      <c r="AC1" s="151" t="s">
        <v>3</v>
      </c>
      <c r="AD1" s="151" t="s">
        <v>28</v>
      </c>
      <c r="AE1" s="152" t="s">
        <v>4</v>
      </c>
      <c r="AG1" s="54" t="s">
        <v>12</v>
      </c>
      <c r="AH1" s="52" t="s">
        <v>1</v>
      </c>
      <c r="AI1" s="52" t="s">
        <v>27</v>
      </c>
      <c r="AJ1" s="52" t="s">
        <v>2</v>
      </c>
      <c r="AK1" s="52" t="s">
        <v>3</v>
      </c>
      <c r="AL1" s="52" t="s">
        <v>28</v>
      </c>
      <c r="AM1" s="53" t="s">
        <v>4</v>
      </c>
    </row>
    <row r="2" spans="1:39">
      <c r="A2" s="133">
        <v>1</v>
      </c>
      <c r="B2" s="150">
        <v>33</v>
      </c>
      <c r="C2" s="151">
        <v>254</v>
      </c>
      <c r="D2" s="151">
        <v>111</v>
      </c>
      <c r="E2" s="151">
        <v>349</v>
      </c>
      <c r="F2" s="151">
        <v>144</v>
      </c>
      <c r="G2" s="303" t="s">
        <v>11</v>
      </c>
      <c r="H2" s="1"/>
      <c r="I2" s="133">
        <v>1</v>
      </c>
      <c r="J2" s="150">
        <v>60</v>
      </c>
      <c r="K2" s="151">
        <v>85</v>
      </c>
      <c r="L2" s="151">
        <v>75</v>
      </c>
      <c r="M2" s="151">
        <v>217</v>
      </c>
      <c r="N2" s="151">
        <v>115</v>
      </c>
      <c r="O2" s="303" t="s">
        <v>11</v>
      </c>
      <c r="P2" s="1"/>
      <c r="Q2" s="133">
        <v>1</v>
      </c>
      <c r="R2" s="150">
        <v>45</v>
      </c>
      <c r="S2" s="151">
        <v>249</v>
      </c>
      <c r="T2" s="151">
        <v>128</v>
      </c>
      <c r="U2" s="151">
        <v>135</v>
      </c>
      <c r="V2" s="151">
        <v>108</v>
      </c>
      <c r="W2" s="303" t="s">
        <v>6</v>
      </c>
      <c r="X2" s="1"/>
      <c r="Y2" s="133">
        <v>1</v>
      </c>
      <c r="Z2" s="150">
        <v>71</v>
      </c>
      <c r="AA2" s="151">
        <v>294</v>
      </c>
      <c r="AB2" s="151">
        <v>125</v>
      </c>
      <c r="AC2" s="151">
        <v>365</v>
      </c>
      <c r="AD2" s="151">
        <v>279</v>
      </c>
      <c r="AE2" s="303" t="s">
        <v>11</v>
      </c>
      <c r="AG2" s="133" t="s">
        <v>13</v>
      </c>
      <c r="AH2" s="150">
        <v>33</v>
      </c>
      <c r="AI2" s="151">
        <v>254</v>
      </c>
      <c r="AJ2" s="151">
        <v>111</v>
      </c>
      <c r="AK2" s="151">
        <v>349</v>
      </c>
      <c r="AL2" s="151">
        <v>144</v>
      </c>
      <c r="AM2" s="303" t="s">
        <v>6</v>
      </c>
    </row>
    <row r="3" spans="1:39">
      <c r="A3" s="133">
        <v>2</v>
      </c>
      <c r="B3" s="153">
        <v>147</v>
      </c>
      <c r="C3" s="2">
        <v>308</v>
      </c>
      <c r="D3" s="2">
        <v>173</v>
      </c>
      <c r="E3" s="2">
        <v>131</v>
      </c>
      <c r="F3" s="2">
        <v>306</v>
      </c>
      <c r="G3" s="304" t="s">
        <v>5</v>
      </c>
      <c r="H3" s="1"/>
      <c r="I3" s="133">
        <v>2</v>
      </c>
      <c r="J3" s="153">
        <v>192</v>
      </c>
      <c r="K3" s="2">
        <v>47</v>
      </c>
      <c r="L3" s="2">
        <v>401</v>
      </c>
      <c r="M3" s="2">
        <v>469</v>
      </c>
      <c r="N3" s="2">
        <v>573</v>
      </c>
      <c r="O3" s="304" t="s">
        <v>6</v>
      </c>
      <c r="P3" s="1"/>
      <c r="Q3" s="133">
        <v>2</v>
      </c>
      <c r="R3" s="153">
        <v>177</v>
      </c>
      <c r="S3" s="2">
        <v>59</v>
      </c>
      <c r="T3" s="2">
        <v>122</v>
      </c>
      <c r="U3" s="2">
        <v>53</v>
      </c>
      <c r="V3" s="2">
        <v>340</v>
      </c>
      <c r="W3" s="304" t="s">
        <v>11</v>
      </c>
      <c r="X3" s="1"/>
      <c r="Y3" s="133">
        <v>2</v>
      </c>
      <c r="Z3" s="153">
        <v>176</v>
      </c>
      <c r="AA3" s="2">
        <v>288</v>
      </c>
      <c r="AB3" s="2">
        <v>56</v>
      </c>
      <c r="AC3" s="2">
        <v>31</v>
      </c>
      <c r="AD3" s="2">
        <v>25</v>
      </c>
      <c r="AE3" s="304" t="s">
        <v>5</v>
      </c>
      <c r="AG3" s="133" t="s">
        <v>14</v>
      </c>
      <c r="AH3" s="153">
        <v>60</v>
      </c>
      <c r="AI3" s="2">
        <v>85</v>
      </c>
      <c r="AJ3" s="2">
        <v>75</v>
      </c>
      <c r="AK3" s="2">
        <v>217</v>
      </c>
      <c r="AL3" s="2">
        <v>115</v>
      </c>
      <c r="AM3" s="304" t="s">
        <v>5</v>
      </c>
    </row>
    <row r="4" spans="1:39">
      <c r="A4" s="133">
        <v>3</v>
      </c>
      <c r="B4" s="153">
        <v>74</v>
      </c>
      <c r="C4" s="2">
        <v>267</v>
      </c>
      <c r="D4" s="2">
        <v>312</v>
      </c>
      <c r="E4" s="2">
        <v>21</v>
      </c>
      <c r="F4" s="2">
        <v>538</v>
      </c>
      <c r="G4" s="304" t="s">
        <v>6</v>
      </c>
      <c r="H4" s="1"/>
      <c r="I4" s="133">
        <v>3</v>
      </c>
      <c r="J4" s="153">
        <v>148</v>
      </c>
      <c r="K4" s="2">
        <v>178</v>
      </c>
      <c r="L4" s="2">
        <v>37</v>
      </c>
      <c r="M4" s="2">
        <v>68</v>
      </c>
      <c r="N4" s="2">
        <v>58</v>
      </c>
      <c r="O4" s="304" t="s">
        <v>5</v>
      </c>
      <c r="P4" s="1"/>
      <c r="Q4" s="133">
        <v>3</v>
      </c>
      <c r="R4" s="153">
        <v>38</v>
      </c>
      <c r="S4" s="2">
        <v>422</v>
      </c>
      <c r="T4" s="2">
        <v>235</v>
      </c>
      <c r="U4" s="2">
        <v>8</v>
      </c>
      <c r="V4" s="2">
        <v>293</v>
      </c>
      <c r="W4" s="304" t="s">
        <v>5</v>
      </c>
      <c r="X4" s="1"/>
      <c r="Y4" s="133">
        <v>3</v>
      </c>
      <c r="Z4" s="153">
        <v>141</v>
      </c>
      <c r="AA4" s="2">
        <v>302</v>
      </c>
      <c r="AB4" s="2">
        <v>236</v>
      </c>
      <c r="AC4" s="2">
        <v>329</v>
      </c>
      <c r="AD4" s="2">
        <v>301</v>
      </c>
      <c r="AE4" s="304" t="s">
        <v>6</v>
      </c>
      <c r="AG4" s="133" t="s">
        <v>15</v>
      </c>
      <c r="AH4" s="153">
        <v>177</v>
      </c>
      <c r="AI4" s="2">
        <v>59</v>
      </c>
      <c r="AJ4" s="2">
        <v>122</v>
      </c>
      <c r="AK4" s="2">
        <v>53</v>
      </c>
      <c r="AL4" s="2">
        <v>340</v>
      </c>
      <c r="AM4" s="304" t="s">
        <v>5</v>
      </c>
    </row>
    <row r="5" spans="1:39" ht="13.5" thickBot="1">
      <c r="A5" s="136">
        <v>4</v>
      </c>
      <c r="B5" s="155">
        <v>233</v>
      </c>
      <c r="C5" s="156">
        <v>448</v>
      </c>
      <c r="D5" s="156">
        <v>274</v>
      </c>
      <c r="E5" s="156">
        <v>69</v>
      </c>
      <c r="F5" s="156">
        <v>190</v>
      </c>
      <c r="G5" s="305" t="s">
        <v>5</v>
      </c>
      <c r="H5" s="1"/>
      <c r="I5" s="136">
        <v>4</v>
      </c>
      <c r="J5" s="155">
        <v>342</v>
      </c>
      <c r="K5" s="156">
        <v>449</v>
      </c>
      <c r="L5" s="156">
        <v>174</v>
      </c>
      <c r="M5" s="156">
        <v>292</v>
      </c>
      <c r="N5" s="156">
        <v>710</v>
      </c>
      <c r="O5" s="305" t="s">
        <v>5</v>
      </c>
      <c r="P5" s="1"/>
      <c r="Q5" s="136">
        <v>4</v>
      </c>
      <c r="R5" s="155">
        <v>175</v>
      </c>
      <c r="S5" s="156">
        <v>126</v>
      </c>
      <c r="T5" s="156">
        <v>230</v>
      </c>
      <c r="U5" s="156">
        <v>140</v>
      </c>
      <c r="V5" s="156">
        <v>546</v>
      </c>
      <c r="W5" s="305" t="s">
        <v>5</v>
      </c>
      <c r="X5" s="1"/>
      <c r="Y5" s="136">
        <v>4</v>
      </c>
      <c r="Z5" s="155">
        <v>114</v>
      </c>
      <c r="AA5" s="156">
        <v>67</v>
      </c>
      <c r="AB5" s="156">
        <v>61</v>
      </c>
      <c r="AC5" s="156">
        <v>118</v>
      </c>
      <c r="AD5" s="156">
        <v>378</v>
      </c>
      <c r="AE5" s="305" t="s">
        <v>5</v>
      </c>
      <c r="AG5" s="136" t="s">
        <v>16</v>
      </c>
      <c r="AH5" s="155">
        <v>71</v>
      </c>
      <c r="AI5" s="156">
        <v>294</v>
      </c>
      <c r="AJ5" s="156">
        <v>125</v>
      </c>
      <c r="AK5" s="156">
        <v>365</v>
      </c>
      <c r="AL5" s="156">
        <v>279</v>
      </c>
      <c r="AM5" s="305" t="s">
        <v>11</v>
      </c>
    </row>
    <row r="11" spans="1:39" ht="18">
      <c r="A11" s="293" t="s">
        <v>128</v>
      </c>
      <c r="I11" s="293" t="s">
        <v>38</v>
      </c>
      <c r="Q11" s="293" t="s">
        <v>39</v>
      </c>
      <c r="Y11" s="293" t="s">
        <v>130</v>
      </c>
    </row>
    <row r="12" spans="1:39" ht="18">
      <c r="A12" s="293" t="s">
        <v>126</v>
      </c>
      <c r="I12" s="293" t="s">
        <v>126</v>
      </c>
      <c r="Q12" s="293" t="s">
        <v>126</v>
      </c>
      <c r="Y12" s="293" t="s">
        <v>126</v>
      </c>
    </row>
    <row r="13" spans="1:39">
      <c r="B13" s="10"/>
      <c r="C13" s="115" t="s">
        <v>99</v>
      </c>
      <c r="D13" s="115" t="s">
        <v>127</v>
      </c>
      <c r="J13" s="10"/>
      <c r="K13" s="115" t="s">
        <v>99</v>
      </c>
      <c r="L13" s="115" t="s">
        <v>127</v>
      </c>
      <c r="R13" s="10"/>
      <c r="S13" s="115" t="s">
        <v>99</v>
      </c>
      <c r="T13" s="115" t="s">
        <v>127</v>
      </c>
      <c r="Z13" s="10"/>
      <c r="AA13" s="115" t="s">
        <v>99</v>
      </c>
      <c r="AB13" s="115" t="s">
        <v>127</v>
      </c>
    </row>
    <row r="14" spans="1:39" ht="13.5" thickBot="1">
      <c r="A14" s="115" t="s">
        <v>100</v>
      </c>
      <c r="B14" s="115" t="s">
        <v>101</v>
      </c>
      <c r="C14" s="115" t="s">
        <v>90</v>
      </c>
      <c r="D14" s="115" t="s">
        <v>90</v>
      </c>
      <c r="I14" s="115" t="s">
        <v>100</v>
      </c>
      <c r="J14" s="115" t="s">
        <v>101</v>
      </c>
      <c r="K14" s="115" t="s">
        <v>90</v>
      </c>
      <c r="L14" s="115" t="s">
        <v>90</v>
      </c>
      <c r="Q14" s="115" t="s">
        <v>100</v>
      </c>
      <c r="R14" s="115" t="s">
        <v>101</v>
      </c>
      <c r="S14" s="115" t="s">
        <v>90</v>
      </c>
      <c r="T14" s="115" t="s">
        <v>90</v>
      </c>
      <c r="Y14" s="115" t="s">
        <v>100</v>
      </c>
      <c r="Z14" s="115" t="s">
        <v>101</v>
      </c>
      <c r="AA14" s="115" t="s">
        <v>90</v>
      </c>
      <c r="AB14" s="115" t="s">
        <v>90</v>
      </c>
    </row>
    <row r="15" spans="1:39">
      <c r="A15" s="199">
        <f>B2</f>
        <v>33</v>
      </c>
      <c r="B15" s="198" t="s">
        <v>102</v>
      </c>
      <c r="C15" s="199">
        <v>16</v>
      </c>
      <c r="D15" s="200">
        <f>IF(E15="Winner",30,IF(E15="Finalist",20,IF(E15="Semi Finalist",10,)))</f>
        <v>30</v>
      </c>
      <c r="E15" s="162" t="str">
        <f>G2</f>
        <v>Winner</v>
      </c>
      <c r="I15" s="231">
        <f>J2</f>
        <v>60</v>
      </c>
      <c r="J15" s="198" t="s">
        <v>102</v>
      </c>
      <c r="K15" s="199">
        <v>16</v>
      </c>
      <c r="L15" s="200">
        <f>IF(M15="Winner",30,IF(M15="Finalist",20,IF(M15="Semi Finalist",10,)))</f>
        <v>30</v>
      </c>
      <c r="M15" s="162" t="str">
        <f>O2</f>
        <v>Winner</v>
      </c>
      <c r="Q15" s="231">
        <f>R2</f>
        <v>45</v>
      </c>
      <c r="R15" s="198" t="s">
        <v>102</v>
      </c>
      <c r="S15" s="199">
        <v>16</v>
      </c>
      <c r="T15" s="200">
        <f>IF(U15="Winner",30,IF(U15="Finalist",20,IF(U15="Semi Finalist",10,)))</f>
        <v>20</v>
      </c>
      <c r="U15" s="162" t="str">
        <f>W2</f>
        <v>Finalist</v>
      </c>
      <c r="Y15" s="231">
        <f>Z2</f>
        <v>71</v>
      </c>
      <c r="Z15" s="198" t="s">
        <v>102</v>
      </c>
      <c r="AA15" s="199">
        <v>16</v>
      </c>
      <c r="AB15" s="200">
        <f>IF(AC15="Winner",30,IF(AC15="Finalist",20,IF(AC15="Semi Finalist",10,)))</f>
        <v>30</v>
      </c>
      <c r="AC15" s="162" t="str">
        <f>AE2</f>
        <v>Winner</v>
      </c>
    </row>
    <row r="16" spans="1:39">
      <c r="A16" s="202">
        <f>B3</f>
        <v>147</v>
      </c>
      <c r="B16" s="201" t="s">
        <v>103</v>
      </c>
      <c r="C16" s="202">
        <v>15</v>
      </c>
      <c r="D16" s="205">
        <f t="shared" ref="D16:D38" si="0">IF(E16="Winner",30,IF(E16="Finalist",20,IF(E16="Semi Finalist",10,)))</f>
        <v>10</v>
      </c>
      <c r="E16" s="162" t="str">
        <f>G3</f>
        <v>Semi Finalist</v>
      </c>
      <c r="I16" s="232">
        <f>J3</f>
        <v>192</v>
      </c>
      <c r="J16" s="201" t="s">
        <v>103</v>
      </c>
      <c r="K16" s="202">
        <v>15</v>
      </c>
      <c r="L16" s="205">
        <f t="shared" ref="L16:L38" si="1">IF(M16="Winner",30,IF(M16="Finalist",20,IF(M16="Semi Finalist",10,)))</f>
        <v>20</v>
      </c>
      <c r="M16" s="162" t="str">
        <f>O3</f>
        <v>Finalist</v>
      </c>
      <c r="Q16" s="232">
        <f>R3</f>
        <v>177</v>
      </c>
      <c r="R16" s="201" t="s">
        <v>103</v>
      </c>
      <c r="S16" s="202">
        <v>15</v>
      </c>
      <c r="T16" s="205">
        <f t="shared" ref="T16:T38" si="2">IF(U16="Winner",30,IF(U16="Finalist",20,IF(U16="Semi Finalist",10,)))</f>
        <v>30</v>
      </c>
      <c r="U16" s="162" t="str">
        <f>W3</f>
        <v>Winner</v>
      </c>
      <c r="Y16" s="232">
        <f>Z3</f>
        <v>176</v>
      </c>
      <c r="Z16" s="201" t="s">
        <v>103</v>
      </c>
      <c r="AA16" s="202">
        <v>15</v>
      </c>
      <c r="AB16" s="205">
        <f t="shared" ref="AB16:AB38" si="3">IF(AC16="Winner",30,IF(AC16="Finalist",20,IF(AC16="Semi Finalist",10,)))</f>
        <v>10</v>
      </c>
      <c r="AC16" s="162" t="str">
        <f>AE3</f>
        <v>Semi Finalist</v>
      </c>
    </row>
    <row r="17" spans="1:29">
      <c r="A17" s="202">
        <f>B4</f>
        <v>74</v>
      </c>
      <c r="B17" s="201" t="s">
        <v>104</v>
      </c>
      <c r="C17" s="202">
        <v>14</v>
      </c>
      <c r="D17" s="205">
        <f t="shared" si="0"/>
        <v>20</v>
      </c>
      <c r="E17" s="162" t="str">
        <f>G4</f>
        <v>Finalist</v>
      </c>
      <c r="I17" s="232">
        <f>J4</f>
        <v>148</v>
      </c>
      <c r="J17" s="201" t="s">
        <v>104</v>
      </c>
      <c r="K17" s="202">
        <v>14</v>
      </c>
      <c r="L17" s="205">
        <f t="shared" si="1"/>
        <v>10</v>
      </c>
      <c r="M17" s="162" t="str">
        <f>O4</f>
        <v>Semi Finalist</v>
      </c>
      <c r="Q17" s="232">
        <f>R4</f>
        <v>38</v>
      </c>
      <c r="R17" s="201" t="s">
        <v>104</v>
      </c>
      <c r="S17" s="202">
        <v>14</v>
      </c>
      <c r="T17" s="205">
        <f t="shared" si="2"/>
        <v>10</v>
      </c>
      <c r="U17" s="162" t="str">
        <f>W4</f>
        <v>Semi Finalist</v>
      </c>
      <c r="Y17" s="232">
        <f>Z4</f>
        <v>141</v>
      </c>
      <c r="Z17" s="201" t="s">
        <v>104</v>
      </c>
      <c r="AA17" s="202">
        <v>14</v>
      </c>
      <c r="AB17" s="205">
        <f t="shared" si="3"/>
        <v>20</v>
      </c>
      <c r="AC17" s="162" t="str">
        <f>AE4</f>
        <v>Finalist</v>
      </c>
    </row>
    <row r="18" spans="1:29">
      <c r="A18" s="202">
        <f>B5</f>
        <v>233</v>
      </c>
      <c r="B18" s="201" t="s">
        <v>105</v>
      </c>
      <c r="C18" s="202">
        <v>13</v>
      </c>
      <c r="D18" s="205">
        <f t="shared" si="0"/>
        <v>10</v>
      </c>
      <c r="E18" s="162" t="str">
        <f>G5</f>
        <v>Semi Finalist</v>
      </c>
      <c r="I18" s="232">
        <f>J5</f>
        <v>342</v>
      </c>
      <c r="J18" s="201" t="s">
        <v>105</v>
      </c>
      <c r="K18" s="202">
        <v>13</v>
      </c>
      <c r="L18" s="205">
        <f t="shared" si="1"/>
        <v>10</v>
      </c>
      <c r="M18" s="162" t="str">
        <f>O5</f>
        <v>Semi Finalist</v>
      </c>
      <c r="Q18" s="232">
        <f>R5</f>
        <v>175</v>
      </c>
      <c r="R18" s="201" t="s">
        <v>105</v>
      </c>
      <c r="S18" s="202">
        <v>13</v>
      </c>
      <c r="T18" s="205">
        <f t="shared" si="2"/>
        <v>10</v>
      </c>
      <c r="U18" s="162" t="str">
        <f>W5</f>
        <v>Semi Finalist</v>
      </c>
      <c r="Y18" s="232">
        <f>Z5</f>
        <v>114</v>
      </c>
      <c r="Z18" s="201" t="s">
        <v>105</v>
      </c>
      <c r="AA18" s="202">
        <v>13</v>
      </c>
      <c r="AB18" s="205">
        <f t="shared" si="3"/>
        <v>10</v>
      </c>
      <c r="AC18" s="162" t="str">
        <f>AE5</f>
        <v>Semi Finalist</v>
      </c>
    </row>
    <row r="19" spans="1:29">
      <c r="A19" s="202">
        <f>C2</f>
        <v>254</v>
      </c>
      <c r="B19" s="274" t="s">
        <v>131</v>
      </c>
      <c r="C19" s="202">
        <v>12</v>
      </c>
      <c r="D19" s="205">
        <f t="shared" si="0"/>
        <v>30</v>
      </c>
      <c r="E19" s="162" t="str">
        <f>G2</f>
        <v>Winner</v>
      </c>
      <c r="F19" s="158"/>
      <c r="I19" s="232">
        <f>K2</f>
        <v>85</v>
      </c>
      <c r="J19" s="274" t="s">
        <v>131</v>
      </c>
      <c r="K19" s="202">
        <v>12</v>
      </c>
      <c r="L19" s="205">
        <f t="shared" si="1"/>
        <v>30</v>
      </c>
      <c r="M19" s="162" t="str">
        <f>O2</f>
        <v>Winner</v>
      </c>
      <c r="N19" s="158"/>
      <c r="Q19" s="232">
        <f>S2</f>
        <v>249</v>
      </c>
      <c r="R19" s="274" t="s">
        <v>131</v>
      </c>
      <c r="S19" s="202">
        <v>12</v>
      </c>
      <c r="T19" s="205">
        <f t="shared" si="2"/>
        <v>20</v>
      </c>
      <c r="U19" s="162" t="str">
        <f>W2</f>
        <v>Finalist</v>
      </c>
      <c r="V19" s="158"/>
      <c r="Y19" s="232">
        <f>AA2</f>
        <v>294</v>
      </c>
      <c r="Z19" s="274" t="s">
        <v>131</v>
      </c>
      <c r="AA19" s="202">
        <v>12</v>
      </c>
      <c r="AB19" s="205">
        <f t="shared" si="3"/>
        <v>30</v>
      </c>
      <c r="AC19" s="162" t="str">
        <f>AE2</f>
        <v>Winner</v>
      </c>
    </row>
    <row r="20" spans="1:29">
      <c r="A20" s="202">
        <f>C3</f>
        <v>308</v>
      </c>
      <c r="B20" s="274" t="s">
        <v>132</v>
      </c>
      <c r="C20" s="202">
        <v>11</v>
      </c>
      <c r="D20" s="205">
        <f t="shared" si="0"/>
        <v>10</v>
      </c>
      <c r="E20" s="162" t="str">
        <f>G3</f>
        <v>Semi Finalist</v>
      </c>
      <c r="I20" s="232">
        <f>K3</f>
        <v>47</v>
      </c>
      <c r="J20" s="274" t="s">
        <v>132</v>
      </c>
      <c r="K20" s="202">
        <v>11</v>
      </c>
      <c r="L20" s="205">
        <f t="shared" si="1"/>
        <v>20</v>
      </c>
      <c r="M20" s="162" t="str">
        <f>O3</f>
        <v>Finalist</v>
      </c>
      <c r="Q20" s="232">
        <f>S3</f>
        <v>59</v>
      </c>
      <c r="R20" s="274" t="s">
        <v>132</v>
      </c>
      <c r="S20" s="202">
        <v>11</v>
      </c>
      <c r="T20" s="205">
        <f t="shared" si="2"/>
        <v>30</v>
      </c>
      <c r="U20" s="162" t="str">
        <f>W3</f>
        <v>Winner</v>
      </c>
      <c r="Y20" s="232">
        <f>AA3</f>
        <v>288</v>
      </c>
      <c r="Z20" s="274" t="s">
        <v>132</v>
      </c>
      <c r="AA20" s="202">
        <v>11</v>
      </c>
      <c r="AB20" s="205">
        <f t="shared" si="3"/>
        <v>10</v>
      </c>
      <c r="AC20" s="162" t="str">
        <f>AE3</f>
        <v>Semi Finalist</v>
      </c>
    </row>
    <row r="21" spans="1:29">
      <c r="A21" s="202">
        <f>C4</f>
        <v>267</v>
      </c>
      <c r="B21" s="274" t="s">
        <v>133</v>
      </c>
      <c r="C21" s="202">
        <v>10</v>
      </c>
      <c r="D21" s="205">
        <f t="shared" si="0"/>
        <v>20</v>
      </c>
      <c r="E21" s="162" t="str">
        <f>G4</f>
        <v>Finalist</v>
      </c>
      <c r="I21" s="232">
        <f>K4</f>
        <v>178</v>
      </c>
      <c r="J21" s="274" t="s">
        <v>133</v>
      </c>
      <c r="K21" s="202">
        <v>10</v>
      </c>
      <c r="L21" s="205">
        <f t="shared" si="1"/>
        <v>10</v>
      </c>
      <c r="M21" s="162" t="str">
        <f>O4</f>
        <v>Semi Finalist</v>
      </c>
      <c r="Q21" s="232">
        <f>S4</f>
        <v>422</v>
      </c>
      <c r="R21" s="274" t="s">
        <v>133</v>
      </c>
      <c r="S21" s="202">
        <v>10</v>
      </c>
      <c r="T21" s="205">
        <f t="shared" si="2"/>
        <v>10</v>
      </c>
      <c r="U21" s="162" t="str">
        <f>W4</f>
        <v>Semi Finalist</v>
      </c>
      <c r="Y21" s="232">
        <f>AA4</f>
        <v>302</v>
      </c>
      <c r="Z21" s="274" t="s">
        <v>133</v>
      </c>
      <c r="AA21" s="202">
        <v>10</v>
      </c>
      <c r="AB21" s="205">
        <f t="shared" si="3"/>
        <v>20</v>
      </c>
      <c r="AC21" s="162" t="str">
        <f>AE4</f>
        <v>Finalist</v>
      </c>
    </row>
    <row r="22" spans="1:29" ht="13.5" thickBot="1">
      <c r="A22" s="202">
        <f>C5</f>
        <v>448</v>
      </c>
      <c r="B22" s="309" t="s">
        <v>134</v>
      </c>
      <c r="C22" s="209">
        <v>9</v>
      </c>
      <c r="D22" s="210">
        <f t="shared" si="0"/>
        <v>10</v>
      </c>
      <c r="E22" s="162" t="str">
        <f>G5</f>
        <v>Semi Finalist</v>
      </c>
      <c r="I22" s="233">
        <f>K5</f>
        <v>449</v>
      </c>
      <c r="J22" s="309" t="s">
        <v>134</v>
      </c>
      <c r="K22" s="209">
        <v>9</v>
      </c>
      <c r="L22" s="210">
        <f t="shared" si="1"/>
        <v>10</v>
      </c>
      <c r="M22" s="162" t="str">
        <f>O5</f>
        <v>Semi Finalist</v>
      </c>
      <c r="Q22" s="233">
        <f>S5</f>
        <v>126</v>
      </c>
      <c r="R22" s="309" t="s">
        <v>134</v>
      </c>
      <c r="S22" s="209">
        <v>9</v>
      </c>
      <c r="T22" s="210">
        <f t="shared" si="2"/>
        <v>10</v>
      </c>
      <c r="U22" s="162" t="str">
        <f>W5</f>
        <v>Semi Finalist</v>
      </c>
      <c r="Y22" s="233">
        <f>AA5</f>
        <v>67</v>
      </c>
      <c r="Z22" s="309" t="s">
        <v>134</v>
      </c>
      <c r="AA22" s="209">
        <v>9</v>
      </c>
      <c r="AB22" s="210">
        <f t="shared" si="3"/>
        <v>10</v>
      </c>
      <c r="AC22" s="162" t="str">
        <f>AE5</f>
        <v>Semi Finalist</v>
      </c>
    </row>
    <row r="23" spans="1:29">
      <c r="A23" s="231">
        <f>D2</f>
        <v>111</v>
      </c>
      <c r="B23" s="201" t="s">
        <v>110</v>
      </c>
      <c r="C23" s="202">
        <v>16</v>
      </c>
      <c r="D23" s="205">
        <f t="shared" si="0"/>
        <v>30</v>
      </c>
      <c r="E23" t="str">
        <f t="shared" ref="E23:E34" si="4">E15</f>
        <v>Winner</v>
      </c>
      <c r="I23" s="231">
        <f>L2</f>
        <v>75</v>
      </c>
      <c r="J23" s="201" t="s">
        <v>110</v>
      </c>
      <c r="K23" s="202">
        <v>16</v>
      </c>
      <c r="L23" s="205">
        <f t="shared" si="1"/>
        <v>30</v>
      </c>
      <c r="M23" t="str">
        <f t="shared" ref="M23:M34" si="5">M15</f>
        <v>Winner</v>
      </c>
      <c r="Q23" s="231">
        <f>T2</f>
        <v>128</v>
      </c>
      <c r="R23" s="201" t="s">
        <v>110</v>
      </c>
      <c r="S23" s="202">
        <v>16</v>
      </c>
      <c r="T23" s="205">
        <f t="shared" si="2"/>
        <v>20</v>
      </c>
      <c r="U23" t="str">
        <f t="shared" ref="U23:U34" si="6">U15</f>
        <v>Finalist</v>
      </c>
      <c r="Y23" s="231">
        <f>AB2</f>
        <v>125</v>
      </c>
      <c r="Z23" s="201" t="s">
        <v>110</v>
      </c>
      <c r="AA23" s="202">
        <v>16</v>
      </c>
      <c r="AB23" s="205">
        <f t="shared" si="3"/>
        <v>30</v>
      </c>
      <c r="AC23" t="str">
        <f t="shared" ref="AC23:AC34" si="7">AC15</f>
        <v>Winner</v>
      </c>
    </row>
    <row r="24" spans="1:29">
      <c r="A24" s="232">
        <f>D3</f>
        <v>173</v>
      </c>
      <c r="B24" s="201" t="s">
        <v>111</v>
      </c>
      <c r="C24" s="202">
        <v>15</v>
      </c>
      <c r="D24" s="205">
        <f t="shared" si="0"/>
        <v>10</v>
      </c>
      <c r="E24" t="str">
        <f t="shared" si="4"/>
        <v>Semi Finalist</v>
      </c>
      <c r="I24" s="232">
        <f>L3</f>
        <v>401</v>
      </c>
      <c r="J24" s="201" t="s">
        <v>111</v>
      </c>
      <c r="K24" s="202">
        <v>15</v>
      </c>
      <c r="L24" s="205">
        <f t="shared" si="1"/>
        <v>20</v>
      </c>
      <c r="M24" t="str">
        <f t="shared" si="5"/>
        <v>Finalist</v>
      </c>
      <c r="Q24" s="232">
        <f>T3</f>
        <v>122</v>
      </c>
      <c r="R24" s="201" t="s">
        <v>111</v>
      </c>
      <c r="S24" s="202">
        <v>15</v>
      </c>
      <c r="T24" s="205">
        <f t="shared" si="2"/>
        <v>30</v>
      </c>
      <c r="U24" t="str">
        <f t="shared" si="6"/>
        <v>Winner</v>
      </c>
      <c r="Y24" s="232">
        <f>AB3</f>
        <v>56</v>
      </c>
      <c r="Z24" s="201" t="s">
        <v>111</v>
      </c>
      <c r="AA24" s="202">
        <v>15</v>
      </c>
      <c r="AB24" s="205">
        <f t="shared" si="3"/>
        <v>10</v>
      </c>
      <c r="AC24" t="str">
        <f t="shared" si="7"/>
        <v>Semi Finalist</v>
      </c>
    </row>
    <row r="25" spans="1:29">
      <c r="A25" s="232">
        <f>D4</f>
        <v>312</v>
      </c>
      <c r="B25" s="201" t="s">
        <v>112</v>
      </c>
      <c r="C25" s="202">
        <v>14</v>
      </c>
      <c r="D25" s="205">
        <f t="shared" si="0"/>
        <v>20</v>
      </c>
      <c r="E25" t="str">
        <f t="shared" si="4"/>
        <v>Finalist</v>
      </c>
      <c r="I25" s="232">
        <f>L4</f>
        <v>37</v>
      </c>
      <c r="J25" s="201" t="s">
        <v>112</v>
      </c>
      <c r="K25" s="202">
        <v>14</v>
      </c>
      <c r="L25" s="205">
        <f t="shared" si="1"/>
        <v>10</v>
      </c>
      <c r="M25" t="str">
        <f t="shared" si="5"/>
        <v>Semi Finalist</v>
      </c>
      <c r="Q25" s="232">
        <f>T4</f>
        <v>235</v>
      </c>
      <c r="R25" s="201" t="s">
        <v>112</v>
      </c>
      <c r="S25" s="202">
        <v>14</v>
      </c>
      <c r="T25" s="205">
        <f t="shared" si="2"/>
        <v>10</v>
      </c>
      <c r="U25" t="str">
        <f t="shared" si="6"/>
        <v>Semi Finalist</v>
      </c>
      <c r="Y25" s="232">
        <f>AB4</f>
        <v>236</v>
      </c>
      <c r="Z25" s="201" t="s">
        <v>112</v>
      </c>
      <c r="AA25" s="202">
        <v>14</v>
      </c>
      <c r="AB25" s="205">
        <f t="shared" si="3"/>
        <v>20</v>
      </c>
      <c r="AC25" t="str">
        <f t="shared" si="7"/>
        <v>Finalist</v>
      </c>
    </row>
    <row r="26" spans="1:29">
      <c r="A26" s="232">
        <f>D5</f>
        <v>274</v>
      </c>
      <c r="B26" s="201" t="s">
        <v>113</v>
      </c>
      <c r="C26" s="202">
        <v>13</v>
      </c>
      <c r="D26" s="205">
        <f t="shared" si="0"/>
        <v>10</v>
      </c>
      <c r="E26" t="str">
        <f t="shared" si="4"/>
        <v>Semi Finalist</v>
      </c>
      <c r="I26" s="232">
        <f>L5</f>
        <v>174</v>
      </c>
      <c r="J26" s="201" t="s">
        <v>113</v>
      </c>
      <c r="K26" s="202">
        <v>13</v>
      </c>
      <c r="L26" s="205">
        <f t="shared" si="1"/>
        <v>10</v>
      </c>
      <c r="M26" t="str">
        <f t="shared" si="5"/>
        <v>Semi Finalist</v>
      </c>
      <c r="Q26" s="232">
        <f>T5</f>
        <v>230</v>
      </c>
      <c r="R26" s="201" t="s">
        <v>113</v>
      </c>
      <c r="S26" s="202">
        <v>13</v>
      </c>
      <c r="T26" s="205">
        <f t="shared" si="2"/>
        <v>10</v>
      </c>
      <c r="U26" t="str">
        <f t="shared" si="6"/>
        <v>Semi Finalist</v>
      </c>
      <c r="Y26" s="232">
        <f>AB5</f>
        <v>61</v>
      </c>
      <c r="Z26" s="201" t="s">
        <v>113</v>
      </c>
      <c r="AA26" s="202">
        <v>13</v>
      </c>
      <c r="AB26" s="205">
        <f t="shared" si="3"/>
        <v>10</v>
      </c>
      <c r="AC26" t="str">
        <f t="shared" si="7"/>
        <v>Semi Finalist</v>
      </c>
    </row>
    <row r="27" spans="1:29">
      <c r="A27" s="232">
        <f>E2</f>
        <v>349</v>
      </c>
      <c r="B27" s="201" t="s">
        <v>114</v>
      </c>
      <c r="C27" s="202">
        <v>12</v>
      </c>
      <c r="D27" s="205">
        <f t="shared" si="0"/>
        <v>30</v>
      </c>
      <c r="E27" t="str">
        <f t="shared" si="4"/>
        <v>Winner</v>
      </c>
      <c r="I27" s="232">
        <f>M2</f>
        <v>217</v>
      </c>
      <c r="J27" s="201" t="s">
        <v>114</v>
      </c>
      <c r="K27" s="202">
        <v>12</v>
      </c>
      <c r="L27" s="205">
        <f t="shared" si="1"/>
        <v>30</v>
      </c>
      <c r="M27" t="str">
        <f t="shared" si="5"/>
        <v>Winner</v>
      </c>
      <c r="Q27" s="232">
        <f>U2</f>
        <v>135</v>
      </c>
      <c r="R27" s="201" t="s">
        <v>114</v>
      </c>
      <c r="S27" s="202">
        <v>12</v>
      </c>
      <c r="T27" s="205">
        <f t="shared" si="2"/>
        <v>20</v>
      </c>
      <c r="U27" t="str">
        <f t="shared" si="6"/>
        <v>Finalist</v>
      </c>
      <c r="Y27" s="232">
        <f>AC2</f>
        <v>365</v>
      </c>
      <c r="Z27" s="201" t="s">
        <v>114</v>
      </c>
      <c r="AA27" s="202">
        <v>12</v>
      </c>
      <c r="AB27" s="205">
        <f t="shared" si="3"/>
        <v>30</v>
      </c>
      <c r="AC27" t="str">
        <f t="shared" si="7"/>
        <v>Winner</v>
      </c>
    </row>
    <row r="28" spans="1:29">
      <c r="A28" s="232">
        <f>E3</f>
        <v>131</v>
      </c>
      <c r="B28" s="201" t="s">
        <v>115</v>
      </c>
      <c r="C28" s="202">
        <v>11</v>
      </c>
      <c r="D28" s="205">
        <f t="shared" si="0"/>
        <v>10</v>
      </c>
      <c r="E28" t="str">
        <f t="shared" si="4"/>
        <v>Semi Finalist</v>
      </c>
      <c r="I28" s="232">
        <f>M3</f>
        <v>469</v>
      </c>
      <c r="J28" s="201" t="s">
        <v>115</v>
      </c>
      <c r="K28" s="202">
        <v>11</v>
      </c>
      <c r="L28" s="205">
        <f t="shared" si="1"/>
        <v>20</v>
      </c>
      <c r="M28" t="str">
        <f t="shared" si="5"/>
        <v>Finalist</v>
      </c>
      <c r="Q28" s="232">
        <f>U3</f>
        <v>53</v>
      </c>
      <c r="R28" s="201" t="s">
        <v>115</v>
      </c>
      <c r="S28" s="202">
        <v>11</v>
      </c>
      <c r="T28" s="205">
        <f t="shared" si="2"/>
        <v>30</v>
      </c>
      <c r="U28" t="str">
        <f t="shared" si="6"/>
        <v>Winner</v>
      </c>
      <c r="Y28" s="232">
        <f>AC3</f>
        <v>31</v>
      </c>
      <c r="Z28" s="201" t="s">
        <v>115</v>
      </c>
      <c r="AA28" s="202">
        <v>11</v>
      </c>
      <c r="AB28" s="205">
        <f t="shared" si="3"/>
        <v>10</v>
      </c>
      <c r="AC28" t="str">
        <f t="shared" si="7"/>
        <v>Semi Finalist</v>
      </c>
    </row>
    <row r="29" spans="1:29">
      <c r="A29" s="232">
        <f>E4</f>
        <v>21</v>
      </c>
      <c r="B29" s="201" t="s">
        <v>116</v>
      </c>
      <c r="C29" s="202">
        <v>10</v>
      </c>
      <c r="D29" s="205">
        <f t="shared" si="0"/>
        <v>20</v>
      </c>
      <c r="E29" t="str">
        <f t="shared" si="4"/>
        <v>Finalist</v>
      </c>
      <c r="F29" s="158"/>
      <c r="I29" s="232">
        <f>M4</f>
        <v>68</v>
      </c>
      <c r="J29" s="201" t="s">
        <v>116</v>
      </c>
      <c r="K29" s="202">
        <v>10</v>
      </c>
      <c r="L29" s="205">
        <f t="shared" si="1"/>
        <v>10</v>
      </c>
      <c r="M29" t="str">
        <f t="shared" si="5"/>
        <v>Semi Finalist</v>
      </c>
      <c r="N29" s="158"/>
      <c r="Q29" s="232">
        <f>U4</f>
        <v>8</v>
      </c>
      <c r="R29" s="201" t="s">
        <v>116</v>
      </c>
      <c r="S29" s="202">
        <v>10</v>
      </c>
      <c r="T29" s="205">
        <f t="shared" si="2"/>
        <v>10</v>
      </c>
      <c r="U29" t="str">
        <f t="shared" si="6"/>
        <v>Semi Finalist</v>
      </c>
      <c r="V29" s="158"/>
      <c r="Y29" s="232">
        <f>AC4</f>
        <v>329</v>
      </c>
      <c r="Z29" s="201" t="s">
        <v>116</v>
      </c>
      <c r="AA29" s="202">
        <v>10</v>
      </c>
      <c r="AB29" s="205">
        <f t="shared" si="3"/>
        <v>20</v>
      </c>
      <c r="AC29" t="str">
        <f t="shared" si="7"/>
        <v>Finalist</v>
      </c>
    </row>
    <row r="30" spans="1:29" ht="13.5" thickBot="1">
      <c r="A30" s="233">
        <f>E5</f>
        <v>69</v>
      </c>
      <c r="B30" s="208" t="s">
        <v>117</v>
      </c>
      <c r="C30" s="209">
        <v>9</v>
      </c>
      <c r="D30" s="210">
        <f t="shared" si="0"/>
        <v>10</v>
      </c>
      <c r="E30" t="str">
        <f t="shared" si="4"/>
        <v>Semi Finalist</v>
      </c>
      <c r="I30" s="233">
        <f>M5</f>
        <v>292</v>
      </c>
      <c r="J30" s="208" t="s">
        <v>117</v>
      </c>
      <c r="K30" s="209">
        <v>9</v>
      </c>
      <c r="L30" s="210">
        <f t="shared" si="1"/>
        <v>10</v>
      </c>
      <c r="M30" t="str">
        <f t="shared" si="5"/>
        <v>Semi Finalist</v>
      </c>
      <c r="Q30" s="233">
        <f>U5</f>
        <v>140</v>
      </c>
      <c r="R30" s="208" t="s">
        <v>117</v>
      </c>
      <c r="S30" s="209">
        <v>9</v>
      </c>
      <c r="T30" s="210">
        <f t="shared" si="2"/>
        <v>10</v>
      </c>
      <c r="U30" t="str">
        <f t="shared" si="6"/>
        <v>Semi Finalist</v>
      </c>
      <c r="Y30" s="233">
        <f>AC5</f>
        <v>118</v>
      </c>
      <c r="Z30" s="208" t="s">
        <v>117</v>
      </c>
      <c r="AA30" s="209">
        <v>9</v>
      </c>
      <c r="AB30" s="210">
        <f t="shared" si="3"/>
        <v>10</v>
      </c>
      <c r="AC30" t="str">
        <f t="shared" si="7"/>
        <v>Semi Finalist</v>
      </c>
    </row>
    <row r="31" spans="1:29">
      <c r="A31" s="231">
        <f>F2</f>
        <v>144</v>
      </c>
      <c r="B31" s="201" t="s">
        <v>118</v>
      </c>
      <c r="C31" s="202">
        <v>8</v>
      </c>
      <c r="D31" s="205">
        <f t="shared" si="0"/>
        <v>30</v>
      </c>
      <c r="E31" t="str">
        <f t="shared" si="4"/>
        <v>Winner</v>
      </c>
      <c r="I31" s="231">
        <f>N2</f>
        <v>115</v>
      </c>
      <c r="J31" s="201" t="s">
        <v>118</v>
      </c>
      <c r="K31" s="202">
        <v>8</v>
      </c>
      <c r="L31" s="205">
        <f t="shared" si="1"/>
        <v>30</v>
      </c>
      <c r="M31" t="str">
        <f t="shared" si="5"/>
        <v>Winner</v>
      </c>
      <c r="Q31" s="231">
        <f>V2</f>
        <v>108</v>
      </c>
      <c r="R31" s="201" t="s">
        <v>118</v>
      </c>
      <c r="S31" s="202">
        <v>8</v>
      </c>
      <c r="T31" s="205">
        <f t="shared" si="2"/>
        <v>20</v>
      </c>
      <c r="U31" t="str">
        <f t="shared" si="6"/>
        <v>Finalist</v>
      </c>
      <c r="Y31" s="231">
        <f>AD2</f>
        <v>279</v>
      </c>
      <c r="Z31" s="201" t="s">
        <v>118</v>
      </c>
      <c r="AA31" s="202">
        <v>8</v>
      </c>
      <c r="AB31" s="205">
        <f t="shared" si="3"/>
        <v>30</v>
      </c>
      <c r="AC31" t="str">
        <f t="shared" si="7"/>
        <v>Winner</v>
      </c>
    </row>
    <row r="32" spans="1:29">
      <c r="A32" s="232">
        <f>F3</f>
        <v>306</v>
      </c>
      <c r="B32" s="201" t="s">
        <v>119</v>
      </c>
      <c r="C32" s="202">
        <v>7</v>
      </c>
      <c r="D32" s="205">
        <f t="shared" si="0"/>
        <v>10</v>
      </c>
      <c r="E32" t="str">
        <f t="shared" si="4"/>
        <v>Semi Finalist</v>
      </c>
      <c r="I32" s="232">
        <f>N3</f>
        <v>573</v>
      </c>
      <c r="J32" s="201" t="s">
        <v>119</v>
      </c>
      <c r="K32" s="202">
        <v>7</v>
      </c>
      <c r="L32" s="205">
        <f t="shared" si="1"/>
        <v>20</v>
      </c>
      <c r="M32" t="str">
        <f t="shared" si="5"/>
        <v>Finalist</v>
      </c>
      <c r="Q32" s="232">
        <f>V3</f>
        <v>340</v>
      </c>
      <c r="R32" s="201" t="s">
        <v>119</v>
      </c>
      <c r="S32" s="202">
        <v>7</v>
      </c>
      <c r="T32" s="205">
        <f t="shared" si="2"/>
        <v>30</v>
      </c>
      <c r="U32" t="str">
        <f t="shared" si="6"/>
        <v>Winner</v>
      </c>
      <c r="Y32" s="232">
        <f>AD3</f>
        <v>25</v>
      </c>
      <c r="Z32" s="201" t="s">
        <v>119</v>
      </c>
      <c r="AA32" s="202">
        <v>7</v>
      </c>
      <c r="AB32" s="205">
        <f t="shared" si="3"/>
        <v>10</v>
      </c>
      <c r="AC32" t="str">
        <f t="shared" si="7"/>
        <v>Semi Finalist</v>
      </c>
    </row>
    <row r="33" spans="1:29">
      <c r="A33" s="232">
        <f>F4</f>
        <v>538</v>
      </c>
      <c r="B33" s="201" t="s">
        <v>120</v>
      </c>
      <c r="C33" s="202">
        <v>6</v>
      </c>
      <c r="D33" s="205">
        <f t="shared" si="0"/>
        <v>20</v>
      </c>
      <c r="E33" t="str">
        <f t="shared" si="4"/>
        <v>Finalist</v>
      </c>
      <c r="I33" s="232">
        <f>N4</f>
        <v>58</v>
      </c>
      <c r="J33" s="201" t="s">
        <v>120</v>
      </c>
      <c r="K33" s="202">
        <v>6</v>
      </c>
      <c r="L33" s="205">
        <f t="shared" si="1"/>
        <v>10</v>
      </c>
      <c r="M33" t="str">
        <f t="shared" si="5"/>
        <v>Semi Finalist</v>
      </c>
      <c r="Q33" s="232">
        <f>V4</f>
        <v>293</v>
      </c>
      <c r="R33" s="201" t="s">
        <v>120</v>
      </c>
      <c r="S33" s="202">
        <v>6</v>
      </c>
      <c r="T33" s="205">
        <f t="shared" si="2"/>
        <v>10</v>
      </c>
      <c r="U33" t="str">
        <f t="shared" si="6"/>
        <v>Semi Finalist</v>
      </c>
      <c r="Y33" s="232">
        <f>AD4</f>
        <v>301</v>
      </c>
      <c r="Z33" s="201" t="s">
        <v>120</v>
      </c>
      <c r="AA33" s="202">
        <v>6</v>
      </c>
      <c r="AB33" s="205">
        <f t="shared" si="3"/>
        <v>20</v>
      </c>
      <c r="AC33" t="str">
        <f t="shared" si="7"/>
        <v>Finalist</v>
      </c>
    </row>
    <row r="34" spans="1:29">
      <c r="A34" s="232">
        <f>F5</f>
        <v>190</v>
      </c>
      <c r="B34" s="201" t="s">
        <v>121</v>
      </c>
      <c r="C34" s="202">
        <v>5</v>
      </c>
      <c r="D34" s="205">
        <f t="shared" si="0"/>
        <v>10</v>
      </c>
      <c r="E34" t="str">
        <f t="shared" si="4"/>
        <v>Semi Finalist</v>
      </c>
      <c r="I34" s="232">
        <f>N5</f>
        <v>710</v>
      </c>
      <c r="J34" s="201" t="s">
        <v>121</v>
      </c>
      <c r="K34" s="202">
        <v>5</v>
      </c>
      <c r="L34" s="205">
        <f t="shared" si="1"/>
        <v>10</v>
      </c>
      <c r="M34" t="str">
        <f t="shared" si="5"/>
        <v>Semi Finalist</v>
      </c>
      <c r="Q34" s="232">
        <f>V5</f>
        <v>546</v>
      </c>
      <c r="R34" s="201" t="s">
        <v>121</v>
      </c>
      <c r="S34" s="202">
        <v>5</v>
      </c>
      <c r="T34" s="205">
        <f t="shared" si="2"/>
        <v>10</v>
      </c>
      <c r="U34" t="str">
        <f t="shared" si="6"/>
        <v>Semi Finalist</v>
      </c>
      <c r="Y34" s="232">
        <f>AD5</f>
        <v>378</v>
      </c>
      <c r="Z34" s="201" t="s">
        <v>121</v>
      </c>
      <c r="AA34" s="202">
        <v>5</v>
      </c>
      <c r="AB34" s="205">
        <f t="shared" si="3"/>
        <v>10</v>
      </c>
      <c r="AC34" t="str">
        <f t="shared" si="7"/>
        <v>Semi Finalist</v>
      </c>
    </row>
    <row r="35" spans="1:29">
      <c r="A35" s="232">
        <f>D6</f>
        <v>0</v>
      </c>
      <c r="B35" s="201" t="s">
        <v>122</v>
      </c>
      <c r="C35" s="202">
        <v>4</v>
      </c>
      <c r="D35" s="205">
        <f t="shared" si="0"/>
        <v>0</v>
      </c>
      <c r="I35" s="232">
        <f>L6</f>
        <v>0</v>
      </c>
      <c r="J35" s="201" t="s">
        <v>122</v>
      </c>
      <c r="K35" s="202">
        <v>4</v>
      </c>
      <c r="L35" s="205">
        <f t="shared" si="1"/>
        <v>0</v>
      </c>
      <c r="Q35" s="232">
        <f>T6</f>
        <v>0</v>
      </c>
      <c r="R35" s="201" t="s">
        <v>122</v>
      </c>
      <c r="S35" s="202">
        <v>4</v>
      </c>
      <c r="T35" s="205">
        <f t="shared" si="2"/>
        <v>0</v>
      </c>
      <c r="Y35" s="232">
        <f>AB6</f>
        <v>0</v>
      </c>
      <c r="Z35" s="201" t="s">
        <v>122</v>
      </c>
      <c r="AA35" s="202">
        <v>4</v>
      </c>
      <c r="AB35" s="205">
        <f t="shared" si="3"/>
        <v>0</v>
      </c>
    </row>
    <row r="36" spans="1:29">
      <c r="A36" s="232">
        <f>D7</f>
        <v>0</v>
      </c>
      <c r="B36" s="201" t="s">
        <v>123</v>
      </c>
      <c r="C36" s="202">
        <v>3</v>
      </c>
      <c r="D36" s="205">
        <f t="shared" si="0"/>
        <v>0</v>
      </c>
      <c r="I36" s="232">
        <f>L7</f>
        <v>0</v>
      </c>
      <c r="J36" s="201" t="s">
        <v>123</v>
      </c>
      <c r="K36" s="202">
        <v>3</v>
      </c>
      <c r="L36" s="205">
        <f t="shared" si="1"/>
        <v>0</v>
      </c>
      <c r="Q36" s="232">
        <f>T7</f>
        <v>0</v>
      </c>
      <c r="R36" s="201" t="s">
        <v>123</v>
      </c>
      <c r="S36" s="202">
        <v>3</v>
      </c>
      <c r="T36" s="205">
        <f t="shared" si="2"/>
        <v>0</v>
      </c>
      <c r="Y36" s="232">
        <f>AB7</f>
        <v>0</v>
      </c>
      <c r="Z36" s="201" t="s">
        <v>123</v>
      </c>
      <c r="AA36" s="202">
        <v>3</v>
      </c>
      <c r="AB36" s="205">
        <f t="shared" si="3"/>
        <v>0</v>
      </c>
    </row>
    <row r="37" spans="1:29">
      <c r="A37" s="232">
        <f>D8</f>
        <v>0</v>
      </c>
      <c r="B37" s="201" t="s">
        <v>124</v>
      </c>
      <c r="C37" s="202">
        <v>2</v>
      </c>
      <c r="D37" s="205">
        <f t="shared" si="0"/>
        <v>0</v>
      </c>
      <c r="I37" s="232">
        <f>L8</f>
        <v>0</v>
      </c>
      <c r="J37" s="201" t="s">
        <v>124</v>
      </c>
      <c r="K37" s="202">
        <v>2</v>
      </c>
      <c r="L37" s="205">
        <f t="shared" si="1"/>
        <v>0</v>
      </c>
      <c r="Q37" s="232">
        <f>T8</f>
        <v>0</v>
      </c>
      <c r="R37" s="201" t="s">
        <v>124</v>
      </c>
      <c r="S37" s="202">
        <v>2</v>
      </c>
      <c r="T37" s="205">
        <f t="shared" si="2"/>
        <v>0</v>
      </c>
      <c r="Y37" s="232">
        <f>AB8</f>
        <v>0</v>
      </c>
      <c r="Z37" s="201" t="s">
        <v>124</v>
      </c>
      <c r="AA37" s="202">
        <v>2</v>
      </c>
      <c r="AB37" s="205">
        <f t="shared" si="3"/>
        <v>0</v>
      </c>
    </row>
    <row r="38" spans="1:29" ht="13.5" thickBot="1">
      <c r="A38" s="233">
        <f>D9</f>
        <v>0</v>
      </c>
      <c r="B38" s="208" t="s">
        <v>125</v>
      </c>
      <c r="C38" s="209">
        <v>1</v>
      </c>
      <c r="D38" s="210">
        <f t="shared" si="0"/>
        <v>0</v>
      </c>
      <c r="I38" s="233">
        <f>L9</f>
        <v>0</v>
      </c>
      <c r="J38" s="208" t="s">
        <v>125</v>
      </c>
      <c r="K38" s="209">
        <v>1</v>
      </c>
      <c r="L38" s="210">
        <f t="shared" si="1"/>
        <v>0</v>
      </c>
      <c r="Q38" s="233">
        <f>T9</f>
        <v>0</v>
      </c>
      <c r="R38" s="208" t="s">
        <v>125</v>
      </c>
      <c r="S38" s="209">
        <v>1</v>
      </c>
      <c r="T38" s="210">
        <f t="shared" si="2"/>
        <v>0</v>
      </c>
      <c r="Y38" s="233">
        <f>AB9</f>
        <v>0</v>
      </c>
      <c r="Z38" s="208" t="s">
        <v>125</v>
      </c>
      <c r="AA38" s="209">
        <v>1</v>
      </c>
      <c r="AB38" s="210">
        <f t="shared" si="3"/>
        <v>0</v>
      </c>
    </row>
    <row r="43" spans="1:29" ht="13.5" thickBot="1"/>
    <row r="44" spans="1:29">
      <c r="A44" s="199">
        <v>8</v>
      </c>
      <c r="B44" s="199">
        <v>10</v>
      </c>
    </row>
    <row r="45" spans="1:29">
      <c r="A45" s="202">
        <v>21</v>
      </c>
      <c r="B45" s="202">
        <v>10</v>
      </c>
    </row>
    <row r="46" spans="1:29">
      <c r="A46" s="202">
        <v>25</v>
      </c>
      <c r="B46" s="202">
        <v>7</v>
      </c>
    </row>
    <row r="47" spans="1:29">
      <c r="A47" s="10">
        <v>31</v>
      </c>
      <c r="B47" s="202">
        <v>11</v>
      </c>
    </row>
    <row r="48" spans="1:29">
      <c r="A48" s="202">
        <v>33</v>
      </c>
      <c r="B48" s="202">
        <v>16</v>
      </c>
    </row>
    <row r="49" spans="1:2">
      <c r="A49" s="10">
        <v>37</v>
      </c>
      <c r="B49" s="202">
        <v>14</v>
      </c>
    </row>
    <row r="50" spans="1:2">
      <c r="A50" s="202">
        <v>38</v>
      </c>
      <c r="B50" s="202">
        <v>14</v>
      </c>
    </row>
    <row r="51" spans="1:2" ht="13.5" thickBot="1">
      <c r="A51" s="10">
        <v>45</v>
      </c>
      <c r="B51" s="209">
        <v>16</v>
      </c>
    </row>
    <row r="52" spans="1:2">
      <c r="A52" s="231">
        <v>47</v>
      </c>
      <c r="B52" s="202">
        <v>11</v>
      </c>
    </row>
    <row r="53" spans="1:2">
      <c r="A53" s="232">
        <v>53</v>
      </c>
      <c r="B53" s="202">
        <v>11</v>
      </c>
    </row>
    <row r="54" spans="1:2">
      <c r="A54" s="232">
        <v>56</v>
      </c>
      <c r="B54" s="202">
        <v>15</v>
      </c>
    </row>
    <row r="55" spans="1:2">
      <c r="A55" s="232">
        <v>58</v>
      </c>
      <c r="B55" s="202">
        <v>6</v>
      </c>
    </row>
    <row r="56" spans="1:2">
      <c r="A56" s="232">
        <v>59</v>
      </c>
      <c r="B56" s="202">
        <v>11</v>
      </c>
    </row>
    <row r="57" spans="1:2">
      <c r="A57" s="232">
        <v>60</v>
      </c>
      <c r="B57" s="202">
        <v>16</v>
      </c>
    </row>
    <row r="58" spans="1:2">
      <c r="A58" s="232">
        <v>61</v>
      </c>
      <c r="B58" s="202">
        <v>13</v>
      </c>
    </row>
    <row r="59" spans="1:2" ht="13.5" thickBot="1">
      <c r="A59" s="233">
        <v>67</v>
      </c>
      <c r="B59" s="209">
        <v>9</v>
      </c>
    </row>
    <row r="60" spans="1:2">
      <c r="A60" s="231">
        <v>68</v>
      </c>
      <c r="B60" s="202">
        <v>10</v>
      </c>
    </row>
    <row r="61" spans="1:2">
      <c r="A61" s="232">
        <v>69</v>
      </c>
      <c r="B61" s="202">
        <v>9</v>
      </c>
    </row>
    <row r="62" spans="1:2">
      <c r="A62" s="232">
        <v>71</v>
      </c>
      <c r="B62" s="202">
        <v>16</v>
      </c>
    </row>
    <row r="63" spans="1:2" ht="13.5" thickBot="1">
      <c r="A63" s="232">
        <v>74</v>
      </c>
      <c r="B63" s="202">
        <v>14</v>
      </c>
    </row>
    <row r="64" spans="1:2">
      <c r="A64" s="232">
        <v>75</v>
      </c>
      <c r="B64" s="199">
        <v>16</v>
      </c>
    </row>
    <row r="65" spans="1:2">
      <c r="A65" s="232">
        <v>85</v>
      </c>
      <c r="B65" s="202">
        <v>12</v>
      </c>
    </row>
    <row r="66" spans="1:2">
      <c r="A66" s="232">
        <v>108</v>
      </c>
      <c r="B66" s="202">
        <v>8</v>
      </c>
    </row>
    <row r="67" spans="1:2" ht="13.5" thickBot="1">
      <c r="A67" s="233">
        <v>111</v>
      </c>
      <c r="B67" s="202">
        <v>16</v>
      </c>
    </row>
    <row r="68" spans="1:2">
      <c r="A68" s="10">
        <v>114</v>
      </c>
      <c r="B68" s="202">
        <v>13</v>
      </c>
    </row>
    <row r="69" spans="1:2">
      <c r="A69" s="10">
        <v>115</v>
      </c>
      <c r="B69" s="202">
        <v>8</v>
      </c>
    </row>
    <row r="70" spans="1:2">
      <c r="A70" s="10">
        <v>118</v>
      </c>
      <c r="B70" s="202">
        <v>9</v>
      </c>
    </row>
    <row r="71" spans="1:2" ht="13.5" thickBot="1">
      <c r="A71" s="10">
        <v>122</v>
      </c>
      <c r="B71" s="209">
        <v>15</v>
      </c>
    </row>
    <row r="72" spans="1:2">
      <c r="A72" s="10">
        <v>125</v>
      </c>
      <c r="B72" s="202">
        <v>16</v>
      </c>
    </row>
    <row r="73" spans="1:2">
      <c r="A73" s="10">
        <v>126</v>
      </c>
      <c r="B73" s="202">
        <v>9</v>
      </c>
    </row>
    <row r="74" spans="1:2">
      <c r="A74" s="10">
        <v>128</v>
      </c>
      <c r="B74" s="202">
        <v>16</v>
      </c>
    </row>
    <row r="75" spans="1:2">
      <c r="A75" s="10">
        <v>131</v>
      </c>
      <c r="B75" s="202">
        <v>11</v>
      </c>
    </row>
    <row r="76" spans="1:2">
      <c r="A76" s="10">
        <v>135</v>
      </c>
      <c r="B76" s="202">
        <v>12</v>
      </c>
    </row>
    <row r="77" spans="1:2">
      <c r="A77" s="10">
        <v>140</v>
      </c>
      <c r="B77" s="202">
        <v>9</v>
      </c>
    </row>
    <row r="78" spans="1:2">
      <c r="A78" s="10">
        <v>141</v>
      </c>
      <c r="B78" s="202">
        <v>14</v>
      </c>
    </row>
    <row r="79" spans="1:2" ht="13.5" thickBot="1">
      <c r="A79" s="10">
        <v>144</v>
      </c>
      <c r="B79" s="209">
        <v>8</v>
      </c>
    </row>
    <row r="80" spans="1:2">
      <c r="A80" s="10">
        <v>147</v>
      </c>
      <c r="B80" s="202">
        <v>15</v>
      </c>
    </row>
    <row r="81" spans="1:2">
      <c r="A81" s="10">
        <v>148</v>
      </c>
      <c r="B81" s="202">
        <v>14</v>
      </c>
    </row>
    <row r="82" spans="1:2">
      <c r="A82" s="10">
        <v>173</v>
      </c>
      <c r="B82" s="202">
        <v>15</v>
      </c>
    </row>
    <row r="83" spans="1:2" ht="13.5" thickBot="1">
      <c r="A83" s="10">
        <v>174</v>
      </c>
      <c r="B83" s="202">
        <v>13</v>
      </c>
    </row>
    <row r="84" spans="1:2">
      <c r="A84" s="10">
        <v>175</v>
      </c>
      <c r="B84" s="199">
        <v>13</v>
      </c>
    </row>
    <row r="85" spans="1:2">
      <c r="A85" s="10">
        <v>176</v>
      </c>
      <c r="B85" s="202">
        <v>15</v>
      </c>
    </row>
    <row r="86" spans="1:2">
      <c r="A86" s="10">
        <v>177</v>
      </c>
      <c r="B86" s="202">
        <v>15</v>
      </c>
    </row>
    <row r="87" spans="1:2">
      <c r="A87" s="10">
        <v>178</v>
      </c>
      <c r="B87" s="202">
        <v>10</v>
      </c>
    </row>
    <row r="88" spans="1:2">
      <c r="A88" s="10">
        <v>190</v>
      </c>
      <c r="B88" s="202">
        <v>5</v>
      </c>
    </row>
    <row r="89" spans="1:2">
      <c r="A89" s="10">
        <v>192</v>
      </c>
      <c r="B89" s="202">
        <v>15</v>
      </c>
    </row>
    <row r="90" spans="1:2">
      <c r="A90" s="10">
        <v>217</v>
      </c>
      <c r="B90" s="202">
        <v>12</v>
      </c>
    </row>
    <row r="91" spans="1:2" ht="13.5" thickBot="1">
      <c r="A91" s="10">
        <v>230</v>
      </c>
      <c r="B91" s="209">
        <v>13</v>
      </c>
    </row>
    <row r="92" spans="1:2">
      <c r="A92" s="202">
        <v>233</v>
      </c>
      <c r="B92" s="202">
        <v>13</v>
      </c>
    </row>
    <row r="93" spans="1:2">
      <c r="A93" s="10">
        <v>235</v>
      </c>
      <c r="B93" s="202">
        <v>14</v>
      </c>
    </row>
    <row r="94" spans="1:2">
      <c r="A94" s="10">
        <v>236</v>
      </c>
      <c r="B94" s="202">
        <v>14</v>
      </c>
    </row>
    <row r="95" spans="1:2">
      <c r="A95" s="10">
        <v>249</v>
      </c>
      <c r="B95" s="202">
        <v>12</v>
      </c>
    </row>
    <row r="96" spans="1:2">
      <c r="A96" s="10">
        <v>254</v>
      </c>
      <c r="B96" s="202">
        <v>12</v>
      </c>
    </row>
    <row r="97" spans="1:2">
      <c r="A97" s="10">
        <v>267</v>
      </c>
      <c r="B97" s="202">
        <v>10</v>
      </c>
    </row>
    <row r="98" spans="1:2">
      <c r="A98" s="10">
        <v>274</v>
      </c>
      <c r="B98" s="202">
        <v>13</v>
      </c>
    </row>
    <row r="99" spans="1:2" ht="13.5" thickBot="1">
      <c r="A99" s="10">
        <v>279</v>
      </c>
      <c r="B99" s="209">
        <v>8</v>
      </c>
    </row>
    <row r="100" spans="1:2">
      <c r="A100" s="10">
        <v>288</v>
      </c>
      <c r="B100" s="202">
        <v>11</v>
      </c>
    </row>
    <row r="101" spans="1:2">
      <c r="A101" s="10">
        <v>292</v>
      </c>
      <c r="B101" s="202">
        <v>9</v>
      </c>
    </row>
    <row r="102" spans="1:2">
      <c r="A102" s="10">
        <v>293</v>
      </c>
      <c r="B102" s="202">
        <v>6</v>
      </c>
    </row>
    <row r="103" spans="1:2" ht="13.5" thickBot="1">
      <c r="A103" s="10">
        <v>294</v>
      </c>
      <c r="B103" s="202">
        <v>12</v>
      </c>
    </row>
    <row r="104" spans="1:2">
      <c r="A104" s="10">
        <v>301</v>
      </c>
      <c r="B104" s="199">
        <v>6</v>
      </c>
    </row>
    <row r="105" spans="1:2">
      <c r="A105" s="10">
        <v>302</v>
      </c>
      <c r="B105" s="202">
        <v>10</v>
      </c>
    </row>
    <row r="106" spans="1:2">
      <c r="A106" s="10">
        <v>306</v>
      </c>
      <c r="B106" s="202">
        <v>7</v>
      </c>
    </row>
    <row r="107" spans="1:2">
      <c r="A107" s="202">
        <v>308</v>
      </c>
      <c r="B107" s="202">
        <v>11</v>
      </c>
    </row>
    <row r="108" spans="1:2">
      <c r="A108" s="10">
        <v>312</v>
      </c>
      <c r="B108" s="202">
        <v>14</v>
      </c>
    </row>
    <row r="109" spans="1:2">
      <c r="A109" s="10">
        <v>329</v>
      </c>
      <c r="B109" s="202">
        <v>10</v>
      </c>
    </row>
    <row r="110" spans="1:2">
      <c r="A110" s="10">
        <v>340</v>
      </c>
      <c r="B110" s="202">
        <v>7</v>
      </c>
    </row>
    <row r="111" spans="1:2" ht="13.5" thickBot="1">
      <c r="A111" s="10">
        <v>342</v>
      </c>
      <c r="B111" s="209">
        <v>13</v>
      </c>
    </row>
    <row r="112" spans="1:2">
      <c r="A112" s="10">
        <v>349</v>
      </c>
      <c r="B112" s="202">
        <v>12</v>
      </c>
    </row>
    <row r="113" spans="1:2">
      <c r="A113" s="10">
        <v>365</v>
      </c>
      <c r="B113" s="202">
        <v>12</v>
      </c>
    </row>
    <row r="114" spans="1:2">
      <c r="A114" s="10">
        <v>378</v>
      </c>
      <c r="B114" s="202">
        <v>5</v>
      </c>
    </row>
    <row r="115" spans="1:2">
      <c r="A115" s="10">
        <v>401</v>
      </c>
      <c r="B115" s="202">
        <v>15</v>
      </c>
    </row>
    <row r="116" spans="1:2">
      <c r="A116" s="10">
        <v>422</v>
      </c>
      <c r="B116" s="202">
        <v>10</v>
      </c>
    </row>
    <row r="117" spans="1:2">
      <c r="A117" s="202">
        <v>448</v>
      </c>
      <c r="B117" s="202">
        <v>9</v>
      </c>
    </row>
    <row r="118" spans="1:2">
      <c r="A118" s="10">
        <v>449</v>
      </c>
      <c r="B118" s="202">
        <v>9</v>
      </c>
    </row>
    <row r="119" spans="1:2" ht="13.5" thickBot="1">
      <c r="A119" s="10">
        <v>469</v>
      </c>
      <c r="B119" s="209">
        <v>11</v>
      </c>
    </row>
    <row r="120" spans="1:2">
      <c r="A120" s="10">
        <v>538</v>
      </c>
      <c r="B120" s="202">
        <v>6</v>
      </c>
    </row>
    <row r="121" spans="1:2">
      <c r="A121" s="10">
        <v>546</v>
      </c>
      <c r="B121" s="202">
        <v>5</v>
      </c>
    </row>
    <row r="122" spans="1:2">
      <c r="A122" s="10">
        <v>573</v>
      </c>
      <c r="B122" s="202">
        <v>7</v>
      </c>
    </row>
    <row r="123" spans="1:2">
      <c r="A123" s="10">
        <v>710</v>
      </c>
      <c r="B123" s="202">
        <v>5</v>
      </c>
    </row>
  </sheetData>
  <sheetProtection sheet="1"/>
  <phoneticPr fontId="5" type="noConversion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J17"/>
  <sheetViews>
    <sheetView zoomScale="85" workbookViewId="0">
      <selection activeCell="D26" sqref="D26"/>
    </sheetView>
  </sheetViews>
  <sheetFormatPr defaultRowHeight="12.75"/>
  <cols>
    <col min="5" max="5" width="13.85546875" bestFit="1" customWidth="1"/>
  </cols>
  <sheetData>
    <row r="1" spans="1:10" ht="13.5" thickBot="1">
      <c r="A1" s="3">
        <v>2000</v>
      </c>
      <c r="B1" s="7" t="s">
        <v>1</v>
      </c>
      <c r="C1" s="7" t="s">
        <v>2</v>
      </c>
      <c r="D1" s="7" t="s">
        <v>3</v>
      </c>
      <c r="E1" s="6" t="s">
        <v>4</v>
      </c>
      <c r="F1" s="2"/>
      <c r="J1" s="17"/>
    </row>
    <row r="2" spans="1:10">
      <c r="A2" s="133">
        <v>1</v>
      </c>
      <c r="B2" s="100">
        <v>80</v>
      </c>
      <c r="C2" s="100">
        <v>111</v>
      </c>
      <c r="D2" s="100">
        <v>175</v>
      </c>
      <c r="E2" s="154" t="s">
        <v>7</v>
      </c>
      <c r="J2" s="18"/>
    </row>
    <row r="3" spans="1:10">
      <c r="A3" s="133">
        <v>2</v>
      </c>
      <c r="B3" s="100">
        <v>64</v>
      </c>
      <c r="C3" s="100">
        <v>254</v>
      </c>
      <c r="D3" s="100">
        <v>364</v>
      </c>
      <c r="E3" s="154" t="s">
        <v>7</v>
      </c>
    </row>
    <row r="4" spans="1:10">
      <c r="A4" s="133">
        <v>3</v>
      </c>
      <c r="B4" s="100">
        <v>402</v>
      </c>
      <c r="C4" s="100">
        <v>330</v>
      </c>
      <c r="D4" s="100">
        <v>233</v>
      </c>
      <c r="E4" s="154" t="s">
        <v>25</v>
      </c>
    </row>
    <row r="5" spans="1:10">
      <c r="A5" s="133">
        <v>4</v>
      </c>
      <c r="B5" s="100">
        <v>269</v>
      </c>
      <c r="C5" s="100">
        <v>267</v>
      </c>
      <c r="D5" s="100">
        <v>274</v>
      </c>
      <c r="E5" s="154" t="s">
        <v>5</v>
      </c>
    </row>
    <row r="6" spans="1:10">
      <c r="A6" s="133">
        <v>5</v>
      </c>
      <c r="B6" s="100">
        <v>60</v>
      </c>
      <c r="C6" s="100">
        <v>349</v>
      </c>
      <c r="D6" s="100">
        <v>176</v>
      </c>
      <c r="E6" s="154" t="s">
        <v>25</v>
      </c>
    </row>
    <row r="7" spans="1:10">
      <c r="A7" s="133">
        <v>6</v>
      </c>
      <c r="B7" s="100">
        <v>157</v>
      </c>
      <c r="C7" s="100">
        <v>173</v>
      </c>
      <c r="D7" s="100">
        <v>65</v>
      </c>
      <c r="E7" s="154" t="s">
        <v>5</v>
      </c>
    </row>
    <row r="8" spans="1:10">
      <c r="A8" s="133">
        <v>7</v>
      </c>
      <c r="B8" s="100">
        <v>68</v>
      </c>
      <c r="C8" s="100">
        <v>16</v>
      </c>
      <c r="D8" s="100">
        <v>71</v>
      </c>
      <c r="E8" s="154" t="s">
        <v>25</v>
      </c>
    </row>
    <row r="9" spans="1:10">
      <c r="A9" s="133">
        <v>8</v>
      </c>
      <c r="B9" s="100">
        <v>126</v>
      </c>
      <c r="C9" s="100">
        <v>131</v>
      </c>
      <c r="D9" s="100">
        <v>102</v>
      </c>
      <c r="E9" s="154" t="s">
        <v>6</v>
      </c>
    </row>
    <row r="10" spans="1:10">
      <c r="A10" s="133">
        <v>9</v>
      </c>
      <c r="B10" s="100">
        <v>47</v>
      </c>
      <c r="C10" s="100">
        <v>312</v>
      </c>
      <c r="D10" s="100">
        <v>201</v>
      </c>
      <c r="E10" s="154" t="s">
        <v>25</v>
      </c>
    </row>
    <row r="11" spans="1:10">
      <c r="A11" s="133">
        <v>10</v>
      </c>
      <c r="B11" s="100">
        <v>255</v>
      </c>
      <c r="C11" s="100">
        <v>232</v>
      </c>
      <c r="D11" s="100">
        <v>25</v>
      </c>
      <c r="E11" s="154" t="s">
        <v>11</v>
      </c>
    </row>
    <row r="12" spans="1:10">
      <c r="A12" s="133">
        <v>11</v>
      </c>
      <c r="B12" s="100">
        <v>37</v>
      </c>
      <c r="C12" s="100">
        <v>88</v>
      </c>
      <c r="D12" s="100">
        <v>59</v>
      </c>
      <c r="E12" s="154" t="s">
        <v>25</v>
      </c>
    </row>
    <row r="13" spans="1:10">
      <c r="A13" s="133">
        <v>12</v>
      </c>
      <c r="B13" s="100">
        <v>41</v>
      </c>
      <c r="C13" s="100">
        <v>48</v>
      </c>
      <c r="D13" s="100">
        <v>177</v>
      </c>
      <c r="E13" s="154" t="s">
        <v>7</v>
      </c>
    </row>
    <row r="14" spans="1:10">
      <c r="A14" s="133">
        <v>13</v>
      </c>
      <c r="B14" s="100">
        <v>118</v>
      </c>
      <c r="C14" s="100">
        <v>33</v>
      </c>
      <c r="D14" s="100">
        <v>135</v>
      </c>
      <c r="E14" s="154" t="s">
        <v>25</v>
      </c>
    </row>
    <row r="15" spans="1:10">
      <c r="A15" s="133">
        <v>14</v>
      </c>
      <c r="B15" s="100">
        <v>388</v>
      </c>
      <c r="C15" s="100">
        <v>365</v>
      </c>
      <c r="D15" s="100">
        <v>61</v>
      </c>
      <c r="E15" s="154" t="s">
        <v>7</v>
      </c>
    </row>
    <row r="16" spans="1:10">
      <c r="A16" s="133">
        <v>15</v>
      </c>
      <c r="B16" s="100">
        <v>28</v>
      </c>
      <c r="C16" s="100">
        <v>67</v>
      </c>
      <c r="D16" s="100">
        <v>75</v>
      </c>
      <c r="E16" s="154" t="s">
        <v>25</v>
      </c>
    </row>
    <row r="17" spans="1:5" ht="13.5" thickBot="1">
      <c r="A17" s="136">
        <v>16</v>
      </c>
      <c r="B17" s="164">
        <v>22</v>
      </c>
      <c r="C17" s="164">
        <v>45</v>
      </c>
      <c r="D17" s="164">
        <v>340</v>
      </c>
      <c r="E17" s="157" t="s">
        <v>25</v>
      </c>
    </row>
  </sheetData>
  <sheetProtection sheet="1"/>
  <phoneticPr fontId="2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6">
    <tabColor rgb="FFFF0000"/>
  </sheetPr>
  <dimension ref="A1:CZ405"/>
  <sheetViews>
    <sheetView topLeftCell="CF1" workbookViewId="0">
      <selection activeCell="CS1" sqref="CS1"/>
    </sheetView>
  </sheetViews>
  <sheetFormatPr defaultRowHeight="12.75"/>
  <cols>
    <col min="78" max="78" width="9.140625" style="2"/>
    <col min="79" max="80" width="9.140625" style="10"/>
    <col min="88" max="89" width="9.140625" style="10"/>
    <col min="97" max="98" width="9.140625" style="10"/>
  </cols>
  <sheetData>
    <row r="1" spans="1:104">
      <c r="J1" t="s">
        <v>96</v>
      </c>
      <c r="R1" t="s">
        <v>95</v>
      </c>
      <c r="AR1" t="s">
        <v>94</v>
      </c>
      <c r="BA1" t="s">
        <v>93</v>
      </c>
      <c r="BJ1" t="s">
        <v>92</v>
      </c>
      <c r="CS1" s="115"/>
      <c r="CT1" s="10" t="s">
        <v>97</v>
      </c>
    </row>
    <row r="2" spans="1:104">
      <c r="A2" s="115">
        <v>1999</v>
      </c>
      <c r="B2" s="10"/>
      <c r="C2">
        <v>48</v>
      </c>
      <c r="D2">
        <v>24</v>
      </c>
      <c r="E2">
        <v>12</v>
      </c>
      <c r="F2">
        <v>6</v>
      </c>
      <c r="G2">
        <v>3</v>
      </c>
      <c r="I2" s="115">
        <v>2000</v>
      </c>
      <c r="J2" s="10"/>
      <c r="K2">
        <v>48</v>
      </c>
      <c r="L2">
        <v>24</v>
      </c>
      <c r="M2">
        <v>12</v>
      </c>
      <c r="N2">
        <v>6</v>
      </c>
      <c r="O2">
        <v>3</v>
      </c>
      <c r="Q2" s="115">
        <v>2001</v>
      </c>
      <c r="R2" s="10"/>
      <c r="S2">
        <v>80</v>
      </c>
      <c r="T2">
        <v>40</v>
      </c>
      <c r="U2">
        <v>20</v>
      </c>
      <c r="V2">
        <v>10</v>
      </c>
      <c r="W2">
        <v>5</v>
      </c>
      <c r="Y2" s="115">
        <v>2002</v>
      </c>
      <c r="Z2" s="10"/>
      <c r="AA2">
        <v>96</v>
      </c>
      <c r="AB2">
        <v>48</v>
      </c>
      <c r="AC2">
        <v>24</v>
      </c>
      <c r="AD2">
        <v>12</v>
      </c>
      <c r="AE2">
        <v>6</v>
      </c>
      <c r="AF2">
        <v>3</v>
      </c>
      <c r="AH2" s="115">
        <v>2003</v>
      </c>
      <c r="AI2" s="10"/>
      <c r="AJ2">
        <v>96</v>
      </c>
      <c r="AK2">
        <v>48</v>
      </c>
      <c r="AL2">
        <v>24</v>
      </c>
      <c r="AM2">
        <v>12</v>
      </c>
      <c r="AN2">
        <v>6</v>
      </c>
      <c r="AO2">
        <v>3</v>
      </c>
      <c r="AQ2" s="115">
        <v>2004</v>
      </c>
      <c r="AR2" s="10"/>
      <c r="AS2">
        <v>96</v>
      </c>
      <c r="AT2">
        <v>48</v>
      </c>
      <c r="AU2">
        <v>24</v>
      </c>
      <c r="AV2">
        <v>12</v>
      </c>
      <c r="AW2">
        <v>6</v>
      </c>
      <c r="AX2">
        <v>3</v>
      </c>
      <c r="AZ2" s="115">
        <v>2005</v>
      </c>
      <c r="BA2" s="10"/>
      <c r="BB2">
        <v>96</v>
      </c>
      <c r="BC2">
        <v>48</v>
      </c>
      <c r="BD2">
        <v>24</v>
      </c>
      <c r="BE2">
        <v>12</v>
      </c>
      <c r="BF2">
        <v>6</v>
      </c>
      <c r="BG2">
        <v>3</v>
      </c>
      <c r="BI2" s="115">
        <v>2006</v>
      </c>
      <c r="BJ2" s="10"/>
      <c r="BK2">
        <v>96</v>
      </c>
      <c r="BL2">
        <v>48</v>
      </c>
      <c r="BM2">
        <v>24</v>
      </c>
      <c r="BN2">
        <v>12</v>
      </c>
      <c r="BO2">
        <v>6</v>
      </c>
      <c r="BP2">
        <v>3</v>
      </c>
      <c r="BR2" s="115">
        <v>2007</v>
      </c>
      <c r="BS2" s="10"/>
      <c r="BT2">
        <v>96</v>
      </c>
      <c r="BU2">
        <v>48</v>
      </c>
      <c r="BV2">
        <v>24</v>
      </c>
      <c r="BW2">
        <v>12</v>
      </c>
      <c r="BX2">
        <v>6</v>
      </c>
      <c r="BY2">
        <v>3</v>
      </c>
      <c r="CA2" s="115">
        <v>2008</v>
      </c>
      <c r="CC2">
        <v>96</v>
      </c>
      <c r="CD2">
        <v>48</v>
      </c>
      <c r="CE2">
        <v>24</v>
      </c>
      <c r="CF2">
        <v>12</v>
      </c>
      <c r="CG2">
        <v>6</v>
      </c>
      <c r="CH2">
        <v>3</v>
      </c>
      <c r="CJ2" s="115">
        <v>2009</v>
      </c>
      <c r="CL2">
        <v>96</v>
      </c>
      <c r="CM2">
        <v>48</v>
      </c>
      <c r="CN2">
        <v>24</v>
      </c>
      <c r="CO2">
        <v>12</v>
      </c>
      <c r="CP2">
        <v>6</v>
      </c>
      <c r="CQ2">
        <v>3</v>
      </c>
      <c r="CS2" s="115">
        <v>2010</v>
      </c>
      <c r="CU2">
        <v>96</v>
      </c>
      <c r="CV2">
        <v>48</v>
      </c>
      <c r="CW2">
        <v>24</v>
      </c>
      <c r="CX2">
        <v>12</v>
      </c>
      <c r="CY2">
        <v>6</v>
      </c>
      <c r="CZ2">
        <v>3</v>
      </c>
    </row>
    <row r="3" spans="1:104" ht="13.5" thickBot="1">
      <c r="A3" s="209">
        <f>SUM(A4:A99)</f>
        <v>0</v>
      </c>
      <c r="B3" s="209">
        <f>COUNTIF(B4:B99,"SF")</f>
        <v>0</v>
      </c>
      <c r="C3" s="275" t="s">
        <v>79</v>
      </c>
      <c r="D3" s="276" t="s">
        <v>78</v>
      </c>
      <c r="E3" s="277" t="s">
        <v>77</v>
      </c>
      <c r="F3" s="278" t="s">
        <v>83</v>
      </c>
      <c r="G3" s="279" t="s">
        <v>84</v>
      </c>
      <c r="I3" s="209">
        <f>SUM(I4:I99)</f>
        <v>48</v>
      </c>
      <c r="J3" s="209">
        <f>COUNTIF(J4:J99,"SF")</f>
        <v>24</v>
      </c>
      <c r="K3" s="275" t="s">
        <v>79</v>
      </c>
      <c r="L3" s="276" t="s">
        <v>78</v>
      </c>
      <c r="M3" s="277" t="s">
        <v>77</v>
      </c>
      <c r="N3" s="278" t="s">
        <v>83</v>
      </c>
      <c r="O3" s="279" t="s">
        <v>84</v>
      </c>
      <c r="Q3" s="209">
        <f>SUM(Q4:Q99)</f>
        <v>80</v>
      </c>
      <c r="R3" s="209">
        <f>COUNTIF(R4:R99,"WC")</f>
        <v>5</v>
      </c>
      <c r="S3" s="275" t="s">
        <v>79</v>
      </c>
      <c r="T3" s="276" t="s">
        <v>78</v>
      </c>
      <c r="U3" s="277" t="s">
        <v>77</v>
      </c>
      <c r="V3" s="278" t="s">
        <v>83</v>
      </c>
      <c r="W3" s="279" t="s">
        <v>84</v>
      </c>
      <c r="Y3" s="209">
        <f>SUM(Y4:Y99)</f>
        <v>96</v>
      </c>
      <c r="Z3" s="209">
        <f>COUNTIF(Z4:Z99,"SF")</f>
        <v>24</v>
      </c>
      <c r="AA3" s="280" t="s">
        <v>80</v>
      </c>
      <c r="AB3" s="275" t="s">
        <v>79</v>
      </c>
      <c r="AC3" s="276" t="s">
        <v>78</v>
      </c>
      <c r="AD3" s="277" t="s">
        <v>77</v>
      </c>
      <c r="AE3" s="278" t="s">
        <v>83</v>
      </c>
      <c r="AF3" s="279" t="s">
        <v>84</v>
      </c>
      <c r="AH3" s="209">
        <f>SUM(AH4:AH99)</f>
        <v>96</v>
      </c>
      <c r="AI3" s="209">
        <f>COUNTIF(AI4:AI99,"SF")</f>
        <v>24</v>
      </c>
      <c r="AJ3" s="280" t="s">
        <v>80</v>
      </c>
      <c r="AK3" s="275" t="s">
        <v>79</v>
      </c>
      <c r="AL3" s="276" t="s">
        <v>78</v>
      </c>
      <c r="AM3" s="277" t="s">
        <v>77</v>
      </c>
      <c r="AN3" s="278" t="s">
        <v>83</v>
      </c>
      <c r="AO3" s="279" t="s">
        <v>84</v>
      </c>
      <c r="AQ3" s="209">
        <f>SUM(AQ4:AQ99)</f>
        <v>96</v>
      </c>
      <c r="AR3" s="209">
        <f>COUNTIF(AR4:AR99,"SF")</f>
        <v>24</v>
      </c>
      <c r="AS3" s="280" t="s">
        <v>80</v>
      </c>
      <c r="AT3" s="275" t="s">
        <v>79</v>
      </c>
      <c r="AU3" s="276" t="s">
        <v>78</v>
      </c>
      <c r="AV3" s="277" t="s">
        <v>77</v>
      </c>
      <c r="AW3" s="278" t="s">
        <v>83</v>
      </c>
      <c r="AX3" s="279" t="s">
        <v>84</v>
      </c>
      <c r="AZ3" s="209">
        <f>SUM(AZ4:AZ99)</f>
        <v>96</v>
      </c>
      <c r="BA3" s="209">
        <f>COUNTIF(BA4:BA99,"SF")</f>
        <v>24</v>
      </c>
      <c r="BB3" s="280" t="s">
        <v>80</v>
      </c>
      <c r="BC3" s="275" t="s">
        <v>79</v>
      </c>
      <c r="BD3" s="276" t="s">
        <v>78</v>
      </c>
      <c r="BE3" s="277" t="s">
        <v>77</v>
      </c>
      <c r="BF3" s="278" t="s">
        <v>83</v>
      </c>
      <c r="BG3" s="279" t="s">
        <v>84</v>
      </c>
      <c r="BI3" s="209">
        <f>SUM(BI4:BI99)</f>
        <v>96</v>
      </c>
      <c r="BJ3" s="209">
        <f>COUNTIF(BJ4:BJ99,"SF")</f>
        <v>24</v>
      </c>
      <c r="BK3" s="280" t="s">
        <v>80</v>
      </c>
      <c r="BL3" s="275" t="s">
        <v>79</v>
      </c>
      <c r="BM3" s="276" t="s">
        <v>78</v>
      </c>
      <c r="BN3" s="277" t="s">
        <v>77</v>
      </c>
      <c r="BO3" s="278" t="s">
        <v>83</v>
      </c>
      <c r="BP3" s="279" t="s">
        <v>84</v>
      </c>
      <c r="BR3" s="209">
        <f>SUM(BR4:BR99)</f>
        <v>96</v>
      </c>
      <c r="BS3" s="209">
        <f>COUNTIF(BS4:BS99,"SF")</f>
        <v>24</v>
      </c>
      <c r="BT3" s="280" t="s">
        <v>80</v>
      </c>
      <c r="BU3" s="275" t="s">
        <v>79</v>
      </c>
      <c r="BV3" s="276" t="s">
        <v>78</v>
      </c>
      <c r="BW3" s="277" t="s">
        <v>77</v>
      </c>
      <c r="BX3" s="278" t="s">
        <v>83</v>
      </c>
      <c r="BY3" s="279" t="s">
        <v>84</v>
      </c>
      <c r="CA3" s="209">
        <f>SUM(CA4:CA99)</f>
        <v>96</v>
      </c>
      <c r="CB3" s="209">
        <f>COUNTIF(CB4:CB99,"F")</f>
        <v>12</v>
      </c>
      <c r="CC3" s="280" t="s">
        <v>80</v>
      </c>
      <c r="CD3" s="275" t="s">
        <v>79</v>
      </c>
      <c r="CE3" s="276" t="s">
        <v>78</v>
      </c>
      <c r="CF3" s="277" t="s">
        <v>77</v>
      </c>
      <c r="CG3" s="278" t="s">
        <v>83</v>
      </c>
      <c r="CH3" s="279" t="s">
        <v>84</v>
      </c>
      <c r="CJ3" s="209">
        <f>SUM(CJ4:CJ99)</f>
        <v>96</v>
      </c>
      <c r="CK3" s="209">
        <f>COUNTIF(CK4:CK99,"SF")</f>
        <v>24</v>
      </c>
      <c r="CL3" s="280" t="s">
        <v>80</v>
      </c>
      <c r="CM3" s="275" t="s">
        <v>79</v>
      </c>
      <c r="CN3" s="276" t="s">
        <v>78</v>
      </c>
      <c r="CO3" s="277" t="s">
        <v>77</v>
      </c>
      <c r="CP3" s="278" t="s">
        <v>83</v>
      </c>
      <c r="CQ3" s="279" t="s">
        <v>84</v>
      </c>
      <c r="CR3" s="281"/>
      <c r="CS3" s="261" t="s">
        <v>98</v>
      </c>
      <c r="CT3" s="209">
        <f>COUNTIF(CT4:CT99,"SF")</f>
        <v>24</v>
      </c>
      <c r="CU3" s="280" t="s">
        <v>80</v>
      </c>
      <c r="CV3" s="275" t="s">
        <v>79</v>
      </c>
      <c r="CW3" s="276" t="s">
        <v>78</v>
      </c>
      <c r="CX3" s="277" t="s">
        <v>77</v>
      </c>
      <c r="CY3" s="278" t="s">
        <v>83</v>
      </c>
      <c r="CZ3" s="279" t="s">
        <v>84</v>
      </c>
    </row>
    <row r="4" spans="1:104">
      <c r="A4" s="158">
        <f t="shared" ref="A4:A51" si="0">IF(ISTEXT(B4),1,0)</f>
        <v>0</v>
      </c>
      <c r="B4" s="171"/>
      <c r="C4" s="165"/>
      <c r="D4" s="137"/>
      <c r="E4" s="167">
        <v>27</v>
      </c>
      <c r="F4" s="165"/>
      <c r="G4" s="137">
        <v>1</v>
      </c>
      <c r="I4" s="158">
        <f t="shared" ref="I4:I51" si="1">IF(ISTEXT(J4),1,0)</f>
        <v>1</v>
      </c>
      <c r="J4" s="171" t="s">
        <v>79</v>
      </c>
      <c r="K4" s="165">
        <v>16</v>
      </c>
      <c r="L4" s="310">
        <v>25</v>
      </c>
      <c r="M4" s="310">
        <v>25</v>
      </c>
      <c r="N4" s="310">
        <v>25</v>
      </c>
      <c r="O4" s="310">
        <v>25</v>
      </c>
      <c r="Q4" s="158">
        <f t="shared" ref="Q4:Q67" si="2">IF(ISTEXT(R4),1,0)</f>
        <v>1</v>
      </c>
      <c r="R4" s="171" t="s">
        <v>79</v>
      </c>
      <c r="S4" s="150">
        <v>8</v>
      </c>
      <c r="T4" s="132">
        <v>21</v>
      </c>
      <c r="U4" s="132">
        <v>33</v>
      </c>
      <c r="V4" s="132">
        <v>33</v>
      </c>
      <c r="W4" s="132">
        <v>71</v>
      </c>
      <c r="Y4" s="158">
        <f t="shared" ref="Y4:Y67" si="3">IF(ISTEXT(Z4),1,0)</f>
        <v>1</v>
      </c>
      <c r="Z4" s="171" t="s">
        <v>79</v>
      </c>
      <c r="AA4" s="132">
        <v>1</v>
      </c>
      <c r="AB4" s="140">
        <v>1</v>
      </c>
      <c r="AC4" s="140">
        <v>25</v>
      </c>
      <c r="AD4" s="132">
        <v>25</v>
      </c>
      <c r="AE4" s="140">
        <v>66</v>
      </c>
      <c r="AF4" s="270">
        <v>66</v>
      </c>
      <c r="AH4" s="158">
        <f t="shared" ref="AH4:AH67" si="4">IF(ISTEXT(AI4),1,0)</f>
        <v>1</v>
      </c>
      <c r="AI4" s="171" t="s">
        <v>79</v>
      </c>
      <c r="AJ4" s="140">
        <v>9</v>
      </c>
      <c r="AK4" s="140">
        <v>9</v>
      </c>
      <c r="AL4" s="140">
        <v>25</v>
      </c>
      <c r="AM4" s="140">
        <v>25</v>
      </c>
      <c r="AN4" s="140">
        <v>25</v>
      </c>
      <c r="AO4" s="270">
        <v>65</v>
      </c>
      <c r="AQ4" s="158">
        <f t="shared" ref="AQ4:AQ35" si="5">IF(ISTEXT(AR4),1,0)</f>
        <v>1</v>
      </c>
      <c r="AR4" s="171" t="s">
        <v>80</v>
      </c>
      <c r="AS4" s="137">
        <v>11</v>
      </c>
      <c r="AT4" s="137">
        <v>16</v>
      </c>
      <c r="AU4" s="137">
        <v>27</v>
      </c>
      <c r="AV4" s="159">
        <v>67</v>
      </c>
      <c r="AW4" s="137">
        <v>71</v>
      </c>
      <c r="AX4" s="137">
        <v>71</v>
      </c>
      <c r="AZ4" s="158">
        <f t="shared" ref="AZ4:AZ35" si="6">IF(ISTEXT(BA4),1,0)</f>
        <v>1</v>
      </c>
      <c r="BA4" s="171" t="s">
        <v>79</v>
      </c>
      <c r="BB4" s="137">
        <v>16</v>
      </c>
      <c r="BC4" s="137">
        <v>16</v>
      </c>
      <c r="BD4" s="137">
        <v>33</v>
      </c>
      <c r="BE4" s="137">
        <v>33</v>
      </c>
      <c r="BF4" s="231">
        <v>56</v>
      </c>
      <c r="BG4" s="231">
        <v>67</v>
      </c>
      <c r="BI4" s="158">
        <f t="shared" ref="BI4:BI35" si="7">IF(ISTEXT(BJ4),1,0)</f>
        <v>1</v>
      </c>
      <c r="BJ4" s="171" t="s">
        <v>80</v>
      </c>
      <c r="BK4" s="159">
        <v>11</v>
      </c>
      <c r="BL4" s="159">
        <v>25</v>
      </c>
      <c r="BM4" s="159">
        <v>25</v>
      </c>
      <c r="BN4" s="159">
        <v>25</v>
      </c>
      <c r="BO4" s="231">
        <v>25</v>
      </c>
      <c r="BP4" s="231">
        <v>217</v>
      </c>
      <c r="BR4" s="158">
        <f t="shared" ref="BR4:BR35" si="8">IF(ISTEXT(BS4),1,0)</f>
        <v>1</v>
      </c>
      <c r="BS4" s="171" t="s">
        <v>80</v>
      </c>
      <c r="BT4" s="159">
        <v>25</v>
      </c>
      <c r="BU4" s="159">
        <v>27</v>
      </c>
      <c r="BV4" s="137">
        <v>48</v>
      </c>
      <c r="BW4" s="137">
        <v>71</v>
      </c>
      <c r="BX4" s="231">
        <v>71</v>
      </c>
      <c r="BY4" s="231">
        <v>177</v>
      </c>
      <c r="BZ4" s="100"/>
      <c r="CA4" s="158">
        <f t="shared" ref="CA4:CA35" si="9">IF(ISTEXT(CB4),1,0)</f>
        <v>1</v>
      </c>
      <c r="CB4" s="171" t="s">
        <v>80</v>
      </c>
      <c r="CC4" s="165">
        <v>8</v>
      </c>
      <c r="CD4" s="165">
        <v>11</v>
      </c>
      <c r="CE4" s="137">
        <v>16</v>
      </c>
      <c r="CF4" s="159">
        <v>16</v>
      </c>
      <c r="CG4" s="159">
        <v>16</v>
      </c>
      <c r="CH4" s="159">
        <v>148</v>
      </c>
      <c r="CJ4" s="171">
        <f t="shared" ref="CJ4:CJ35" si="10">IF(ISTEXT(CK4),1,0)</f>
        <v>1</v>
      </c>
      <c r="CK4" s="171" t="s">
        <v>79</v>
      </c>
      <c r="CL4" s="165">
        <v>25</v>
      </c>
      <c r="CM4" s="165">
        <v>25</v>
      </c>
      <c r="CN4" s="137">
        <v>67</v>
      </c>
      <c r="CO4" s="159">
        <v>67</v>
      </c>
      <c r="CP4" s="159">
        <v>67</v>
      </c>
      <c r="CQ4" s="159">
        <v>67</v>
      </c>
      <c r="CR4" s="171"/>
      <c r="CS4" s="171">
        <f>IF(ISTEXT(CT4),1,0)</f>
        <v>1</v>
      </c>
      <c r="CT4" s="171" t="s">
        <v>78</v>
      </c>
      <c r="CU4" s="165">
        <v>16</v>
      </c>
      <c r="CV4" s="165">
        <v>16</v>
      </c>
      <c r="CW4" s="137">
        <v>16</v>
      </c>
      <c r="CX4" s="159">
        <v>67</v>
      </c>
      <c r="CY4" s="159">
        <v>67</v>
      </c>
      <c r="CZ4" s="159">
        <v>67</v>
      </c>
    </row>
    <row r="5" spans="1:104">
      <c r="A5" s="158">
        <f t="shared" si="0"/>
        <v>0</v>
      </c>
      <c r="B5" s="171"/>
      <c r="C5" s="169"/>
      <c r="D5" s="138"/>
      <c r="E5" s="100">
        <v>71</v>
      </c>
      <c r="F5" s="169"/>
      <c r="G5" s="138">
        <v>48</v>
      </c>
      <c r="I5" s="158">
        <f t="shared" si="1"/>
        <v>1</v>
      </c>
      <c r="J5" s="171" t="s">
        <v>79</v>
      </c>
      <c r="K5" s="169">
        <v>22</v>
      </c>
      <c r="L5" s="311">
        <v>41</v>
      </c>
      <c r="M5" s="311">
        <v>65</v>
      </c>
      <c r="N5" s="311">
        <v>102</v>
      </c>
      <c r="O5" s="311">
        <v>232</v>
      </c>
      <c r="Q5" s="158">
        <f t="shared" si="2"/>
        <v>1</v>
      </c>
      <c r="R5" s="171" t="s">
        <v>78</v>
      </c>
      <c r="S5" s="153">
        <v>21</v>
      </c>
      <c r="T5" s="133">
        <v>33</v>
      </c>
      <c r="U5" s="133">
        <v>53</v>
      </c>
      <c r="V5" s="133">
        <v>254</v>
      </c>
      <c r="W5" s="133">
        <v>294</v>
      </c>
      <c r="Y5" s="158">
        <f t="shared" si="3"/>
        <v>1</v>
      </c>
      <c r="Z5" s="171" t="s">
        <v>79</v>
      </c>
      <c r="AA5" s="133">
        <v>16</v>
      </c>
      <c r="AB5" s="135">
        <v>16</v>
      </c>
      <c r="AC5" s="133">
        <v>60</v>
      </c>
      <c r="AD5" s="133">
        <v>60</v>
      </c>
      <c r="AE5" s="134">
        <v>71</v>
      </c>
      <c r="AF5" s="133">
        <v>71</v>
      </c>
      <c r="AH5" s="158">
        <f t="shared" si="4"/>
        <v>1</v>
      </c>
      <c r="AI5" s="171" t="s">
        <v>79</v>
      </c>
      <c r="AJ5" s="133">
        <v>16</v>
      </c>
      <c r="AK5" s="133">
        <v>16</v>
      </c>
      <c r="AL5" s="133">
        <v>47</v>
      </c>
      <c r="AM5" s="134">
        <v>65</v>
      </c>
      <c r="AN5" s="134">
        <v>65</v>
      </c>
      <c r="AO5" s="133">
        <v>111</v>
      </c>
      <c r="AQ5" s="158">
        <f t="shared" si="5"/>
        <v>1</v>
      </c>
      <c r="AR5" s="171" t="s">
        <v>79</v>
      </c>
      <c r="AS5" s="138">
        <v>16</v>
      </c>
      <c r="AT5" s="138">
        <v>27</v>
      </c>
      <c r="AU5" s="149">
        <v>45</v>
      </c>
      <c r="AV5" s="138">
        <v>71</v>
      </c>
      <c r="AW5" s="149">
        <v>494</v>
      </c>
      <c r="AX5" s="149">
        <v>494</v>
      </c>
      <c r="AZ5" s="158">
        <f t="shared" si="6"/>
        <v>1</v>
      </c>
      <c r="BA5" s="171" t="s">
        <v>80</v>
      </c>
      <c r="BB5" s="138">
        <v>22</v>
      </c>
      <c r="BC5" s="138">
        <v>33</v>
      </c>
      <c r="BD5" s="138">
        <v>56</v>
      </c>
      <c r="BE5" s="138">
        <v>56</v>
      </c>
      <c r="BF5" s="232">
        <v>64</v>
      </c>
      <c r="BG5" s="232">
        <v>330</v>
      </c>
      <c r="BI5" s="158">
        <f t="shared" si="7"/>
        <v>1</v>
      </c>
      <c r="BJ5" s="171" t="s">
        <v>80</v>
      </c>
      <c r="BK5" s="138">
        <v>16</v>
      </c>
      <c r="BL5" s="149">
        <v>27</v>
      </c>
      <c r="BM5" s="149">
        <v>27</v>
      </c>
      <c r="BN5" s="138">
        <v>177</v>
      </c>
      <c r="BO5" s="232">
        <v>195</v>
      </c>
      <c r="BP5" s="232">
        <v>296</v>
      </c>
      <c r="BR5" s="158">
        <f t="shared" si="8"/>
        <v>1</v>
      </c>
      <c r="BS5" s="171" t="s">
        <v>79</v>
      </c>
      <c r="BT5" s="149">
        <v>27</v>
      </c>
      <c r="BU5" s="138">
        <v>48</v>
      </c>
      <c r="BV5" s="138">
        <v>65</v>
      </c>
      <c r="BW5" s="138">
        <v>173</v>
      </c>
      <c r="BX5" s="232">
        <v>177</v>
      </c>
      <c r="BY5" s="232">
        <v>190</v>
      </c>
      <c r="BZ5" s="100"/>
      <c r="CA5" s="158">
        <f t="shared" si="9"/>
        <v>1</v>
      </c>
      <c r="CB5" s="171" t="s">
        <v>79</v>
      </c>
      <c r="CC5" s="169">
        <v>11</v>
      </c>
      <c r="CD5" s="149">
        <v>16</v>
      </c>
      <c r="CE5" s="138">
        <v>60</v>
      </c>
      <c r="CF5" s="149">
        <v>60</v>
      </c>
      <c r="CG5" s="138">
        <v>67</v>
      </c>
      <c r="CH5" s="138">
        <v>217</v>
      </c>
      <c r="CJ5" s="171">
        <f t="shared" si="10"/>
        <v>1</v>
      </c>
      <c r="CK5" s="171" t="s">
        <v>79</v>
      </c>
      <c r="CL5" s="169">
        <v>27</v>
      </c>
      <c r="CM5" s="149">
        <v>27</v>
      </c>
      <c r="CN5" s="138">
        <v>68</v>
      </c>
      <c r="CO5" s="149">
        <v>68</v>
      </c>
      <c r="CP5" s="138">
        <v>68</v>
      </c>
      <c r="CQ5" s="138">
        <v>111</v>
      </c>
      <c r="CR5" s="169"/>
      <c r="CS5" s="171">
        <f t="shared" ref="CS5:CS68" si="11">IF(ISTEXT(CT5),1,0)</f>
        <v>1</v>
      </c>
      <c r="CT5" s="171" t="s">
        <v>79</v>
      </c>
      <c r="CU5" s="169">
        <v>20</v>
      </c>
      <c r="CV5" s="149">
        <v>20</v>
      </c>
      <c r="CW5" s="138">
        <v>33</v>
      </c>
      <c r="CX5" s="138">
        <v>177</v>
      </c>
      <c r="CY5" s="138">
        <v>177</v>
      </c>
      <c r="CZ5" s="138">
        <v>177</v>
      </c>
    </row>
    <row r="6" spans="1:104" ht="13.5" thickBot="1">
      <c r="A6" s="158">
        <f t="shared" si="0"/>
        <v>0</v>
      </c>
      <c r="B6" s="171"/>
      <c r="C6" s="169"/>
      <c r="D6" s="138"/>
      <c r="E6" s="100"/>
      <c r="F6" s="169"/>
      <c r="G6" s="139">
        <v>176</v>
      </c>
      <c r="I6" s="158">
        <f t="shared" si="1"/>
        <v>1</v>
      </c>
      <c r="J6" s="171" t="s">
        <v>84</v>
      </c>
      <c r="K6" s="169">
        <v>25</v>
      </c>
      <c r="L6" s="311">
        <v>48</v>
      </c>
      <c r="M6" s="311">
        <v>102</v>
      </c>
      <c r="N6" s="311">
        <v>126</v>
      </c>
      <c r="O6" s="312">
        <v>255</v>
      </c>
      <c r="Q6" s="158">
        <f t="shared" si="2"/>
        <v>1</v>
      </c>
      <c r="R6" s="171" t="s">
        <v>79</v>
      </c>
      <c r="S6" s="153">
        <v>25</v>
      </c>
      <c r="T6" s="133">
        <v>45</v>
      </c>
      <c r="U6" s="133">
        <v>59</v>
      </c>
      <c r="V6" s="133">
        <v>111</v>
      </c>
      <c r="W6" s="133">
        <v>125</v>
      </c>
      <c r="Y6" s="158">
        <f t="shared" si="3"/>
        <v>1</v>
      </c>
      <c r="Z6" s="171" t="s">
        <v>77</v>
      </c>
      <c r="AA6" s="134">
        <v>25</v>
      </c>
      <c r="AB6" s="135">
        <v>25</v>
      </c>
      <c r="AC6" s="135">
        <v>64</v>
      </c>
      <c r="AD6" s="135">
        <v>64</v>
      </c>
      <c r="AE6" s="133">
        <v>173</v>
      </c>
      <c r="AF6" s="271">
        <v>173</v>
      </c>
      <c r="AH6" s="158">
        <f t="shared" si="4"/>
        <v>1</v>
      </c>
      <c r="AI6" s="171" t="s">
        <v>83</v>
      </c>
      <c r="AJ6" s="135">
        <v>25</v>
      </c>
      <c r="AK6" s="135">
        <v>25</v>
      </c>
      <c r="AL6" s="134">
        <v>65</v>
      </c>
      <c r="AM6" s="133">
        <v>111</v>
      </c>
      <c r="AN6" s="133">
        <v>111</v>
      </c>
      <c r="AO6" s="271">
        <v>469</v>
      </c>
      <c r="AQ6" s="158">
        <f t="shared" si="5"/>
        <v>1</v>
      </c>
      <c r="AR6" s="171" t="s">
        <v>78</v>
      </c>
      <c r="AS6" s="138">
        <v>27</v>
      </c>
      <c r="AT6" s="149">
        <v>45</v>
      </c>
      <c r="AU6" s="149">
        <v>66</v>
      </c>
      <c r="AV6" s="138">
        <v>175</v>
      </c>
      <c r="AW6" s="138">
        <v>435</v>
      </c>
      <c r="AX6" s="139">
        <v>435</v>
      </c>
      <c r="AZ6" s="158">
        <f t="shared" si="6"/>
        <v>1</v>
      </c>
      <c r="BA6" s="171" t="s">
        <v>80</v>
      </c>
      <c r="BB6" s="138">
        <v>27</v>
      </c>
      <c r="BC6" s="138">
        <v>45</v>
      </c>
      <c r="BD6" s="138">
        <v>64</v>
      </c>
      <c r="BE6" s="138">
        <v>64</v>
      </c>
      <c r="BF6" s="232">
        <v>67</v>
      </c>
      <c r="BG6" s="233">
        <v>503</v>
      </c>
      <c r="BI6" s="158">
        <f t="shared" si="7"/>
        <v>1</v>
      </c>
      <c r="BJ6" s="171" t="s">
        <v>80</v>
      </c>
      <c r="BK6" s="138">
        <v>20</v>
      </c>
      <c r="BL6" s="149">
        <v>33</v>
      </c>
      <c r="BM6" s="149">
        <v>33</v>
      </c>
      <c r="BN6" s="138">
        <v>195</v>
      </c>
      <c r="BO6" s="232">
        <v>217</v>
      </c>
      <c r="BP6" s="233">
        <v>522</v>
      </c>
      <c r="BR6" s="158">
        <f t="shared" si="8"/>
        <v>1</v>
      </c>
      <c r="BS6" s="171" t="s">
        <v>80</v>
      </c>
      <c r="BT6" s="149">
        <v>33</v>
      </c>
      <c r="BU6" s="138">
        <v>65</v>
      </c>
      <c r="BV6" s="149">
        <v>67</v>
      </c>
      <c r="BW6" s="138">
        <v>177</v>
      </c>
      <c r="BX6" s="232">
        <v>179</v>
      </c>
      <c r="BY6" s="233">
        <v>987</v>
      </c>
      <c r="BZ6" s="158"/>
      <c r="CA6" s="158">
        <f t="shared" si="9"/>
        <v>1</v>
      </c>
      <c r="CB6" s="171" t="s">
        <v>83</v>
      </c>
      <c r="CC6" s="169">
        <v>16</v>
      </c>
      <c r="CD6" s="138">
        <v>20</v>
      </c>
      <c r="CE6" s="149">
        <v>67</v>
      </c>
      <c r="CF6" s="138">
        <v>67</v>
      </c>
      <c r="CG6" s="138">
        <v>148</v>
      </c>
      <c r="CH6" s="139">
        <v>1114</v>
      </c>
      <c r="CJ6" s="171">
        <f t="shared" si="10"/>
        <v>1</v>
      </c>
      <c r="CK6" s="171" t="s">
        <v>79</v>
      </c>
      <c r="CL6" s="169">
        <v>33</v>
      </c>
      <c r="CM6" s="138">
        <v>33</v>
      </c>
      <c r="CN6" s="149">
        <v>85</v>
      </c>
      <c r="CO6" s="138">
        <v>111</v>
      </c>
      <c r="CP6" s="138">
        <v>111</v>
      </c>
      <c r="CQ6" s="139">
        <v>971</v>
      </c>
      <c r="CR6" s="169"/>
      <c r="CS6" s="171">
        <f t="shared" si="11"/>
        <v>1</v>
      </c>
      <c r="CT6" s="171" t="s">
        <v>79</v>
      </c>
      <c r="CU6" s="169">
        <v>25</v>
      </c>
      <c r="CV6" s="138">
        <v>25</v>
      </c>
      <c r="CW6" s="149">
        <v>67</v>
      </c>
      <c r="CX6" s="149">
        <v>233</v>
      </c>
      <c r="CY6" s="138">
        <v>294</v>
      </c>
      <c r="CZ6" s="139">
        <v>294</v>
      </c>
    </row>
    <row r="7" spans="1:104">
      <c r="A7" s="158">
        <f t="shared" si="0"/>
        <v>0</v>
      </c>
      <c r="B7" s="171"/>
      <c r="C7" s="169"/>
      <c r="D7" s="138"/>
      <c r="E7" s="100"/>
      <c r="F7" s="138">
        <v>45</v>
      </c>
      <c r="G7" s="2"/>
      <c r="I7" s="158">
        <f t="shared" si="1"/>
        <v>1</v>
      </c>
      <c r="J7" s="171" t="s">
        <v>79</v>
      </c>
      <c r="K7" s="169">
        <v>28</v>
      </c>
      <c r="L7" s="311">
        <v>61</v>
      </c>
      <c r="M7" s="311">
        <v>126</v>
      </c>
      <c r="N7" s="311">
        <v>131</v>
      </c>
      <c r="O7" s="2"/>
      <c r="Q7" s="158">
        <f t="shared" si="2"/>
        <v>1</v>
      </c>
      <c r="R7" s="171" t="s">
        <v>79</v>
      </c>
      <c r="S7" s="153">
        <v>31</v>
      </c>
      <c r="T7" s="133">
        <v>47</v>
      </c>
      <c r="U7" s="133">
        <v>60</v>
      </c>
      <c r="V7" s="133">
        <v>349</v>
      </c>
      <c r="W7" s="133">
        <v>365</v>
      </c>
      <c r="Y7" s="158">
        <f t="shared" si="3"/>
        <v>1</v>
      </c>
      <c r="Z7" s="171" t="s">
        <v>80</v>
      </c>
      <c r="AA7" s="134">
        <v>27</v>
      </c>
      <c r="AB7" s="135">
        <v>45</v>
      </c>
      <c r="AC7" s="135">
        <v>66</v>
      </c>
      <c r="AD7" s="135">
        <v>66</v>
      </c>
      <c r="AE7" s="133">
        <v>180</v>
      </c>
      <c r="AF7" s="163"/>
      <c r="AH7" s="158">
        <f t="shared" si="4"/>
        <v>1</v>
      </c>
      <c r="AI7" s="171" t="s">
        <v>79</v>
      </c>
      <c r="AJ7" s="133">
        <v>27</v>
      </c>
      <c r="AK7" s="133">
        <v>27</v>
      </c>
      <c r="AL7" s="135">
        <v>67</v>
      </c>
      <c r="AM7" s="133">
        <v>175</v>
      </c>
      <c r="AN7" s="133">
        <v>343</v>
      </c>
      <c r="AO7" s="163"/>
      <c r="AQ7" s="158">
        <f t="shared" si="5"/>
        <v>1</v>
      </c>
      <c r="AR7" s="171" t="s">
        <v>80</v>
      </c>
      <c r="AS7" s="149">
        <v>33</v>
      </c>
      <c r="AT7" s="138">
        <v>48</v>
      </c>
      <c r="AU7" s="149">
        <v>67</v>
      </c>
      <c r="AV7" s="138">
        <v>340</v>
      </c>
      <c r="AW7" s="138">
        <v>1218</v>
      </c>
      <c r="AX7" s="100"/>
      <c r="AZ7" s="158">
        <f t="shared" si="6"/>
        <v>1</v>
      </c>
      <c r="BA7" s="171" t="s">
        <v>77</v>
      </c>
      <c r="BB7" s="138">
        <v>33</v>
      </c>
      <c r="BC7" s="138">
        <v>56</v>
      </c>
      <c r="BD7" s="138">
        <v>67</v>
      </c>
      <c r="BE7" s="138">
        <v>67</v>
      </c>
      <c r="BF7" s="232">
        <v>254</v>
      </c>
      <c r="BI7" s="158">
        <f t="shared" si="7"/>
        <v>1</v>
      </c>
      <c r="BJ7" s="171" t="s">
        <v>83</v>
      </c>
      <c r="BK7" s="149">
        <v>25</v>
      </c>
      <c r="BL7" s="138">
        <v>48</v>
      </c>
      <c r="BM7" s="138">
        <v>48</v>
      </c>
      <c r="BN7" s="138">
        <v>201</v>
      </c>
      <c r="BO7" s="232">
        <v>296</v>
      </c>
      <c r="BR7" s="158">
        <f t="shared" si="8"/>
        <v>1</v>
      </c>
      <c r="BS7" s="171" t="s">
        <v>80</v>
      </c>
      <c r="BT7" s="138">
        <v>39</v>
      </c>
      <c r="BU7" s="149">
        <v>67</v>
      </c>
      <c r="BV7" s="138">
        <v>71</v>
      </c>
      <c r="BW7" s="138">
        <v>179</v>
      </c>
      <c r="BX7" s="232">
        <v>190</v>
      </c>
      <c r="BZ7" s="100"/>
      <c r="CA7" s="158">
        <f t="shared" si="9"/>
        <v>1</v>
      </c>
      <c r="CB7" s="171" t="s">
        <v>79</v>
      </c>
      <c r="CC7" s="169">
        <v>20</v>
      </c>
      <c r="CD7" s="138">
        <v>27</v>
      </c>
      <c r="CE7" s="138">
        <v>100</v>
      </c>
      <c r="CF7" s="138">
        <v>148</v>
      </c>
      <c r="CG7" s="149">
        <v>217</v>
      </c>
      <c r="CH7" s="1"/>
      <c r="CJ7" s="171">
        <f t="shared" si="10"/>
        <v>1</v>
      </c>
      <c r="CK7" s="171" t="s">
        <v>79</v>
      </c>
      <c r="CL7" s="169">
        <v>40</v>
      </c>
      <c r="CM7" s="138">
        <v>40</v>
      </c>
      <c r="CN7" s="138">
        <v>111</v>
      </c>
      <c r="CO7" s="138">
        <v>121</v>
      </c>
      <c r="CP7" s="149">
        <v>217</v>
      </c>
      <c r="CQ7" s="1"/>
      <c r="CR7" s="1"/>
      <c r="CS7" s="171">
        <f t="shared" si="11"/>
        <v>1</v>
      </c>
      <c r="CT7" s="171" t="s">
        <v>79</v>
      </c>
      <c r="CU7" s="169">
        <v>27</v>
      </c>
      <c r="CV7" s="138">
        <v>27</v>
      </c>
      <c r="CW7" s="138">
        <v>148</v>
      </c>
      <c r="CX7" s="138">
        <v>254</v>
      </c>
      <c r="CY7" s="149">
        <v>469</v>
      </c>
      <c r="CZ7" s="1"/>
    </row>
    <row r="8" spans="1:104" ht="13.5" thickBot="1">
      <c r="A8" s="158">
        <f t="shared" si="0"/>
        <v>0</v>
      </c>
      <c r="B8" s="171"/>
      <c r="C8" s="169"/>
      <c r="D8" s="138"/>
      <c r="E8" s="100"/>
      <c r="F8" s="138">
        <v>111</v>
      </c>
      <c r="G8" s="2"/>
      <c r="I8" s="158">
        <f t="shared" si="1"/>
        <v>1</v>
      </c>
      <c r="J8" s="171" t="s">
        <v>79</v>
      </c>
      <c r="K8" s="169">
        <v>33</v>
      </c>
      <c r="L8" s="311">
        <v>64</v>
      </c>
      <c r="M8" s="311">
        <v>131</v>
      </c>
      <c r="N8" s="311">
        <v>232</v>
      </c>
      <c r="O8" s="2"/>
      <c r="Q8" s="158">
        <f t="shared" si="2"/>
        <v>1</v>
      </c>
      <c r="R8" s="171" t="s">
        <v>83</v>
      </c>
      <c r="S8" s="153">
        <v>33</v>
      </c>
      <c r="T8" s="133">
        <v>53</v>
      </c>
      <c r="U8" s="133">
        <v>71</v>
      </c>
      <c r="V8" s="133">
        <v>144</v>
      </c>
      <c r="W8" s="136">
        <v>279</v>
      </c>
      <c r="Y8" s="158">
        <f t="shared" si="3"/>
        <v>1</v>
      </c>
      <c r="Z8" s="171" t="s">
        <v>80</v>
      </c>
      <c r="AA8" s="133">
        <v>33</v>
      </c>
      <c r="AB8" s="135">
        <v>48</v>
      </c>
      <c r="AC8" s="135">
        <v>71</v>
      </c>
      <c r="AD8" s="133">
        <v>71</v>
      </c>
      <c r="AE8" s="134">
        <v>308</v>
      </c>
      <c r="AF8" s="163"/>
      <c r="AH8" s="158">
        <f t="shared" si="4"/>
        <v>1</v>
      </c>
      <c r="AI8" s="171" t="s">
        <v>80</v>
      </c>
      <c r="AJ8" s="133">
        <v>33</v>
      </c>
      <c r="AK8" s="133">
        <v>47</v>
      </c>
      <c r="AL8" s="135">
        <v>87</v>
      </c>
      <c r="AM8" s="133">
        <v>236</v>
      </c>
      <c r="AN8" s="134">
        <v>469</v>
      </c>
      <c r="AO8" s="163"/>
      <c r="AQ8" s="158">
        <f t="shared" si="5"/>
        <v>1</v>
      </c>
      <c r="AR8" s="171" t="s">
        <v>78</v>
      </c>
      <c r="AS8" s="149">
        <v>45</v>
      </c>
      <c r="AT8" s="138">
        <v>61</v>
      </c>
      <c r="AU8" s="138">
        <v>71</v>
      </c>
      <c r="AV8" s="138">
        <v>435</v>
      </c>
      <c r="AW8" s="138">
        <v>868</v>
      </c>
      <c r="AX8" s="100"/>
      <c r="AZ8" s="158">
        <f t="shared" si="6"/>
        <v>1</v>
      </c>
      <c r="BA8" s="171" t="s">
        <v>80</v>
      </c>
      <c r="BB8" s="138">
        <v>40</v>
      </c>
      <c r="BC8" s="138">
        <v>64</v>
      </c>
      <c r="BD8" s="138">
        <v>85</v>
      </c>
      <c r="BE8" s="138">
        <v>108</v>
      </c>
      <c r="BF8" s="232">
        <v>330</v>
      </c>
      <c r="BI8" s="158">
        <f t="shared" si="7"/>
        <v>1</v>
      </c>
      <c r="BJ8" s="171" t="s">
        <v>78</v>
      </c>
      <c r="BK8" s="149">
        <v>27</v>
      </c>
      <c r="BL8" s="138">
        <v>65</v>
      </c>
      <c r="BM8" s="138">
        <v>70</v>
      </c>
      <c r="BN8" s="149">
        <v>217</v>
      </c>
      <c r="BO8" s="232">
        <v>522</v>
      </c>
      <c r="BR8" s="158">
        <f t="shared" si="8"/>
        <v>1</v>
      </c>
      <c r="BS8" s="171" t="s">
        <v>80</v>
      </c>
      <c r="BT8" s="149">
        <v>45</v>
      </c>
      <c r="BU8" s="138">
        <v>68</v>
      </c>
      <c r="BV8" s="138">
        <v>79</v>
      </c>
      <c r="BW8" s="138">
        <v>190</v>
      </c>
      <c r="BX8" s="232">
        <v>233</v>
      </c>
      <c r="BZ8" s="100"/>
      <c r="CA8" s="158">
        <f t="shared" si="9"/>
        <v>1</v>
      </c>
      <c r="CB8" s="171" t="s">
        <v>80</v>
      </c>
      <c r="CC8" s="171">
        <v>25</v>
      </c>
      <c r="CD8" s="138">
        <v>33</v>
      </c>
      <c r="CE8" s="138">
        <v>141</v>
      </c>
      <c r="CF8" s="138">
        <v>177</v>
      </c>
      <c r="CG8" s="138">
        <v>348</v>
      </c>
      <c r="CH8" s="1"/>
      <c r="CJ8" s="171">
        <f t="shared" si="10"/>
        <v>1</v>
      </c>
      <c r="CK8" s="171" t="s">
        <v>80</v>
      </c>
      <c r="CL8" s="171">
        <v>45</v>
      </c>
      <c r="CM8" s="138">
        <v>67</v>
      </c>
      <c r="CN8" s="138">
        <v>118</v>
      </c>
      <c r="CO8" s="138">
        <v>177</v>
      </c>
      <c r="CP8" s="138">
        <v>247</v>
      </c>
      <c r="CQ8" s="1"/>
      <c r="CR8" s="1"/>
      <c r="CS8" s="171">
        <f t="shared" si="11"/>
        <v>1</v>
      </c>
      <c r="CT8" s="171" t="s">
        <v>78</v>
      </c>
      <c r="CU8" s="171">
        <v>33</v>
      </c>
      <c r="CV8" s="138">
        <v>33</v>
      </c>
      <c r="CW8" s="138">
        <v>177</v>
      </c>
      <c r="CX8" s="138">
        <v>294</v>
      </c>
      <c r="CY8" s="138">
        <v>1114</v>
      </c>
      <c r="CZ8" s="1"/>
    </row>
    <row r="9" spans="1:104" ht="13.5" thickBot="1">
      <c r="A9" s="158">
        <f t="shared" si="0"/>
        <v>0</v>
      </c>
      <c r="B9" s="171"/>
      <c r="C9" s="169"/>
      <c r="D9" s="138"/>
      <c r="E9" s="100"/>
      <c r="F9" s="139"/>
      <c r="G9" s="2"/>
      <c r="I9" s="158">
        <f t="shared" si="1"/>
        <v>1</v>
      </c>
      <c r="J9" s="171" t="s">
        <v>79</v>
      </c>
      <c r="K9" s="169">
        <v>37</v>
      </c>
      <c r="L9" s="311">
        <v>65</v>
      </c>
      <c r="M9" s="311">
        <v>157</v>
      </c>
      <c r="N9" s="312">
        <v>255</v>
      </c>
      <c r="O9" s="2"/>
      <c r="Q9" s="158">
        <f t="shared" si="2"/>
        <v>1</v>
      </c>
      <c r="R9" s="171" t="s">
        <v>79</v>
      </c>
      <c r="S9" s="153">
        <v>37</v>
      </c>
      <c r="T9" s="133">
        <v>59</v>
      </c>
      <c r="U9" s="133">
        <v>75</v>
      </c>
      <c r="V9" s="133">
        <v>71</v>
      </c>
      <c r="W9" s="2"/>
      <c r="Y9" s="158">
        <f t="shared" si="3"/>
        <v>1</v>
      </c>
      <c r="Z9" s="171" t="s">
        <v>79</v>
      </c>
      <c r="AA9" s="133">
        <v>45</v>
      </c>
      <c r="AB9" s="134">
        <v>60</v>
      </c>
      <c r="AC9" s="135">
        <v>93</v>
      </c>
      <c r="AD9" s="133">
        <v>118</v>
      </c>
      <c r="AE9" s="269">
        <v>311</v>
      </c>
      <c r="AF9" s="163"/>
      <c r="AH9" s="158">
        <f t="shared" si="4"/>
        <v>1</v>
      </c>
      <c r="AI9" s="171" t="s">
        <v>80</v>
      </c>
      <c r="AJ9" s="135">
        <v>34</v>
      </c>
      <c r="AK9" s="134">
        <v>65</v>
      </c>
      <c r="AL9" s="135">
        <v>103</v>
      </c>
      <c r="AM9" s="133">
        <v>292</v>
      </c>
      <c r="AN9" s="269">
        <v>494</v>
      </c>
      <c r="AO9" s="163"/>
      <c r="AQ9" s="158">
        <f t="shared" si="5"/>
        <v>1</v>
      </c>
      <c r="AR9" s="171" t="s">
        <v>80</v>
      </c>
      <c r="AS9" s="138">
        <v>47</v>
      </c>
      <c r="AT9" s="149">
        <v>64</v>
      </c>
      <c r="AU9" s="138">
        <v>175</v>
      </c>
      <c r="AV9" s="149">
        <v>469</v>
      </c>
      <c r="AW9" s="139">
        <v>469</v>
      </c>
      <c r="AX9" s="100"/>
      <c r="AZ9" s="158">
        <f t="shared" si="6"/>
        <v>1</v>
      </c>
      <c r="BA9" s="171" t="s">
        <v>79</v>
      </c>
      <c r="BB9" s="138">
        <v>45</v>
      </c>
      <c r="BC9" s="138">
        <v>65</v>
      </c>
      <c r="BD9" s="138">
        <v>108</v>
      </c>
      <c r="BE9" s="138">
        <v>175</v>
      </c>
      <c r="BF9" s="233">
        <v>503</v>
      </c>
      <c r="BI9" s="158">
        <f t="shared" si="7"/>
        <v>1</v>
      </c>
      <c r="BJ9" s="171" t="s">
        <v>78</v>
      </c>
      <c r="BK9" s="149">
        <v>33</v>
      </c>
      <c r="BL9" s="138">
        <v>70</v>
      </c>
      <c r="BM9" s="149">
        <v>111</v>
      </c>
      <c r="BN9" s="138">
        <v>296</v>
      </c>
      <c r="BO9" s="233">
        <v>968</v>
      </c>
      <c r="BR9" s="158">
        <f t="shared" si="8"/>
        <v>1</v>
      </c>
      <c r="BS9" s="171" t="s">
        <v>80</v>
      </c>
      <c r="BT9" s="138">
        <v>47</v>
      </c>
      <c r="BU9" s="138">
        <v>71</v>
      </c>
      <c r="BV9" s="138">
        <v>85</v>
      </c>
      <c r="BW9" s="138">
        <v>233</v>
      </c>
      <c r="BX9" s="233">
        <v>987</v>
      </c>
      <c r="BZ9" s="100"/>
      <c r="CA9" s="158">
        <f t="shared" si="9"/>
        <v>1</v>
      </c>
      <c r="CB9" s="171" t="s">
        <v>79</v>
      </c>
      <c r="CC9" s="169">
        <v>27</v>
      </c>
      <c r="CD9" s="138">
        <v>39</v>
      </c>
      <c r="CE9" s="138">
        <v>148</v>
      </c>
      <c r="CF9" s="138">
        <v>217</v>
      </c>
      <c r="CG9" s="139">
        <v>1114</v>
      </c>
      <c r="CH9" s="1"/>
      <c r="CJ9" s="171">
        <f t="shared" si="10"/>
        <v>1</v>
      </c>
      <c r="CK9" s="171" t="s">
        <v>80</v>
      </c>
      <c r="CL9" s="169">
        <v>56</v>
      </c>
      <c r="CM9" s="138">
        <v>68</v>
      </c>
      <c r="CN9" s="138">
        <v>121</v>
      </c>
      <c r="CO9" s="138">
        <v>217</v>
      </c>
      <c r="CP9" s="139">
        <v>971</v>
      </c>
      <c r="CQ9" s="1"/>
      <c r="CR9" s="1"/>
      <c r="CS9" s="171">
        <f t="shared" si="11"/>
        <v>1</v>
      </c>
      <c r="CT9" s="171" t="s">
        <v>80</v>
      </c>
      <c r="CU9" s="169">
        <v>40</v>
      </c>
      <c r="CV9" s="138">
        <v>51</v>
      </c>
      <c r="CW9" s="138">
        <v>201</v>
      </c>
      <c r="CX9" s="149">
        <v>469</v>
      </c>
      <c r="CY9" s="139">
        <v>2041</v>
      </c>
      <c r="CZ9" s="1"/>
    </row>
    <row r="10" spans="1:104">
      <c r="A10" s="158">
        <f t="shared" si="0"/>
        <v>0</v>
      </c>
      <c r="B10" s="171"/>
      <c r="C10" s="169"/>
      <c r="D10" s="138"/>
      <c r="E10" s="170"/>
      <c r="F10" s="2"/>
      <c r="G10" s="2"/>
      <c r="I10" s="158">
        <f t="shared" si="1"/>
        <v>1</v>
      </c>
      <c r="J10" s="171" t="s">
        <v>78</v>
      </c>
      <c r="K10" s="169">
        <v>41</v>
      </c>
      <c r="L10" s="311">
        <v>80</v>
      </c>
      <c r="M10" s="311">
        <v>173</v>
      </c>
      <c r="N10" s="2"/>
      <c r="O10" s="2"/>
      <c r="Q10" s="158">
        <f t="shared" si="2"/>
        <v>1</v>
      </c>
      <c r="R10" s="171" t="s">
        <v>79</v>
      </c>
      <c r="S10" s="153">
        <v>38</v>
      </c>
      <c r="T10" s="133">
        <v>60</v>
      </c>
      <c r="U10" s="133">
        <v>85</v>
      </c>
      <c r="V10" s="133">
        <v>294</v>
      </c>
      <c r="W10" s="2"/>
      <c r="Y10" s="158">
        <f t="shared" si="3"/>
        <v>1</v>
      </c>
      <c r="Z10" s="171" t="s">
        <v>80</v>
      </c>
      <c r="AA10" s="134">
        <v>47</v>
      </c>
      <c r="AB10" s="135">
        <v>63</v>
      </c>
      <c r="AC10" s="134">
        <v>118</v>
      </c>
      <c r="AD10" s="134">
        <v>144</v>
      </c>
      <c r="AE10" s="163"/>
      <c r="AF10" s="163"/>
      <c r="AH10" s="158">
        <f t="shared" si="4"/>
        <v>1</v>
      </c>
      <c r="AI10" s="171" t="s">
        <v>80</v>
      </c>
      <c r="AJ10" s="135">
        <v>45</v>
      </c>
      <c r="AK10" s="135">
        <v>67</v>
      </c>
      <c r="AL10" s="133">
        <v>111</v>
      </c>
      <c r="AM10" s="135">
        <v>302</v>
      </c>
      <c r="AN10" s="163"/>
      <c r="AO10" s="163"/>
      <c r="AQ10" s="158">
        <f t="shared" si="5"/>
        <v>1</v>
      </c>
      <c r="AR10" s="171" t="s">
        <v>79</v>
      </c>
      <c r="AS10" s="138">
        <v>48</v>
      </c>
      <c r="AT10" s="149">
        <v>66</v>
      </c>
      <c r="AU10" s="138">
        <v>176</v>
      </c>
      <c r="AV10" s="149">
        <v>494</v>
      </c>
      <c r="AW10" s="100"/>
      <c r="AX10" s="100"/>
      <c r="AZ10" s="158">
        <f t="shared" si="6"/>
        <v>1</v>
      </c>
      <c r="BA10" s="171" t="s">
        <v>80</v>
      </c>
      <c r="BB10" s="138">
        <v>47</v>
      </c>
      <c r="BC10" s="138">
        <v>67</v>
      </c>
      <c r="BD10" s="138">
        <v>135</v>
      </c>
      <c r="BE10" s="138">
        <v>217</v>
      </c>
      <c r="BI10" s="158">
        <f t="shared" si="7"/>
        <v>1</v>
      </c>
      <c r="BJ10" s="171" t="s">
        <v>80</v>
      </c>
      <c r="BK10" s="138">
        <v>40</v>
      </c>
      <c r="BL10" s="138">
        <v>71</v>
      </c>
      <c r="BM10" s="138">
        <v>122</v>
      </c>
      <c r="BN10" s="149">
        <v>451</v>
      </c>
      <c r="BR10" s="158">
        <f t="shared" si="8"/>
        <v>1</v>
      </c>
      <c r="BS10" s="171" t="s">
        <v>78</v>
      </c>
      <c r="BT10" s="138">
        <v>48</v>
      </c>
      <c r="BU10" s="138">
        <v>79</v>
      </c>
      <c r="BV10" s="138">
        <v>107</v>
      </c>
      <c r="BW10" s="138">
        <v>330</v>
      </c>
      <c r="BZ10" s="100"/>
      <c r="CA10" s="158">
        <f t="shared" si="9"/>
        <v>1</v>
      </c>
      <c r="CB10" s="171" t="s">
        <v>79</v>
      </c>
      <c r="CC10" s="169">
        <v>33</v>
      </c>
      <c r="CD10" s="149">
        <v>40</v>
      </c>
      <c r="CE10" s="149">
        <v>177</v>
      </c>
      <c r="CF10" s="149">
        <v>233</v>
      </c>
      <c r="CG10" s="1"/>
      <c r="CH10" s="1"/>
      <c r="CJ10" s="171">
        <f t="shared" si="10"/>
        <v>1</v>
      </c>
      <c r="CK10" s="171" t="s">
        <v>80</v>
      </c>
      <c r="CL10" s="169">
        <v>65</v>
      </c>
      <c r="CM10" s="149">
        <v>70</v>
      </c>
      <c r="CN10" s="149">
        <v>135</v>
      </c>
      <c r="CO10" s="149">
        <v>222</v>
      </c>
      <c r="CP10" s="1"/>
      <c r="CQ10" s="1"/>
      <c r="CR10" s="1"/>
      <c r="CS10" s="171">
        <f t="shared" si="11"/>
        <v>1</v>
      </c>
      <c r="CT10" s="171" t="s">
        <v>79</v>
      </c>
      <c r="CU10" s="169">
        <v>51</v>
      </c>
      <c r="CV10" s="149">
        <v>67</v>
      </c>
      <c r="CW10" s="149">
        <v>217</v>
      </c>
      <c r="CX10" s="138">
        <v>1114</v>
      </c>
      <c r="CY10" s="1"/>
      <c r="CZ10" s="1"/>
    </row>
    <row r="11" spans="1:104">
      <c r="A11" s="158">
        <f t="shared" si="0"/>
        <v>0</v>
      </c>
      <c r="B11" s="171"/>
      <c r="C11" s="169"/>
      <c r="D11" s="138"/>
      <c r="E11" s="170"/>
      <c r="F11" s="2"/>
      <c r="G11" s="2"/>
      <c r="I11" s="158">
        <f t="shared" si="1"/>
        <v>1</v>
      </c>
      <c r="J11" s="171" t="s">
        <v>79</v>
      </c>
      <c r="K11" s="169">
        <v>45</v>
      </c>
      <c r="L11" s="311">
        <v>102</v>
      </c>
      <c r="M11" s="311">
        <v>232</v>
      </c>
      <c r="N11" s="2"/>
      <c r="O11" s="2"/>
      <c r="Q11" s="158">
        <f t="shared" si="2"/>
        <v>1</v>
      </c>
      <c r="R11" s="171" t="s">
        <v>78</v>
      </c>
      <c r="S11" s="153">
        <v>45</v>
      </c>
      <c r="T11" s="133">
        <v>71</v>
      </c>
      <c r="U11" s="133">
        <v>111</v>
      </c>
      <c r="V11" s="133">
        <v>125</v>
      </c>
      <c r="W11" s="2"/>
      <c r="Y11" s="158">
        <f t="shared" si="3"/>
        <v>1</v>
      </c>
      <c r="Z11" s="171" t="s">
        <v>79</v>
      </c>
      <c r="AA11" s="134">
        <v>48</v>
      </c>
      <c r="AB11" s="133">
        <v>64</v>
      </c>
      <c r="AC11" s="135">
        <v>121</v>
      </c>
      <c r="AD11" s="133">
        <v>173</v>
      </c>
      <c r="AE11" s="163"/>
      <c r="AF11" s="163"/>
      <c r="AH11" s="158">
        <f t="shared" si="4"/>
        <v>1</v>
      </c>
      <c r="AI11" s="171" t="s">
        <v>78</v>
      </c>
      <c r="AJ11" s="133">
        <v>47</v>
      </c>
      <c r="AK11" s="135">
        <v>68</v>
      </c>
      <c r="AL11" s="133">
        <v>167</v>
      </c>
      <c r="AM11" s="133">
        <v>341</v>
      </c>
      <c r="AN11" s="163"/>
      <c r="AO11" s="163"/>
      <c r="AQ11" s="158">
        <f t="shared" si="5"/>
        <v>1</v>
      </c>
      <c r="AR11" s="171" t="s">
        <v>80</v>
      </c>
      <c r="AS11" s="138">
        <v>56</v>
      </c>
      <c r="AT11" s="149">
        <v>67</v>
      </c>
      <c r="AU11" s="138">
        <v>177</v>
      </c>
      <c r="AV11" s="138">
        <v>868</v>
      </c>
      <c r="AW11" s="100"/>
      <c r="AX11" s="100"/>
      <c r="AZ11" s="158">
        <f t="shared" si="6"/>
        <v>1</v>
      </c>
      <c r="BA11" s="171" t="s">
        <v>83</v>
      </c>
      <c r="BB11" s="138">
        <v>56</v>
      </c>
      <c r="BC11" s="138">
        <v>74</v>
      </c>
      <c r="BD11" s="138">
        <v>175</v>
      </c>
      <c r="BE11" s="138">
        <v>245</v>
      </c>
      <c r="BI11" s="158">
        <f t="shared" si="7"/>
        <v>1</v>
      </c>
      <c r="BJ11" s="171" t="s">
        <v>78</v>
      </c>
      <c r="BK11" s="138">
        <v>48</v>
      </c>
      <c r="BL11" s="138">
        <v>79</v>
      </c>
      <c r="BM11" s="138">
        <v>176</v>
      </c>
      <c r="BN11" s="149">
        <v>503</v>
      </c>
      <c r="BR11" s="158">
        <f t="shared" si="8"/>
        <v>1</v>
      </c>
      <c r="BS11" s="171" t="s">
        <v>80</v>
      </c>
      <c r="BT11" s="138">
        <v>56</v>
      </c>
      <c r="BU11" s="138">
        <v>85</v>
      </c>
      <c r="BV11" s="138">
        <v>173</v>
      </c>
      <c r="BW11" s="138">
        <v>910</v>
      </c>
      <c r="BZ11" s="100"/>
      <c r="CA11" s="158">
        <f t="shared" si="9"/>
        <v>1</v>
      </c>
      <c r="CB11" s="171" t="s">
        <v>79</v>
      </c>
      <c r="CC11" s="171">
        <v>39</v>
      </c>
      <c r="CD11" s="138">
        <v>45</v>
      </c>
      <c r="CE11" s="149">
        <v>217</v>
      </c>
      <c r="CF11" s="149">
        <v>348</v>
      </c>
      <c r="CG11" s="1"/>
      <c r="CH11" s="1"/>
      <c r="CJ11" s="171">
        <f t="shared" si="10"/>
        <v>1</v>
      </c>
      <c r="CK11" s="171" t="s">
        <v>84</v>
      </c>
      <c r="CL11" s="171">
        <v>67</v>
      </c>
      <c r="CM11" s="138">
        <v>79</v>
      </c>
      <c r="CN11" s="149">
        <v>177</v>
      </c>
      <c r="CO11" s="149">
        <v>247</v>
      </c>
      <c r="CP11" s="1"/>
      <c r="CQ11" s="1"/>
      <c r="CR11" s="1"/>
      <c r="CS11" s="171">
        <f t="shared" si="11"/>
        <v>1</v>
      </c>
      <c r="CT11" s="171" t="s">
        <v>84</v>
      </c>
      <c r="CU11" s="171">
        <v>67</v>
      </c>
      <c r="CV11" s="138">
        <v>78</v>
      </c>
      <c r="CW11" s="149">
        <v>233</v>
      </c>
      <c r="CX11" s="149">
        <v>1625</v>
      </c>
      <c r="CY11" s="1"/>
      <c r="CZ11" s="1"/>
    </row>
    <row r="12" spans="1:104">
      <c r="A12" s="158">
        <f t="shared" si="0"/>
        <v>0</v>
      </c>
      <c r="B12" s="171"/>
      <c r="C12" s="169"/>
      <c r="D12" s="138"/>
      <c r="E12" s="170"/>
      <c r="F12" s="2"/>
      <c r="G12" s="2"/>
      <c r="I12" s="158">
        <f t="shared" si="1"/>
        <v>1</v>
      </c>
      <c r="J12" s="171" t="s">
        <v>79</v>
      </c>
      <c r="K12" s="169">
        <v>47</v>
      </c>
      <c r="L12" s="311">
        <v>111</v>
      </c>
      <c r="M12" s="311">
        <v>255</v>
      </c>
      <c r="N12" s="2"/>
      <c r="O12" s="2"/>
      <c r="Q12" s="158">
        <f t="shared" si="2"/>
        <v>1</v>
      </c>
      <c r="R12" s="171" t="s">
        <v>78</v>
      </c>
      <c r="S12" s="153">
        <v>47</v>
      </c>
      <c r="T12" s="133">
        <v>74</v>
      </c>
      <c r="U12" s="133">
        <v>115</v>
      </c>
      <c r="V12" s="133">
        <v>365</v>
      </c>
      <c r="W12" s="2"/>
      <c r="Y12" s="158">
        <f t="shared" si="3"/>
        <v>1</v>
      </c>
      <c r="Z12" s="171" t="s">
        <v>80</v>
      </c>
      <c r="AA12" s="134">
        <v>57</v>
      </c>
      <c r="AB12" s="133">
        <v>65</v>
      </c>
      <c r="AC12" s="133">
        <v>144</v>
      </c>
      <c r="AD12" s="134">
        <v>180</v>
      </c>
      <c r="AE12" s="163"/>
      <c r="AF12" s="163"/>
      <c r="AH12" s="158">
        <f t="shared" si="4"/>
        <v>1</v>
      </c>
      <c r="AI12" s="171" t="s">
        <v>80</v>
      </c>
      <c r="AJ12" s="133">
        <v>48</v>
      </c>
      <c r="AK12" s="133">
        <v>74</v>
      </c>
      <c r="AL12" s="135">
        <v>173</v>
      </c>
      <c r="AM12" s="133">
        <v>343</v>
      </c>
      <c r="AN12" s="163"/>
      <c r="AO12" s="163"/>
      <c r="AQ12" s="158">
        <f t="shared" si="5"/>
        <v>1</v>
      </c>
      <c r="AR12" s="171" t="s">
        <v>80</v>
      </c>
      <c r="AS12" s="138">
        <v>57</v>
      </c>
      <c r="AT12" s="138">
        <v>71</v>
      </c>
      <c r="AU12" s="149">
        <v>279</v>
      </c>
      <c r="AV12" s="138">
        <v>1038</v>
      </c>
      <c r="AW12" s="158"/>
      <c r="AX12" s="100"/>
      <c r="AZ12" s="158">
        <f t="shared" si="6"/>
        <v>1</v>
      </c>
      <c r="BA12" s="171" t="s">
        <v>83</v>
      </c>
      <c r="BB12" s="138">
        <v>64</v>
      </c>
      <c r="BC12" s="138">
        <v>79</v>
      </c>
      <c r="BD12" s="138">
        <v>179</v>
      </c>
      <c r="BE12" s="138">
        <v>254</v>
      </c>
      <c r="BI12" s="158">
        <f t="shared" si="7"/>
        <v>1</v>
      </c>
      <c r="BJ12" s="171" t="s">
        <v>80</v>
      </c>
      <c r="BK12" s="138">
        <v>60</v>
      </c>
      <c r="BL12" s="138">
        <v>86</v>
      </c>
      <c r="BM12" s="138">
        <v>177</v>
      </c>
      <c r="BN12" s="138">
        <v>522</v>
      </c>
      <c r="BR12" s="158">
        <f t="shared" si="8"/>
        <v>1</v>
      </c>
      <c r="BS12" s="171" t="s">
        <v>80</v>
      </c>
      <c r="BT12" s="138">
        <v>60</v>
      </c>
      <c r="BU12" s="138">
        <v>93</v>
      </c>
      <c r="BV12" s="138">
        <v>177</v>
      </c>
      <c r="BW12" s="138">
        <v>987</v>
      </c>
      <c r="BZ12" s="100"/>
      <c r="CA12" s="158">
        <f t="shared" si="9"/>
        <v>1</v>
      </c>
      <c r="CB12" s="171" t="s">
        <v>79</v>
      </c>
      <c r="CC12" s="169">
        <v>40</v>
      </c>
      <c r="CD12" s="138">
        <v>60</v>
      </c>
      <c r="CE12" s="138">
        <v>233</v>
      </c>
      <c r="CF12" s="138">
        <v>968</v>
      </c>
      <c r="CG12" s="1"/>
      <c r="CH12" s="1"/>
      <c r="CJ12" s="171">
        <f t="shared" si="10"/>
        <v>1</v>
      </c>
      <c r="CK12" s="171" t="s">
        <v>83</v>
      </c>
      <c r="CL12" s="169">
        <v>68</v>
      </c>
      <c r="CM12" s="138">
        <v>85</v>
      </c>
      <c r="CN12" s="138">
        <v>188</v>
      </c>
      <c r="CO12" s="138">
        <v>971</v>
      </c>
      <c r="CP12" s="1"/>
      <c r="CQ12" s="1"/>
      <c r="CR12" s="1"/>
      <c r="CS12" s="171">
        <f t="shared" si="11"/>
        <v>1</v>
      </c>
      <c r="CT12" s="171" t="s">
        <v>80</v>
      </c>
      <c r="CU12" s="169">
        <v>70</v>
      </c>
      <c r="CV12" s="138">
        <v>102</v>
      </c>
      <c r="CW12" s="138">
        <v>254</v>
      </c>
      <c r="CX12" s="138">
        <v>2041</v>
      </c>
      <c r="CY12" s="1"/>
      <c r="CZ12" s="1"/>
    </row>
    <row r="13" spans="1:104" ht="13.5" thickBot="1">
      <c r="A13" s="158">
        <f t="shared" si="0"/>
        <v>0</v>
      </c>
      <c r="B13" s="171"/>
      <c r="C13" s="169"/>
      <c r="D13" s="138"/>
      <c r="E13" s="170"/>
      <c r="F13" s="2"/>
      <c r="G13" s="2"/>
      <c r="I13" s="158">
        <f t="shared" si="1"/>
        <v>1</v>
      </c>
      <c r="J13" s="171" t="s">
        <v>78</v>
      </c>
      <c r="K13" s="169">
        <v>48</v>
      </c>
      <c r="L13" s="311">
        <v>126</v>
      </c>
      <c r="M13" s="311">
        <v>267</v>
      </c>
      <c r="N13" s="2"/>
      <c r="O13" s="2"/>
      <c r="Q13" s="158">
        <f t="shared" si="2"/>
        <v>1</v>
      </c>
      <c r="R13" s="171" t="s">
        <v>77</v>
      </c>
      <c r="S13" s="153">
        <v>53</v>
      </c>
      <c r="T13" s="133">
        <v>75</v>
      </c>
      <c r="U13" s="133">
        <v>122</v>
      </c>
      <c r="V13" s="136">
        <v>279</v>
      </c>
      <c r="W13" s="2"/>
      <c r="Y13" s="158">
        <f t="shared" si="3"/>
        <v>1</v>
      </c>
      <c r="Z13" s="171" t="s">
        <v>77</v>
      </c>
      <c r="AA13" s="135">
        <v>60</v>
      </c>
      <c r="AB13" s="133">
        <v>66</v>
      </c>
      <c r="AC13" s="133">
        <v>168</v>
      </c>
      <c r="AD13" s="135">
        <v>233</v>
      </c>
      <c r="AE13" s="163"/>
      <c r="AF13" s="163"/>
      <c r="AH13" s="158">
        <f t="shared" si="4"/>
        <v>1</v>
      </c>
      <c r="AI13" s="171" t="s">
        <v>80</v>
      </c>
      <c r="AJ13" s="135">
        <v>59</v>
      </c>
      <c r="AK13" s="135">
        <v>79</v>
      </c>
      <c r="AL13" s="133">
        <v>175</v>
      </c>
      <c r="AM13" s="135">
        <v>378</v>
      </c>
      <c r="AN13" s="163"/>
      <c r="AO13" s="163"/>
      <c r="AQ13" s="158">
        <f t="shared" si="5"/>
        <v>1</v>
      </c>
      <c r="AR13" s="171" t="s">
        <v>80</v>
      </c>
      <c r="AS13" s="138">
        <v>60</v>
      </c>
      <c r="AT13" s="138">
        <v>79</v>
      </c>
      <c r="AU13" s="138">
        <v>322</v>
      </c>
      <c r="AV13" s="138">
        <v>1126</v>
      </c>
      <c r="AW13" s="158"/>
      <c r="AX13" s="100"/>
      <c r="AZ13" s="158">
        <f t="shared" si="6"/>
        <v>1</v>
      </c>
      <c r="BA13" s="171" t="s">
        <v>79</v>
      </c>
      <c r="BB13" s="138">
        <v>65</v>
      </c>
      <c r="BC13" s="138">
        <v>85</v>
      </c>
      <c r="BD13" s="138">
        <v>191</v>
      </c>
      <c r="BE13" s="138">
        <v>330</v>
      </c>
      <c r="BI13" s="158">
        <f t="shared" si="7"/>
        <v>1</v>
      </c>
      <c r="BJ13" s="171" t="s">
        <v>79</v>
      </c>
      <c r="BK13" s="138">
        <v>65</v>
      </c>
      <c r="BL13" s="149">
        <v>111</v>
      </c>
      <c r="BM13" s="138">
        <v>195</v>
      </c>
      <c r="BN13" s="149">
        <v>968</v>
      </c>
      <c r="BR13" s="158">
        <f t="shared" si="8"/>
        <v>1</v>
      </c>
      <c r="BS13" s="171" t="s">
        <v>78</v>
      </c>
      <c r="BT13" s="138">
        <v>65</v>
      </c>
      <c r="BU13" s="138">
        <v>107</v>
      </c>
      <c r="BV13" s="138">
        <v>179</v>
      </c>
      <c r="BW13" s="138">
        <v>1270</v>
      </c>
      <c r="BZ13" s="100"/>
      <c r="CA13" s="158">
        <f t="shared" si="9"/>
        <v>1</v>
      </c>
      <c r="CB13" s="171" t="s">
        <v>80</v>
      </c>
      <c r="CC13" s="169">
        <v>41</v>
      </c>
      <c r="CD13" s="138">
        <v>67</v>
      </c>
      <c r="CE13" s="138">
        <v>254</v>
      </c>
      <c r="CF13" s="138">
        <v>1024</v>
      </c>
      <c r="CG13" s="1"/>
      <c r="CH13" s="1"/>
      <c r="CJ13" s="171">
        <f t="shared" si="10"/>
        <v>1</v>
      </c>
      <c r="CK13" s="171" t="s">
        <v>79</v>
      </c>
      <c r="CL13" s="169">
        <v>70</v>
      </c>
      <c r="CM13" s="138">
        <v>102</v>
      </c>
      <c r="CN13" s="138">
        <v>217</v>
      </c>
      <c r="CO13" s="138">
        <v>1218</v>
      </c>
      <c r="CP13" s="1"/>
      <c r="CQ13" s="1"/>
      <c r="CR13" s="1"/>
      <c r="CS13" s="171">
        <f t="shared" si="11"/>
        <v>1</v>
      </c>
      <c r="CT13" s="171" t="s">
        <v>80</v>
      </c>
      <c r="CU13" s="169">
        <v>71</v>
      </c>
      <c r="CV13" s="138">
        <v>111</v>
      </c>
      <c r="CW13" s="138">
        <v>294</v>
      </c>
      <c r="CX13" s="149">
        <v>2056</v>
      </c>
      <c r="CY13" s="1"/>
      <c r="CZ13" s="1"/>
    </row>
    <row r="14" spans="1:104">
      <c r="A14" s="158">
        <f t="shared" si="0"/>
        <v>0</v>
      </c>
      <c r="B14" s="171"/>
      <c r="C14" s="169"/>
      <c r="D14" s="138"/>
      <c r="E14" s="170"/>
      <c r="F14" s="2"/>
      <c r="G14" s="2"/>
      <c r="I14" s="158">
        <f t="shared" si="1"/>
        <v>1</v>
      </c>
      <c r="J14" s="171" t="s">
        <v>79</v>
      </c>
      <c r="K14" s="169">
        <v>59</v>
      </c>
      <c r="L14" s="311">
        <v>131</v>
      </c>
      <c r="M14" s="311">
        <v>269</v>
      </c>
      <c r="N14" s="2"/>
      <c r="O14" s="2"/>
      <c r="Q14" s="158">
        <f t="shared" si="2"/>
        <v>1</v>
      </c>
      <c r="R14" s="171" t="s">
        <v>79</v>
      </c>
      <c r="S14" s="153">
        <v>56</v>
      </c>
      <c r="T14" s="133">
        <v>85</v>
      </c>
      <c r="U14" s="133">
        <v>125</v>
      </c>
      <c r="V14" s="2"/>
      <c r="W14" s="2"/>
      <c r="Y14" s="158">
        <f t="shared" si="3"/>
        <v>1</v>
      </c>
      <c r="Z14" s="171" t="s">
        <v>79</v>
      </c>
      <c r="AA14" s="133">
        <v>63</v>
      </c>
      <c r="AB14" s="135">
        <v>67</v>
      </c>
      <c r="AC14" s="135">
        <v>173</v>
      </c>
      <c r="AD14" s="135">
        <v>308</v>
      </c>
      <c r="AE14" s="2"/>
      <c r="AF14" s="2"/>
      <c r="AH14" s="158">
        <f t="shared" si="4"/>
        <v>1</v>
      </c>
      <c r="AI14" s="171" t="s">
        <v>80</v>
      </c>
      <c r="AJ14" s="133">
        <v>60</v>
      </c>
      <c r="AK14" s="135">
        <v>87</v>
      </c>
      <c r="AL14" s="135">
        <v>180</v>
      </c>
      <c r="AM14" s="134">
        <v>469</v>
      </c>
      <c r="AN14" s="2"/>
      <c r="AO14" s="2"/>
      <c r="AQ14" s="158">
        <f t="shared" si="5"/>
        <v>1</v>
      </c>
      <c r="AR14" s="171" t="s">
        <v>79</v>
      </c>
      <c r="AS14" s="138">
        <v>61</v>
      </c>
      <c r="AT14" s="138">
        <v>93</v>
      </c>
      <c r="AU14" s="138">
        <v>340</v>
      </c>
      <c r="AV14" s="138">
        <v>1218</v>
      </c>
      <c r="AW14" s="158"/>
      <c r="AX14" s="100"/>
      <c r="AZ14" s="158">
        <f t="shared" si="6"/>
        <v>1</v>
      </c>
      <c r="BA14" s="171" t="s">
        <v>80</v>
      </c>
      <c r="BB14" s="138">
        <v>66</v>
      </c>
      <c r="BC14" s="138">
        <v>103</v>
      </c>
      <c r="BD14" s="138">
        <v>217</v>
      </c>
      <c r="BE14" s="138">
        <v>503</v>
      </c>
      <c r="BI14" s="158">
        <f t="shared" si="7"/>
        <v>1</v>
      </c>
      <c r="BJ14" s="171" t="s">
        <v>80</v>
      </c>
      <c r="BK14" s="138">
        <v>66</v>
      </c>
      <c r="BL14" s="138">
        <v>121</v>
      </c>
      <c r="BM14" s="138">
        <v>201</v>
      </c>
      <c r="BN14" s="138">
        <v>1126</v>
      </c>
      <c r="BR14" s="158">
        <f t="shared" si="8"/>
        <v>1</v>
      </c>
      <c r="BS14" s="171" t="s">
        <v>78</v>
      </c>
      <c r="BT14" s="149">
        <v>67</v>
      </c>
      <c r="BU14" s="138">
        <v>111</v>
      </c>
      <c r="BV14" s="138">
        <v>190</v>
      </c>
      <c r="BW14" s="138">
        <v>1319</v>
      </c>
      <c r="BZ14" s="100"/>
      <c r="CA14" s="158">
        <f t="shared" si="9"/>
        <v>1</v>
      </c>
      <c r="CB14" s="171" t="s">
        <v>79</v>
      </c>
      <c r="CC14" s="169">
        <v>45</v>
      </c>
      <c r="CD14" s="138">
        <v>68</v>
      </c>
      <c r="CE14" s="138">
        <v>348</v>
      </c>
      <c r="CF14" s="149">
        <v>1114</v>
      </c>
      <c r="CG14" s="1"/>
      <c r="CH14" s="1"/>
      <c r="CJ14" s="171">
        <f t="shared" si="10"/>
        <v>1</v>
      </c>
      <c r="CK14" s="171" t="s">
        <v>80</v>
      </c>
      <c r="CL14" s="169">
        <v>71</v>
      </c>
      <c r="CM14" s="138">
        <v>111</v>
      </c>
      <c r="CN14" s="138">
        <v>222</v>
      </c>
      <c r="CO14" s="149">
        <v>1507</v>
      </c>
      <c r="CP14" s="1"/>
      <c r="CQ14" s="1"/>
      <c r="CR14" s="1"/>
      <c r="CS14" s="171">
        <f t="shared" si="11"/>
        <v>1</v>
      </c>
      <c r="CT14" s="171" t="s">
        <v>79</v>
      </c>
      <c r="CU14" s="169">
        <v>78</v>
      </c>
      <c r="CV14" s="138">
        <v>141</v>
      </c>
      <c r="CW14" s="138">
        <v>343</v>
      </c>
      <c r="CX14" s="138">
        <v>3138</v>
      </c>
      <c r="CY14" s="1"/>
      <c r="CZ14" s="1"/>
    </row>
    <row r="15" spans="1:104" ht="13.5" thickBot="1">
      <c r="A15" s="158">
        <f t="shared" si="0"/>
        <v>0</v>
      </c>
      <c r="B15" s="171"/>
      <c r="C15" s="169"/>
      <c r="D15" s="138"/>
      <c r="E15" s="173"/>
      <c r="F15" s="2"/>
      <c r="G15" s="2"/>
      <c r="I15" s="158">
        <f t="shared" si="1"/>
        <v>1</v>
      </c>
      <c r="J15" s="171" t="s">
        <v>79</v>
      </c>
      <c r="K15" s="169">
        <v>60</v>
      </c>
      <c r="L15" s="311">
        <v>157</v>
      </c>
      <c r="M15" s="312">
        <v>274</v>
      </c>
      <c r="N15" s="2"/>
      <c r="O15" s="2"/>
      <c r="Q15" s="158">
        <f t="shared" si="2"/>
        <v>1</v>
      </c>
      <c r="R15" s="171" t="s">
        <v>79</v>
      </c>
      <c r="S15" s="153">
        <v>58</v>
      </c>
      <c r="T15" s="133">
        <v>108</v>
      </c>
      <c r="U15" s="133">
        <v>144</v>
      </c>
      <c r="V15" s="2"/>
      <c r="W15" s="2"/>
      <c r="Y15" s="158">
        <f t="shared" si="3"/>
        <v>1</v>
      </c>
      <c r="Z15" s="171" t="s">
        <v>77</v>
      </c>
      <c r="AA15" s="135">
        <v>64</v>
      </c>
      <c r="AB15" s="133">
        <v>68</v>
      </c>
      <c r="AC15" s="133">
        <v>180</v>
      </c>
      <c r="AD15" s="136">
        <v>311</v>
      </c>
      <c r="AE15" s="163"/>
      <c r="AF15" s="163"/>
      <c r="AH15" s="158">
        <f t="shared" si="4"/>
        <v>1</v>
      </c>
      <c r="AI15" s="171" t="s">
        <v>84</v>
      </c>
      <c r="AJ15" s="134">
        <v>65</v>
      </c>
      <c r="AK15" s="135">
        <v>103</v>
      </c>
      <c r="AL15" s="133">
        <v>201</v>
      </c>
      <c r="AM15" s="269">
        <v>494</v>
      </c>
      <c r="AN15" s="163"/>
      <c r="AO15" s="163"/>
      <c r="AQ15" s="158">
        <f t="shared" si="5"/>
        <v>1</v>
      </c>
      <c r="AR15" s="171" t="s">
        <v>79</v>
      </c>
      <c r="AS15" s="149">
        <v>64</v>
      </c>
      <c r="AT15" s="138">
        <v>121</v>
      </c>
      <c r="AU15" s="138">
        <v>365</v>
      </c>
      <c r="AV15" s="139">
        <v>1388</v>
      </c>
      <c r="AW15" s="100"/>
      <c r="AX15" s="100"/>
      <c r="AZ15" s="158">
        <f t="shared" si="6"/>
        <v>1</v>
      </c>
      <c r="BA15" s="171" t="s">
        <v>84</v>
      </c>
      <c r="BB15" s="138">
        <v>67</v>
      </c>
      <c r="BC15" s="138">
        <v>108</v>
      </c>
      <c r="BD15" s="138">
        <v>245</v>
      </c>
      <c r="BE15" s="139">
        <v>766</v>
      </c>
      <c r="BI15" s="158">
        <f t="shared" si="7"/>
        <v>1</v>
      </c>
      <c r="BJ15" s="171" t="s">
        <v>80</v>
      </c>
      <c r="BK15" s="138">
        <v>69</v>
      </c>
      <c r="BL15" s="138">
        <v>122</v>
      </c>
      <c r="BM15" s="149">
        <v>217</v>
      </c>
      <c r="BN15" s="139">
        <v>1139</v>
      </c>
      <c r="BR15" s="158">
        <f t="shared" si="8"/>
        <v>1</v>
      </c>
      <c r="BS15" s="171" t="s">
        <v>79</v>
      </c>
      <c r="BT15" s="138">
        <v>68</v>
      </c>
      <c r="BU15" s="138">
        <v>116</v>
      </c>
      <c r="BV15" s="138">
        <v>233</v>
      </c>
      <c r="BW15" s="139">
        <v>1902</v>
      </c>
      <c r="BZ15" s="100"/>
      <c r="CA15" s="158">
        <f t="shared" si="9"/>
        <v>1</v>
      </c>
      <c r="CB15" s="171" t="s">
        <v>80</v>
      </c>
      <c r="CC15" s="169">
        <v>47</v>
      </c>
      <c r="CD15" s="138">
        <v>71</v>
      </c>
      <c r="CE15" s="149">
        <v>365</v>
      </c>
      <c r="CF15" s="139">
        <v>1124</v>
      </c>
      <c r="CG15" s="1"/>
      <c r="CH15" s="1"/>
      <c r="CJ15" s="171">
        <f t="shared" si="10"/>
        <v>1</v>
      </c>
      <c r="CK15" s="171" t="s">
        <v>79</v>
      </c>
      <c r="CL15" s="169">
        <v>79</v>
      </c>
      <c r="CM15" s="138">
        <v>118</v>
      </c>
      <c r="CN15" s="149">
        <v>247</v>
      </c>
      <c r="CO15" s="139">
        <v>2753</v>
      </c>
      <c r="CP15" s="1"/>
      <c r="CQ15" s="1"/>
      <c r="CR15" s="1"/>
      <c r="CS15" s="171">
        <f t="shared" si="11"/>
        <v>1</v>
      </c>
      <c r="CT15" s="169" t="s">
        <v>80</v>
      </c>
      <c r="CU15" s="169">
        <v>79</v>
      </c>
      <c r="CV15" s="138">
        <v>148</v>
      </c>
      <c r="CW15" s="149">
        <v>469</v>
      </c>
      <c r="CX15" s="139">
        <v>3357</v>
      </c>
      <c r="CY15" s="1"/>
      <c r="CZ15" s="1"/>
    </row>
    <row r="16" spans="1:104">
      <c r="A16" s="158">
        <f t="shared" si="0"/>
        <v>0</v>
      </c>
      <c r="B16" s="171"/>
      <c r="C16" s="169"/>
      <c r="D16" s="138">
        <v>33</v>
      </c>
      <c r="E16" s="1"/>
      <c r="F16" s="1"/>
      <c r="G16" s="2"/>
      <c r="I16" s="158">
        <f t="shared" si="1"/>
        <v>1</v>
      </c>
      <c r="J16" s="171" t="s">
        <v>78</v>
      </c>
      <c r="K16" s="169">
        <v>61</v>
      </c>
      <c r="L16" s="311">
        <v>173</v>
      </c>
      <c r="M16" s="2"/>
      <c r="N16" s="2"/>
      <c r="O16" s="2"/>
      <c r="Q16" s="158">
        <f t="shared" si="2"/>
        <v>1</v>
      </c>
      <c r="R16" s="171" t="s">
        <v>77</v>
      </c>
      <c r="S16" s="153">
        <v>59</v>
      </c>
      <c r="T16" s="133">
        <v>111</v>
      </c>
      <c r="U16" s="133">
        <v>177</v>
      </c>
      <c r="V16" s="2"/>
      <c r="W16" s="2"/>
      <c r="Y16" s="158">
        <f t="shared" si="3"/>
        <v>1</v>
      </c>
      <c r="Z16" s="171" t="s">
        <v>79</v>
      </c>
      <c r="AA16" s="134">
        <v>65</v>
      </c>
      <c r="AB16" s="133">
        <v>71</v>
      </c>
      <c r="AC16" s="134">
        <v>201</v>
      </c>
      <c r="AD16" s="2"/>
      <c r="AE16" s="163"/>
      <c r="AF16" s="163"/>
      <c r="AH16" s="158">
        <f t="shared" si="4"/>
        <v>1</v>
      </c>
      <c r="AI16" s="171" t="s">
        <v>78</v>
      </c>
      <c r="AJ16" s="135">
        <v>67</v>
      </c>
      <c r="AK16" s="133">
        <v>111</v>
      </c>
      <c r="AL16" s="135">
        <v>231</v>
      </c>
      <c r="AM16" s="2"/>
      <c r="AN16" s="163"/>
      <c r="AO16" s="163"/>
      <c r="AQ16" s="158">
        <f t="shared" si="5"/>
        <v>1</v>
      </c>
      <c r="AR16" s="171" t="s">
        <v>80</v>
      </c>
      <c r="AS16" s="138">
        <v>65</v>
      </c>
      <c r="AT16" s="138">
        <v>157</v>
      </c>
      <c r="AU16" s="138">
        <v>435</v>
      </c>
      <c r="AV16" s="100"/>
      <c r="AW16" s="158"/>
      <c r="AX16" s="100"/>
      <c r="AZ16" s="158">
        <f t="shared" si="6"/>
        <v>1</v>
      </c>
      <c r="BA16" s="171" t="s">
        <v>80</v>
      </c>
      <c r="BB16" s="138">
        <v>68</v>
      </c>
      <c r="BC16" s="138">
        <v>118</v>
      </c>
      <c r="BD16" s="138">
        <v>254</v>
      </c>
      <c r="BI16" s="158">
        <f t="shared" si="7"/>
        <v>1</v>
      </c>
      <c r="BJ16" s="171" t="s">
        <v>78</v>
      </c>
      <c r="BK16" s="138">
        <v>70</v>
      </c>
      <c r="BL16" s="149">
        <v>126</v>
      </c>
      <c r="BM16" s="149">
        <v>233</v>
      </c>
      <c r="BR16" s="158">
        <f t="shared" si="8"/>
        <v>1</v>
      </c>
      <c r="BS16" s="171" t="s">
        <v>83</v>
      </c>
      <c r="BT16" s="138">
        <v>71</v>
      </c>
      <c r="BU16" s="149">
        <v>121</v>
      </c>
      <c r="BV16" s="138">
        <v>330</v>
      </c>
      <c r="BZ16" s="100"/>
      <c r="CA16" s="158">
        <f t="shared" si="9"/>
        <v>1</v>
      </c>
      <c r="CB16" s="171" t="s">
        <v>77</v>
      </c>
      <c r="CC16" s="169">
        <v>60</v>
      </c>
      <c r="CD16" s="138">
        <v>93</v>
      </c>
      <c r="CE16" s="138">
        <v>368</v>
      </c>
      <c r="CF16" s="1"/>
      <c r="CG16" s="1"/>
      <c r="CH16" s="1"/>
      <c r="CJ16" s="171">
        <f t="shared" si="10"/>
        <v>1</v>
      </c>
      <c r="CK16" s="171" t="s">
        <v>78</v>
      </c>
      <c r="CL16" s="169">
        <v>85</v>
      </c>
      <c r="CM16" s="138">
        <v>121</v>
      </c>
      <c r="CN16" s="138">
        <v>329</v>
      </c>
      <c r="CO16" s="1"/>
      <c r="CP16" s="1"/>
      <c r="CQ16" s="1"/>
      <c r="CS16" s="171">
        <f t="shared" si="11"/>
        <v>1</v>
      </c>
      <c r="CT16" s="171" t="s">
        <v>80</v>
      </c>
      <c r="CU16" s="169">
        <v>85</v>
      </c>
      <c r="CV16" s="138">
        <v>177</v>
      </c>
      <c r="CW16" s="138">
        <v>888</v>
      </c>
    </row>
    <row r="17" spans="1:101">
      <c r="A17" s="158">
        <f t="shared" si="0"/>
        <v>0</v>
      </c>
      <c r="B17" s="171"/>
      <c r="C17" s="169"/>
      <c r="D17" s="138">
        <v>175</v>
      </c>
      <c r="E17" s="1"/>
      <c r="F17" s="1"/>
      <c r="G17" s="2"/>
      <c r="I17" s="158">
        <f t="shared" si="1"/>
        <v>1</v>
      </c>
      <c r="J17" s="171" t="s">
        <v>78</v>
      </c>
      <c r="K17" s="169">
        <v>64</v>
      </c>
      <c r="L17" s="311">
        <v>175</v>
      </c>
      <c r="M17" s="2"/>
      <c r="N17" s="2"/>
      <c r="O17" s="2"/>
      <c r="Q17" s="158">
        <f t="shared" si="2"/>
        <v>1</v>
      </c>
      <c r="R17" s="171" t="s">
        <v>77</v>
      </c>
      <c r="S17" s="153">
        <v>60</v>
      </c>
      <c r="T17" s="133">
        <v>115</v>
      </c>
      <c r="U17" s="133">
        <v>217</v>
      </c>
      <c r="V17" s="2"/>
      <c r="W17" s="2"/>
      <c r="Y17" s="158">
        <f t="shared" si="3"/>
        <v>1</v>
      </c>
      <c r="Z17" s="171" t="s">
        <v>84</v>
      </c>
      <c r="AA17" s="135">
        <v>66</v>
      </c>
      <c r="AB17" s="135">
        <v>84</v>
      </c>
      <c r="AC17" s="135">
        <v>230</v>
      </c>
      <c r="AD17" s="2"/>
      <c r="AE17" s="163"/>
      <c r="AF17" s="163"/>
      <c r="AH17" s="158">
        <f t="shared" si="4"/>
        <v>1</v>
      </c>
      <c r="AI17" s="171" t="s">
        <v>79</v>
      </c>
      <c r="AJ17" s="135">
        <v>68</v>
      </c>
      <c r="AK17" s="135">
        <v>123</v>
      </c>
      <c r="AL17" s="133">
        <v>236</v>
      </c>
      <c r="AM17" s="2"/>
      <c r="AN17" s="163"/>
      <c r="AO17" s="163"/>
      <c r="AQ17" s="158">
        <f t="shared" si="5"/>
        <v>1</v>
      </c>
      <c r="AR17" s="171" t="s">
        <v>78</v>
      </c>
      <c r="AS17" s="149">
        <v>66</v>
      </c>
      <c r="AT17" s="138">
        <v>175</v>
      </c>
      <c r="AU17" s="138">
        <v>461</v>
      </c>
      <c r="AV17" s="100"/>
      <c r="AW17" s="100"/>
      <c r="AX17" s="100"/>
      <c r="AZ17" s="158">
        <f t="shared" si="6"/>
        <v>1</v>
      </c>
      <c r="BA17" s="171" t="s">
        <v>80</v>
      </c>
      <c r="BB17" s="138">
        <v>71</v>
      </c>
      <c r="BC17" s="138">
        <v>135</v>
      </c>
      <c r="BD17" s="138">
        <v>330</v>
      </c>
      <c r="BI17" s="158">
        <f t="shared" si="7"/>
        <v>1</v>
      </c>
      <c r="BJ17" s="171" t="s">
        <v>79</v>
      </c>
      <c r="BK17" s="138">
        <v>71</v>
      </c>
      <c r="BL17" s="138">
        <v>176</v>
      </c>
      <c r="BM17" s="138">
        <v>296</v>
      </c>
      <c r="BR17" s="158">
        <f t="shared" si="8"/>
        <v>1</v>
      </c>
      <c r="BS17" s="171" t="s">
        <v>78</v>
      </c>
      <c r="BT17" s="138">
        <v>79</v>
      </c>
      <c r="BU17" s="138">
        <v>126</v>
      </c>
      <c r="BV17" s="138">
        <v>386</v>
      </c>
      <c r="BZ17" s="158"/>
      <c r="CA17" s="158">
        <f t="shared" si="9"/>
        <v>1</v>
      </c>
      <c r="CB17" s="171" t="s">
        <v>83</v>
      </c>
      <c r="CC17" s="169">
        <v>67</v>
      </c>
      <c r="CD17" s="138">
        <v>100</v>
      </c>
      <c r="CE17" s="138">
        <v>384</v>
      </c>
      <c r="CF17" s="1"/>
      <c r="CG17" s="1"/>
      <c r="CH17" s="1"/>
      <c r="CJ17" s="171">
        <f t="shared" si="10"/>
        <v>1</v>
      </c>
      <c r="CK17" s="169" t="s">
        <v>80</v>
      </c>
      <c r="CL17" s="169">
        <v>88</v>
      </c>
      <c r="CM17" s="138">
        <v>135</v>
      </c>
      <c r="CN17" s="138">
        <v>343</v>
      </c>
      <c r="CO17" s="1"/>
      <c r="CP17" s="1"/>
      <c r="CQ17" s="1"/>
      <c r="CS17" s="171">
        <f t="shared" si="11"/>
        <v>1</v>
      </c>
      <c r="CT17" s="169" t="s">
        <v>80</v>
      </c>
      <c r="CU17" s="169">
        <v>88</v>
      </c>
      <c r="CV17" s="138">
        <v>201</v>
      </c>
      <c r="CW17" s="138">
        <v>1086</v>
      </c>
    </row>
    <row r="18" spans="1:101">
      <c r="A18" s="158">
        <f t="shared" si="0"/>
        <v>0</v>
      </c>
      <c r="B18" s="171"/>
      <c r="C18" s="169"/>
      <c r="D18" s="138">
        <v>190</v>
      </c>
      <c r="E18" s="1"/>
      <c r="F18" s="1"/>
      <c r="G18" s="2"/>
      <c r="I18" s="158">
        <f t="shared" si="1"/>
        <v>1</v>
      </c>
      <c r="J18" s="171" t="s">
        <v>77</v>
      </c>
      <c r="K18" s="169">
        <v>65</v>
      </c>
      <c r="L18" s="311">
        <v>177</v>
      </c>
      <c r="M18" s="2"/>
      <c r="N18" s="2"/>
      <c r="O18" s="2"/>
      <c r="Q18" s="158">
        <f t="shared" si="2"/>
        <v>1</v>
      </c>
      <c r="R18" s="171" t="s">
        <v>79</v>
      </c>
      <c r="S18" s="153">
        <v>61</v>
      </c>
      <c r="T18" s="133">
        <v>122</v>
      </c>
      <c r="U18" s="133">
        <v>254</v>
      </c>
      <c r="V18" s="2"/>
      <c r="W18" s="2"/>
      <c r="Y18" s="158">
        <f t="shared" si="3"/>
        <v>1</v>
      </c>
      <c r="Z18" s="171" t="s">
        <v>79</v>
      </c>
      <c r="AA18" s="133">
        <v>67</v>
      </c>
      <c r="AB18" s="135">
        <v>93</v>
      </c>
      <c r="AC18" s="135">
        <v>233</v>
      </c>
      <c r="AD18" s="163"/>
      <c r="AE18" s="163"/>
      <c r="AF18" s="163"/>
      <c r="AH18" s="158">
        <f t="shared" si="4"/>
        <v>1</v>
      </c>
      <c r="AI18" s="171" t="s">
        <v>80</v>
      </c>
      <c r="AJ18" s="133">
        <v>69</v>
      </c>
      <c r="AK18" s="133">
        <v>126</v>
      </c>
      <c r="AL18" s="133">
        <v>292</v>
      </c>
      <c r="AM18" s="163"/>
      <c r="AN18" s="163"/>
      <c r="AO18" s="163"/>
      <c r="AQ18" s="158">
        <f t="shared" si="5"/>
        <v>1</v>
      </c>
      <c r="AR18" s="171" t="s">
        <v>77</v>
      </c>
      <c r="AS18" s="149">
        <v>67</v>
      </c>
      <c r="AT18" s="138">
        <v>176</v>
      </c>
      <c r="AU18" s="149">
        <v>469</v>
      </c>
      <c r="AV18" s="100"/>
      <c r="AW18" s="100"/>
      <c r="AX18" s="100"/>
      <c r="AZ18" s="158">
        <f t="shared" si="6"/>
        <v>1</v>
      </c>
      <c r="BA18" s="171" t="s">
        <v>79</v>
      </c>
      <c r="BB18" s="138">
        <v>74</v>
      </c>
      <c r="BC18" s="138">
        <v>148</v>
      </c>
      <c r="BD18" s="138">
        <v>337</v>
      </c>
      <c r="BI18" s="158">
        <f t="shared" si="7"/>
        <v>1</v>
      </c>
      <c r="BJ18" s="171" t="s">
        <v>79</v>
      </c>
      <c r="BK18" s="138">
        <v>79</v>
      </c>
      <c r="BL18" s="138">
        <v>177</v>
      </c>
      <c r="BM18" s="149">
        <v>451</v>
      </c>
      <c r="BR18" s="158">
        <f t="shared" si="8"/>
        <v>1</v>
      </c>
      <c r="BS18" s="171" t="s">
        <v>78</v>
      </c>
      <c r="BT18" s="138">
        <v>85</v>
      </c>
      <c r="BU18" s="138">
        <v>148</v>
      </c>
      <c r="BV18" s="138">
        <v>503</v>
      </c>
      <c r="BZ18" s="100"/>
      <c r="CA18" s="158">
        <f t="shared" si="9"/>
        <v>1</v>
      </c>
      <c r="CB18" s="171" t="s">
        <v>79</v>
      </c>
      <c r="CC18" s="169">
        <v>68</v>
      </c>
      <c r="CD18" s="149">
        <v>103</v>
      </c>
      <c r="CE18" s="138">
        <v>842</v>
      </c>
      <c r="CF18" s="1"/>
      <c r="CG18" s="1"/>
      <c r="CH18" s="1"/>
      <c r="CJ18" s="171">
        <f t="shared" si="10"/>
        <v>1</v>
      </c>
      <c r="CK18" s="171" t="s">
        <v>79</v>
      </c>
      <c r="CL18" s="169">
        <v>102</v>
      </c>
      <c r="CM18" s="149">
        <v>177</v>
      </c>
      <c r="CN18" s="138">
        <v>399</v>
      </c>
      <c r="CO18" s="1"/>
      <c r="CP18" s="1"/>
      <c r="CQ18" s="1"/>
      <c r="CS18" s="171">
        <f t="shared" si="11"/>
        <v>1</v>
      </c>
      <c r="CT18" s="171" t="s">
        <v>79</v>
      </c>
      <c r="CU18" s="169">
        <v>102</v>
      </c>
      <c r="CV18" s="149">
        <v>217</v>
      </c>
      <c r="CW18" s="138">
        <v>1114</v>
      </c>
    </row>
    <row r="19" spans="1:101">
      <c r="A19" s="158">
        <f t="shared" si="0"/>
        <v>0</v>
      </c>
      <c r="B19" s="171"/>
      <c r="C19" s="169"/>
      <c r="D19" s="138"/>
      <c r="E19" s="1"/>
      <c r="F19" s="1"/>
      <c r="G19" s="2"/>
      <c r="I19" s="158">
        <f t="shared" si="1"/>
        <v>1</v>
      </c>
      <c r="J19" s="171" t="s">
        <v>79</v>
      </c>
      <c r="K19" s="169">
        <v>67</v>
      </c>
      <c r="L19" s="311">
        <v>232</v>
      </c>
      <c r="M19" s="2"/>
      <c r="N19" s="2"/>
      <c r="O19" s="2"/>
      <c r="Q19" s="158">
        <f t="shared" si="2"/>
        <v>1</v>
      </c>
      <c r="R19" s="171" t="s">
        <v>79</v>
      </c>
      <c r="S19" s="153">
        <v>67</v>
      </c>
      <c r="T19" s="133">
        <v>125</v>
      </c>
      <c r="U19" s="133">
        <v>279</v>
      </c>
      <c r="V19" s="2"/>
      <c r="W19" s="2"/>
      <c r="Y19" s="158">
        <f t="shared" si="3"/>
        <v>1</v>
      </c>
      <c r="Z19" s="171" t="s">
        <v>79</v>
      </c>
      <c r="AA19" s="134">
        <v>68</v>
      </c>
      <c r="AB19" s="133">
        <v>108</v>
      </c>
      <c r="AC19" s="135">
        <v>267</v>
      </c>
      <c r="AD19" s="2"/>
      <c r="AE19" s="2"/>
      <c r="AF19" s="2"/>
      <c r="AH19" s="158">
        <f t="shared" si="4"/>
        <v>1</v>
      </c>
      <c r="AI19" s="171" t="s">
        <v>80</v>
      </c>
      <c r="AJ19" s="133">
        <v>71</v>
      </c>
      <c r="AK19" s="133">
        <v>167</v>
      </c>
      <c r="AL19" s="135">
        <v>302</v>
      </c>
      <c r="AM19" s="2"/>
      <c r="AN19" s="2"/>
      <c r="AO19" s="2"/>
      <c r="AQ19" s="158">
        <f t="shared" si="5"/>
        <v>1</v>
      </c>
      <c r="AR19" s="171" t="s">
        <v>80</v>
      </c>
      <c r="AS19" s="138">
        <v>68</v>
      </c>
      <c r="AT19" s="138">
        <v>177</v>
      </c>
      <c r="AU19" s="149">
        <v>494</v>
      </c>
      <c r="AV19" s="100"/>
      <c r="AW19" s="100"/>
      <c r="AX19" s="100"/>
      <c r="AZ19" s="158">
        <f t="shared" si="6"/>
        <v>1</v>
      </c>
      <c r="BA19" s="171" t="s">
        <v>79</v>
      </c>
      <c r="BB19" s="138">
        <v>79</v>
      </c>
      <c r="BC19" s="138">
        <v>175</v>
      </c>
      <c r="BD19" s="138">
        <v>447</v>
      </c>
      <c r="BI19" s="158">
        <f t="shared" si="7"/>
        <v>1</v>
      </c>
      <c r="BJ19" s="171" t="s">
        <v>80</v>
      </c>
      <c r="BK19" s="138">
        <v>85</v>
      </c>
      <c r="BL19" s="138">
        <v>179</v>
      </c>
      <c r="BM19" s="149">
        <v>503</v>
      </c>
      <c r="BR19" s="158">
        <f t="shared" si="8"/>
        <v>1</v>
      </c>
      <c r="BS19" s="171" t="s">
        <v>79</v>
      </c>
      <c r="BT19" s="138">
        <v>93</v>
      </c>
      <c r="BU19" s="138">
        <v>173</v>
      </c>
      <c r="BV19" s="138">
        <v>910</v>
      </c>
      <c r="BZ19" s="158"/>
      <c r="CA19" s="158">
        <f t="shared" si="9"/>
        <v>1</v>
      </c>
      <c r="CB19" s="171" t="s">
        <v>79</v>
      </c>
      <c r="CC19" s="169">
        <v>71</v>
      </c>
      <c r="CD19" s="138">
        <v>111</v>
      </c>
      <c r="CE19" s="149">
        <v>968</v>
      </c>
      <c r="CF19" s="1"/>
      <c r="CG19" s="1"/>
      <c r="CH19" s="1"/>
      <c r="CJ19" s="171">
        <f t="shared" si="10"/>
        <v>1</v>
      </c>
      <c r="CK19" s="171" t="s">
        <v>80</v>
      </c>
      <c r="CL19" s="169">
        <v>107</v>
      </c>
      <c r="CM19" s="138">
        <v>188</v>
      </c>
      <c r="CN19" s="149">
        <v>488</v>
      </c>
      <c r="CO19" s="1"/>
      <c r="CP19" s="1"/>
      <c r="CQ19" s="1"/>
      <c r="CS19" s="171">
        <f t="shared" si="11"/>
        <v>1</v>
      </c>
      <c r="CT19" s="171" t="s">
        <v>79</v>
      </c>
      <c r="CU19" s="169">
        <v>111</v>
      </c>
      <c r="CV19" s="138">
        <v>230</v>
      </c>
      <c r="CW19" s="149">
        <v>1625</v>
      </c>
    </row>
    <row r="20" spans="1:101">
      <c r="A20" s="158">
        <f t="shared" si="0"/>
        <v>0</v>
      </c>
      <c r="B20" s="171"/>
      <c r="C20" s="169"/>
      <c r="D20" s="138"/>
      <c r="E20" s="1"/>
      <c r="F20" s="2"/>
      <c r="G20" s="2"/>
      <c r="I20" s="158">
        <f t="shared" si="1"/>
        <v>1</v>
      </c>
      <c r="J20" s="171" t="s">
        <v>79</v>
      </c>
      <c r="K20" s="169">
        <v>68</v>
      </c>
      <c r="L20" s="311">
        <v>254</v>
      </c>
      <c r="M20" s="2"/>
      <c r="N20" s="2"/>
      <c r="O20" s="2"/>
      <c r="Q20" s="158">
        <f t="shared" si="2"/>
        <v>1</v>
      </c>
      <c r="R20" s="171" t="s">
        <v>79</v>
      </c>
      <c r="S20" s="153">
        <v>68</v>
      </c>
      <c r="T20" s="133">
        <v>128</v>
      </c>
      <c r="U20" s="133">
        <v>294</v>
      </c>
      <c r="V20" s="2"/>
      <c r="W20" s="2"/>
      <c r="Y20" s="158">
        <f t="shared" si="3"/>
        <v>1</v>
      </c>
      <c r="Z20" s="171" t="s">
        <v>84</v>
      </c>
      <c r="AA20" s="135">
        <v>71</v>
      </c>
      <c r="AB20" s="134">
        <v>111</v>
      </c>
      <c r="AC20" s="135">
        <v>271</v>
      </c>
      <c r="AD20" s="1"/>
      <c r="AE20" s="1"/>
      <c r="AF20" s="1"/>
      <c r="AH20" s="158">
        <f t="shared" si="4"/>
        <v>1</v>
      </c>
      <c r="AI20" s="171" t="s">
        <v>79</v>
      </c>
      <c r="AJ20" s="133">
        <v>74</v>
      </c>
      <c r="AK20" s="135">
        <v>173</v>
      </c>
      <c r="AL20" s="135">
        <v>312</v>
      </c>
      <c r="AM20" s="1"/>
      <c r="AN20" s="1"/>
      <c r="AO20" s="1"/>
      <c r="AQ20" s="158">
        <f t="shared" si="5"/>
        <v>1</v>
      </c>
      <c r="AR20" s="171" t="s">
        <v>84</v>
      </c>
      <c r="AS20" s="138">
        <v>71</v>
      </c>
      <c r="AT20" s="149">
        <v>222</v>
      </c>
      <c r="AU20" s="149">
        <v>716</v>
      </c>
      <c r="AV20" s="2"/>
      <c r="AW20" s="268"/>
      <c r="AX20" s="2"/>
      <c r="AZ20" s="158">
        <f t="shared" si="6"/>
        <v>1</v>
      </c>
      <c r="BA20" s="171" t="s">
        <v>78</v>
      </c>
      <c r="BB20" s="138">
        <v>85</v>
      </c>
      <c r="BC20" s="138">
        <v>179</v>
      </c>
      <c r="BD20" s="138">
        <v>492</v>
      </c>
      <c r="BI20" s="158">
        <f t="shared" si="7"/>
        <v>1</v>
      </c>
      <c r="BJ20" s="171" t="s">
        <v>79</v>
      </c>
      <c r="BK20" s="138">
        <v>86</v>
      </c>
      <c r="BL20" s="138">
        <v>190</v>
      </c>
      <c r="BM20" s="138">
        <v>522</v>
      </c>
      <c r="BR20" s="158">
        <f t="shared" si="8"/>
        <v>1</v>
      </c>
      <c r="BS20" s="171" t="s">
        <v>80</v>
      </c>
      <c r="BT20" s="138">
        <v>100</v>
      </c>
      <c r="BU20" s="138">
        <v>177</v>
      </c>
      <c r="BV20" s="138">
        <v>987</v>
      </c>
      <c r="BZ20" s="100"/>
      <c r="CA20" s="158">
        <f t="shared" si="9"/>
        <v>1</v>
      </c>
      <c r="CB20" s="171" t="s">
        <v>80</v>
      </c>
      <c r="CC20" s="169">
        <v>79</v>
      </c>
      <c r="CD20" s="149">
        <v>141</v>
      </c>
      <c r="CE20" s="149">
        <v>987</v>
      </c>
      <c r="CF20" s="1"/>
      <c r="CG20" s="1"/>
      <c r="CH20" s="1"/>
      <c r="CJ20" s="171">
        <f t="shared" si="10"/>
        <v>1</v>
      </c>
      <c r="CK20" s="171" t="s">
        <v>84</v>
      </c>
      <c r="CL20" s="169">
        <v>111</v>
      </c>
      <c r="CM20" s="149">
        <v>217</v>
      </c>
      <c r="CN20" s="149">
        <v>870</v>
      </c>
      <c r="CO20" s="1"/>
      <c r="CP20" s="1"/>
      <c r="CQ20" s="1"/>
      <c r="CS20" s="171">
        <f t="shared" si="11"/>
        <v>1</v>
      </c>
      <c r="CT20" s="171" t="s">
        <v>79</v>
      </c>
      <c r="CU20" s="169">
        <v>141</v>
      </c>
      <c r="CV20" s="149">
        <v>233</v>
      </c>
      <c r="CW20" s="149">
        <v>1676</v>
      </c>
    </row>
    <row r="21" spans="1:101">
      <c r="A21" s="158">
        <f t="shared" si="0"/>
        <v>0</v>
      </c>
      <c r="B21" s="171"/>
      <c r="C21" s="169"/>
      <c r="D21" s="138"/>
      <c r="E21" s="1"/>
      <c r="F21" s="2"/>
      <c r="G21" s="2"/>
      <c r="I21" s="158">
        <f t="shared" si="1"/>
        <v>1</v>
      </c>
      <c r="J21" s="171" t="s">
        <v>79</v>
      </c>
      <c r="K21" s="169">
        <v>71</v>
      </c>
      <c r="L21" s="311">
        <v>255</v>
      </c>
      <c r="M21" s="2"/>
      <c r="N21" s="2"/>
      <c r="O21" s="2"/>
      <c r="Q21" s="158">
        <f t="shared" si="2"/>
        <v>1</v>
      </c>
      <c r="R21" s="171" t="s">
        <v>79</v>
      </c>
      <c r="S21" s="153">
        <v>69</v>
      </c>
      <c r="T21" s="133">
        <v>135</v>
      </c>
      <c r="U21" s="133">
        <v>340</v>
      </c>
      <c r="V21" s="2"/>
      <c r="W21" s="2"/>
      <c r="Y21" s="158">
        <f t="shared" si="3"/>
        <v>1</v>
      </c>
      <c r="Z21" s="171" t="s">
        <v>80</v>
      </c>
      <c r="AA21" s="133">
        <v>79</v>
      </c>
      <c r="AB21" s="135">
        <v>118</v>
      </c>
      <c r="AC21" s="133">
        <v>303</v>
      </c>
      <c r="AD21" s="1"/>
      <c r="AE21" s="1"/>
      <c r="AF21" s="1"/>
      <c r="AH21" s="158">
        <f t="shared" si="4"/>
        <v>1</v>
      </c>
      <c r="AI21" s="171" t="s">
        <v>79</v>
      </c>
      <c r="AJ21" s="135">
        <v>79</v>
      </c>
      <c r="AK21" s="133">
        <v>175</v>
      </c>
      <c r="AL21" s="133">
        <v>341</v>
      </c>
      <c r="AM21" s="1"/>
      <c r="AN21" s="1"/>
      <c r="AO21" s="1"/>
      <c r="AQ21" s="158">
        <f t="shared" si="5"/>
        <v>1</v>
      </c>
      <c r="AR21" s="171" t="s">
        <v>79</v>
      </c>
      <c r="AS21" s="138">
        <v>79</v>
      </c>
      <c r="AT21" s="138">
        <v>224</v>
      </c>
      <c r="AU21" s="138">
        <v>811</v>
      </c>
      <c r="AW21" s="121"/>
      <c r="AZ21" s="158">
        <f t="shared" si="6"/>
        <v>1</v>
      </c>
      <c r="BA21" s="171" t="s">
        <v>80</v>
      </c>
      <c r="BB21" s="138">
        <v>93</v>
      </c>
      <c r="BC21" s="138">
        <v>191</v>
      </c>
      <c r="BD21" s="138">
        <v>494</v>
      </c>
      <c r="BI21" s="158">
        <f t="shared" si="7"/>
        <v>1</v>
      </c>
      <c r="BJ21" s="171" t="s">
        <v>80</v>
      </c>
      <c r="BK21" s="138">
        <v>93</v>
      </c>
      <c r="BL21" s="138">
        <v>195</v>
      </c>
      <c r="BM21" s="138">
        <v>547</v>
      </c>
      <c r="BR21" s="158">
        <f t="shared" si="8"/>
        <v>1</v>
      </c>
      <c r="BS21" s="171" t="s">
        <v>78</v>
      </c>
      <c r="BT21" s="138">
        <v>107</v>
      </c>
      <c r="BU21" s="138">
        <v>179</v>
      </c>
      <c r="BV21" s="149">
        <v>1124</v>
      </c>
      <c r="BZ21" s="100"/>
      <c r="CA21" s="158">
        <f t="shared" si="9"/>
        <v>1</v>
      </c>
      <c r="CB21" s="171" t="s">
        <v>80</v>
      </c>
      <c r="CC21" s="169">
        <v>88</v>
      </c>
      <c r="CD21" s="138">
        <v>148</v>
      </c>
      <c r="CE21" s="138">
        <v>1024</v>
      </c>
      <c r="CF21" s="1"/>
      <c r="CG21" s="1"/>
      <c r="CH21" s="1"/>
      <c r="CJ21" s="171">
        <f t="shared" si="10"/>
        <v>1</v>
      </c>
      <c r="CK21" s="171" t="s">
        <v>78</v>
      </c>
      <c r="CL21" s="169">
        <v>118</v>
      </c>
      <c r="CM21" s="138">
        <v>222</v>
      </c>
      <c r="CN21" s="138">
        <v>971</v>
      </c>
      <c r="CO21" s="1"/>
      <c r="CP21" s="1"/>
      <c r="CQ21" s="1"/>
      <c r="CS21" s="171">
        <f t="shared" si="11"/>
        <v>1</v>
      </c>
      <c r="CT21" s="171" t="s">
        <v>78</v>
      </c>
      <c r="CU21" s="169">
        <v>148</v>
      </c>
      <c r="CV21" s="138">
        <v>254</v>
      </c>
      <c r="CW21" s="138">
        <v>1718</v>
      </c>
    </row>
    <row r="22" spans="1:101">
      <c r="A22" s="158">
        <f t="shared" si="0"/>
        <v>0</v>
      </c>
      <c r="B22" s="171"/>
      <c r="C22" s="169"/>
      <c r="D22" s="138"/>
      <c r="E22" s="1"/>
      <c r="F22" s="2"/>
      <c r="G22" s="2"/>
      <c r="I22" s="158">
        <f t="shared" si="1"/>
        <v>1</v>
      </c>
      <c r="J22" s="171" t="s">
        <v>79</v>
      </c>
      <c r="K22" s="169">
        <v>75</v>
      </c>
      <c r="L22" s="311">
        <v>267</v>
      </c>
      <c r="M22" s="2"/>
      <c r="N22" s="2"/>
      <c r="O22" s="2"/>
      <c r="Q22" s="158">
        <f t="shared" si="2"/>
        <v>1</v>
      </c>
      <c r="R22" s="171" t="s">
        <v>84</v>
      </c>
      <c r="S22" s="153">
        <v>71</v>
      </c>
      <c r="T22" s="133">
        <v>141</v>
      </c>
      <c r="U22" s="133">
        <v>349</v>
      </c>
      <c r="V22" s="2"/>
      <c r="W22" s="2"/>
      <c r="Y22" s="158">
        <f t="shared" si="3"/>
        <v>1</v>
      </c>
      <c r="Z22" s="171" t="s">
        <v>79</v>
      </c>
      <c r="AA22" s="133">
        <v>84</v>
      </c>
      <c r="AB22" s="135">
        <v>121</v>
      </c>
      <c r="AC22" s="133">
        <v>308</v>
      </c>
      <c r="AD22" s="1"/>
      <c r="AE22" s="1"/>
      <c r="AF22" s="1"/>
      <c r="AH22" s="158">
        <f t="shared" si="4"/>
        <v>1</v>
      </c>
      <c r="AI22" s="171" t="s">
        <v>78</v>
      </c>
      <c r="AJ22" s="135">
        <v>87</v>
      </c>
      <c r="AK22" s="135">
        <v>180</v>
      </c>
      <c r="AL22" s="133">
        <v>343</v>
      </c>
      <c r="AM22" s="1"/>
      <c r="AN22" s="1"/>
      <c r="AO22" s="1"/>
      <c r="AQ22" s="158">
        <f t="shared" si="5"/>
        <v>1</v>
      </c>
      <c r="AR22" s="171" t="s">
        <v>79</v>
      </c>
      <c r="AS22" s="138">
        <v>93</v>
      </c>
      <c r="AT22" s="138">
        <v>237</v>
      </c>
      <c r="AU22" s="138">
        <v>868</v>
      </c>
      <c r="AW22" s="121"/>
      <c r="AZ22" s="158">
        <f t="shared" si="6"/>
        <v>1</v>
      </c>
      <c r="BA22" s="171" t="s">
        <v>79</v>
      </c>
      <c r="BB22" s="138">
        <v>103</v>
      </c>
      <c r="BC22" s="138">
        <v>217</v>
      </c>
      <c r="BD22" s="138">
        <v>503</v>
      </c>
      <c r="BI22" s="158">
        <f t="shared" si="7"/>
        <v>1</v>
      </c>
      <c r="BJ22" s="171" t="s">
        <v>80</v>
      </c>
      <c r="BK22" s="138">
        <v>103</v>
      </c>
      <c r="BL22" s="138">
        <v>201</v>
      </c>
      <c r="BM22" s="149">
        <v>968</v>
      </c>
      <c r="BR22" s="158">
        <f t="shared" si="8"/>
        <v>1</v>
      </c>
      <c r="BS22" s="171" t="s">
        <v>79</v>
      </c>
      <c r="BT22" s="138">
        <v>111</v>
      </c>
      <c r="BU22" s="138">
        <v>190</v>
      </c>
      <c r="BV22" s="138">
        <v>1270</v>
      </c>
      <c r="BZ22" s="100"/>
      <c r="CA22" s="158">
        <f t="shared" si="9"/>
        <v>1</v>
      </c>
      <c r="CB22" s="171" t="s">
        <v>79</v>
      </c>
      <c r="CC22" s="171">
        <v>93</v>
      </c>
      <c r="CD22" s="138">
        <v>177</v>
      </c>
      <c r="CE22" s="149">
        <v>1114</v>
      </c>
      <c r="CF22" s="1"/>
      <c r="CG22" s="1"/>
      <c r="CH22" s="1"/>
      <c r="CJ22" s="171">
        <f t="shared" si="10"/>
        <v>1</v>
      </c>
      <c r="CK22" s="171" t="s">
        <v>77</v>
      </c>
      <c r="CL22" s="171">
        <v>121</v>
      </c>
      <c r="CM22" s="138">
        <v>234</v>
      </c>
      <c r="CN22" s="149">
        <v>1218</v>
      </c>
      <c r="CO22" s="1"/>
      <c r="CP22" s="1"/>
      <c r="CQ22" s="1"/>
      <c r="CS22" s="171">
        <f t="shared" si="11"/>
        <v>1</v>
      </c>
      <c r="CT22" s="169" t="s">
        <v>80</v>
      </c>
      <c r="CU22" s="171">
        <v>175</v>
      </c>
      <c r="CV22" s="138">
        <v>294</v>
      </c>
      <c r="CW22" s="149">
        <v>1986</v>
      </c>
    </row>
    <row r="23" spans="1:101" ht="13.5" thickBot="1">
      <c r="A23" s="158">
        <f t="shared" si="0"/>
        <v>0</v>
      </c>
      <c r="B23" s="171"/>
      <c r="C23" s="169"/>
      <c r="D23" s="138"/>
      <c r="E23" s="1"/>
      <c r="F23" s="2"/>
      <c r="G23" s="2"/>
      <c r="I23" s="158">
        <f t="shared" si="1"/>
        <v>1</v>
      </c>
      <c r="J23" s="171" t="s">
        <v>78</v>
      </c>
      <c r="K23" s="169">
        <v>80</v>
      </c>
      <c r="L23" s="311">
        <v>269</v>
      </c>
      <c r="M23" s="2"/>
      <c r="N23" s="2"/>
      <c r="O23" s="2"/>
      <c r="Q23" s="158">
        <f t="shared" si="2"/>
        <v>1</v>
      </c>
      <c r="R23" s="171" t="s">
        <v>78</v>
      </c>
      <c r="S23" s="153">
        <v>74</v>
      </c>
      <c r="T23" s="133">
        <v>144</v>
      </c>
      <c r="U23" s="136">
        <v>365</v>
      </c>
      <c r="V23" s="2"/>
      <c r="W23" s="2"/>
      <c r="Y23" s="158">
        <f t="shared" si="3"/>
        <v>1</v>
      </c>
      <c r="Z23" s="171" t="s">
        <v>80</v>
      </c>
      <c r="AA23" s="134">
        <v>86</v>
      </c>
      <c r="AB23" s="133">
        <v>138</v>
      </c>
      <c r="AC23" s="133">
        <v>311</v>
      </c>
      <c r="AD23" s="1"/>
      <c r="AE23" s="1"/>
      <c r="AF23" s="1"/>
      <c r="AH23" s="158">
        <f t="shared" si="4"/>
        <v>1</v>
      </c>
      <c r="AI23" s="171" t="s">
        <v>78</v>
      </c>
      <c r="AJ23" s="135">
        <v>103</v>
      </c>
      <c r="AK23" s="135">
        <v>192</v>
      </c>
      <c r="AL23" s="135">
        <v>378</v>
      </c>
      <c r="AM23" s="1"/>
      <c r="AN23" s="1"/>
      <c r="AO23" s="1"/>
      <c r="AQ23" s="158">
        <f t="shared" si="5"/>
        <v>1</v>
      </c>
      <c r="AR23" s="171" t="s">
        <v>80</v>
      </c>
      <c r="AS23" s="138">
        <v>107</v>
      </c>
      <c r="AT23" s="149">
        <v>279</v>
      </c>
      <c r="AU23" s="138">
        <v>1038</v>
      </c>
      <c r="AW23" s="121"/>
      <c r="AZ23" s="158">
        <f t="shared" si="6"/>
        <v>1</v>
      </c>
      <c r="BA23" s="171" t="s">
        <v>80</v>
      </c>
      <c r="BB23" s="138">
        <v>107</v>
      </c>
      <c r="BC23" s="138">
        <v>229</v>
      </c>
      <c r="BD23" s="138">
        <v>537</v>
      </c>
      <c r="BI23" s="158">
        <f t="shared" si="7"/>
        <v>1</v>
      </c>
      <c r="BJ23" s="171" t="s">
        <v>80</v>
      </c>
      <c r="BK23" s="138">
        <v>108</v>
      </c>
      <c r="BL23" s="149">
        <v>217</v>
      </c>
      <c r="BM23" s="149">
        <v>1114</v>
      </c>
      <c r="BR23" s="158">
        <f t="shared" si="8"/>
        <v>1</v>
      </c>
      <c r="BS23" s="171" t="s">
        <v>79</v>
      </c>
      <c r="BT23" s="138">
        <v>116</v>
      </c>
      <c r="BU23" s="149">
        <v>195</v>
      </c>
      <c r="BV23" s="138">
        <v>1319</v>
      </c>
      <c r="BZ23" s="100"/>
      <c r="CA23" s="158">
        <f t="shared" si="9"/>
        <v>1</v>
      </c>
      <c r="CB23" s="171" t="s">
        <v>78</v>
      </c>
      <c r="CC23" s="171">
        <v>100</v>
      </c>
      <c r="CD23" s="138">
        <v>195</v>
      </c>
      <c r="CE23" s="138">
        <v>1124</v>
      </c>
      <c r="CF23" s="1"/>
      <c r="CG23" s="1"/>
      <c r="CH23" s="1"/>
      <c r="CJ23" s="171">
        <f t="shared" si="10"/>
        <v>1</v>
      </c>
      <c r="CK23" s="171" t="s">
        <v>80</v>
      </c>
      <c r="CL23" s="171">
        <v>125</v>
      </c>
      <c r="CM23" s="138">
        <v>245</v>
      </c>
      <c r="CN23" s="138">
        <v>1507</v>
      </c>
      <c r="CO23" s="1"/>
      <c r="CP23" s="1"/>
      <c r="CQ23" s="1"/>
      <c r="CS23" s="171">
        <f t="shared" si="11"/>
        <v>1</v>
      </c>
      <c r="CT23" s="171" t="s">
        <v>84</v>
      </c>
      <c r="CU23" s="171">
        <v>177</v>
      </c>
      <c r="CV23" s="138">
        <v>330</v>
      </c>
      <c r="CW23" s="138">
        <v>2041</v>
      </c>
    </row>
    <row r="24" spans="1:101">
      <c r="A24" s="158">
        <f t="shared" si="0"/>
        <v>0</v>
      </c>
      <c r="B24" s="171"/>
      <c r="C24" s="169"/>
      <c r="D24" s="138"/>
      <c r="E24" s="2"/>
      <c r="F24" s="2"/>
      <c r="G24" s="2"/>
      <c r="I24" s="158">
        <f t="shared" si="1"/>
        <v>1</v>
      </c>
      <c r="J24" s="171" t="s">
        <v>79</v>
      </c>
      <c r="K24" s="169">
        <v>88</v>
      </c>
      <c r="L24" s="311">
        <v>274</v>
      </c>
      <c r="M24" s="2"/>
      <c r="N24" s="2"/>
      <c r="O24" s="2"/>
      <c r="Q24" s="158">
        <f t="shared" si="2"/>
        <v>1</v>
      </c>
      <c r="R24" s="171" t="s">
        <v>77</v>
      </c>
      <c r="S24" s="153">
        <v>75</v>
      </c>
      <c r="T24" s="133">
        <v>177</v>
      </c>
      <c r="U24" s="2"/>
      <c r="V24" s="2"/>
      <c r="W24" s="2"/>
      <c r="Y24" s="158">
        <f t="shared" si="3"/>
        <v>1</v>
      </c>
      <c r="Z24" s="171" t="s">
        <v>80</v>
      </c>
      <c r="AA24" s="133">
        <v>88</v>
      </c>
      <c r="AB24" s="133">
        <v>144</v>
      </c>
      <c r="AC24" s="133">
        <v>343</v>
      </c>
      <c r="AD24" s="1"/>
      <c r="AE24" s="1"/>
      <c r="AF24" s="1"/>
      <c r="AH24" s="158">
        <f t="shared" si="4"/>
        <v>1</v>
      </c>
      <c r="AI24" s="171" t="s">
        <v>80</v>
      </c>
      <c r="AJ24" s="135">
        <v>108</v>
      </c>
      <c r="AK24" s="133">
        <v>201</v>
      </c>
      <c r="AL24" s="134">
        <v>469</v>
      </c>
      <c r="AM24" s="1"/>
      <c r="AN24" s="1"/>
      <c r="AO24" s="1"/>
      <c r="AQ24" s="158">
        <f t="shared" si="5"/>
        <v>1</v>
      </c>
      <c r="AR24" s="171" t="s">
        <v>80</v>
      </c>
      <c r="AS24" s="138">
        <v>111</v>
      </c>
      <c r="AT24" s="138">
        <v>288</v>
      </c>
      <c r="AU24" s="138">
        <v>1126</v>
      </c>
      <c r="AW24" s="121"/>
      <c r="AZ24" s="158">
        <f t="shared" si="6"/>
        <v>1</v>
      </c>
      <c r="BA24" s="171" t="s">
        <v>77</v>
      </c>
      <c r="BB24" s="138">
        <v>108</v>
      </c>
      <c r="BC24" s="138">
        <v>233</v>
      </c>
      <c r="BD24" s="138">
        <v>766</v>
      </c>
      <c r="BI24" s="158">
        <f t="shared" si="7"/>
        <v>1</v>
      </c>
      <c r="BJ24" s="171" t="s">
        <v>78</v>
      </c>
      <c r="BK24" s="149">
        <v>111</v>
      </c>
      <c r="BL24" s="138">
        <v>222</v>
      </c>
      <c r="BM24" s="138">
        <v>1126</v>
      </c>
      <c r="BR24" s="158">
        <f t="shared" si="8"/>
        <v>1</v>
      </c>
      <c r="BS24" s="171" t="s">
        <v>80</v>
      </c>
      <c r="BT24" s="138">
        <v>118</v>
      </c>
      <c r="BU24" s="138">
        <v>223</v>
      </c>
      <c r="BV24" s="149">
        <v>1592</v>
      </c>
      <c r="BZ24" s="100"/>
      <c r="CA24" s="158">
        <f t="shared" si="9"/>
        <v>1</v>
      </c>
      <c r="CB24" s="171" t="s">
        <v>79</v>
      </c>
      <c r="CC24" s="169">
        <v>103</v>
      </c>
      <c r="CD24" s="138">
        <v>207</v>
      </c>
      <c r="CE24" s="149">
        <v>1577</v>
      </c>
      <c r="CF24" s="1"/>
      <c r="CG24" s="1"/>
      <c r="CH24" s="1"/>
      <c r="CJ24" s="171">
        <f t="shared" si="10"/>
        <v>1</v>
      </c>
      <c r="CK24" s="169" t="s">
        <v>80</v>
      </c>
      <c r="CL24" s="169">
        <v>126</v>
      </c>
      <c r="CM24" s="138">
        <v>247</v>
      </c>
      <c r="CN24" s="149">
        <v>1717</v>
      </c>
      <c r="CO24" s="1"/>
      <c r="CP24" s="1"/>
      <c r="CQ24" s="1"/>
      <c r="CS24" s="171">
        <f t="shared" si="11"/>
        <v>1</v>
      </c>
      <c r="CT24" s="169" t="s">
        <v>80</v>
      </c>
      <c r="CU24" s="169">
        <v>188</v>
      </c>
      <c r="CV24" s="138">
        <v>343</v>
      </c>
      <c r="CW24" s="149">
        <v>2056</v>
      </c>
    </row>
    <row r="25" spans="1:101">
      <c r="A25" s="158">
        <f t="shared" si="0"/>
        <v>0</v>
      </c>
      <c r="B25" s="171"/>
      <c r="C25" s="169"/>
      <c r="D25" s="138"/>
      <c r="E25" s="2"/>
      <c r="F25" s="2"/>
      <c r="G25" s="2"/>
      <c r="I25" s="158">
        <f t="shared" si="1"/>
        <v>1</v>
      </c>
      <c r="J25" s="171" t="s">
        <v>83</v>
      </c>
      <c r="K25" s="169">
        <v>102</v>
      </c>
      <c r="L25" s="311">
        <v>364</v>
      </c>
      <c r="M25" s="2"/>
      <c r="N25" s="2"/>
      <c r="O25" s="2"/>
      <c r="Q25" s="158">
        <f t="shared" si="2"/>
        <v>1</v>
      </c>
      <c r="R25" s="171" t="s">
        <v>77</v>
      </c>
      <c r="S25" s="153">
        <v>85</v>
      </c>
      <c r="T25" s="133">
        <v>192</v>
      </c>
      <c r="U25" s="2"/>
      <c r="V25" s="2"/>
      <c r="W25" s="2"/>
      <c r="Y25" s="158">
        <f t="shared" si="3"/>
        <v>1</v>
      </c>
      <c r="Z25" s="171" t="s">
        <v>78</v>
      </c>
      <c r="AA25" s="135">
        <v>93</v>
      </c>
      <c r="AB25" s="135">
        <v>151</v>
      </c>
      <c r="AC25" s="133">
        <v>353</v>
      </c>
      <c r="AD25" s="1"/>
      <c r="AE25" s="1"/>
      <c r="AF25" s="1"/>
      <c r="AH25" s="158">
        <f t="shared" si="4"/>
        <v>1</v>
      </c>
      <c r="AI25" s="171" t="s">
        <v>84</v>
      </c>
      <c r="AJ25" s="133">
        <v>111</v>
      </c>
      <c r="AK25" s="135">
        <v>222</v>
      </c>
      <c r="AL25" s="135">
        <v>494</v>
      </c>
      <c r="AM25" s="1"/>
      <c r="AN25" s="1"/>
      <c r="AO25" s="1"/>
      <c r="AQ25" s="158">
        <f t="shared" si="5"/>
        <v>1</v>
      </c>
      <c r="AR25" s="171" t="s">
        <v>79</v>
      </c>
      <c r="AS25" s="138">
        <v>121</v>
      </c>
      <c r="AT25" s="138">
        <v>292</v>
      </c>
      <c r="AU25" s="138">
        <v>1218</v>
      </c>
      <c r="AW25" s="121"/>
      <c r="AZ25" s="158">
        <f t="shared" si="6"/>
        <v>1</v>
      </c>
      <c r="BA25" s="171" t="s">
        <v>80</v>
      </c>
      <c r="BB25" s="138">
        <v>111</v>
      </c>
      <c r="BC25" s="138">
        <v>245</v>
      </c>
      <c r="BD25" s="138">
        <v>910</v>
      </c>
      <c r="BI25" s="158">
        <f t="shared" si="7"/>
        <v>1</v>
      </c>
      <c r="BJ25" s="171" t="s">
        <v>80</v>
      </c>
      <c r="BK25" s="138">
        <v>118</v>
      </c>
      <c r="BL25" s="149">
        <v>233</v>
      </c>
      <c r="BM25" s="138">
        <v>1139</v>
      </c>
      <c r="BR25" s="158">
        <f t="shared" si="8"/>
        <v>1</v>
      </c>
      <c r="BS25" s="171" t="s">
        <v>79</v>
      </c>
      <c r="BT25" s="149">
        <v>121</v>
      </c>
      <c r="BU25" s="138">
        <v>233</v>
      </c>
      <c r="BV25" s="138">
        <v>1732</v>
      </c>
      <c r="BZ25" s="100"/>
      <c r="CA25" s="158">
        <f t="shared" si="9"/>
        <v>1</v>
      </c>
      <c r="CB25" s="171" t="s">
        <v>80</v>
      </c>
      <c r="CC25" s="169">
        <v>108</v>
      </c>
      <c r="CD25" s="149">
        <v>217</v>
      </c>
      <c r="CE25" s="138">
        <v>1717</v>
      </c>
      <c r="CF25" s="1"/>
      <c r="CG25" s="1"/>
      <c r="CH25" s="1"/>
      <c r="CJ25" s="171">
        <f t="shared" si="10"/>
        <v>1</v>
      </c>
      <c r="CK25" s="171" t="s">
        <v>78</v>
      </c>
      <c r="CL25" s="169">
        <v>135</v>
      </c>
      <c r="CM25" s="149">
        <v>329</v>
      </c>
      <c r="CN25" s="138">
        <v>1918</v>
      </c>
      <c r="CO25" s="1"/>
      <c r="CP25" s="1"/>
      <c r="CQ25" s="1"/>
      <c r="CS25" s="171">
        <f t="shared" si="11"/>
        <v>1</v>
      </c>
      <c r="CT25" s="171" t="s">
        <v>78</v>
      </c>
      <c r="CU25" s="169">
        <v>201</v>
      </c>
      <c r="CV25" s="149">
        <v>469</v>
      </c>
      <c r="CW25" s="138">
        <v>2429</v>
      </c>
    </row>
    <row r="26" spans="1:101">
      <c r="A26" s="158">
        <f t="shared" si="0"/>
        <v>0</v>
      </c>
      <c r="B26" s="274"/>
      <c r="C26" s="169"/>
      <c r="D26" s="138"/>
      <c r="E26" s="2"/>
      <c r="F26" s="2"/>
      <c r="G26" s="2"/>
      <c r="I26" s="158">
        <f t="shared" si="1"/>
        <v>1</v>
      </c>
      <c r="J26" s="274" t="s">
        <v>78</v>
      </c>
      <c r="K26" s="169">
        <v>111</v>
      </c>
      <c r="L26" s="311">
        <v>365</v>
      </c>
      <c r="M26" s="2"/>
      <c r="N26" s="2"/>
      <c r="O26" s="2"/>
      <c r="Q26" s="158">
        <f t="shared" si="2"/>
        <v>1</v>
      </c>
      <c r="R26" s="274" t="s">
        <v>78</v>
      </c>
      <c r="S26" s="153">
        <v>108</v>
      </c>
      <c r="T26" s="133">
        <v>217</v>
      </c>
      <c r="U26" s="2"/>
      <c r="V26" s="2"/>
      <c r="W26" s="2"/>
      <c r="Y26" s="158">
        <f t="shared" si="3"/>
        <v>1</v>
      </c>
      <c r="Z26" s="274" t="s">
        <v>80</v>
      </c>
      <c r="AA26" s="133">
        <v>94</v>
      </c>
      <c r="AB26" s="135">
        <v>157</v>
      </c>
      <c r="AC26" s="135">
        <v>469</v>
      </c>
      <c r="AD26" s="1"/>
      <c r="AE26" s="1"/>
      <c r="AF26" s="1"/>
      <c r="AH26" s="158">
        <f t="shared" si="4"/>
        <v>1</v>
      </c>
      <c r="AI26" s="274" t="s">
        <v>80</v>
      </c>
      <c r="AJ26" s="133">
        <v>118</v>
      </c>
      <c r="AK26" s="135">
        <v>231</v>
      </c>
      <c r="AL26" s="133">
        <v>547</v>
      </c>
      <c r="AM26" s="1"/>
      <c r="AN26" s="1"/>
      <c r="AO26" s="1"/>
      <c r="AQ26" s="158">
        <f t="shared" si="5"/>
        <v>1</v>
      </c>
      <c r="AR26" s="274" t="s">
        <v>80</v>
      </c>
      <c r="AS26" s="149">
        <v>126</v>
      </c>
      <c r="AT26" s="138">
        <v>302</v>
      </c>
      <c r="AU26" s="138">
        <v>1272</v>
      </c>
      <c r="AW26" s="121"/>
      <c r="AZ26" s="158">
        <f t="shared" si="6"/>
        <v>1</v>
      </c>
      <c r="BA26" s="274" t="s">
        <v>79</v>
      </c>
      <c r="BB26" s="138">
        <v>118</v>
      </c>
      <c r="BC26" s="138">
        <v>254</v>
      </c>
      <c r="BD26" s="138">
        <v>1108</v>
      </c>
      <c r="BI26" s="158">
        <f t="shared" si="7"/>
        <v>1</v>
      </c>
      <c r="BJ26" s="274" t="s">
        <v>80</v>
      </c>
      <c r="BK26" s="138">
        <v>120</v>
      </c>
      <c r="BL26" s="138">
        <v>254</v>
      </c>
      <c r="BM26" s="138">
        <v>1625</v>
      </c>
      <c r="BR26" s="158">
        <f t="shared" si="8"/>
        <v>1</v>
      </c>
      <c r="BS26" s="274" t="s">
        <v>79</v>
      </c>
      <c r="BT26" s="138">
        <v>126</v>
      </c>
      <c r="BU26" s="149">
        <v>254</v>
      </c>
      <c r="BV26" s="138">
        <v>1816</v>
      </c>
      <c r="BZ26" s="100"/>
      <c r="CA26" s="158">
        <f t="shared" si="9"/>
        <v>1</v>
      </c>
      <c r="CB26" s="274" t="s">
        <v>79</v>
      </c>
      <c r="CC26" s="171">
        <v>111</v>
      </c>
      <c r="CD26" s="138">
        <v>233</v>
      </c>
      <c r="CE26" s="138">
        <v>2016</v>
      </c>
      <c r="CF26" s="1"/>
      <c r="CG26" s="1"/>
      <c r="CH26" s="1"/>
      <c r="CJ26" s="171">
        <f t="shared" si="10"/>
        <v>1</v>
      </c>
      <c r="CK26" s="274" t="s">
        <v>80</v>
      </c>
      <c r="CL26" s="171">
        <v>148</v>
      </c>
      <c r="CM26" s="138">
        <v>341</v>
      </c>
      <c r="CN26" s="138">
        <v>2753</v>
      </c>
      <c r="CO26" s="1"/>
      <c r="CP26" s="1"/>
      <c r="CQ26" s="1"/>
      <c r="CS26" s="171">
        <f t="shared" si="11"/>
        <v>1</v>
      </c>
      <c r="CT26" s="274" t="s">
        <v>78</v>
      </c>
      <c r="CU26" s="171">
        <v>217</v>
      </c>
      <c r="CV26" s="138">
        <v>668</v>
      </c>
      <c r="CW26" s="138">
        <v>3138</v>
      </c>
    </row>
    <row r="27" spans="1:101" ht="13.5" thickBot="1">
      <c r="A27" s="158">
        <f t="shared" si="0"/>
        <v>0</v>
      </c>
      <c r="B27" s="171"/>
      <c r="C27" s="169"/>
      <c r="D27" s="139"/>
      <c r="E27" s="2"/>
      <c r="F27" s="2"/>
      <c r="G27" s="2"/>
      <c r="I27" s="158">
        <f t="shared" si="1"/>
        <v>1</v>
      </c>
      <c r="J27" s="171" t="s">
        <v>79</v>
      </c>
      <c r="K27" s="169">
        <v>118</v>
      </c>
      <c r="L27" s="312">
        <v>388</v>
      </c>
      <c r="M27" s="2"/>
      <c r="N27" s="2"/>
      <c r="O27" s="2"/>
      <c r="Q27" s="158">
        <f t="shared" si="2"/>
        <v>1</v>
      </c>
      <c r="R27" s="171" t="s">
        <v>83</v>
      </c>
      <c r="S27" s="153">
        <v>111</v>
      </c>
      <c r="T27" s="133">
        <v>236</v>
      </c>
      <c r="U27" s="2"/>
      <c r="V27" s="2"/>
      <c r="W27" s="2"/>
      <c r="Y27" s="158">
        <f t="shared" si="3"/>
        <v>1</v>
      </c>
      <c r="Z27" s="171" t="s">
        <v>79</v>
      </c>
      <c r="AA27" s="135">
        <v>108</v>
      </c>
      <c r="AB27" s="133">
        <v>168</v>
      </c>
      <c r="AC27" s="136">
        <v>716</v>
      </c>
      <c r="AD27" s="1"/>
      <c r="AE27" s="1"/>
      <c r="AF27" s="1"/>
      <c r="AH27" s="158">
        <f t="shared" si="4"/>
        <v>1</v>
      </c>
      <c r="AI27" s="171" t="s">
        <v>80</v>
      </c>
      <c r="AJ27" s="133">
        <v>121</v>
      </c>
      <c r="AK27" s="133">
        <v>236</v>
      </c>
      <c r="AL27" s="269">
        <v>650</v>
      </c>
      <c r="AM27" s="1"/>
      <c r="AN27" s="1"/>
      <c r="AO27" s="1"/>
      <c r="AQ27" s="158">
        <f t="shared" si="5"/>
        <v>1</v>
      </c>
      <c r="AR27" s="171" t="s">
        <v>80</v>
      </c>
      <c r="AS27" s="138">
        <v>148</v>
      </c>
      <c r="AT27" s="138">
        <v>322</v>
      </c>
      <c r="AU27" s="139">
        <v>1388</v>
      </c>
      <c r="AW27" s="121"/>
      <c r="AZ27" s="158">
        <f t="shared" si="6"/>
        <v>1</v>
      </c>
      <c r="BA27" s="171" t="s">
        <v>80</v>
      </c>
      <c r="BB27" s="138">
        <v>121</v>
      </c>
      <c r="BC27" s="138">
        <v>312</v>
      </c>
      <c r="BD27" s="139">
        <v>1510</v>
      </c>
      <c r="BI27" s="158">
        <f t="shared" si="7"/>
        <v>1</v>
      </c>
      <c r="BJ27" s="171" t="s">
        <v>79</v>
      </c>
      <c r="BK27" s="138">
        <v>121</v>
      </c>
      <c r="BL27" s="138">
        <v>271</v>
      </c>
      <c r="BM27" s="139">
        <v>1902</v>
      </c>
      <c r="BR27" s="158">
        <f t="shared" si="8"/>
        <v>1</v>
      </c>
      <c r="BS27" s="171" t="s">
        <v>79</v>
      </c>
      <c r="BT27" s="138">
        <v>148</v>
      </c>
      <c r="BU27" s="138">
        <v>330</v>
      </c>
      <c r="BV27" s="139">
        <v>1902</v>
      </c>
      <c r="BZ27" s="100"/>
      <c r="CA27" s="158">
        <f t="shared" si="9"/>
        <v>1</v>
      </c>
      <c r="CB27" s="171" t="s">
        <v>80</v>
      </c>
      <c r="CC27" s="171">
        <v>118</v>
      </c>
      <c r="CD27" s="138">
        <v>254</v>
      </c>
      <c r="CE27" s="139">
        <v>2171</v>
      </c>
      <c r="CF27" s="1"/>
      <c r="CG27" s="1"/>
      <c r="CH27" s="1"/>
      <c r="CJ27" s="171">
        <f t="shared" si="10"/>
        <v>1</v>
      </c>
      <c r="CK27" s="171" t="s">
        <v>80</v>
      </c>
      <c r="CL27" s="171">
        <v>175</v>
      </c>
      <c r="CM27" s="138">
        <v>343</v>
      </c>
      <c r="CN27" s="139">
        <v>2775</v>
      </c>
      <c r="CO27" s="1"/>
      <c r="CP27" s="1"/>
      <c r="CQ27" s="1"/>
      <c r="CS27" s="171">
        <f t="shared" si="11"/>
        <v>1</v>
      </c>
      <c r="CT27" s="171" t="s">
        <v>79</v>
      </c>
      <c r="CU27" s="171">
        <v>230</v>
      </c>
      <c r="CV27" s="138">
        <v>888</v>
      </c>
      <c r="CW27" s="139">
        <v>3357</v>
      </c>
    </row>
    <row r="28" spans="1:101">
      <c r="A28" s="158">
        <f t="shared" si="0"/>
        <v>0</v>
      </c>
      <c r="B28" s="171"/>
      <c r="C28" s="138"/>
      <c r="D28" s="2"/>
      <c r="E28" s="2"/>
      <c r="F28" s="2"/>
      <c r="G28" s="2"/>
      <c r="I28" s="158">
        <f t="shared" si="1"/>
        <v>1</v>
      </c>
      <c r="J28" s="171" t="s">
        <v>83</v>
      </c>
      <c r="K28" s="138">
        <v>126</v>
      </c>
      <c r="L28" s="2"/>
      <c r="M28" s="2"/>
      <c r="N28" s="2"/>
      <c r="O28" s="2"/>
      <c r="Q28" s="158">
        <f t="shared" si="2"/>
        <v>1</v>
      </c>
      <c r="R28" s="171" t="s">
        <v>79</v>
      </c>
      <c r="S28" s="153">
        <v>114</v>
      </c>
      <c r="T28" s="133">
        <v>249</v>
      </c>
      <c r="U28" s="2"/>
      <c r="V28" s="2"/>
      <c r="W28" s="2"/>
      <c r="Y28" s="158">
        <f t="shared" si="3"/>
        <v>1</v>
      </c>
      <c r="Z28" s="171" t="s">
        <v>79</v>
      </c>
      <c r="AA28" s="133">
        <v>111</v>
      </c>
      <c r="AB28" s="133">
        <v>173</v>
      </c>
      <c r="AC28" s="1"/>
      <c r="AD28" s="1"/>
      <c r="AE28" s="1"/>
      <c r="AF28" s="1"/>
      <c r="AH28" s="158">
        <f t="shared" si="4"/>
        <v>1</v>
      </c>
      <c r="AI28" s="171" t="s">
        <v>79</v>
      </c>
      <c r="AJ28" s="135">
        <v>123</v>
      </c>
      <c r="AK28" s="135">
        <v>254</v>
      </c>
      <c r="AL28" s="1"/>
      <c r="AM28" s="1"/>
      <c r="AN28" s="1"/>
      <c r="AO28" s="1"/>
      <c r="AQ28" s="158">
        <f t="shared" si="5"/>
        <v>1</v>
      </c>
      <c r="AR28" s="171" t="s">
        <v>79</v>
      </c>
      <c r="AS28" s="138">
        <v>157</v>
      </c>
      <c r="AT28" s="138">
        <v>330</v>
      </c>
      <c r="AW28" s="121"/>
      <c r="AZ28" s="158">
        <f t="shared" si="6"/>
        <v>1</v>
      </c>
      <c r="BA28" s="171" t="s">
        <v>80</v>
      </c>
      <c r="BB28" s="138">
        <v>126</v>
      </c>
      <c r="BC28" s="138">
        <v>330</v>
      </c>
      <c r="BI28" s="158">
        <f t="shared" si="7"/>
        <v>1</v>
      </c>
      <c r="BJ28" s="171" t="s">
        <v>78</v>
      </c>
      <c r="BK28" s="138">
        <v>122</v>
      </c>
      <c r="BL28" s="138">
        <v>291</v>
      </c>
      <c r="BR28" s="158">
        <f t="shared" si="8"/>
        <v>1</v>
      </c>
      <c r="BS28" s="171" t="s">
        <v>77</v>
      </c>
      <c r="BT28" s="138">
        <v>173</v>
      </c>
      <c r="BU28" s="138">
        <v>386</v>
      </c>
      <c r="BZ28" s="100"/>
      <c r="CA28" s="158">
        <f t="shared" si="9"/>
        <v>1</v>
      </c>
      <c r="CB28" s="171" t="s">
        <v>80</v>
      </c>
      <c r="CC28" s="169">
        <v>121</v>
      </c>
      <c r="CD28" s="149">
        <v>330</v>
      </c>
      <c r="CE28" s="1"/>
      <c r="CF28" s="1"/>
      <c r="CG28" s="1"/>
      <c r="CH28" s="1"/>
      <c r="CJ28" s="171">
        <f t="shared" si="10"/>
        <v>1</v>
      </c>
      <c r="CK28" s="171" t="s">
        <v>77</v>
      </c>
      <c r="CL28" s="169">
        <v>177</v>
      </c>
      <c r="CM28" s="149">
        <v>399</v>
      </c>
      <c r="CN28" s="1"/>
      <c r="CO28" s="1"/>
      <c r="CP28" s="1"/>
      <c r="CQ28" s="1"/>
      <c r="CS28" s="171">
        <f t="shared" si="11"/>
        <v>1</v>
      </c>
      <c r="CT28" s="171" t="s">
        <v>77</v>
      </c>
      <c r="CU28" s="169">
        <v>233</v>
      </c>
      <c r="CV28" s="149">
        <v>968</v>
      </c>
    </row>
    <row r="29" spans="1:101">
      <c r="A29" s="158">
        <f t="shared" si="0"/>
        <v>0</v>
      </c>
      <c r="B29" s="171"/>
      <c r="C29" s="138"/>
      <c r="D29" s="2"/>
      <c r="E29" s="2"/>
      <c r="F29" s="2"/>
      <c r="G29" s="2"/>
      <c r="I29" s="158">
        <f t="shared" si="1"/>
        <v>1</v>
      </c>
      <c r="J29" s="171" t="s">
        <v>83</v>
      </c>
      <c r="K29" s="138">
        <v>131</v>
      </c>
      <c r="L29" s="2"/>
      <c r="M29" s="2"/>
      <c r="N29" s="2"/>
      <c r="O29" s="2"/>
      <c r="Q29" s="158">
        <f t="shared" si="2"/>
        <v>1</v>
      </c>
      <c r="R29" s="171" t="s">
        <v>77</v>
      </c>
      <c r="S29" s="153">
        <v>115</v>
      </c>
      <c r="T29" s="133">
        <v>254</v>
      </c>
      <c r="U29" s="2"/>
      <c r="V29" s="2"/>
      <c r="W29" s="2"/>
      <c r="Y29" s="158">
        <f t="shared" si="3"/>
        <v>1</v>
      </c>
      <c r="Z29" s="171" t="s">
        <v>77</v>
      </c>
      <c r="AA29" s="134">
        <v>118</v>
      </c>
      <c r="AB29" s="133">
        <v>175</v>
      </c>
      <c r="AC29" s="1"/>
      <c r="AD29" s="1"/>
      <c r="AE29" s="1"/>
      <c r="AF29" s="1"/>
      <c r="AH29" s="158">
        <f t="shared" si="4"/>
        <v>1</v>
      </c>
      <c r="AI29" s="171" t="s">
        <v>79</v>
      </c>
      <c r="AJ29" s="133">
        <v>126</v>
      </c>
      <c r="AK29" s="133">
        <v>267</v>
      </c>
      <c r="AL29" s="1"/>
      <c r="AM29" s="1"/>
      <c r="AN29" s="1"/>
      <c r="AO29" s="1"/>
      <c r="AQ29" s="158">
        <f t="shared" si="5"/>
        <v>1</v>
      </c>
      <c r="AR29" s="171" t="s">
        <v>77</v>
      </c>
      <c r="AS29" s="138">
        <v>175</v>
      </c>
      <c r="AT29" s="138">
        <v>340</v>
      </c>
      <c r="AW29" s="121"/>
      <c r="AZ29" s="158">
        <f t="shared" si="6"/>
        <v>1</v>
      </c>
      <c r="BA29" s="171" t="s">
        <v>78</v>
      </c>
      <c r="BB29" s="138">
        <v>135</v>
      </c>
      <c r="BC29" s="138">
        <v>337</v>
      </c>
      <c r="BI29" s="158">
        <f t="shared" si="7"/>
        <v>1</v>
      </c>
      <c r="BJ29" s="171" t="s">
        <v>79</v>
      </c>
      <c r="BK29" s="149">
        <v>126</v>
      </c>
      <c r="BL29" s="138">
        <v>296</v>
      </c>
      <c r="BR29" s="158">
        <f t="shared" si="8"/>
        <v>1</v>
      </c>
      <c r="BS29" s="171" t="s">
        <v>80</v>
      </c>
      <c r="BT29" s="149">
        <v>175</v>
      </c>
      <c r="BU29" s="149">
        <v>469</v>
      </c>
      <c r="BZ29" s="100"/>
      <c r="CA29" s="158">
        <f t="shared" si="9"/>
        <v>1</v>
      </c>
      <c r="CB29" s="171" t="s">
        <v>80</v>
      </c>
      <c r="CC29" s="169">
        <v>122</v>
      </c>
      <c r="CD29" s="138">
        <v>348</v>
      </c>
      <c r="CE29" s="1"/>
      <c r="CF29" s="1"/>
      <c r="CG29" s="1"/>
      <c r="CH29" s="1"/>
      <c r="CJ29" s="171">
        <f t="shared" si="10"/>
        <v>1</v>
      </c>
      <c r="CK29" s="171" t="s">
        <v>78</v>
      </c>
      <c r="CL29" s="169">
        <v>188</v>
      </c>
      <c r="CM29" s="138">
        <v>488</v>
      </c>
      <c r="CN29" s="1"/>
      <c r="CO29" s="1"/>
      <c r="CP29" s="1"/>
      <c r="CQ29" s="1"/>
      <c r="CS29" s="171">
        <f t="shared" si="11"/>
        <v>1</v>
      </c>
      <c r="CT29" s="169" t="s">
        <v>80</v>
      </c>
      <c r="CU29" s="169">
        <v>234</v>
      </c>
      <c r="CV29" s="138">
        <v>1073</v>
      </c>
    </row>
    <row r="30" spans="1:101">
      <c r="A30" s="158">
        <f t="shared" si="0"/>
        <v>0</v>
      </c>
      <c r="B30" s="171"/>
      <c r="C30" s="138"/>
      <c r="D30" s="2"/>
      <c r="E30" s="2"/>
      <c r="F30" s="2"/>
      <c r="G30" s="2"/>
      <c r="I30" s="158">
        <f t="shared" si="1"/>
        <v>1</v>
      </c>
      <c r="J30" s="171" t="s">
        <v>79</v>
      </c>
      <c r="K30" s="138">
        <v>135</v>
      </c>
      <c r="L30" s="2"/>
      <c r="M30" s="2"/>
      <c r="N30" s="2"/>
      <c r="O30" s="2"/>
      <c r="Q30" s="158">
        <f t="shared" si="2"/>
        <v>1</v>
      </c>
      <c r="R30" s="171" t="s">
        <v>79</v>
      </c>
      <c r="S30" s="153">
        <v>118</v>
      </c>
      <c r="T30" s="133">
        <v>267</v>
      </c>
      <c r="U30" s="2"/>
      <c r="V30" s="2"/>
      <c r="W30" s="2"/>
      <c r="Y30" s="158">
        <f t="shared" si="3"/>
        <v>1</v>
      </c>
      <c r="Z30" s="171" t="s">
        <v>78</v>
      </c>
      <c r="AA30" s="133">
        <v>121</v>
      </c>
      <c r="AB30" s="133">
        <v>180</v>
      </c>
      <c r="AC30" s="1"/>
      <c r="AD30" s="1"/>
      <c r="AE30" s="1"/>
      <c r="AF30" s="1"/>
      <c r="AH30" s="158">
        <f t="shared" si="4"/>
        <v>1</v>
      </c>
      <c r="AI30" s="171" t="s">
        <v>80</v>
      </c>
      <c r="AJ30" s="135">
        <v>157</v>
      </c>
      <c r="AK30" s="133">
        <v>292</v>
      </c>
      <c r="AL30" s="1"/>
      <c r="AM30" s="1"/>
      <c r="AN30" s="1"/>
      <c r="AO30" s="1"/>
      <c r="AQ30" s="158">
        <f t="shared" si="5"/>
        <v>1</v>
      </c>
      <c r="AR30" s="171" t="s">
        <v>78</v>
      </c>
      <c r="AS30" s="138">
        <v>176</v>
      </c>
      <c r="AT30" s="138">
        <v>364</v>
      </c>
      <c r="AW30" s="121"/>
      <c r="AZ30" s="158">
        <f t="shared" si="6"/>
        <v>1</v>
      </c>
      <c r="BA30" s="171" t="s">
        <v>79</v>
      </c>
      <c r="BB30" s="138">
        <v>148</v>
      </c>
      <c r="BC30" s="138">
        <v>343</v>
      </c>
      <c r="BI30" s="158">
        <f t="shared" si="7"/>
        <v>1</v>
      </c>
      <c r="BJ30" s="171" t="s">
        <v>80</v>
      </c>
      <c r="BK30" s="138">
        <v>133</v>
      </c>
      <c r="BL30" s="138">
        <v>341</v>
      </c>
      <c r="BR30" s="158">
        <f t="shared" si="8"/>
        <v>1</v>
      </c>
      <c r="BS30" s="171" t="s">
        <v>80</v>
      </c>
      <c r="BT30" s="138">
        <v>176</v>
      </c>
      <c r="BU30" s="138">
        <v>494</v>
      </c>
      <c r="BZ30" s="158"/>
      <c r="CA30" s="158">
        <f t="shared" si="9"/>
        <v>1</v>
      </c>
      <c r="CB30" s="171" t="s">
        <v>78</v>
      </c>
      <c r="CC30" s="169">
        <v>141</v>
      </c>
      <c r="CD30" s="138">
        <v>365</v>
      </c>
      <c r="CE30" s="1"/>
      <c r="CF30" s="1"/>
      <c r="CG30" s="1"/>
      <c r="CH30" s="1"/>
      <c r="CJ30" s="171">
        <f t="shared" si="10"/>
        <v>1</v>
      </c>
      <c r="CK30" s="171" t="s">
        <v>80</v>
      </c>
      <c r="CL30" s="169">
        <v>190</v>
      </c>
      <c r="CM30" s="138">
        <v>503</v>
      </c>
      <c r="CN30" s="1"/>
      <c r="CO30" s="1"/>
      <c r="CP30" s="1"/>
      <c r="CQ30" s="1"/>
      <c r="CS30" s="171">
        <f t="shared" si="11"/>
        <v>1</v>
      </c>
      <c r="CT30" s="171" t="s">
        <v>77</v>
      </c>
      <c r="CU30" s="169">
        <v>254</v>
      </c>
      <c r="CV30" s="138">
        <v>1086</v>
      </c>
    </row>
    <row r="31" spans="1:101">
      <c r="A31" s="158">
        <f t="shared" si="0"/>
        <v>0</v>
      </c>
      <c r="B31" s="171"/>
      <c r="C31" s="138"/>
      <c r="D31" s="2"/>
      <c r="E31" s="2"/>
      <c r="F31" s="2"/>
      <c r="G31" s="2"/>
      <c r="I31" s="158">
        <f t="shared" si="1"/>
        <v>1</v>
      </c>
      <c r="J31" s="171" t="s">
        <v>77</v>
      </c>
      <c r="K31" s="138">
        <v>157</v>
      </c>
      <c r="L31" s="2"/>
      <c r="M31" s="2"/>
      <c r="N31" s="2"/>
      <c r="O31" s="2"/>
      <c r="Q31" s="158">
        <f t="shared" si="2"/>
        <v>1</v>
      </c>
      <c r="R31" s="171" t="s">
        <v>77</v>
      </c>
      <c r="S31" s="153">
        <v>122</v>
      </c>
      <c r="T31" s="133">
        <v>279</v>
      </c>
      <c r="U31" s="2"/>
      <c r="V31" s="2"/>
      <c r="W31" s="2"/>
      <c r="Y31" s="158">
        <f t="shared" si="3"/>
        <v>1</v>
      </c>
      <c r="Z31" s="171" t="s">
        <v>80</v>
      </c>
      <c r="AA31" s="133">
        <v>126</v>
      </c>
      <c r="AB31" s="135">
        <v>201</v>
      </c>
      <c r="AC31" s="1"/>
      <c r="AD31" s="1"/>
      <c r="AE31" s="1"/>
      <c r="AF31" s="1"/>
      <c r="AH31" s="158">
        <f t="shared" si="4"/>
        <v>1</v>
      </c>
      <c r="AI31" s="171" t="s">
        <v>78</v>
      </c>
      <c r="AJ31" s="133">
        <v>167</v>
      </c>
      <c r="AK31" s="135">
        <v>302</v>
      </c>
      <c r="AL31" s="1"/>
      <c r="AM31" s="1"/>
      <c r="AN31" s="1"/>
      <c r="AO31" s="1"/>
      <c r="AQ31" s="158">
        <f t="shared" si="5"/>
        <v>1</v>
      </c>
      <c r="AR31" s="171" t="s">
        <v>78</v>
      </c>
      <c r="AS31" s="138">
        <v>177</v>
      </c>
      <c r="AT31" s="138">
        <v>365</v>
      </c>
      <c r="AW31" s="121"/>
      <c r="AZ31" s="158">
        <f t="shared" si="6"/>
        <v>1</v>
      </c>
      <c r="BA31" s="171" t="s">
        <v>80</v>
      </c>
      <c r="BB31" s="138">
        <v>173</v>
      </c>
      <c r="BC31" s="138">
        <v>353</v>
      </c>
      <c r="BI31" s="158">
        <f t="shared" si="7"/>
        <v>1</v>
      </c>
      <c r="BJ31" s="171" t="s">
        <v>80</v>
      </c>
      <c r="BK31" s="138">
        <v>135</v>
      </c>
      <c r="BL31" s="149">
        <v>365</v>
      </c>
      <c r="BR31" s="158">
        <f t="shared" si="8"/>
        <v>1</v>
      </c>
      <c r="BS31" s="171" t="s">
        <v>84</v>
      </c>
      <c r="BT31" s="138">
        <v>177</v>
      </c>
      <c r="BU31" s="138">
        <v>503</v>
      </c>
      <c r="BZ31" s="100"/>
      <c r="CA31" s="158">
        <f t="shared" si="9"/>
        <v>1</v>
      </c>
      <c r="CB31" s="171" t="s">
        <v>84</v>
      </c>
      <c r="CC31" s="169">
        <v>148</v>
      </c>
      <c r="CD31" s="138">
        <v>368</v>
      </c>
      <c r="CE31" s="1"/>
      <c r="CF31" s="1"/>
      <c r="CG31" s="1"/>
      <c r="CH31" s="1"/>
      <c r="CJ31" s="171">
        <f t="shared" si="10"/>
        <v>1</v>
      </c>
      <c r="CK31" s="169" t="s">
        <v>80</v>
      </c>
      <c r="CL31" s="169">
        <v>201</v>
      </c>
      <c r="CM31" s="138">
        <v>768</v>
      </c>
      <c r="CN31" s="1"/>
      <c r="CO31" s="1"/>
      <c r="CP31" s="1"/>
      <c r="CQ31" s="1"/>
      <c r="CS31" s="171">
        <f t="shared" si="11"/>
        <v>1</v>
      </c>
      <c r="CT31" s="169" t="s">
        <v>80</v>
      </c>
      <c r="CU31" s="169">
        <v>263</v>
      </c>
      <c r="CV31" s="138">
        <v>1114</v>
      </c>
    </row>
    <row r="32" spans="1:101">
      <c r="A32" s="158">
        <f t="shared" si="0"/>
        <v>0</v>
      </c>
      <c r="B32" s="171"/>
      <c r="C32" s="138"/>
      <c r="D32" s="2"/>
      <c r="E32" s="2"/>
      <c r="F32" s="2"/>
      <c r="G32" s="2"/>
      <c r="I32" s="158">
        <f t="shared" si="1"/>
        <v>1</v>
      </c>
      <c r="J32" s="171" t="s">
        <v>77</v>
      </c>
      <c r="K32" s="138">
        <v>173</v>
      </c>
      <c r="L32" s="2"/>
      <c r="M32" s="2"/>
      <c r="N32" s="2"/>
      <c r="O32" s="2"/>
      <c r="Q32" s="158">
        <f t="shared" si="2"/>
        <v>1</v>
      </c>
      <c r="R32" s="171" t="s">
        <v>84</v>
      </c>
      <c r="S32" s="153">
        <v>125</v>
      </c>
      <c r="T32" s="133">
        <v>294</v>
      </c>
      <c r="U32" s="2"/>
      <c r="V32" s="2"/>
      <c r="W32" s="2"/>
      <c r="Y32" s="158">
        <f t="shared" si="3"/>
        <v>1</v>
      </c>
      <c r="Z32" s="171" t="s">
        <v>80</v>
      </c>
      <c r="AA32" s="134">
        <v>135</v>
      </c>
      <c r="AB32" s="133">
        <v>217</v>
      </c>
      <c r="AC32" s="1"/>
      <c r="AD32" s="1"/>
      <c r="AE32" s="1"/>
      <c r="AF32" s="1"/>
      <c r="AH32" s="158">
        <f t="shared" si="4"/>
        <v>1</v>
      </c>
      <c r="AI32" s="171" t="s">
        <v>80</v>
      </c>
      <c r="AJ32" s="133">
        <v>168</v>
      </c>
      <c r="AK32" s="135">
        <v>312</v>
      </c>
      <c r="AL32" s="1"/>
      <c r="AM32" s="1"/>
      <c r="AN32" s="1"/>
      <c r="AO32" s="1"/>
      <c r="AQ32" s="158">
        <f t="shared" si="5"/>
        <v>1</v>
      </c>
      <c r="AR32" s="171" t="s">
        <v>80</v>
      </c>
      <c r="AS32" s="138">
        <v>179</v>
      </c>
      <c r="AT32" s="138">
        <v>386</v>
      </c>
      <c r="AW32" s="121"/>
      <c r="AZ32" s="158">
        <f t="shared" si="6"/>
        <v>1</v>
      </c>
      <c r="BA32" s="171" t="s">
        <v>77</v>
      </c>
      <c r="BB32" s="138">
        <v>175</v>
      </c>
      <c r="BC32" s="138">
        <v>388</v>
      </c>
      <c r="BI32" s="158">
        <f t="shared" si="7"/>
        <v>1</v>
      </c>
      <c r="BJ32" s="171" t="s">
        <v>80</v>
      </c>
      <c r="BK32" s="138">
        <v>138</v>
      </c>
      <c r="BL32" s="138">
        <v>401</v>
      </c>
      <c r="BR32" s="158">
        <f t="shared" si="8"/>
        <v>1</v>
      </c>
      <c r="BS32" s="171" t="s">
        <v>83</v>
      </c>
      <c r="BT32" s="138">
        <v>179</v>
      </c>
      <c r="BU32" s="138">
        <v>703</v>
      </c>
      <c r="BZ32" s="100"/>
      <c r="CA32" s="158">
        <f t="shared" si="9"/>
        <v>1</v>
      </c>
      <c r="CB32" s="169" t="s">
        <v>80</v>
      </c>
      <c r="CC32" s="169">
        <v>155</v>
      </c>
      <c r="CD32" s="149">
        <v>384</v>
      </c>
      <c r="CE32" s="1"/>
      <c r="CF32" s="1"/>
      <c r="CG32" s="1"/>
      <c r="CH32" s="1"/>
      <c r="CJ32" s="171">
        <f t="shared" si="10"/>
        <v>1</v>
      </c>
      <c r="CK32" s="169" t="s">
        <v>80</v>
      </c>
      <c r="CL32" s="169">
        <v>207</v>
      </c>
      <c r="CM32" s="149">
        <v>816</v>
      </c>
      <c r="CN32" s="1"/>
      <c r="CO32" s="1"/>
      <c r="CP32" s="1"/>
      <c r="CQ32" s="1"/>
      <c r="CS32" s="171">
        <f t="shared" si="11"/>
        <v>1</v>
      </c>
      <c r="CT32" s="169" t="s">
        <v>80</v>
      </c>
      <c r="CU32" s="169">
        <v>271</v>
      </c>
      <c r="CV32" s="149">
        <v>1124</v>
      </c>
    </row>
    <row r="33" spans="1:100">
      <c r="A33" s="158">
        <f t="shared" si="0"/>
        <v>0</v>
      </c>
      <c r="B33" s="171"/>
      <c r="C33" s="138"/>
      <c r="D33" s="2"/>
      <c r="E33" s="2"/>
      <c r="F33" s="2"/>
      <c r="G33" s="2"/>
      <c r="I33" s="158">
        <f t="shared" si="1"/>
        <v>1</v>
      </c>
      <c r="J33" s="171" t="s">
        <v>78</v>
      </c>
      <c r="K33" s="138">
        <v>175</v>
      </c>
      <c r="L33" s="2"/>
      <c r="M33" s="2"/>
      <c r="N33" s="2"/>
      <c r="O33" s="2"/>
      <c r="Q33" s="158">
        <f t="shared" si="2"/>
        <v>1</v>
      </c>
      <c r="R33" s="171" t="s">
        <v>79</v>
      </c>
      <c r="S33" s="153">
        <v>126</v>
      </c>
      <c r="T33" s="133">
        <v>301</v>
      </c>
      <c r="U33" s="2"/>
      <c r="V33" s="2"/>
      <c r="W33" s="2"/>
      <c r="Y33" s="158">
        <f t="shared" si="3"/>
        <v>1</v>
      </c>
      <c r="Z33" s="171" t="s">
        <v>79</v>
      </c>
      <c r="AA33" s="133">
        <v>138</v>
      </c>
      <c r="AB33" s="133">
        <v>230</v>
      </c>
      <c r="AC33" s="1"/>
      <c r="AD33" s="1"/>
      <c r="AE33" s="1"/>
      <c r="AF33" s="1"/>
      <c r="AH33" s="158">
        <f t="shared" si="4"/>
        <v>1</v>
      </c>
      <c r="AI33" s="171" t="s">
        <v>78</v>
      </c>
      <c r="AJ33" s="135">
        <v>173</v>
      </c>
      <c r="AK33" s="135">
        <v>322</v>
      </c>
      <c r="AL33" s="1"/>
      <c r="AM33" s="1"/>
      <c r="AN33" s="1"/>
      <c r="AO33" s="1"/>
      <c r="AQ33" s="158">
        <f t="shared" si="5"/>
        <v>1</v>
      </c>
      <c r="AR33" s="171" t="s">
        <v>80</v>
      </c>
      <c r="AS33" s="138">
        <v>180</v>
      </c>
      <c r="AT33" s="138">
        <v>435</v>
      </c>
      <c r="AW33" s="121"/>
      <c r="AZ33" s="158">
        <f t="shared" si="6"/>
        <v>1</v>
      </c>
      <c r="BA33" s="171" t="s">
        <v>78</v>
      </c>
      <c r="BB33" s="138">
        <v>179</v>
      </c>
      <c r="BC33" s="138">
        <v>447</v>
      </c>
      <c r="BI33" s="158">
        <f t="shared" si="7"/>
        <v>1</v>
      </c>
      <c r="BJ33" s="171" t="s">
        <v>80</v>
      </c>
      <c r="BK33" s="138">
        <v>148</v>
      </c>
      <c r="BL33" s="149">
        <v>451</v>
      </c>
      <c r="BR33" s="158">
        <f t="shared" si="8"/>
        <v>1</v>
      </c>
      <c r="BS33" s="171" t="s">
        <v>80</v>
      </c>
      <c r="BT33" s="138">
        <v>181</v>
      </c>
      <c r="BU33" s="138">
        <v>910</v>
      </c>
      <c r="BZ33" s="100"/>
      <c r="CA33" s="158">
        <f t="shared" si="9"/>
        <v>1</v>
      </c>
      <c r="CB33" s="171" t="s">
        <v>80</v>
      </c>
      <c r="CC33" s="169">
        <v>175</v>
      </c>
      <c r="CD33" s="138">
        <v>525</v>
      </c>
      <c r="CE33" s="1"/>
      <c r="CF33" s="1"/>
      <c r="CG33" s="1"/>
      <c r="CH33" s="1"/>
      <c r="CJ33" s="171">
        <f t="shared" si="10"/>
        <v>1</v>
      </c>
      <c r="CK33" s="171" t="s">
        <v>83</v>
      </c>
      <c r="CL33" s="169">
        <v>217</v>
      </c>
      <c r="CM33" s="138">
        <v>870</v>
      </c>
      <c r="CN33" s="1"/>
      <c r="CO33" s="1"/>
      <c r="CP33" s="1"/>
      <c r="CQ33" s="1"/>
      <c r="CS33" s="171">
        <f t="shared" si="11"/>
        <v>1</v>
      </c>
      <c r="CT33" s="171" t="s">
        <v>84</v>
      </c>
      <c r="CU33" s="169">
        <v>294</v>
      </c>
      <c r="CV33" s="138">
        <v>1305</v>
      </c>
    </row>
    <row r="34" spans="1:100">
      <c r="A34" s="158">
        <f t="shared" si="0"/>
        <v>0</v>
      </c>
      <c r="B34" s="171"/>
      <c r="C34" s="138"/>
      <c r="D34" s="2"/>
      <c r="E34" s="2"/>
      <c r="F34" s="2"/>
      <c r="G34" s="2"/>
      <c r="I34" s="158">
        <f t="shared" si="1"/>
        <v>1</v>
      </c>
      <c r="J34" s="171" t="s">
        <v>79</v>
      </c>
      <c r="K34" s="138">
        <v>176</v>
      </c>
      <c r="L34" s="2"/>
      <c r="M34" s="2"/>
      <c r="N34" s="2"/>
      <c r="O34" s="2"/>
      <c r="Q34" s="158">
        <f t="shared" si="2"/>
        <v>1</v>
      </c>
      <c r="R34" s="171" t="s">
        <v>78</v>
      </c>
      <c r="S34" s="153">
        <v>128</v>
      </c>
      <c r="T34" s="133">
        <v>302</v>
      </c>
      <c r="U34" s="2"/>
      <c r="V34" s="2"/>
      <c r="W34" s="2"/>
      <c r="Y34" s="158">
        <f t="shared" si="3"/>
        <v>1</v>
      </c>
      <c r="Z34" s="171" t="s">
        <v>77</v>
      </c>
      <c r="AA34" s="133">
        <v>144</v>
      </c>
      <c r="AB34" s="133">
        <v>233</v>
      </c>
      <c r="AC34" s="1"/>
      <c r="AD34" s="1"/>
      <c r="AE34" s="1"/>
      <c r="AF34" s="1"/>
      <c r="AH34" s="158">
        <f t="shared" si="4"/>
        <v>1</v>
      </c>
      <c r="AI34" s="171" t="s">
        <v>77</v>
      </c>
      <c r="AJ34" s="133">
        <v>175</v>
      </c>
      <c r="AK34" s="133">
        <v>341</v>
      </c>
      <c r="AL34" s="1"/>
      <c r="AM34" s="1"/>
      <c r="AN34" s="1"/>
      <c r="AO34" s="1"/>
      <c r="AQ34" s="158">
        <f t="shared" si="5"/>
        <v>1</v>
      </c>
      <c r="AR34" s="171" t="s">
        <v>80</v>
      </c>
      <c r="AS34" s="138">
        <v>188</v>
      </c>
      <c r="AT34" s="138">
        <v>461</v>
      </c>
      <c r="AW34" s="121"/>
      <c r="AZ34" s="158">
        <f t="shared" si="6"/>
        <v>1</v>
      </c>
      <c r="BA34" s="171" t="s">
        <v>80</v>
      </c>
      <c r="BB34" s="138">
        <v>180</v>
      </c>
      <c r="BC34" s="138">
        <v>492</v>
      </c>
      <c r="BI34" s="158">
        <f t="shared" si="7"/>
        <v>1</v>
      </c>
      <c r="BJ34" s="171" t="s">
        <v>80</v>
      </c>
      <c r="BK34" s="138">
        <v>159</v>
      </c>
      <c r="BL34" s="138">
        <v>469</v>
      </c>
      <c r="BR34" s="158">
        <f t="shared" si="8"/>
        <v>1</v>
      </c>
      <c r="BS34" s="171" t="s">
        <v>84</v>
      </c>
      <c r="BT34" s="138">
        <v>190</v>
      </c>
      <c r="BU34" s="138">
        <v>987</v>
      </c>
      <c r="BZ34" s="100"/>
      <c r="CA34" s="158">
        <f t="shared" si="9"/>
        <v>1</v>
      </c>
      <c r="CB34" s="171" t="s">
        <v>80</v>
      </c>
      <c r="CC34" s="169">
        <v>176</v>
      </c>
      <c r="CD34" s="138">
        <v>842</v>
      </c>
      <c r="CE34" s="1"/>
      <c r="CF34" s="1"/>
      <c r="CG34" s="1"/>
      <c r="CH34" s="1"/>
      <c r="CJ34" s="171">
        <f t="shared" si="10"/>
        <v>1</v>
      </c>
      <c r="CK34" s="171" t="s">
        <v>77</v>
      </c>
      <c r="CL34" s="169">
        <v>222</v>
      </c>
      <c r="CM34" s="138">
        <v>971</v>
      </c>
      <c r="CN34" s="1"/>
      <c r="CO34" s="1"/>
      <c r="CP34" s="1"/>
      <c r="CQ34" s="1"/>
      <c r="CS34" s="171">
        <f t="shared" si="11"/>
        <v>1</v>
      </c>
      <c r="CT34" s="169" t="s">
        <v>80</v>
      </c>
      <c r="CU34" s="169">
        <v>308</v>
      </c>
      <c r="CV34" s="138">
        <v>1538</v>
      </c>
    </row>
    <row r="35" spans="1:100">
      <c r="A35" s="158">
        <f t="shared" si="0"/>
        <v>0</v>
      </c>
      <c r="B35" s="171"/>
      <c r="C35" s="138"/>
      <c r="D35" s="2"/>
      <c r="E35" s="2"/>
      <c r="F35" s="2"/>
      <c r="G35" s="2"/>
      <c r="I35" s="158">
        <f t="shared" si="1"/>
        <v>1</v>
      </c>
      <c r="J35" s="171" t="s">
        <v>78</v>
      </c>
      <c r="K35" s="138">
        <v>177</v>
      </c>
      <c r="L35" s="2"/>
      <c r="M35" s="2"/>
      <c r="N35" s="2"/>
      <c r="O35" s="2"/>
      <c r="Q35" s="158">
        <f t="shared" si="2"/>
        <v>1</v>
      </c>
      <c r="R35" s="171" t="s">
        <v>79</v>
      </c>
      <c r="S35" s="153">
        <v>131</v>
      </c>
      <c r="T35" s="133">
        <v>312</v>
      </c>
      <c r="U35" s="2"/>
      <c r="V35" s="2"/>
      <c r="W35" s="2"/>
      <c r="Y35" s="158">
        <f t="shared" si="3"/>
        <v>1</v>
      </c>
      <c r="Z35" s="171" t="s">
        <v>80</v>
      </c>
      <c r="AA35" s="134">
        <v>145</v>
      </c>
      <c r="AB35" s="135">
        <v>254</v>
      </c>
      <c r="AC35" s="1"/>
      <c r="AD35" s="1"/>
      <c r="AE35" s="1"/>
      <c r="AF35" s="1"/>
      <c r="AH35" s="158">
        <f t="shared" si="4"/>
        <v>1</v>
      </c>
      <c r="AI35" s="171" t="s">
        <v>78</v>
      </c>
      <c r="AJ35" s="135">
        <v>180</v>
      </c>
      <c r="AK35" s="133">
        <v>343</v>
      </c>
      <c r="AL35" s="1"/>
      <c r="AM35" s="1"/>
      <c r="AN35" s="1"/>
      <c r="AO35" s="1"/>
      <c r="AQ35" s="158">
        <f t="shared" si="5"/>
        <v>1</v>
      </c>
      <c r="AR35" s="171" t="s">
        <v>80</v>
      </c>
      <c r="AS35" s="149">
        <v>190</v>
      </c>
      <c r="AT35" s="149">
        <v>469</v>
      </c>
      <c r="AW35" s="121"/>
      <c r="AZ35" s="158">
        <f t="shared" si="6"/>
        <v>1</v>
      </c>
      <c r="BA35" s="171" t="s">
        <v>78</v>
      </c>
      <c r="BB35" s="138">
        <v>191</v>
      </c>
      <c r="BC35" s="138">
        <v>494</v>
      </c>
      <c r="BI35" s="158">
        <f t="shared" si="7"/>
        <v>1</v>
      </c>
      <c r="BJ35" s="171" t="s">
        <v>80</v>
      </c>
      <c r="BK35" s="138">
        <v>173</v>
      </c>
      <c r="BL35" s="149">
        <v>503</v>
      </c>
      <c r="BR35" s="158">
        <f t="shared" si="8"/>
        <v>1</v>
      </c>
      <c r="BS35" s="171" t="s">
        <v>80</v>
      </c>
      <c r="BT35" s="138">
        <v>191</v>
      </c>
      <c r="BU35" s="138">
        <v>997</v>
      </c>
      <c r="BZ35" s="100"/>
      <c r="CA35" s="158">
        <f t="shared" si="9"/>
        <v>1</v>
      </c>
      <c r="CB35" s="171" t="s">
        <v>77</v>
      </c>
      <c r="CC35" s="171">
        <v>177</v>
      </c>
      <c r="CD35" s="138">
        <v>968</v>
      </c>
      <c r="CE35" s="1"/>
      <c r="CF35" s="1"/>
      <c r="CG35" s="1"/>
      <c r="CH35" s="1"/>
      <c r="CJ35" s="171">
        <f t="shared" si="10"/>
        <v>1</v>
      </c>
      <c r="CK35" s="171" t="s">
        <v>79</v>
      </c>
      <c r="CL35" s="171">
        <v>234</v>
      </c>
      <c r="CM35" s="138">
        <v>973</v>
      </c>
      <c r="CN35" s="1"/>
      <c r="CO35" s="1"/>
      <c r="CP35" s="1"/>
      <c r="CQ35" s="1"/>
      <c r="CS35" s="171">
        <f t="shared" si="11"/>
        <v>1</v>
      </c>
      <c r="CT35" s="171" t="s">
        <v>79</v>
      </c>
      <c r="CU35" s="171">
        <v>330</v>
      </c>
      <c r="CV35" s="138">
        <v>1622</v>
      </c>
    </row>
    <row r="36" spans="1:100">
      <c r="A36" s="158">
        <f t="shared" si="0"/>
        <v>0</v>
      </c>
      <c r="B36" s="171"/>
      <c r="C36" s="138"/>
      <c r="D36" s="2"/>
      <c r="E36" s="2"/>
      <c r="F36" s="2"/>
      <c r="G36" s="2"/>
      <c r="I36" s="158">
        <f t="shared" si="1"/>
        <v>1</v>
      </c>
      <c r="J36" s="171" t="s">
        <v>79</v>
      </c>
      <c r="K36" s="138">
        <v>201</v>
      </c>
      <c r="L36" s="2"/>
      <c r="M36" s="2"/>
      <c r="N36" s="2"/>
      <c r="O36" s="2"/>
      <c r="Q36" s="158">
        <f t="shared" si="2"/>
        <v>1</v>
      </c>
      <c r="R36" s="171" t="s">
        <v>78</v>
      </c>
      <c r="S36" s="153">
        <v>135</v>
      </c>
      <c r="T36" s="133">
        <v>329</v>
      </c>
      <c r="U36" s="2"/>
      <c r="V36" s="2"/>
      <c r="W36" s="2"/>
      <c r="Y36" s="158">
        <f t="shared" si="3"/>
        <v>1</v>
      </c>
      <c r="Z36" s="171" t="s">
        <v>80</v>
      </c>
      <c r="AA36" s="134">
        <v>148</v>
      </c>
      <c r="AB36" s="135">
        <v>267</v>
      </c>
      <c r="AC36" s="1"/>
      <c r="AD36" s="1"/>
      <c r="AE36" s="1"/>
      <c r="AF36" s="1"/>
      <c r="AH36" s="158">
        <f t="shared" si="4"/>
        <v>1</v>
      </c>
      <c r="AI36" s="171" t="s">
        <v>80</v>
      </c>
      <c r="AJ36" s="133">
        <v>188</v>
      </c>
      <c r="AK36" s="135">
        <v>378</v>
      </c>
      <c r="AL36" s="1"/>
      <c r="AM36" s="1"/>
      <c r="AN36" s="1"/>
      <c r="AO36" s="1"/>
      <c r="AQ36" s="158">
        <f t="shared" ref="AQ36:AQ67" si="12">IF(ISTEXT(AR36),1,0)</f>
        <v>1</v>
      </c>
      <c r="AR36" s="171" t="s">
        <v>80</v>
      </c>
      <c r="AS36" s="138">
        <v>217</v>
      </c>
      <c r="AT36" s="149">
        <v>492</v>
      </c>
      <c r="AW36" s="121"/>
      <c r="AZ36" s="158">
        <f t="shared" ref="AZ36:AZ67" si="13">IF(ISTEXT(BA36),1,0)</f>
        <v>1</v>
      </c>
      <c r="BA36" s="171" t="s">
        <v>80</v>
      </c>
      <c r="BB36" s="138">
        <v>195</v>
      </c>
      <c r="BC36" s="138">
        <v>503</v>
      </c>
      <c r="BI36" s="158">
        <f t="shared" ref="BI36:BI67" si="14">IF(ISTEXT(BJ36),1,0)</f>
        <v>1</v>
      </c>
      <c r="BJ36" s="171" t="s">
        <v>80</v>
      </c>
      <c r="BK36" s="138">
        <v>175</v>
      </c>
      <c r="BL36" s="138">
        <v>522</v>
      </c>
      <c r="BR36" s="158">
        <f t="shared" ref="BR36:BR67" si="15">IF(ISTEXT(BS36),1,0)</f>
        <v>1</v>
      </c>
      <c r="BS36" s="171" t="s">
        <v>79</v>
      </c>
      <c r="BT36" s="149">
        <v>195</v>
      </c>
      <c r="BU36" s="138">
        <v>1102</v>
      </c>
      <c r="BZ36" s="158"/>
      <c r="CA36" s="158">
        <f t="shared" ref="CA36:CA67" si="16">IF(ISTEXT(CB36),1,0)</f>
        <v>1</v>
      </c>
      <c r="CB36" s="171" t="s">
        <v>80</v>
      </c>
      <c r="CC36" s="169">
        <v>179</v>
      </c>
      <c r="CD36" s="149">
        <v>987</v>
      </c>
      <c r="CE36" s="1"/>
      <c r="CF36" s="1"/>
      <c r="CG36" s="1"/>
      <c r="CH36" s="1"/>
      <c r="CJ36" s="171">
        <f t="shared" ref="CJ36:CJ67" si="17">IF(ISTEXT(CK36),1,0)</f>
        <v>1</v>
      </c>
      <c r="CK36" s="171" t="s">
        <v>79</v>
      </c>
      <c r="CL36" s="169">
        <v>245</v>
      </c>
      <c r="CM36" s="149">
        <v>1114</v>
      </c>
      <c r="CN36" s="1"/>
      <c r="CO36" s="1"/>
      <c r="CP36" s="1"/>
      <c r="CQ36" s="1"/>
      <c r="CS36" s="171">
        <f t="shared" si="11"/>
        <v>1</v>
      </c>
      <c r="CT36" s="169" t="s">
        <v>80</v>
      </c>
      <c r="CU36" s="169">
        <v>337</v>
      </c>
      <c r="CV36" s="149">
        <v>1625</v>
      </c>
    </row>
    <row r="37" spans="1:100">
      <c r="A37" s="158">
        <f t="shared" si="0"/>
        <v>0</v>
      </c>
      <c r="B37" s="171"/>
      <c r="C37" s="138"/>
      <c r="D37" s="2"/>
      <c r="E37" s="2"/>
      <c r="F37" s="2"/>
      <c r="G37" s="2"/>
      <c r="I37" s="158">
        <f t="shared" si="1"/>
        <v>1</v>
      </c>
      <c r="J37" s="171" t="s">
        <v>84</v>
      </c>
      <c r="K37" s="138">
        <v>232</v>
      </c>
      <c r="L37" s="2"/>
      <c r="M37" s="2"/>
      <c r="N37" s="2"/>
      <c r="O37" s="2"/>
      <c r="Q37" s="158">
        <f t="shared" si="2"/>
        <v>1</v>
      </c>
      <c r="R37" s="171" t="s">
        <v>79</v>
      </c>
      <c r="S37" s="153">
        <v>140</v>
      </c>
      <c r="T37" s="133">
        <v>340</v>
      </c>
      <c r="U37" s="2"/>
      <c r="V37" s="2"/>
      <c r="W37" s="2"/>
      <c r="Y37" s="158">
        <f t="shared" si="3"/>
        <v>1</v>
      </c>
      <c r="Z37" s="171" t="s">
        <v>79</v>
      </c>
      <c r="AA37" s="134">
        <v>151</v>
      </c>
      <c r="AB37" s="133">
        <v>271</v>
      </c>
      <c r="AC37" s="1"/>
      <c r="AD37" s="1"/>
      <c r="AE37" s="1"/>
      <c r="AF37" s="1"/>
      <c r="AH37" s="158">
        <f t="shared" si="4"/>
        <v>1</v>
      </c>
      <c r="AI37" s="171" t="s">
        <v>80</v>
      </c>
      <c r="AJ37" s="133">
        <v>191</v>
      </c>
      <c r="AK37" s="135">
        <v>433</v>
      </c>
      <c r="AL37" s="1"/>
      <c r="AM37" s="1"/>
      <c r="AN37" s="1"/>
      <c r="AO37" s="1"/>
      <c r="AQ37" s="158">
        <f t="shared" si="12"/>
        <v>1</v>
      </c>
      <c r="AR37" s="171" t="s">
        <v>79</v>
      </c>
      <c r="AS37" s="149">
        <v>222</v>
      </c>
      <c r="AT37" s="149">
        <v>494</v>
      </c>
      <c r="AW37" s="121"/>
      <c r="AZ37" s="158">
        <f t="shared" si="13"/>
        <v>1</v>
      </c>
      <c r="BA37" s="171" t="s">
        <v>80</v>
      </c>
      <c r="BB37" s="138">
        <v>203</v>
      </c>
      <c r="BC37" s="138">
        <v>537</v>
      </c>
      <c r="BI37" s="158">
        <f t="shared" si="14"/>
        <v>1</v>
      </c>
      <c r="BJ37" s="171" t="s">
        <v>78</v>
      </c>
      <c r="BK37" s="138">
        <v>176</v>
      </c>
      <c r="BL37" s="138">
        <v>547</v>
      </c>
      <c r="BR37" s="158">
        <f t="shared" si="15"/>
        <v>1</v>
      </c>
      <c r="BS37" s="171" t="s">
        <v>80</v>
      </c>
      <c r="BT37" s="138">
        <v>217</v>
      </c>
      <c r="BU37" s="138">
        <v>1114</v>
      </c>
      <c r="BZ37" s="100"/>
      <c r="CA37" s="158">
        <f t="shared" si="16"/>
        <v>1</v>
      </c>
      <c r="CB37" s="171" t="s">
        <v>80</v>
      </c>
      <c r="CC37" s="169">
        <v>191</v>
      </c>
      <c r="CD37" s="149">
        <v>1024</v>
      </c>
      <c r="CE37" s="1"/>
      <c r="CF37" s="1"/>
      <c r="CG37" s="1"/>
      <c r="CH37" s="1"/>
      <c r="CJ37" s="171">
        <f t="shared" si="17"/>
        <v>1</v>
      </c>
      <c r="CK37" s="171" t="s">
        <v>83</v>
      </c>
      <c r="CL37" s="169">
        <v>247</v>
      </c>
      <c r="CM37" s="149">
        <v>1218</v>
      </c>
      <c r="CN37" s="1"/>
      <c r="CO37" s="1"/>
      <c r="CP37" s="1"/>
      <c r="CQ37" s="1"/>
      <c r="CS37" s="171">
        <f t="shared" si="11"/>
        <v>1</v>
      </c>
      <c r="CT37" s="169" t="s">
        <v>80</v>
      </c>
      <c r="CU37" s="169">
        <v>341</v>
      </c>
      <c r="CV37" s="149">
        <v>1676</v>
      </c>
    </row>
    <row r="38" spans="1:100">
      <c r="A38" s="158">
        <f t="shared" si="0"/>
        <v>0</v>
      </c>
      <c r="B38" s="171"/>
      <c r="C38" s="138"/>
      <c r="D38" s="2"/>
      <c r="E38" s="2"/>
      <c r="F38" s="2"/>
      <c r="G38" s="2"/>
      <c r="I38" s="158">
        <f t="shared" si="1"/>
        <v>1</v>
      </c>
      <c r="J38" s="171" t="s">
        <v>79</v>
      </c>
      <c r="K38" s="138">
        <v>233</v>
      </c>
      <c r="L38" s="2"/>
      <c r="M38" s="2"/>
      <c r="N38" s="2"/>
      <c r="O38" s="2"/>
      <c r="Q38" s="158">
        <f t="shared" si="2"/>
        <v>1</v>
      </c>
      <c r="R38" s="171" t="s">
        <v>78</v>
      </c>
      <c r="S38" s="153">
        <v>141</v>
      </c>
      <c r="T38" s="133">
        <v>349</v>
      </c>
      <c r="U38" s="2"/>
      <c r="V38" s="2"/>
      <c r="W38" s="2"/>
      <c r="Y38" s="158">
        <f t="shared" si="3"/>
        <v>1</v>
      </c>
      <c r="Z38" s="171" t="s">
        <v>80</v>
      </c>
      <c r="AA38" s="135">
        <v>155</v>
      </c>
      <c r="AB38" s="135">
        <v>303</v>
      </c>
      <c r="AC38" s="1"/>
      <c r="AD38" s="1"/>
      <c r="AE38" s="1"/>
      <c r="AF38" s="1"/>
      <c r="AH38" s="158">
        <f t="shared" si="4"/>
        <v>1</v>
      </c>
      <c r="AI38" s="171" t="s">
        <v>79</v>
      </c>
      <c r="AJ38" s="135">
        <v>192</v>
      </c>
      <c r="AK38" s="134">
        <v>469</v>
      </c>
      <c r="AL38" s="1"/>
      <c r="AM38" s="1"/>
      <c r="AN38" s="1"/>
      <c r="AO38" s="1"/>
      <c r="AQ38" s="158">
        <f t="shared" si="12"/>
        <v>1</v>
      </c>
      <c r="AR38" s="171" t="s">
        <v>79</v>
      </c>
      <c r="AS38" s="138">
        <v>224</v>
      </c>
      <c r="AT38" s="138">
        <v>522</v>
      </c>
      <c r="AW38" s="121"/>
      <c r="AZ38" s="158">
        <f t="shared" si="13"/>
        <v>1</v>
      </c>
      <c r="BA38" s="171" t="s">
        <v>77</v>
      </c>
      <c r="BB38" s="138">
        <v>217</v>
      </c>
      <c r="BC38" s="138">
        <v>694</v>
      </c>
      <c r="BI38" s="158">
        <f t="shared" si="14"/>
        <v>1</v>
      </c>
      <c r="BJ38" s="171" t="s">
        <v>77</v>
      </c>
      <c r="BK38" s="138">
        <v>177</v>
      </c>
      <c r="BL38" s="138">
        <v>585</v>
      </c>
      <c r="BR38" s="158">
        <f t="shared" si="15"/>
        <v>1</v>
      </c>
      <c r="BS38" s="171" t="s">
        <v>79</v>
      </c>
      <c r="BT38" s="138">
        <v>223</v>
      </c>
      <c r="BU38" s="149">
        <v>1124</v>
      </c>
      <c r="BZ38" s="100"/>
      <c r="CA38" s="158">
        <f t="shared" si="16"/>
        <v>1</v>
      </c>
      <c r="CB38" s="171" t="s">
        <v>79</v>
      </c>
      <c r="CC38" s="169">
        <v>195</v>
      </c>
      <c r="CD38" s="149">
        <v>1089</v>
      </c>
      <c r="CE38" s="1"/>
      <c r="CF38" s="1"/>
      <c r="CG38" s="1"/>
      <c r="CH38" s="1"/>
      <c r="CJ38" s="171">
        <f t="shared" si="17"/>
        <v>1</v>
      </c>
      <c r="CK38" s="171" t="s">
        <v>80</v>
      </c>
      <c r="CL38" s="171">
        <v>254</v>
      </c>
      <c r="CM38" s="149">
        <v>1318</v>
      </c>
      <c r="CN38" s="1"/>
      <c r="CO38" s="1"/>
      <c r="CP38" s="1"/>
      <c r="CQ38" s="1"/>
      <c r="CS38" s="171">
        <f t="shared" si="11"/>
        <v>1</v>
      </c>
      <c r="CT38" s="171" t="s">
        <v>78</v>
      </c>
      <c r="CU38" s="171">
        <v>343</v>
      </c>
      <c r="CV38" s="149">
        <v>1714</v>
      </c>
    </row>
    <row r="39" spans="1:100">
      <c r="A39" s="158">
        <f t="shared" si="0"/>
        <v>0</v>
      </c>
      <c r="B39" s="171"/>
      <c r="C39" s="138"/>
      <c r="D39" s="2"/>
      <c r="E39" s="2"/>
      <c r="F39" s="2"/>
      <c r="G39" s="2"/>
      <c r="I39" s="158">
        <f t="shared" si="1"/>
        <v>1</v>
      </c>
      <c r="J39" s="171" t="s">
        <v>78</v>
      </c>
      <c r="K39" s="138">
        <v>254</v>
      </c>
      <c r="L39" s="2"/>
      <c r="M39" s="2"/>
      <c r="N39" s="2"/>
      <c r="O39" s="2"/>
      <c r="Q39" s="158">
        <f t="shared" si="2"/>
        <v>1</v>
      </c>
      <c r="R39" s="171" t="s">
        <v>83</v>
      </c>
      <c r="S39" s="153">
        <v>144</v>
      </c>
      <c r="T39" s="133">
        <v>365</v>
      </c>
      <c r="U39" s="2"/>
      <c r="V39" s="2"/>
      <c r="W39" s="2"/>
      <c r="Y39" s="158">
        <f t="shared" si="3"/>
        <v>1</v>
      </c>
      <c r="Z39" s="171" t="s">
        <v>79</v>
      </c>
      <c r="AA39" s="134">
        <v>157</v>
      </c>
      <c r="AB39" s="133">
        <v>308</v>
      </c>
      <c r="AC39" s="1"/>
      <c r="AD39" s="1"/>
      <c r="AE39" s="1"/>
      <c r="AF39" s="1"/>
      <c r="AH39" s="158">
        <f t="shared" si="4"/>
        <v>1</v>
      </c>
      <c r="AI39" s="171" t="s">
        <v>78</v>
      </c>
      <c r="AJ39" s="133">
        <v>201</v>
      </c>
      <c r="AK39" s="135">
        <v>494</v>
      </c>
      <c r="AL39" s="1"/>
      <c r="AM39" s="1"/>
      <c r="AN39" s="1"/>
      <c r="AO39" s="1"/>
      <c r="AQ39" s="158">
        <f t="shared" si="12"/>
        <v>1</v>
      </c>
      <c r="AR39" s="171" t="s">
        <v>80</v>
      </c>
      <c r="AS39" s="138">
        <v>233</v>
      </c>
      <c r="AT39" s="138">
        <v>571</v>
      </c>
      <c r="AW39" s="121"/>
      <c r="AZ39" s="158">
        <f t="shared" si="13"/>
        <v>1</v>
      </c>
      <c r="BA39" s="171" t="s">
        <v>79</v>
      </c>
      <c r="BB39" s="138">
        <v>229</v>
      </c>
      <c r="BC39" s="138">
        <v>766</v>
      </c>
      <c r="BI39" s="158">
        <f t="shared" si="14"/>
        <v>1</v>
      </c>
      <c r="BJ39" s="171" t="s">
        <v>79</v>
      </c>
      <c r="BK39" s="138">
        <v>179</v>
      </c>
      <c r="BL39" s="138">
        <v>753</v>
      </c>
      <c r="BR39" s="158">
        <f t="shared" si="15"/>
        <v>1</v>
      </c>
      <c r="BS39" s="171" t="s">
        <v>80</v>
      </c>
      <c r="BT39" s="138">
        <v>229</v>
      </c>
      <c r="BU39" s="138">
        <v>1270</v>
      </c>
      <c r="BZ39" s="100"/>
      <c r="CA39" s="158">
        <f t="shared" si="16"/>
        <v>1</v>
      </c>
      <c r="CB39" s="171" t="s">
        <v>80</v>
      </c>
      <c r="CC39" s="171">
        <v>201</v>
      </c>
      <c r="CD39" s="138">
        <v>1114</v>
      </c>
      <c r="CE39" s="1"/>
      <c r="CF39" s="1"/>
      <c r="CG39" s="1"/>
      <c r="CH39" s="1"/>
      <c r="CJ39" s="171">
        <f t="shared" si="17"/>
        <v>1</v>
      </c>
      <c r="CK39" s="171" t="s">
        <v>78</v>
      </c>
      <c r="CL39" s="169">
        <v>329</v>
      </c>
      <c r="CM39" s="138">
        <v>1332</v>
      </c>
      <c r="CN39" s="1"/>
      <c r="CO39" s="1"/>
      <c r="CP39" s="1"/>
      <c r="CQ39" s="1"/>
      <c r="CS39" s="171">
        <f t="shared" si="11"/>
        <v>1</v>
      </c>
      <c r="CT39" s="169" t="s">
        <v>80</v>
      </c>
      <c r="CU39" s="169">
        <v>359</v>
      </c>
      <c r="CV39" s="138">
        <v>1718</v>
      </c>
    </row>
    <row r="40" spans="1:100">
      <c r="A40" s="158">
        <f t="shared" si="0"/>
        <v>0</v>
      </c>
      <c r="B40" s="171"/>
      <c r="C40" s="138"/>
      <c r="D40" s="2"/>
      <c r="E40" s="2"/>
      <c r="F40" s="2"/>
      <c r="G40" s="2"/>
      <c r="I40" s="158">
        <f t="shared" si="1"/>
        <v>1</v>
      </c>
      <c r="J40" s="171" t="s">
        <v>84</v>
      </c>
      <c r="K40" s="138">
        <v>255</v>
      </c>
      <c r="L40" s="2"/>
      <c r="M40" s="2"/>
      <c r="N40" s="2"/>
      <c r="O40" s="2"/>
      <c r="Q40" s="158">
        <f t="shared" si="2"/>
        <v>1</v>
      </c>
      <c r="R40" s="171" t="s">
        <v>79</v>
      </c>
      <c r="S40" s="153">
        <v>147</v>
      </c>
      <c r="T40" s="133">
        <v>401</v>
      </c>
      <c r="U40" s="2"/>
      <c r="V40" s="2"/>
      <c r="W40" s="2"/>
      <c r="Y40" s="158">
        <f t="shared" si="3"/>
        <v>1</v>
      </c>
      <c r="Z40" s="171" t="s">
        <v>80</v>
      </c>
      <c r="AA40" s="133">
        <v>159</v>
      </c>
      <c r="AB40" s="135">
        <v>311</v>
      </c>
      <c r="AC40" s="1"/>
      <c r="AD40" s="1"/>
      <c r="AE40" s="1"/>
      <c r="AF40" s="1"/>
      <c r="AH40" s="158">
        <f t="shared" si="4"/>
        <v>1</v>
      </c>
      <c r="AI40" s="171" t="s">
        <v>80</v>
      </c>
      <c r="AJ40" s="135">
        <v>203</v>
      </c>
      <c r="AK40" s="133">
        <v>538</v>
      </c>
      <c r="AL40" s="1"/>
      <c r="AM40" s="1"/>
      <c r="AN40" s="1"/>
      <c r="AO40" s="1"/>
      <c r="AQ40" s="158">
        <f t="shared" si="12"/>
        <v>1</v>
      </c>
      <c r="AR40" s="171" t="s">
        <v>80</v>
      </c>
      <c r="AS40" s="138">
        <v>236</v>
      </c>
      <c r="AT40" s="138">
        <v>710</v>
      </c>
      <c r="AW40" s="121"/>
      <c r="AZ40" s="158">
        <f t="shared" si="13"/>
        <v>1</v>
      </c>
      <c r="BA40" s="171" t="s">
        <v>80</v>
      </c>
      <c r="BB40" s="138">
        <v>230</v>
      </c>
      <c r="BC40" s="138">
        <v>910</v>
      </c>
      <c r="BI40" s="158">
        <f t="shared" si="14"/>
        <v>1</v>
      </c>
      <c r="BJ40" s="171" t="s">
        <v>80</v>
      </c>
      <c r="BK40" s="138">
        <v>180</v>
      </c>
      <c r="BL40" s="149">
        <v>968</v>
      </c>
      <c r="BR40" s="158">
        <f t="shared" si="15"/>
        <v>1</v>
      </c>
      <c r="BS40" s="171" t="s">
        <v>83</v>
      </c>
      <c r="BT40" s="138">
        <v>233</v>
      </c>
      <c r="BU40" s="149">
        <v>1302</v>
      </c>
      <c r="BZ40" s="158"/>
      <c r="CA40" s="158">
        <f t="shared" si="16"/>
        <v>1</v>
      </c>
      <c r="CB40" s="171" t="s">
        <v>79</v>
      </c>
      <c r="CC40" s="169">
        <v>207</v>
      </c>
      <c r="CD40" s="138">
        <v>1124</v>
      </c>
      <c r="CE40" s="1"/>
      <c r="CF40" s="1"/>
      <c r="CG40" s="1"/>
      <c r="CH40" s="1"/>
      <c r="CJ40" s="171">
        <f t="shared" si="17"/>
        <v>1</v>
      </c>
      <c r="CK40" s="171" t="s">
        <v>79</v>
      </c>
      <c r="CL40" s="169">
        <v>341</v>
      </c>
      <c r="CM40" s="138">
        <v>1503</v>
      </c>
      <c r="CN40" s="1"/>
      <c r="CO40" s="1"/>
      <c r="CP40" s="1"/>
      <c r="CQ40" s="1"/>
      <c r="CS40" s="171">
        <f t="shared" si="11"/>
        <v>1</v>
      </c>
      <c r="CT40" s="171" t="s">
        <v>80</v>
      </c>
      <c r="CU40" s="169">
        <v>365</v>
      </c>
      <c r="CV40" s="138">
        <v>1922</v>
      </c>
    </row>
    <row r="41" spans="1:100">
      <c r="A41" s="158">
        <f t="shared" si="0"/>
        <v>0</v>
      </c>
      <c r="B41" s="171"/>
      <c r="C41" s="138"/>
      <c r="D41" s="2"/>
      <c r="E41" s="2"/>
      <c r="F41" s="2"/>
      <c r="G41" s="2"/>
      <c r="I41" s="158">
        <f t="shared" si="1"/>
        <v>1</v>
      </c>
      <c r="J41" s="171" t="s">
        <v>77</v>
      </c>
      <c r="K41" s="138">
        <v>267</v>
      </c>
      <c r="L41" s="2"/>
      <c r="M41" s="2"/>
      <c r="N41" s="2"/>
      <c r="O41" s="2"/>
      <c r="Q41" s="158">
        <f t="shared" si="2"/>
        <v>1</v>
      </c>
      <c r="R41" s="171" t="s">
        <v>79</v>
      </c>
      <c r="S41" s="153">
        <v>148</v>
      </c>
      <c r="T41" s="133">
        <v>469</v>
      </c>
      <c r="U41" s="2"/>
      <c r="V41" s="2"/>
      <c r="W41" s="2"/>
      <c r="Y41" s="158">
        <f t="shared" si="3"/>
        <v>1</v>
      </c>
      <c r="Z41" s="171" t="s">
        <v>78</v>
      </c>
      <c r="AA41" s="135">
        <v>168</v>
      </c>
      <c r="AB41" s="133">
        <v>312</v>
      </c>
      <c r="AC41" s="1"/>
      <c r="AD41" s="1"/>
      <c r="AE41" s="1"/>
      <c r="AF41" s="1"/>
      <c r="AH41" s="158">
        <f t="shared" si="4"/>
        <v>1</v>
      </c>
      <c r="AI41" s="171" t="s">
        <v>80</v>
      </c>
      <c r="AJ41" s="135">
        <v>217</v>
      </c>
      <c r="AK41" s="135">
        <v>541</v>
      </c>
      <c r="AL41" s="1"/>
      <c r="AM41" s="1"/>
      <c r="AN41" s="1"/>
      <c r="AO41" s="1"/>
      <c r="AQ41" s="158">
        <f t="shared" si="12"/>
        <v>1</v>
      </c>
      <c r="AR41" s="171" t="s">
        <v>79</v>
      </c>
      <c r="AS41" s="138">
        <v>237</v>
      </c>
      <c r="AT41" s="149">
        <v>716</v>
      </c>
      <c r="AW41" s="121"/>
      <c r="AZ41" s="158">
        <f t="shared" si="13"/>
        <v>1</v>
      </c>
      <c r="BA41" s="171" t="s">
        <v>80</v>
      </c>
      <c r="BB41" s="138">
        <v>231</v>
      </c>
      <c r="BC41" s="138">
        <v>980</v>
      </c>
      <c r="BI41" s="158">
        <f t="shared" si="14"/>
        <v>1</v>
      </c>
      <c r="BJ41" s="171" t="s">
        <v>79</v>
      </c>
      <c r="BK41" s="138">
        <v>190</v>
      </c>
      <c r="BL41" s="138">
        <v>987</v>
      </c>
      <c r="BR41" s="158">
        <f t="shared" si="15"/>
        <v>1</v>
      </c>
      <c r="BS41" s="171" t="s">
        <v>80</v>
      </c>
      <c r="BT41" s="138">
        <v>234</v>
      </c>
      <c r="BU41" s="138">
        <v>1319</v>
      </c>
      <c r="BZ41" s="100"/>
      <c r="CA41" s="158">
        <f t="shared" si="16"/>
        <v>1</v>
      </c>
      <c r="CB41" s="171" t="s">
        <v>84</v>
      </c>
      <c r="CC41" s="169">
        <v>217</v>
      </c>
      <c r="CD41" s="149">
        <v>1126</v>
      </c>
      <c r="CE41" s="1"/>
      <c r="CF41" s="1"/>
      <c r="CG41" s="1"/>
      <c r="CH41" s="1"/>
      <c r="CJ41" s="171">
        <f t="shared" si="17"/>
        <v>1</v>
      </c>
      <c r="CK41" s="171" t="s">
        <v>78</v>
      </c>
      <c r="CL41" s="169">
        <v>343</v>
      </c>
      <c r="CM41" s="149">
        <v>1507</v>
      </c>
      <c r="CN41" s="1"/>
      <c r="CO41" s="1"/>
      <c r="CP41" s="1"/>
      <c r="CQ41" s="1"/>
      <c r="CS41" s="171">
        <f t="shared" si="11"/>
        <v>1</v>
      </c>
      <c r="CT41" s="171" t="s">
        <v>80</v>
      </c>
      <c r="CU41" s="169">
        <v>368</v>
      </c>
      <c r="CV41" s="149">
        <v>1986</v>
      </c>
    </row>
    <row r="42" spans="1:100">
      <c r="A42" s="158">
        <f t="shared" si="0"/>
        <v>0</v>
      </c>
      <c r="B42" s="171"/>
      <c r="C42" s="138"/>
      <c r="D42" s="2"/>
      <c r="E42" s="2"/>
      <c r="F42" s="2"/>
      <c r="G42" s="2"/>
      <c r="I42" s="158">
        <f t="shared" si="1"/>
        <v>1</v>
      </c>
      <c r="J42" s="171" t="s">
        <v>77</v>
      </c>
      <c r="K42" s="138">
        <v>269</v>
      </c>
      <c r="L42" s="2"/>
      <c r="M42" s="2"/>
      <c r="N42" s="2"/>
      <c r="O42" s="2"/>
      <c r="Q42" s="158">
        <f t="shared" si="2"/>
        <v>1</v>
      </c>
      <c r="R42" s="171" t="s">
        <v>79</v>
      </c>
      <c r="S42" s="153">
        <v>173</v>
      </c>
      <c r="T42" s="133">
        <v>538</v>
      </c>
      <c r="U42" s="2"/>
      <c r="V42" s="2"/>
      <c r="W42" s="2"/>
      <c r="Y42" s="158">
        <f t="shared" si="3"/>
        <v>1</v>
      </c>
      <c r="Z42" s="171" t="s">
        <v>84</v>
      </c>
      <c r="AA42" s="133">
        <v>173</v>
      </c>
      <c r="AB42" s="133">
        <v>313</v>
      </c>
      <c r="AC42" s="1"/>
      <c r="AD42" s="1"/>
      <c r="AE42" s="1"/>
      <c r="AF42" s="1"/>
      <c r="AH42" s="158">
        <f t="shared" si="4"/>
        <v>1</v>
      </c>
      <c r="AI42" s="171" t="s">
        <v>79</v>
      </c>
      <c r="AJ42" s="135">
        <v>222</v>
      </c>
      <c r="AK42" s="133">
        <v>547</v>
      </c>
      <c r="AL42" s="1"/>
      <c r="AM42" s="1"/>
      <c r="AN42" s="1"/>
      <c r="AO42" s="1"/>
      <c r="AQ42" s="158">
        <f t="shared" si="12"/>
        <v>1</v>
      </c>
      <c r="AR42" s="171" t="s">
        <v>80</v>
      </c>
      <c r="AS42" s="149">
        <v>254</v>
      </c>
      <c r="AT42" s="138">
        <v>811</v>
      </c>
      <c r="AW42" s="121"/>
      <c r="AZ42" s="158">
        <f t="shared" si="13"/>
        <v>1</v>
      </c>
      <c r="BA42" s="171" t="s">
        <v>79</v>
      </c>
      <c r="BB42" s="138">
        <v>233</v>
      </c>
      <c r="BC42" s="138">
        <v>987</v>
      </c>
      <c r="BI42" s="158">
        <f t="shared" si="14"/>
        <v>1</v>
      </c>
      <c r="BJ42" s="171" t="s">
        <v>83</v>
      </c>
      <c r="BK42" s="138">
        <v>195</v>
      </c>
      <c r="BL42" s="149">
        <v>1038</v>
      </c>
      <c r="BR42" s="158">
        <f t="shared" si="15"/>
        <v>1</v>
      </c>
      <c r="BS42" s="171" t="s">
        <v>80</v>
      </c>
      <c r="BT42" s="138">
        <v>247</v>
      </c>
      <c r="BU42" s="138">
        <v>1523</v>
      </c>
      <c r="BZ42" s="158"/>
      <c r="CA42" s="158">
        <f t="shared" si="16"/>
        <v>1</v>
      </c>
      <c r="CB42" s="171" t="s">
        <v>80</v>
      </c>
      <c r="CC42" s="169">
        <v>231</v>
      </c>
      <c r="CD42" s="138">
        <v>1503</v>
      </c>
      <c r="CE42" s="1"/>
      <c r="CF42" s="1"/>
      <c r="CG42" s="1"/>
      <c r="CH42" s="1"/>
      <c r="CJ42" s="171">
        <f t="shared" si="17"/>
        <v>1</v>
      </c>
      <c r="CK42" s="171" t="s">
        <v>80</v>
      </c>
      <c r="CL42" s="169">
        <v>346</v>
      </c>
      <c r="CM42" s="138">
        <v>1538</v>
      </c>
      <c r="CN42" s="1"/>
      <c r="CO42" s="1"/>
      <c r="CP42" s="1"/>
      <c r="CQ42" s="1"/>
      <c r="CS42" s="171">
        <f t="shared" si="11"/>
        <v>1</v>
      </c>
      <c r="CT42" s="171" t="s">
        <v>80</v>
      </c>
      <c r="CU42" s="169">
        <v>399</v>
      </c>
      <c r="CV42" s="138">
        <v>2041</v>
      </c>
    </row>
    <row r="43" spans="1:100" ht="13.5" thickBot="1">
      <c r="A43" s="158">
        <f t="shared" si="0"/>
        <v>0</v>
      </c>
      <c r="B43" s="171"/>
      <c r="C43" s="138"/>
      <c r="D43" s="2"/>
      <c r="E43" s="2"/>
      <c r="F43" s="2"/>
      <c r="G43" s="2"/>
      <c r="I43" s="158">
        <f t="shared" si="1"/>
        <v>1</v>
      </c>
      <c r="J43" s="171" t="s">
        <v>77</v>
      </c>
      <c r="K43" s="138">
        <v>274</v>
      </c>
      <c r="L43" s="2"/>
      <c r="M43" s="2"/>
      <c r="N43" s="2"/>
      <c r="O43" s="2"/>
      <c r="Q43" s="158">
        <f t="shared" si="2"/>
        <v>1</v>
      </c>
      <c r="R43" s="171" t="s">
        <v>79</v>
      </c>
      <c r="S43" s="153">
        <v>174</v>
      </c>
      <c r="T43" s="136">
        <v>573</v>
      </c>
      <c r="U43" s="2"/>
      <c r="V43" s="2"/>
      <c r="W43" s="2"/>
      <c r="Y43" s="158">
        <f t="shared" si="3"/>
        <v>1</v>
      </c>
      <c r="Z43" s="171" t="s">
        <v>79</v>
      </c>
      <c r="AA43" s="135">
        <v>175</v>
      </c>
      <c r="AB43" s="135">
        <v>322</v>
      </c>
      <c r="AC43" s="1"/>
      <c r="AD43" s="1"/>
      <c r="AE43" s="1"/>
      <c r="AF43" s="1"/>
      <c r="AH43" s="158">
        <f t="shared" si="4"/>
        <v>1</v>
      </c>
      <c r="AI43" s="171" t="s">
        <v>80</v>
      </c>
      <c r="AJ43" s="133">
        <v>223</v>
      </c>
      <c r="AK43" s="133">
        <v>618</v>
      </c>
      <c r="AL43" s="1"/>
      <c r="AM43" s="1"/>
      <c r="AN43" s="1"/>
      <c r="AO43" s="1"/>
      <c r="AQ43" s="158">
        <f t="shared" si="12"/>
        <v>1</v>
      </c>
      <c r="AR43" s="171" t="s">
        <v>80</v>
      </c>
      <c r="AS43" s="138">
        <v>263</v>
      </c>
      <c r="AT43" s="138">
        <v>868</v>
      </c>
      <c r="AW43" s="121"/>
      <c r="AZ43" s="158">
        <f t="shared" si="13"/>
        <v>1</v>
      </c>
      <c r="BA43" s="171" t="s">
        <v>80</v>
      </c>
      <c r="BB43" s="138">
        <v>234</v>
      </c>
      <c r="BC43" s="138">
        <v>997</v>
      </c>
      <c r="BI43" s="158">
        <f t="shared" si="14"/>
        <v>1</v>
      </c>
      <c r="BJ43" s="171" t="s">
        <v>77</v>
      </c>
      <c r="BK43" s="138">
        <v>201</v>
      </c>
      <c r="BL43" s="149">
        <v>1114</v>
      </c>
      <c r="BR43" s="158">
        <f t="shared" si="15"/>
        <v>1</v>
      </c>
      <c r="BS43" s="171" t="s">
        <v>79</v>
      </c>
      <c r="BT43" s="149">
        <v>254</v>
      </c>
      <c r="BU43" s="138">
        <v>1574</v>
      </c>
      <c r="BZ43" s="100"/>
      <c r="CA43" s="158">
        <f t="shared" si="16"/>
        <v>1</v>
      </c>
      <c r="CB43" s="171" t="s">
        <v>77</v>
      </c>
      <c r="CC43" s="169">
        <v>233</v>
      </c>
      <c r="CD43" s="149">
        <v>1511</v>
      </c>
      <c r="CE43" s="1"/>
      <c r="CF43" s="1"/>
      <c r="CG43" s="1"/>
      <c r="CH43" s="1"/>
      <c r="CJ43" s="171">
        <f t="shared" si="17"/>
        <v>1</v>
      </c>
      <c r="CK43" s="171" t="s">
        <v>80</v>
      </c>
      <c r="CL43" s="169">
        <v>353</v>
      </c>
      <c r="CM43" s="149">
        <v>1625</v>
      </c>
      <c r="CN43" s="1"/>
      <c r="CO43" s="1"/>
      <c r="CP43" s="1"/>
      <c r="CQ43" s="1"/>
      <c r="CS43" s="171">
        <f t="shared" si="11"/>
        <v>1</v>
      </c>
      <c r="CT43" s="171" t="s">
        <v>83</v>
      </c>
      <c r="CU43" s="169">
        <v>469</v>
      </c>
      <c r="CV43" s="149">
        <v>2056</v>
      </c>
    </row>
    <row r="44" spans="1:100">
      <c r="A44" s="158">
        <f t="shared" si="0"/>
        <v>0</v>
      </c>
      <c r="B44" s="171"/>
      <c r="C44" s="138"/>
      <c r="D44" s="2"/>
      <c r="E44" s="2"/>
      <c r="F44" s="2"/>
      <c r="G44" s="2"/>
      <c r="I44" s="158">
        <f t="shared" si="1"/>
        <v>1</v>
      </c>
      <c r="J44" s="171" t="s">
        <v>79</v>
      </c>
      <c r="K44" s="138">
        <v>312</v>
      </c>
      <c r="L44" s="2"/>
      <c r="M44" s="2"/>
      <c r="N44" s="2"/>
      <c r="O44" s="2"/>
      <c r="Q44" s="158">
        <f t="shared" si="2"/>
        <v>1</v>
      </c>
      <c r="R44" s="171" t="s">
        <v>79</v>
      </c>
      <c r="S44" s="153">
        <v>175</v>
      </c>
      <c r="T44" s="2"/>
      <c r="U44" s="2"/>
      <c r="V44" s="2"/>
      <c r="W44" s="2"/>
      <c r="Y44" s="158">
        <f t="shared" si="3"/>
        <v>1</v>
      </c>
      <c r="Z44" s="171" t="s">
        <v>80</v>
      </c>
      <c r="AA44" s="133">
        <v>176</v>
      </c>
      <c r="AB44" s="133">
        <v>329</v>
      </c>
      <c r="AC44" s="1"/>
      <c r="AD44" s="1"/>
      <c r="AE44" s="1"/>
      <c r="AF44" s="1"/>
      <c r="AH44" s="158">
        <f t="shared" si="4"/>
        <v>1</v>
      </c>
      <c r="AI44" s="171" t="s">
        <v>80</v>
      </c>
      <c r="AJ44" s="133">
        <v>224</v>
      </c>
      <c r="AK44" s="133">
        <v>638</v>
      </c>
      <c r="AL44" s="1"/>
      <c r="AM44" s="1"/>
      <c r="AN44" s="1"/>
      <c r="AO44" s="1"/>
      <c r="AQ44" s="158">
        <f t="shared" si="12"/>
        <v>1</v>
      </c>
      <c r="AR44" s="171" t="s">
        <v>78</v>
      </c>
      <c r="AS44" s="149">
        <v>279</v>
      </c>
      <c r="AT44" s="138">
        <v>1006</v>
      </c>
      <c r="AW44" s="121"/>
      <c r="AZ44" s="158">
        <f t="shared" si="13"/>
        <v>1</v>
      </c>
      <c r="BA44" s="171" t="s">
        <v>80</v>
      </c>
      <c r="BB44" s="138">
        <v>236</v>
      </c>
      <c r="BC44" s="138">
        <v>1024</v>
      </c>
      <c r="BI44" s="158">
        <f t="shared" si="14"/>
        <v>1</v>
      </c>
      <c r="BJ44" s="171" t="s">
        <v>84</v>
      </c>
      <c r="BK44" s="149">
        <v>217</v>
      </c>
      <c r="BL44" s="138">
        <v>1126</v>
      </c>
      <c r="BR44" s="158">
        <f t="shared" si="15"/>
        <v>1</v>
      </c>
      <c r="BS44" s="171" t="s">
        <v>80</v>
      </c>
      <c r="BT44" s="138">
        <v>279</v>
      </c>
      <c r="BU44" s="149">
        <v>1592</v>
      </c>
      <c r="BZ44" s="100"/>
      <c r="CA44" s="158">
        <f t="shared" si="16"/>
        <v>1</v>
      </c>
      <c r="CB44" s="171" t="s">
        <v>78</v>
      </c>
      <c r="CC44" s="169">
        <v>254</v>
      </c>
      <c r="CD44" s="138">
        <v>1577</v>
      </c>
      <c r="CE44" s="1"/>
      <c r="CF44" s="1"/>
      <c r="CG44" s="1"/>
      <c r="CH44" s="1"/>
      <c r="CJ44" s="171">
        <f t="shared" si="17"/>
        <v>1</v>
      </c>
      <c r="CK44" s="169" t="s">
        <v>80</v>
      </c>
      <c r="CL44" s="169">
        <v>365</v>
      </c>
      <c r="CM44" s="138">
        <v>1649</v>
      </c>
      <c r="CN44" s="1"/>
      <c r="CO44" s="1"/>
      <c r="CP44" s="1"/>
      <c r="CQ44" s="1"/>
      <c r="CS44" s="171">
        <f t="shared" si="11"/>
        <v>1</v>
      </c>
      <c r="CT44" s="169" t="s">
        <v>80</v>
      </c>
      <c r="CU44" s="169">
        <v>525</v>
      </c>
      <c r="CV44" s="138">
        <v>2122</v>
      </c>
    </row>
    <row r="45" spans="1:100">
      <c r="A45" s="158">
        <f t="shared" si="0"/>
        <v>0</v>
      </c>
      <c r="B45" s="171"/>
      <c r="C45" s="138"/>
      <c r="D45" s="2"/>
      <c r="E45" s="2"/>
      <c r="F45" s="2"/>
      <c r="G45" s="2"/>
      <c r="I45" s="158">
        <f t="shared" si="1"/>
        <v>1</v>
      </c>
      <c r="J45" s="171" t="s">
        <v>79</v>
      </c>
      <c r="K45" s="138">
        <v>330</v>
      </c>
      <c r="L45" s="2"/>
      <c r="M45" s="2"/>
      <c r="N45" s="2"/>
      <c r="O45" s="2"/>
      <c r="Q45" s="158">
        <f t="shared" si="2"/>
        <v>1</v>
      </c>
      <c r="R45" s="171" t="s">
        <v>79</v>
      </c>
      <c r="S45" s="153">
        <v>176</v>
      </c>
      <c r="T45" s="2"/>
      <c r="U45" s="2"/>
      <c r="V45" s="2"/>
      <c r="W45" s="2"/>
      <c r="Y45" s="158">
        <f t="shared" si="3"/>
        <v>1</v>
      </c>
      <c r="Z45" s="171" t="s">
        <v>83</v>
      </c>
      <c r="AA45" s="135">
        <v>180</v>
      </c>
      <c r="AB45" s="133">
        <v>340</v>
      </c>
      <c r="AC45" s="1"/>
      <c r="AD45" s="1"/>
      <c r="AE45" s="1"/>
      <c r="AF45" s="1"/>
      <c r="AH45" s="158">
        <f t="shared" si="4"/>
        <v>1</v>
      </c>
      <c r="AI45" s="171" t="s">
        <v>78</v>
      </c>
      <c r="AJ45" s="135">
        <v>231</v>
      </c>
      <c r="AK45" s="135">
        <v>650</v>
      </c>
      <c r="AL45" s="1"/>
      <c r="AM45" s="1"/>
      <c r="AN45" s="1"/>
      <c r="AO45" s="1"/>
      <c r="AQ45" s="158">
        <f t="shared" si="12"/>
        <v>1</v>
      </c>
      <c r="AR45" s="171" t="s">
        <v>80</v>
      </c>
      <c r="AS45" s="149">
        <v>281</v>
      </c>
      <c r="AT45" s="138">
        <v>1038</v>
      </c>
      <c r="AW45" s="121"/>
      <c r="AZ45" s="158">
        <f t="shared" si="13"/>
        <v>1</v>
      </c>
      <c r="BA45" s="171" t="s">
        <v>77</v>
      </c>
      <c r="BB45" s="138">
        <v>245</v>
      </c>
      <c r="BC45" s="138">
        <v>1108</v>
      </c>
      <c r="BI45" s="158">
        <f t="shared" si="14"/>
        <v>1</v>
      </c>
      <c r="BJ45" s="171" t="s">
        <v>79</v>
      </c>
      <c r="BK45" s="138">
        <v>222</v>
      </c>
      <c r="BL45" s="138">
        <v>1138</v>
      </c>
      <c r="BR45" s="158">
        <f t="shared" si="15"/>
        <v>1</v>
      </c>
      <c r="BS45" s="169" t="s">
        <v>80</v>
      </c>
      <c r="BT45" s="138">
        <v>293</v>
      </c>
      <c r="BU45" s="138">
        <v>1595</v>
      </c>
      <c r="BZ45" s="100"/>
      <c r="CA45" s="158">
        <f t="shared" si="16"/>
        <v>1</v>
      </c>
      <c r="CB45" s="169" t="s">
        <v>80</v>
      </c>
      <c r="CC45" s="169">
        <v>292</v>
      </c>
      <c r="CD45" s="138">
        <v>1592</v>
      </c>
      <c r="CE45" s="1"/>
      <c r="CF45" s="1"/>
      <c r="CG45" s="1"/>
      <c r="CH45" s="1"/>
      <c r="CJ45" s="171">
        <f t="shared" si="17"/>
        <v>1</v>
      </c>
      <c r="CK45" s="274" t="s">
        <v>80</v>
      </c>
      <c r="CL45" s="169">
        <v>368</v>
      </c>
      <c r="CM45" s="138">
        <v>1717</v>
      </c>
      <c r="CN45" s="1"/>
      <c r="CO45" s="1"/>
      <c r="CP45" s="1"/>
      <c r="CQ45" s="1"/>
      <c r="CS45" s="171">
        <f t="shared" si="11"/>
        <v>1</v>
      </c>
      <c r="CT45" s="274" t="s">
        <v>80</v>
      </c>
      <c r="CU45" s="169">
        <v>573</v>
      </c>
      <c r="CV45" s="138">
        <v>2429</v>
      </c>
    </row>
    <row r="46" spans="1:100">
      <c r="A46" s="158">
        <f t="shared" si="0"/>
        <v>0</v>
      </c>
      <c r="B46" s="274"/>
      <c r="C46" s="138"/>
      <c r="D46" s="163"/>
      <c r="E46" s="2"/>
      <c r="F46" s="2"/>
      <c r="G46" s="2"/>
      <c r="I46" s="158">
        <f t="shared" si="1"/>
        <v>1</v>
      </c>
      <c r="J46" s="274" t="s">
        <v>79</v>
      </c>
      <c r="K46" s="138">
        <v>340</v>
      </c>
      <c r="L46" s="163"/>
      <c r="M46" s="2"/>
      <c r="N46" s="2"/>
      <c r="O46" s="2"/>
      <c r="Q46" s="158">
        <f t="shared" si="2"/>
        <v>1</v>
      </c>
      <c r="R46" s="274" t="s">
        <v>77</v>
      </c>
      <c r="S46" s="153">
        <v>177</v>
      </c>
      <c r="T46" s="163"/>
      <c r="U46" s="2"/>
      <c r="V46" s="2"/>
      <c r="W46" s="2"/>
      <c r="Y46" s="158">
        <f t="shared" si="3"/>
        <v>1</v>
      </c>
      <c r="Z46" s="274" t="s">
        <v>80</v>
      </c>
      <c r="AA46" s="133">
        <v>182</v>
      </c>
      <c r="AB46" s="135">
        <v>343</v>
      </c>
      <c r="AC46" s="1"/>
      <c r="AD46" s="1"/>
      <c r="AE46" s="1"/>
      <c r="AF46" s="1"/>
      <c r="AH46" s="158">
        <f t="shared" si="4"/>
        <v>1</v>
      </c>
      <c r="AI46" s="274" t="s">
        <v>80</v>
      </c>
      <c r="AJ46" s="133">
        <v>233</v>
      </c>
      <c r="AK46" s="133">
        <v>665</v>
      </c>
      <c r="AL46" s="1"/>
      <c r="AM46" s="1"/>
      <c r="AN46" s="1"/>
      <c r="AO46" s="1"/>
      <c r="AQ46" s="158">
        <f t="shared" si="12"/>
        <v>1</v>
      </c>
      <c r="AR46" s="274" t="s">
        <v>79</v>
      </c>
      <c r="AS46" s="138">
        <v>288</v>
      </c>
      <c r="AT46" s="138">
        <v>1126</v>
      </c>
      <c r="AW46" s="121"/>
      <c r="AZ46" s="158">
        <f t="shared" si="13"/>
        <v>1</v>
      </c>
      <c r="BA46" s="274" t="s">
        <v>83</v>
      </c>
      <c r="BB46" s="138">
        <v>254</v>
      </c>
      <c r="BC46" s="138">
        <v>1219</v>
      </c>
      <c r="BI46" s="158">
        <f t="shared" si="14"/>
        <v>1</v>
      </c>
      <c r="BJ46" s="274" t="s">
        <v>80</v>
      </c>
      <c r="BK46" s="138">
        <v>229</v>
      </c>
      <c r="BL46" s="138">
        <v>1139</v>
      </c>
      <c r="BR46" s="158">
        <f t="shared" si="15"/>
        <v>1</v>
      </c>
      <c r="BS46" s="274" t="s">
        <v>77</v>
      </c>
      <c r="BT46" s="138">
        <v>330</v>
      </c>
      <c r="BU46" s="138">
        <v>1712</v>
      </c>
      <c r="BZ46" s="100"/>
      <c r="CA46" s="158">
        <f t="shared" si="16"/>
        <v>1</v>
      </c>
      <c r="CB46" s="274" t="s">
        <v>80</v>
      </c>
      <c r="CC46" s="169">
        <v>304</v>
      </c>
      <c r="CD46" s="138">
        <v>1717</v>
      </c>
      <c r="CE46" s="1"/>
      <c r="CF46" s="1"/>
      <c r="CG46" s="1"/>
      <c r="CH46" s="1"/>
      <c r="CJ46" s="171">
        <f t="shared" si="17"/>
        <v>1</v>
      </c>
      <c r="CK46" s="171" t="s">
        <v>80</v>
      </c>
      <c r="CL46" s="171">
        <v>375</v>
      </c>
      <c r="CM46" s="138">
        <v>1902</v>
      </c>
      <c r="CN46" s="1"/>
      <c r="CO46" s="1"/>
      <c r="CP46" s="1"/>
      <c r="CQ46" s="1"/>
      <c r="CS46" s="171">
        <f t="shared" si="11"/>
        <v>1</v>
      </c>
      <c r="CT46" s="171" t="s">
        <v>80</v>
      </c>
      <c r="CU46" s="171">
        <v>604</v>
      </c>
      <c r="CV46" s="138">
        <v>2612</v>
      </c>
    </row>
    <row r="47" spans="1:100">
      <c r="A47" s="158">
        <f t="shared" si="0"/>
        <v>0</v>
      </c>
      <c r="B47" s="171"/>
      <c r="C47" s="138"/>
      <c r="D47" s="163"/>
      <c r="E47" s="2"/>
      <c r="F47" s="2"/>
      <c r="G47" s="2"/>
      <c r="I47" s="158">
        <f t="shared" si="1"/>
        <v>1</v>
      </c>
      <c r="J47" s="171" t="s">
        <v>79</v>
      </c>
      <c r="K47" s="138">
        <v>349</v>
      </c>
      <c r="L47" s="163"/>
      <c r="M47" s="2"/>
      <c r="N47" s="2"/>
      <c r="O47" s="2"/>
      <c r="Q47" s="158">
        <f t="shared" si="2"/>
        <v>1</v>
      </c>
      <c r="R47" s="171" t="s">
        <v>79</v>
      </c>
      <c r="S47" s="153">
        <v>178</v>
      </c>
      <c r="T47" s="163"/>
      <c r="U47" s="2"/>
      <c r="V47" s="2"/>
      <c r="W47" s="2"/>
      <c r="Y47" s="158">
        <f t="shared" si="3"/>
        <v>1</v>
      </c>
      <c r="Z47" s="171" t="s">
        <v>80</v>
      </c>
      <c r="AA47" s="133">
        <v>188</v>
      </c>
      <c r="AB47" s="135">
        <v>353</v>
      </c>
      <c r="AC47" s="1"/>
      <c r="AD47" s="1"/>
      <c r="AE47" s="1"/>
      <c r="AF47" s="1"/>
      <c r="AH47" s="158">
        <f t="shared" si="4"/>
        <v>1</v>
      </c>
      <c r="AI47" s="171" t="s">
        <v>77</v>
      </c>
      <c r="AJ47" s="133">
        <v>236</v>
      </c>
      <c r="AK47" s="135">
        <v>781</v>
      </c>
      <c r="AL47" s="1"/>
      <c r="AM47" s="1"/>
      <c r="AN47" s="1"/>
      <c r="AO47" s="1"/>
      <c r="AQ47" s="158">
        <f t="shared" si="12"/>
        <v>1</v>
      </c>
      <c r="AR47" s="171" t="s">
        <v>79</v>
      </c>
      <c r="AS47" s="138">
        <v>292</v>
      </c>
      <c r="AT47" s="138">
        <v>1218</v>
      </c>
      <c r="AW47" s="121"/>
      <c r="AZ47" s="158">
        <f t="shared" si="13"/>
        <v>1</v>
      </c>
      <c r="BA47" s="171" t="s">
        <v>80</v>
      </c>
      <c r="BB47" s="138">
        <v>269</v>
      </c>
      <c r="BC47" s="138">
        <v>1259</v>
      </c>
      <c r="BI47" s="158">
        <f t="shared" si="14"/>
        <v>1</v>
      </c>
      <c r="BJ47" s="171" t="s">
        <v>78</v>
      </c>
      <c r="BK47" s="149">
        <v>233</v>
      </c>
      <c r="BL47" s="138">
        <v>1503</v>
      </c>
      <c r="BR47" s="158">
        <f t="shared" si="15"/>
        <v>1</v>
      </c>
      <c r="BS47" s="171" t="s">
        <v>80</v>
      </c>
      <c r="BT47" s="138">
        <v>341</v>
      </c>
      <c r="BU47" s="138">
        <v>1732</v>
      </c>
      <c r="BZ47" s="100"/>
      <c r="CA47" s="158">
        <f t="shared" si="16"/>
        <v>1</v>
      </c>
      <c r="CB47" s="171" t="s">
        <v>80</v>
      </c>
      <c r="CC47" s="171">
        <v>326</v>
      </c>
      <c r="CD47" s="138">
        <v>2016</v>
      </c>
      <c r="CE47" s="1"/>
      <c r="CF47" s="1"/>
      <c r="CG47" s="1"/>
      <c r="CH47" s="1"/>
      <c r="CJ47" s="171">
        <f t="shared" si="17"/>
        <v>1</v>
      </c>
      <c r="CK47" s="171" t="s">
        <v>78</v>
      </c>
      <c r="CL47" s="169">
        <v>399</v>
      </c>
      <c r="CM47" s="138">
        <v>1918</v>
      </c>
      <c r="CN47" s="1"/>
      <c r="CO47" s="1"/>
      <c r="CP47" s="1"/>
      <c r="CQ47" s="1"/>
      <c r="CS47" s="171">
        <f t="shared" si="11"/>
        <v>1</v>
      </c>
      <c r="CT47" s="169" t="s">
        <v>80</v>
      </c>
      <c r="CU47" s="169">
        <v>624</v>
      </c>
      <c r="CV47" s="138">
        <v>2630</v>
      </c>
    </row>
    <row r="48" spans="1:100">
      <c r="A48" s="158">
        <f t="shared" si="0"/>
        <v>0</v>
      </c>
      <c r="B48" s="171"/>
      <c r="C48" s="138"/>
      <c r="D48" s="163"/>
      <c r="E48" s="2"/>
      <c r="F48" s="2"/>
      <c r="G48" s="2"/>
      <c r="I48" s="158">
        <f t="shared" si="1"/>
        <v>1</v>
      </c>
      <c r="J48" s="171" t="s">
        <v>78</v>
      </c>
      <c r="K48" s="138">
        <v>364</v>
      </c>
      <c r="L48" s="163"/>
      <c r="M48" s="2"/>
      <c r="N48" s="2"/>
      <c r="O48" s="2"/>
      <c r="Q48" s="158">
        <f t="shared" si="2"/>
        <v>1</v>
      </c>
      <c r="R48" s="171" t="s">
        <v>79</v>
      </c>
      <c r="S48" s="153">
        <v>190</v>
      </c>
      <c r="T48" s="163"/>
      <c r="U48" s="2"/>
      <c r="V48" s="2"/>
      <c r="W48" s="2"/>
      <c r="Y48" s="158">
        <f t="shared" si="3"/>
        <v>1</v>
      </c>
      <c r="Z48" s="171" t="s">
        <v>80</v>
      </c>
      <c r="AA48" s="133">
        <v>190</v>
      </c>
      <c r="AB48" s="135">
        <v>469</v>
      </c>
      <c r="AC48" s="1"/>
      <c r="AD48" s="1"/>
      <c r="AE48" s="1"/>
      <c r="AF48" s="1"/>
      <c r="AH48" s="158">
        <f t="shared" si="4"/>
        <v>1</v>
      </c>
      <c r="AI48" s="171" t="s">
        <v>80</v>
      </c>
      <c r="AJ48" s="135">
        <v>245</v>
      </c>
      <c r="AK48" s="133">
        <v>782</v>
      </c>
      <c r="AL48" s="1"/>
      <c r="AM48" s="1"/>
      <c r="AN48" s="1"/>
      <c r="AO48" s="1"/>
      <c r="AQ48" s="158">
        <f t="shared" si="12"/>
        <v>1</v>
      </c>
      <c r="AR48" s="171" t="s">
        <v>80</v>
      </c>
      <c r="AS48" s="138">
        <v>296</v>
      </c>
      <c r="AT48" s="138">
        <v>1272</v>
      </c>
      <c r="AW48" s="121"/>
      <c r="AZ48" s="158">
        <f t="shared" si="13"/>
        <v>1</v>
      </c>
      <c r="BA48" s="171" t="s">
        <v>80</v>
      </c>
      <c r="BB48" s="138">
        <v>279</v>
      </c>
      <c r="BC48" s="138">
        <v>1507</v>
      </c>
      <c r="BI48" s="158">
        <f t="shared" si="14"/>
        <v>1</v>
      </c>
      <c r="BJ48" s="171" t="s">
        <v>80</v>
      </c>
      <c r="BK48" s="138">
        <v>234</v>
      </c>
      <c r="BL48" s="138">
        <v>1511</v>
      </c>
      <c r="BR48" s="158">
        <f t="shared" si="15"/>
        <v>1</v>
      </c>
      <c r="BS48" s="171" t="s">
        <v>80</v>
      </c>
      <c r="BT48" s="138">
        <v>364</v>
      </c>
      <c r="BU48" s="138">
        <v>1816</v>
      </c>
      <c r="BZ48" s="100"/>
      <c r="CA48" s="158">
        <f t="shared" si="16"/>
        <v>1</v>
      </c>
      <c r="CB48" s="171" t="s">
        <v>79</v>
      </c>
      <c r="CC48" s="169">
        <v>330</v>
      </c>
      <c r="CD48" s="138">
        <v>2056</v>
      </c>
      <c r="CE48" s="1"/>
      <c r="CF48" s="1"/>
      <c r="CG48" s="1"/>
      <c r="CH48" s="1"/>
      <c r="CJ48" s="171">
        <f t="shared" si="17"/>
        <v>1</v>
      </c>
      <c r="CK48" s="171" t="s">
        <v>80</v>
      </c>
      <c r="CL48" s="169">
        <v>469</v>
      </c>
      <c r="CM48" s="138">
        <v>2056</v>
      </c>
      <c r="CN48" s="1"/>
      <c r="CO48" s="1"/>
      <c r="CP48" s="1"/>
      <c r="CQ48" s="1"/>
      <c r="CS48" s="171">
        <f t="shared" si="11"/>
        <v>1</v>
      </c>
      <c r="CT48" s="171" t="s">
        <v>79</v>
      </c>
      <c r="CU48" s="169">
        <v>668</v>
      </c>
      <c r="CV48" s="138">
        <v>2757</v>
      </c>
    </row>
    <row r="49" spans="1:100">
      <c r="A49" s="158">
        <f t="shared" si="0"/>
        <v>0</v>
      </c>
      <c r="B49" s="171"/>
      <c r="C49" s="138"/>
      <c r="D49" s="163"/>
      <c r="E49" s="2"/>
      <c r="F49" s="2"/>
      <c r="G49" s="2"/>
      <c r="I49" s="158">
        <f t="shared" si="1"/>
        <v>1</v>
      </c>
      <c r="J49" s="171" t="s">
        <v>78</v>
      </c>
      <c r="K49" s="138">
        <v>365</v>
      </c>
      <c r="L49" s="163"/>
      <c r="M49" s="2"/>
      <c r="N49" s="2"/>
      <c r="O49" s="2"/>
      <c r="Q49" s="158">
        <f t="shared" si="2"/>
        <v>1</v>
      </c>
      <c r="R49" s="171" t="s">
        <v>78</v>
      </c>
      <c r="S49" s="153">
        <v>192</v>
      </c>
      <c r="T49" s="163"/>
      <c r="U49" s="2"/>
      <c r="V49" s="2"/>
      <c r="W49" s="2"/>
      <c r="Y49" s="158">
        <f t="shared" si="3"/>
        <v>1</v>
      </c>
      <c r="Z49" s="171" t="s">
        <v>78</v>
      </c>
      <c r="AA49" s="133">
        <v>201</v>
      </c>
      <c r="AB49" s="135">
        <v>522</v>
      </c>
      <c r="AC49" s="1"/>
      <c r="AD49" s="1"/>
      <c r="AE49" s="1"/>
      <c r="AF49" s="1"/>
      <c r="AH49" s="158">
        <f t="shared" si="4"/>
        <v>1</v>
      </c>
      <c r="AI49" s="171" t="s">
        <v>80</v>
      </c>
      <c r="AJ49" s="133">
        <v>247</v>
      </c>
      <c r="AK49" s="135">
        <v>818</v>
      </c>
      <c r="AL49" s="1"/>
      <c r="AM49" s="1"/>
      <c r="AN49" s="1"/>
      <c r="AO49" s="1"/>
      <c r="AQ49" s="158">
        <f t="shared" si="12"/>
        <v>1</v>
      </c>
      <c r="AR49" s="171" t="s">
        <v>79</v>
      </c>
      <c r="AS49" s="138">
        <v>302</v>
      </c>
      <c r="AT49" s="138">
        <v>1388</v>
      </c>
      <c r="AW49" s="121"/>
      <c r="AZ49" s="158">
        <f t="shared" si="13"/>
        <v>1</v>
      </c>
      <c r="BA49" s="171" t="s">
        <v>80</v>
      </c>
      <c r="BB49" s="138">
        <v>292</v>
      </c>
      <c r="BC49" s="138">
        <v>1510</v>
      </c>
      <c r="BI49" s="158">
        <f t="shared" si="14"/>
        <v>1</v>
      </c>
      <c r="BJ49" s="171" t="s">
        <v>80</v>
      </c>
      <c r="BK49" s="138">
        <v>237</v>
      </c>
      <c r="BL49" s="138">
        <v>1625</v>
      </c>
      <c r="BR49" s="158">
        <f t="shared" si="15"/>
        <v>1</v>
      </c>
      <c r="BS49" s="171" t="s">
        <v>80</v>
      </c>
      <c r="BT49" s="138">
        <v>365</v>
      </c>
      <c r="BU49" s="138">
        <v>1902</v>
      </c>
      <c r="BZ49" s="100"/>
      <c r="CA49" s="158">
        <f t="shared" si="16"/>
        <v>1</v>
      </c>
      <c r="CB49" s="171" t="s">
        <v>83</v>
      </c>
      <c r="CC49" s="169">
        <v>348</v>
      </c>
      <c r="CD49" s="138">
        <v>2166</v>
      </c>
      <c r="CE49" s="1"/>
      <c r="CF49" s="1"/>
      <c r="CG49" s="1"/>
      <c r="CH49" s="1"/>
      <c r="CJ49" s="171">
        <f t="shared" si="17"/>
        <v>1</v>
      </c>
      <c r="CK49" s="171" t="s">
        <v>78</v>
      </c>
      <c r="CL49" s="171">
        <v>488</v>
      </c>
      <c r="CM49" s="138">
        <v>2753</v>
      </c>
      <c r="CN49" s="1"/>
      <c r="CO49" s="1"/>
      <c r="CP49" s="1"/>
      <c r="CQ49" s="1"/>
      <c r="CS49" s="171">
        <f t="shared" si="11"/>
        <v>1</v>
      </c>
      <c r="CT49" s="171" t="s">
        <v>80</v>
      </c>
      <c r="CU49" s="171">
        <v>706</v>
      </c>
      <c r="CV49" s="138">
        <v>2854</v>
      </c>
    </row>
    <row r="50" spans="1:100">
      <c r="A50" s="158">
        <f t="shared" si="0"/>
        <v>0</v>
      </c>
      <c r="B50" s="171"/>
      <c r="C50" s="138"/>
      <c r="D50" s="163"/>
      <c r="E50" s="2"/>
      <c r="F50" s="2"/>
      <c r="G50" s="2"/>
      <c r="I50" s="158">
        <f t="shared" si="1"/>
        <v>1</v>
      </c>
      <c r="J50" s="171" t="s">
        <v>78</v>
      </c>
      <c r="K50" s="138">
        <v>388</v>
      </c>
      <c r="L50" s="163"/>
      <c r="M50" s="2"/>
      <c r="N50" s="2"/>
      <c r="O50" s="2"/>
      <c r="Q50" s="158">
        <f t="shared" si="2"/>
        <v>1</v>
      </c>
      <c r="R50" s="171" t="s">
        <v>77</v>
      </c>
      <c r="S50" s="153">
        <v>217</v>
      </c>
      <c r="T50" s="163"/>
      <c r="U50" s="2"/>
      <c r="V50" s="2"/>
      <c r="W50" s="2"/>
      <c r="Y50" s="158">
        <f t="shared" si="3"/>
        <v>1</v>
      </c>
      <c r="Z50" s="171" t="s">
        <v>79</v>
      </c>
      <c r="AA50" s="133">
        <v>217</v>
      </c>
      <c r="AB50" s="135">
        <v>610</v>
      </c>
      <c r="AC50" s="1"/>
      <c r="AD50" s="1"/>
      <c r="AE50" s="1"/>
      <c r="AF50" s="1"/>
      <c r="AH50" s="158">
        <f t="shared" si="4"/>
        <v>1</v>
      </c>
      <c r="AI50" s="171" t="s">
        <v>79</v>
      </c>
      <c r="AJ50" s="135">
        <v>254</v>
      </c>
      <c r="AK50" s="133">
        <v>933</v>
      </c>
      <c r="AL50" s="1"/>
      <c r="AM50" s="1"/>
      <c r="AN50" s="1"/>
      <c r="AO50" s="1"/>
      <c r="AQ50" s="158">
        <f t="shared" si="12"/>
        <v>1</v>
      </c>
      <c r="AR50" s="171" t="s">
        <v>80</v>
      </c>
      <c r="AS50" s="138">
        <v>311</v>
      </c>
      <c r="AT50" s="138">
        <v>1391</v>
      </c>
      <c r="AW50" s="121"/>
      <c r="AZ50" s="158">
        <f t="shared" si="13"/>
        <v>1</v>
      </c>
      <c r="BA50" s="171" t="s">
        <v>80</v>
      </c>
      <c r="BB50" s="138">
        <v>293</v>
      </c>
      <c r="BC50" s="138">
        <v>1592</v>
      </c>
      <c r="BI50" s="158">
        <f t="shared" si="14"/>
        <v>1</v>
      </c>
      <c r="BJ50" s="171" t="s">
        <v>79</v>
      </c>
      <c r="BK50" s="138">
        <v>254</v>
      </c>
      <c r="BL50" s="138">
        <v>1718</v>
      </c>
      <c r="BR50" s="158">
        <f t="shared" si="15"/>
        <v>1</v>
      </c>
      <c r="BS50" s="171" t="s">
        <v>78</v>
      </c>
      <c r="BT50" s="138">
        <v>386</v>
      </c>
      <c r="BU50" s="149">
        <v>2056</v>
      </c>
      <c r="BZ50" s="100"/>
      <c r="CA50" s="158">
        <f t="shared" si="16"/>
        <v>1</v>
      </c>
      <c r="CB50" s="171" t="s">
        <v>80</v>
      </c>
      <c r="CC50" s="171">
        <v>359</v>
      </c>
      <c r="CD50" s="138">
        <v>2171</v>
      </c>
      <c r="CE50" s="1"/>
      <c r="CF50" s="1"/>
      <c r="CG50" s="1"/>
      <c r="CH50" s="1"/>
      <c r="CJ50" s="171">
        <f t="shared" si="17"/>
        <v>1</v>
      </c>
      <c r="CK50" s="171" t="s">
        <v>79</v>
      </c>
      <c r="CL50" s="169">
        <v>503</v>
      </c>
      <c r="CM50" s="138">
        <v>2775</v>
      </c>
      <c r="CN50" s="1"/>
      <c r="CO50" s="1"/>
      <c r="CP50" s="1"/>
      <c r="CQ50" s="1"/>
      <c r="CS50" s="171">
        <f t="shared" si="11"/>
        <v>1</v>
      </c>
      <c r="CT50" s="169" t="s">
        <v>80</v>
      </c>
      <c r="CU50" s="169">
        <v>744</v>
      </c>
      <c r="CV50" s="138">
        <v>3138</v>
      </c>
    </row>
    <row r="51" spans="1:100" ht="13.5" thickBot="1">
      <c r="A51" s="158">
        <f t="shared" si="0"/>
        <v>0</v>
      </c>
      <c r="B51" s="171"/>
      <c r="C51" s="139"/>
      <c r="D51" s="2"/>
      <c r="E51" s="2"/>
      <c r="F51" s="2"/>
      <c r="G51" s="2"/>
      <c r="I51" s="158">
        <f t="shared" si="1"/>
        <v>1</v>
      </c>
      <c r="J51" s="171" t="s">
        <v>79</v>
      </c>
      <c r="K51" s="139">
        <v>402</v>
      </c>
      <c r="L51" s="2"/>
      <c r="M51" s="2"/>
      <c r="N51" s="2"/>
      <c r="O51" s="2"/>
      <c r="Q51" s="158">
        <f t="shared" si="2"/>
        <v>1</v>
      </c>
      <c r="R51" s="171" t="s">
        <v>79</v>
      </c>
      <c r="S51" s="153">
        <v>230</v>
      </c>
      <c r="T51" s="2"/>
      <c r="U51" s="2"/>
      <c r="V51" s="2"/>
      <c r="W51" s="2"/>
      <c r="Y51" s="158">
        <f t="shared" si="3"/>
        <v>1</v>
      </c>
      <c r="Z51" s="171" t="s">
        <v>80</v>
      </c>
      <c r="AA51" s="133">
        <v>224</v>
      </c>
      <c r="AB51" s="136">
        <v>716</v>
      </c>
      <c r="AC51" s="1"/>
      <c r="AD51" s="1"/>
      <c r="AE51" s="1"/>
      <c r="AF51" s="1"/>
      <c r="AH51" s="158">
        <f t="shared" si="4"/>
        <v>1</v>
      </c>
      <c r="AI51" s="171" t="s">
        <v>80</v>
      </c>
      <c r="AJ51" s="133">
        <v>260</v>
      </c>
      <c r="AK51" s="136">
        <v>1114</v>
      </c>
      <c r="AL51" s="1"/>
      <c r="AM51" s="1"/>
      <c r="AN51" s="1"/>
      <c r="AO51" s="1"/>
      <c r="AQ51" s="158">
        <f t="shared" si="12"/>
        <v>1</v>
      </c>
      <c r="AR51" s="171" t="s">
        <v>80</v>
      </c>
      <c r="AS51" s="138">
        <v>316</v>
      </c>
      <c r="AT51" s="139">
        <v>1405</v>
      </c>
      <c r="AW51" s="121"/>
      <c r="AZ51" s="158">
        <f t="shared" si="13"/>
        <v>1</v>
      </c>
      <c r="BA51" s="171" t="s">
        <v>80</v>
      </c>
      <c r="BB51" s="138">
        <v>302</v>
      </c>
      <c r="BC51" s="139">
        <v>1647</v>
      </c>
      <c r="BI51" s="158">
        <f t="shared" si="14"/>
        <v>1</v>
      </c>
      <c r="BJ51" s="171" t="s">
        <v>80</v>
      </c>
      <c r="BK51" s="138">
        <v>269</v>
      </c>
      <c r="BL51" s="139">
        <v>1902</v>
      </c>
      <c r="BR51" s="158">
        <f t="shared" si="15"/>
        <v>1</v>
      </c>
      <c r="BS51" s="171" t="s">
        <v>79</v>
      </c>
      <c r="BT51" s="149">
        <v>469</v>
      </c>
      <c r="BU51" s="139">
        <v>2068</v>
      </c>
      <c r="BZ51" s="100"/>
      <c r="CA51" s="158">
        <f t="shared" si="16"/>
        <v>1</v>
      </c>
      <c r="CB51" s="171" t="s">
        <v>78</v>
      </c>
      <c r="CC51" s="169">
        <v>365</v>
      </c>
      <c r="CD51" s="139">
        <v>2337</v>
      </c>
      <c r="CE51" s="1"/>
      <c r="CF51" s="1"/>
      <c r="CG51" s="1"/>
      <c r="CH51" s="1"/>
      <c r="CJ51" s="171">
        <f t="shared" si="17"/>
        <v>1</v>
      </c>
      <c r="CK51" s="171" t="s">
        <v>80</v>
      </c>
      <c r="CL51" s="171">
        <v>548</v>
      </c>
      <c r="CM51" s="139">
        <v>2970</v>
      </c>
      <c r="CN51" s="1"/>
      <c r="CO51" s="1"/>
      <c r="CP51" s="1"/>
      <c r="CQ51" s="1"/>
      <c r="CS51" s="171">
        <f t="shared" si="11"/>
        <v>1</v>
      </c>
      <c r="CT51" s="171" t="s">
        <v>78</v>
      </c>
      <c r="CU51" s="171">
        <v>888</v>
      </c>
      <c r="CV51" s="139">
        <v>3357</v>
      </c>
    </row>
    <row r="52" spans="1:100">
      <c r="A52" s="158"/>
      <c r="B52" s="158"/>
      <c r="C52" s="2"/>
      <c r="D52" s="2"/>
      <c r="E52" s="2"/>
      <c r="F52" s="2"/>
      <c r="G52" s="2"/>
      <c r="I52" s="158"/>
      <c r="J52" s="158"/>
      <c r="K52" s="2"/>
      <c r="L52" s="2"/>
      <c r="M52" s="2"/>
      <c r="N52" s="2"/>
      <c r="O52" s="2"/>
      <c r="Q52" s="158">
        <f t="shared" si="2"/>
        <v>1</v>
      </c>
      <c r="R52" s="171" t="s">
        <v>79</v>
      </c>
      <c r="S52" s="153">
        <v>233</v>
      </c>
      <c r="T52" s="2"/>
      <c r="U52" s="2"/>
      <c r="V52" s="2"/>
      <c r="W52" s="2"/>
      <c r="Y52" s="158">
        <f t="shared" si="3"/>
        <v>1</v>
      </c>
      <c r="Z52" s="171" t="s">
        <v>80</v>
      </c>
      <c r="AA52" s="133">
        <v>226</v>
      </c>
      <c r="AB52" s="1"/>
      <c r="AC52" s="1"/>
      <c r="AD52" s="1"/>
      <c r="AE52" s="1"/>
      <c r="AF52" s="1"/>
      <c r="AH52" s="158">
        <f t="shared" si="4"/>
        <v>1</v>
      </c>
      <c r="AI52" s="171" t="s">
        <v>80</v>
      </c>
      <c r="AJ52" s="133">
        <v>263</v>
      </c>
      <c r="AK52" s="1"/>
      <c r="AL52" s="1"/>
      <c r="AM52" s="1"/>
      <c r="AN52" s="1"/>
      <c r="AO52" s="1"/>
      <c r="AQ52" s="158">
        <f t="shared" si="12"/>
        <v>1</v>
      </c>
      <c r="AR52" s="171" t="s">
        <v>78</v>
      </c>
      <c r="AS52" s="138">
        <v>322</v>
      </c>
      <c r="AT52" s="1"/>
      <c r="AU52" s="1"/>
      <c r="AV52" s="1"/>
      <c r="AW52" s="1"/>
      <c r="AX52" s="1"/>
      <c r="AZ52" s="158">
        <f t="shared" si="13"/>
        <v>1</v>
      </c>
      <c r="BA52" s="171" t="s">
        <v>79</v>
      </c>
      <c r="BB52" s="138">
        <v>312</v>
      </c>
      <c r="BC52" s="1"/>
      <c r="BD52" s="1"/>
      <c r="BE52" s="1"/>
      <c r="BF52" s="1"/>
      <c r="BG52" s="1"/>
      <c r="BI52" s="158">
        <f t="shared" si="14"/>
        <v>1</v>
      </c>
      <c r="BJ52" s="171" t="s">
        <v>79</v>
      </c>
      <c r="BK52" s="138">
        <v>271</v>
      </c>
      <c r="BL52" s="1"/>
      <c r="BM52" s="1"/>
      <c r="BN52" s="1"/>
      <c r="BO52" s="1"/>
      <c r="BP52" s="1"/>
      <c r="BR52" s="158">
        <f t="shared" si="15"/>
        <v>1</v>
      </c>
      <c r="BS52" s="171" t="s">
        <v>80</v>
      </c>
      <c r="BT52" s="138">
        <v>488</v>
      </c>
      <c r="BU52" s="1"/>
      <c r="BV52" s="1"/>
      <c r="BW52" s="1"/>
      <c r="BX52" s="1"/>
      <c r="BY52" s="1"/>
      <c r="BZ52" s="100"/>
      <c r="CA52" s="158">
        <f t="shared" si="16"/>
        <v>1</v>
      </c>
      <c r="CB52" s="171" t="s">
        <v>78</v>
      </c>
      <c r="CC52" s="171">
        <v>368</v>
      </c>
      <c r="CD52" s="1"/>
      <c r="CE52" s="1"/>
      <c r="CF52" s="1"/>
      <c r="CG52" s="1"/>
      <c r="CH52" s="1"/>
      <c r="CJ52" s="171">
        <f t="shared" si="17"/>
        <v>1</v>
      </c>
      <c r="CK52" s="169" t="s">
        <v>80</v>
      </c>
      <c r="CL52" s="169">
        <v>624</v>
      </c>
      <c r="CM52" s="1"/>
      <c r="CN52" s="1"/>
      <c r="CO52" s="1"/>
      <c r="CP52" s="1"/>
      <c r="CQ52" s="1"/>
      <c r="CS52" s="171">
        <f t="shared" si="11"/>
        <v>1</v>
      </c>
      <c r="CT52" s="169" t="s">
        <v>80</v>
      </c>
      <c r="CU52" s="169">
        <v>910</v>
      </c>
    </row>
    <row r="53" spans="1:100">
      <c r="A53" s="158"/>
      <c r="B53" s="158"/>
      <c r="C53" s="2"/>
      <c r="D53" s="2"/>
      <c r="E53" s="2"/>
      <c r="F53" s="2"/>
      <c r="G53" s="2"/>
      <c r="I53" s="158"/>
      <c r="J53" s="158"/>
      <c r="K53" s="2"/>
      <c r="L53" s="2"/>
      <c r="M53" s="2"/>
      <c r="N53" s="2"/>
      <c r="O53" s="2"/>
      <c r="Q53" s="158">
        <f t="shared" si="2"/>
        <v>1</v>
      </c>
      <c r="R53" s="171" t="s">
        <v>79</v>
      </c>
      <c r="S53" s="153">
        <v>235</v>
      </c>
      <c r="T53" s="2"/>
      <c r="U53" s="2"/>
      <c r="V53" s="2"/>
      <c r="W53" s="2"/>
      <c r="Y53" s="158">
        <f t="shared" si="3"/>
        <v>1</v>
      </c>
      <c r="Z53" s="171" t="s">
        <v>78</v>
      </c>
      <c r="AA53" s="134">
        <v>230</v>
      </c>
      <c r="AB53" s="1"/>
      <c r="AC53" s="1"/>
      <c r="AD53" s="1"/>
      <c r="AE53" s="1"/>
      <c r="AF53" s="1"/>
      <c r="AH53" s="158">
        <f t="shared" si="4"/>
        <v>1</v>
      </c>
      <c r="AI53" s="171" t="s">
        <v>79</v>
      </c>
      <c r="AJ53" s="133">
        <v>267</v>
      </c>
      <c r="AK53" s="1"/>
      <c r="AL53" s="1"/>
      <c r="AM53" s="1"/>
      <c r="AN53" s="1"/>
      <c r="AO53" s="1"/>
      <c r="AQ53" s="158">
        <f t="shared" si="12"/>
        <v>1</v>
      </c>
      <c r="AR53" s="171" t="s">
        <v>79</v>
      </c>
      <c r="AS53" s="138">
        <v>330</v>
      </c>
      <c r="AT53" s="1"/>
      <c r="AU53" s="1"/>
      <c r="AV53" s="1"/>
      <c r="AW53" s="1"/>
      <c r="AX53" s="1"/>
      <c r="AZ53" s="158">
        <f t="shared" si="13"/>
        <v>1</v>
      </c>
      <c r="BA53" s="171" t="s">
        <v>80</v>
      </c>
      <c r="BB53" s="138">
        <v>322</v>
      </c>
      <c r="BC53" s="1"/>
      <c r="BD53" s="1"/>
      <c r="BE53" s="1"/>
      <c r="BF53" s="1"/>
      <c r="BG53" s="1"/>
      <c r="BI53" s="158">
        <f t="shared" si="14"/>
        <v>1</v>
      </c>
      <c r="BJ53" s="171" t="s">
        <v>80</v>
      </c>
      <c r="BK53" s="138">
        <v>279</v>
      </c>
      <c r="BL53" s="1"/>
      <c r="BM53" s="1"/>
      <c r="BN53" s="1"/>
      <c r="BO53" s="1"/>
      <c r="BP53" s="1"/>
      <c r="BR53" s="158">
        <f t="shared" si="15"/>
        <v>1</v>
      </c>
      <c r="BS53" s="171" t="s">
        <v>79</v>
      </c>
      <c r="BT53" s="138">
        <v>494</v>
      </c>
      <c r="BU53" s="1"/>
      <c r="BV53" s="1"/>
      <c r="BW53" s="1"/>
      <c r="BX53" s="1"/>
      <c r="BY53" s="1"/>
      <c r="BZ53" s="100"/>
      <c r="CA53" s="158">
        <f t="shared" si="16"/>
        <v>1</v>
      </c>
      <c r="CB53" s="171" t="s">
        <v>78</v>
      </c>
      <c r="CC53" s="169">
        <v>384</v>
      </c>
      <c r="CD53" s="1"/>
      <c r="CE53" s="1"/>
      <c r="CF53" s="1"/>
      <c r="CG53" s="1"/>
      <c r="CH53" s="1"/>
      <c r="CJ53" s="171">
        <f t="shared" si="17"/>
        <v>1</v>
      </c>
      <c r="CK53" s="171" t="s">
        <v>80</v>
      </c>
      <c r="CL53" s="169">
        <v>668</v>
      </c>
      <c r="CM53" s="1"/>
      <c r="CN53" s="1"/>
      <c r="CO53" s="1"/>
      <c r="CP53" s="1"/>
      <c r="CQ53" s="1"/>
      <c r="CS53" s="171">
        <f t="shared" si="11"/>
        <v>1</v>
      </c>
      <c r="CT53" s="171" t="s">
        <v>79</v>
      </c>
      <c r="CU53" s="169">
        <v>968</v>
      </c>
    </row>
    <row r="54" spans="1:100">
      <c r="A54" s="158"/>
      <c r="B54" s="158"/>
      <c r="C54" s="2"/>
      <c r="D54" s="2"/>
      <c r="E54" s="2"/>
      <c r="F54" s="2"/>
      <c r="G54" s="2"/>
      <c r="I54" s="158"/>
      <c r="J54" s="158"/>
      <c r="K54" s="2"/>
      <c r="L54" s="2"/>
      <c r="M54" s="2"/>
      <c r="N54" s="2"/>
      <c r="O54" s="2"/>
      <c r="Q54" s="158">
        <f t="shared" si="2"/>
        <v>1</v>
      </c>
      <c r="R54" s="171" t="s">
        <v>78</v>
      </c>
      <c r="S54" s="153">
        <v>236</v>
      </c>
      <c r="T54" s="2"/>
      <c r="U54" s="2"/>
      <c r="V54" s="2"/>
      <c r="W54" s="2"/>
      <c r="Y54" s="158">
        <f t="shared" si="3"/>
        <v>1</v>
      </c>
      <c r="Z54" s="171" t="s">
        <v>77</v>
      </c>
      <c r="AA54" s="134">
        <v>233</v>
      </c>
      <c r="AB54" s="1"/>
      <c r="AC54" s="1"/>
      <c r="AD54" s="1"/>
      <c r="AE54" s="1"/>
      <c r="AF54" s="1"/>
      <c r="AH54" s="158">
        <f t="shared" si="4"/>
        <v>1</v>
      </c>
      <c r="AI54" s="171" t="s">
        <v>80</v>
      </c>
      <c r="AJ54" s="133">
        <v>271</v>
      </c>
      <c r="AK54" s="1"/>
      <c r="AL54" s="1"/>
      <c r="AM54" s="1"/>
      <c r="AN54" s="1"/>
      <c r="AO54" s="1"/>
      <c r="AQ54" s="158">
        <f t="shared" si="12"/>
        <v>1</v>
      </c>
      <c r="AR54" s="171" t="s">
        <v>77</v>
      </c>
      <c r="AS54" s="138">
        <v>340</v>
      </c>
      <c r="AT54" s="1"/>
      <c r="AU54" s="1"/>
      <c r="AV54" s="1"/>
      <c r="AW54" s="1"/>
      <c r="AX54" s="1"/>
      <c r="AZ54" s="158">
        <f t="shared" si="13"/>
        <v>1</v>
      </c>
      <c r="BA54" s="171" t="s">
        <v>84</v>
      </c>
      <c r="BB54" s="138">
        <v>330</v>
      </c>
      <c r="BC54" s="1"/>
      <c r="BD54" s="1"/>
      <c r="BE54" s="1"/>
      <c r="BF54" s="1"/>
      <c r="BG54" s="1"/>
      <c r="BI54" s="158">
        <f t="shared" si="14"/>
        <v>1</v>
      </c>
      <c r="BJ54" s="171" t="s">
        <v>79</v>
      </c>
      <c r="BK54" s="138">
        <v>291</v>
      </c>
      <c r="BL54" s="1"/>
      <c r="BM54" s="1"/>
      <c r="BN54" s="1"/>
      <c r="BO54" s="1"/>
      <c r="BP54" s="1"/>
      <c r="BR54" s="158">
        <f t="shared" si="15"/>
        <v>1</v>
      </c>
      <c r="BS54" s="171" t="s">
        <v>78</v>
      </c>
      <c r="BT54" s="138">
        <v>503</v>
      </c>
      <c r="BU54" s="1"/>
      <c r="BV54" s="1"/>
      <c r="BW54" s="1"/>
      <c r="BX54" s="1"/>
      <c r="BY54" s="1"/>
      <c r="BZ54" s="158"/>
      <c r="CA54" s="158">
        <f t="shared" si="16"/>
        <v>1</v>
      </c>
      <c r="CB54" s="171" t="s">
        <v>80</v>
      </c>
      <c r="CC54" s="169">
        <v>386</v>
      </c>
      <c r="CD54" s="1"/>
      <c r="CE54" s="1"/>
      <c r="CF54" s="1"/>
      <c r="CG54" s="1"/>
      <c r="CH54" s="1"/>
      <c r="CJ54" s="171">
        <f t="shared" si="17"/>
        <v>1</v>
      </c>
      <c r="CK54" s="169" t="s">
        <v>80</v>
      </c>
      <c r="CL54" s="171">
        <v>708</v>
      </c>
      <c r="CM54" s="1"/>
      <c r="CN54" s="1"/>
      <c r="CO54" s="1"/>
      <c r="CP54" s="1"/>
      <c r="CQ54" s="1"/>
      <c r="CS54" s="171">
        <f t="shared" si="11"/>
        <v>1</v>
      </c>
      <c r="CT54" s="169" t="s">
        <v>80</v>
      </c>
      <c r="CU54" s="171">
        <v>971</v>
      </c>
    </row>
    <row r="55" spans="1:100">
      <c r="A55" s="158"/>
      <c r="B55" s="158"/>
      <c r="C55" s="2"/>
      <c r="D55" s="2"/>
      <c r="E55" s="2"/>
      <c r="F55" s="2"/>
      <c r="G55" s="2"/>
      <c r="I55" s="158"/>
      <c r="J55" s="158"/>
      <c r="K55" s="2"/>
      <c r="L55" s="2"/>
      <c r="M55" s="2"/>
      <c r="N55" s="2"/>
      <c r="O55" s="2"/>
      <c r="Q55" s="158">
        <f t="shared" si="2"/>
        <v>1</v>
      </c>
      <c r="R55" s="171" t="s">
        <v>78</v>
      </c>
      <c r="S55" s="153">
        <v>249</v>
      </c>
      <c r="T55" s="2"/>
      <c r="U55" s="2"/>
      <c r="V55" s="2"/>
      <c r="W55" s="2"/>
      <c r="Y55" s="158">
        <f t="shared" si="3"/>
        <v>1</v>
      </c>
      <c r="Z55" s="171" t="s">
        <v>80</v>
      </c>
      <c r="AA55" s="135">
        <v>236</v>
      </c>
      <c r="AB55" s="1"/>
      <c r="AC55" s="1"/>
      <c r="AD55" s="1"/>
      <c r="AE55" s="1"/>
      <c r="AF55" s="1"/>
      <c r="AH55" s="158">
        <f t="shared" si="4"/>
        <v>1</v>
      </c>
      <c r="AI55" s="171" t="s">
        <v>77</v>
      </c>
      <c r="AJ55" s="133">
        <v>292</v>
      </c>
      <c r="AK55" s="1"/>
      <c r="AL55" s="1"/>
      <c r="AM55" s="1"/>
      <c r="AN55" s="1"/>
      <c r="AO55" s="1"/>
      <c r="AQ55" s="158">
        <f t="shared" si="12"/>
        <v>1</v>
      </c>
      <c r="AR55" s="171" t="s">
        <v>80</v>
      </c>
      <c r="AS55" s="138">
        <v>341</v>
      </c>
      <c r="AT55" s="1"/>
      <c r="AU55" s="1"/>
      <c r="AV55" s="1"/>
      <c r="AW55" s="1"/>
      <c r="AX55" s="1"/>
      <c r="AZ55" s="158">
        <f t="shared" si="13"/>
        <v>1</v>
      </c>
      <c r="BA55" s="171" t="s">
        <v>78</v>
      </c>
      <c r="BB55" s="138">
        <v>337</v>
      </c>
      <c r="BC55" s="1"/>
      <c r="BD55" s="1"/>
      <c r="BE55" s="1"/>
      <c r="BF55" s="1"/>
      <c r="BG55" s="1"/>
      <c r="BI55" s="158">
        <f t="shared" si="14"/>
        <v>1</v>
      </c>
      <c r="BJ55" s="171" t="s">
        <v>84</v>
      </c>
      <c r="BK55" s="138">
        <v>296</v>
      </c>
      <c r="BL55" s="1"/>
      <c r="BM55" s="1"/>
      <c r="BN55" s="1"/>
      <c r="BO55" s="1"/>
      <c r="BP55" s="1"/>
      <c r="BR55" s="158">
        <f t="shared" si="15"/>
        <v>1</v>
      </c>
      <c r="BS55" s="169" t="s">
        <v>80</v>
      </c>
      <c r="BT55" s="138">
        <v>537</v>
      </c>
      <c r="BU55" s="1"/>
      <c r="BV55" s="1"/>
      <c r="BW55" s="1"/>
      <c r="BX55" s="1"/>
      <c r="BY55" s="1"/>
      <c r="BZ55" s="100"/>
      <c r="CA55" s="158">
        <f t="shared" si="16"/>
        <v>1</v>
      </c>
      <c r="CB55" s="169" t="s">
        <v>80</v>
      </c>
      <c r="CC55" s="171">
        <v>469</v>
      </c>
      <c r="CD55" s="1"/>
      <c r="CE55" s="1"/>
      <c r="CF55" s="1"/>
      <c r="CG55" s="1"/>
      <c r="CH55" s="1"/>
      <c r="CJ55" s="171">
        <f t="shared" si="17"/>
        <v>1</v>
      </c>
      <c r="CK55" s="169" t="s">
        <v>80</v>
      </c>
      <c r="CL55" s="169">
        <v>716</v>
      </c>
      <c r="CM55" s="1"/>
      <c r="CN55" s="1"/>
      <c r="CO55" s="1"/>
      <c r="CP55" s="1"/>
      <c r="CQ55" s="1"/>
      <c r="CS55" s="171">
        <f t="shared" si="11"/>
        <v>1</v>
      </c>
      <c r="CT55" s="169" t="s">
        <v>80</v>
      </c>
      <c r="CU55" s="169">
        <v>1058</v>
      </c>
    </row>
    <row r="56" spans="1:100">
      <c r="A56" s="158"/>
      <c r="B56" s="158"/>
      <c r="C56" s="2"/>
      <c r="D56" s="2"/>
      <c r="E56" s="2"/>
      <c r="F56" s="2"/>
      <c r="G56" s="2"/>
      <c r="I56" s="158"/>
      <c r="J56" s="158"/>
      <c r="K56" s="2"/>
      <c r="L56" s="2"/>
      <c r="M56" s="2"/>
      <c r="N56" s="2"/>
      <c r="O56" s="2"/>
      <c r="Q56" s="158">
        <f t="shared" si="2"/>
        <v>1</v>
      </c>
      <c r="R56" s="171" t="s">
        <v>83</v>
      </c>
      <c r="S56" s="153">
        <v>254</v>
      </c>
      <c r="T56" s="2"/>
      <c r="U56" s="2"/>
      <c r="V56" s="2"/>
      <c r="W56" s="2"/>
      <c r="Y56" s="158">
        <f t="shared" si="3"/>
        <v>1</v>
      </c>
      <c r="Z56" s="171" t="s">
        <v>80</v>
      </c>
      <c r="AA56" s="135">
        <v>250</v>
      </c>
      <c r="AB56" s="1"/>
      <c r="AC56" s="1"/>
      <c r="AD56" s="1"/>
      <c r="AE56" s="1"/>
      <c r="AF56" s="1"/>
      <c r="AH56" s="158">
        <f t="shared" si="4"/>
        <v>1</v>
      </c>
      <c r="AI56" s="171" t="s">
        <v>77</v>
      </c>
      <c r="AJ56" s="135">
        <v>302</v>
      </c>
      <c r="AK56" s="1"/>
      <c r="AL56" s="1"/>
      <c r="AM56" s="1"/>
      <c r="AN56" s="1"/>
      <c r="AO56" s="1"/>
      <c r="AQ56" s="158">
        <f t="shared" si="12"/>
        <v>1</v>
      </c>
      <c r="AR56" s="171" t="s">
        <v>80</v>
      </c>
      <c r="AS56" s="138">
        <v>343</v>
      </c>
      <c r="AT56" s="1"/>
      <c r="AU56" s="1"/>
      <c r="AV56" s="1"/>
      <c r="AW56" s="1"/>
      <c r="AX56" s="1"/>
      <c r="AZ56" s="158">
        <f t="shared" si="13"/>
        <v>1</v>
      </c>
      <c r="BA56" s="171" t="s">
        <v>79</v>
      </c>
      <c r="BB56" s="138">
        <v>343</v>
      </c>
      <c r="BC56" s="1"/>
      <c r="BD56" s="1"/>
      <c r="BE56" s="1"/>
      <c r="BF56" s="1"/>
      <c r="BG56" s="1"/>
      <c r="BI56" s="158">
        <f t="shared" si="14"/>
        <v>1</v>
      </c>
      <c r="BJ56" s="169" t="s">
        <v>80</v>
      </c>
      <c r="BK56" s="138">
        <v>322</v>
      </c>
      <c r="BL56" s="1"/>
      <c r="BM56" s="1"/>
      <c r="BN56" s="1"/>
      <c r="BO56" s="1"/>
      <c r="BP56" s="1"/>
      <c r="BR56" s="158">
        <f t="shared" si="15"/>
        <v>1</v>
      </c>
      <c r="BS56" s="169" t="s">
        <v>80</v>
      </c>
      <c r="BT56" s="138">
        <v>558</v>
      </c>
      <c r="BU56" s="1"/>
      <c r="BV56" s="1"/>
      <c r="BW56" s="1"/>
      <c r="BX56" s="1"/>
      <c r="BY56" s="1"/>
      <c r="BZ56" s="100"/>
      <c r="CA56" s="158">
        <f t="shared" si="16"/>
        <v>1</v>
      </c>
      <c r="CB56" s="169" t="s">
        <v>80</v>
      </c>
      <c r="CC56" s="169">
        <v>494</v>
      </c>
      <c r="CD56" s="1"/>
      <c r="CE56" s="1"/>
      <c r="CF56" s="1"/>
      <c r="CG56" s="1"/>
      <c r="CH56" s="1"/>
      <c r="CJ56" s="171">
        <f t="shared" si="17"/>
        <v>1</v>
      </c>
      <c r="CK56" s="171" t="s">
        <v>79</v>
      </c>
      <c r="CL56" s="169">
        <v>768</v>
      </c>
      <c r="CM56" s="1"/>
      <c r="CN56" s="1"/>
      <c r="CO56" s="1"/>
      <c r="CP56" s="1"/>
      <c r="CQ56" s="1"/>
      <c r="CS56" s="171">
        <f t="shared" si="11"/>
        <v>1</v>
      </c>
      <c r="CT56" s="171" t="s">
        <v>79</v>
      </c>
      <c r="CU56" s="169">
        <v>1073</v>
      </c>
    </row>
    <row r="57" spans="1:100">
      <c r="A57" s="158"/>
      <c r="B57" s="158"/>
      <c r="C57" s="2"/>
      <c r="D57" s="2"/>
      <c r="E57" s="2"/>
      <c r="F57" s="2"/>
      <c r="G57" s="2"/>
      <c r="I57" s="158"/>
      <c r="J57" s="158"/>
      <c r="K57" s="2"/>
      <c r="L57" s="2"/>
      <c r="M57" s="2"/>
      <c r="N57" s="2"/>
      <c r="O57" s="2"/>
      <c r="Q57" s="158">
        <f t="shared" si="2"/>
        <v>1</v>
      </c>
      <c r="R57" s="171" t="s">
        <v>78</v>
      </c>
      <c r="S57" s="153">
        <v>267</v>
      </c>
      <c r="T57" s="2"/>
      <c r="U57" s="2"/>
      <c r="V57" s="2"/>
      <c r="W57" s="2"/>
      <c r="Y57" s="158">
        <f t="shared" si="3"/>
        <v>1</v>
      </c>
      <c r="Z57" s="171" t="s">
        <v>79</v>
      </c>
      <c r="AA57" s="134">
        <v>254</v>
      </c>
      <c r="AB57" s="1"/>
      <c r="AC57" s="1"/>
      <c r="AD57" s="1"/>
      <c r="AE57" s="1"/>
      <c r="AF57" s="1"/>
      <c r="AH57" s="158">
        <f t="shared" si="4"/>
        <v>1</v>
      </c>
      <c r="AI57" s="171" t="s">
        <v>80</v>
      </c>
      <c r="AJ57" s="133">
        <v>303</v>
      </c>
      <c r="AK57" s="1"/>
      <c r="AL57" s="1"/>
      <c r="AM57" s="1"/>
      <c r="AN57" s="1"/>
      <c r="AO57" s="1"/>
      <c r="AQ57" s="158">
        <f t="shared" si="12"/>
        <v>1</v>
      </c>
      <c r="AR57" s="171" t="s">
        <v>80</v>
      </c>
      <c r="AS57" s="138">
        <v>358</v>
      </c>
      <c r="AT57" s="1"/>
      <c r="AU57" s="1"/>
      <c r="AV57" s="1"/>
      <c r="AW57" s="1"/>
      <c r="AX57" s="1"/>
      <c r="AZ57" s="158">
        <f t="shared" si="13"/>
        <v>1</v>
      </c>
      <c r="BA57" s="171" t="s">
        <v>80</v>
      </c>
      <c r="BB57" s="138">
        <v>345</v>
      </c>
      <c r="BC57" s="1"/>
      <c r="BD57" s="1"/>
      <c r="BE57" s="1"/>
      <c r="BF57" s="1"/>
      <c r="BG57" s="1"/>
      <c r="BI57" s="158">
        <f t="shared" si="14"/>
        <v>1</v>
      </c>
      <c r="BJ57" s="171" t="s">
        <v>79</v>
      </c>
      <c r="BK57" s="138">
        <v>341</v>
      </c>
      <c r="BL57" s="1"/>
      <c r="BM57" s="1"/>
      <c r="BN57" s="1"/>
      <c r="BO57" s="1"/>
      <c r="BP57" s="1"/>
      <c r="BR57" s="158">
        <f t="shared" si="15"/>
        <v>1</v>
      </c>
      <c r="BS57" s="171" t="s">
        <v>79</v>
      </c>
      <c r="BT57" s="138">
        <v>703</v>
      </c>
      <c r="BU57" s="1"/>
      <c r="BV57" s="1"/>
      <c r="BW57" s="1"/>
      <c r="BX57" s="1"/>
      <c r="BY57" s="1"/>
      <c r="BZ57" s="100"/>
      <c r="CA57" s="158">
        <f t="shared" si="16"/>
        <v>1</v>
      </c>
      <c r="CB57" s="171" t="s">
        <v>79</v>
      </c>
      <c r="CC57" s="169">
        <v>525</v>
      </c>
      <c r="CD57" s="1"/>
      <c r="CE57" s="1"/>
      <c r="CF57" s="1"/>
      <c r="CG57" s="1"/>
      <c r="CH57" s="1"/>
      <c r="CJ57" s="171">
        <f t="shared" si="17"/>
        <v>1</v>
      </c>
      <c r="CK57" s="171" t="s">
        <v>79</v>
      </c>
      <c r="CL57" s="169">
        <v>816</v>
      </c>
      <c r="CM57" s="1"/>
      <c r="CN57" s="1"/>
      <c r="CO57" s="1"/>
      <c r="CP57" s="1"/>
      <c r="CQ57" s="1"/>
      <c r="CS57" s="171">
        <f t="shared" si="11"/>
        <v>1</v>
      </c>
      <c r="CT57" s="171" t="s">
        <v>78</v>
      </c>
      <c r="CU57" s="169">
        <v>1086</v>
      </c>
    </row>
    <row r="58" spans="1:100">
      <c r="A58" s="158"/>
      <c r="B58" s="158"/>
      <c r="C58" s="2"/>
      <c r="D58" s="2"/>
      <c r="E58" s="2"/>
      <c r="F58" s="2"/>
      <c r="G58" s="2"/>
      <c r="I58" s="158"/>
      <c r="J58" s="158"/>
      <c r="K58" s="2"/>
      <c r="L58" s="2"/>
      <c r="M58" s="2"/>
      <c r="N58" s="2"/>
      <c r="O58" s="2"/>
      <c r="Q58" s="158">
        <f t="shared" si="2"/>
        <v>1</v>
      </c>
      <c r="R58" s="171" t="s">
        <v>79</v>
      </c>
      <c r="S58" s="153">
        <v>274</v>
      </c>
      <c r="T58" s="2"/>
      <c r="U58" s="2"/>
      <c r="V58" s="2"/>
      <c r="W58" s="2"/>
      <c r="Y58" s="158">
        <f t="shared" si="3"/>
        <v>1</v>
      </c>
      <c r="Z58" s="171" t="s">
        <v>78</v>
      </c>
      <c r="AA58" s="135">
        <v>267</v>
      </c>
      <c r="AB58" s="1"/>
      <c r="AC58" s="1"/>
      <c r="AD58" s="1"/>
      <c r="AE58" s="1"/>
      <c r="AF58" s="1"/>
      <c r="AH58" s="158">
        <f t="shared" si="4"/>
        <v>1</v>
      </c>
      <c r="AI58" s="171" t="s">
        <v>80</v>
      </c>
      <c r="AJ58" s="133">
        <v>306</v>
      </c>
      <c r="AK58" s="1"/>
      <c r="AL58" s="1"/>
      <c r="AM58" s="1"/>
      <c r="AN58" s="1"/>
      <c r="AO58" s="1"/>
      <c r="AQ58" s="158">
        <f t="shared" si="12"/>
        <v>1</v>
      </c>
      <c r="AR58" s="171" t="s">
        <v>79</v>
      </c>
      <c r="AS58" s="138">
        <v>364</v>
      </c>
      <c r="AT58" s="1"/>
      <c r="AU58" s="1"/>
      <c r="AV58" s="1"/>
      <c r="AW58" s="1"/>
      <c r="AX58" s="1"/>
      <c r="AZ58" s="158">
        <f t="shared" si="13"/>
        <v>1</v>
      </c>
      <c r="BA58" s="171" t="s">
        <v>79</v>
      </c>
      <c r="BB58" s="138">
        <v>353</v>
      </c>
      <c r="BC58" s="1"/>
      <c r="BD58" s="1"/>
      <c r="BE58" s="1"/>
      <c r="BF58" s="1"/>
      <c r="BG58" s="1"/>
      <c r="BI58" s="158">
        <f t="shared" si="14"/>
        <v>1</v>
      </c>
      <c r="BJ58" s="171" t="s">
        <v>80</v>
      </c>
      <c r="BK58" s="138">
        <v>343</v>
      </c>
      <c r="BL58" s="1"/>
      <c r="BM58" s="1"/>
      <c r="BN58" s="1"/>
      <c r="BO58" s="1"/>
      <c r="BP58" s="1"/>
      <c r="BR58" s="158">
        <f t="shared" si="15"/>
        <v>1</v>
      </c>
      <c r="BS58" s="171" t="s">
        <v>80</v>
      </c>
      <c r="BT58" s="138">
        <v>768</v>
      </c>
      <c r="BU58" s="1"/>
      <c r="BV58" s="1"/>
      <c r="BW58" s="1"/>
      <c r="BX58" s="1"/>
      <c r="BY58" s="1"/>
      <c r="BZ58" s="100"/>
      <c r="CA58" s="158">
        <f t="shared" si="16"/>
        <v>1</v>
      </c>
      <c r="CB58" s="171" t="s">
        <v>80</v>
      </c>
      <c r="CC58" s="169">
        <v>527</v>
      </c>
      <c r="CD58" s="1"/>
      <c r="CE58" s="1"/>
      <c r="CF58" s="1"/>
      <c r="CG58" s="1"/>
      <c r="CH58" s="1"/>
      <c r="CJ58" s="171">
        <f t="shared" si="17"/>
        <v>1</v>
      </c>
      <c r="CK58" s="171" t="s">
        <v>78</v>
      </c>
      <c r="CL58" s="169">
        <v>870</v>
      </c>
      <c r="CM58" s="1"/>
      <c r="CN58" s="1"/>
      <c r="CO58" s="1"/>
      <c r="CP58" s="1"/>
      <c r="CQ58" s="1"/>
      <c r="CS58" s="171">
        <f t="shared" si="11"/>
        <v>1</v>
      </c>
      <c r="CT58" s="171" t="s">
        <v>83</v>
      </c>
      <c r="CU58" s="169">
        <v>1114</v>
      </c>
    </row>
    <row r="59" spans="1:100">
      <c r="A59" s="158"/>
      <c r="B59" s="158"/>
      <c r="C59" s="2"/>
      <c r="D59" s="2"/>
      <c r="E59" s="2"/>
      <c r="F59" s="2"/>
      <c r="G59" s="2"/>
      <c r="I59" s="158"/>
      <c r="J59" s="158"/>
      <c r="K59" s="2"/>
      <c r="L59" s="2"/>
      <c r="M59" s="2"/>
      <c r="N59" s="2"/>
      <c r="O59" s="2"/>
      <c r="Q59" s="158">
        <f t="shared" si="2"/>
        <v>1</v>
      </c>
      <c r="R59" s="171" t="s">
        <v>84</v>
      </c>
      <c r="S59" s="153">
        <v>279</v>
      </c>
      <c r="T59" s="2"/>
      <c r="U59" s="2"/>
      <c r="V59" s="2"/>
      <c r="W59" s="2"/>
      <c r="Y59" s="158">
        <f t="shared" si="3"/>
        <v>1</v>
      </c>
      <c r="Z59" s="171" t="s">
        <v>78</v>
      </c>
      <c r="AA59" s="135">
        <v>271</v>
      </c>
      <c r="AB59" s="1"/>
      <c r="AC59" s="1"/>
      <c r="AD59" s="1"/>
      <c r="AE59" s="1"/>
      <c r="AF59" s="1"/>
      <c r="AH59" s="158">
        <f t="shared" si="4"/>
        <v>1</v>
      </c>
      <c r="AI59" s="171" t="s">
        <v>80</v>
      </c>
      <c r="AJ59" s="133">
        <v>308</v>
      </c>
      <c r="AK59" s="1"/>
      <c r="AL59" s="1"/>
      <c r="AM59" s="1"/>
      <c r="AN59" s="1"/>
      <c r="AO59" s="1"/>
      <c r="AQ59" s="158">
        <f t="shared" si="12"/>
        <v>1</v>
      </c>
      <c r="AR59" s="171" t="s">
        <v>78</v>
      </c>
      <c r="AS59" s="138">
        <v>365</v>
      </c>
      <c r="AT59" s="1"/>
      <c r="AU59" s="1"/>
      <c r="AV59" s="1"/>
      <c r="AW59" s="1"/>
      <c r="AX59" s="1"/>
      <c r="AZ59" s="158">
        <f t="shared" si="13"/>
        <v>1</v>
      </c>
      <c r="BA59" s="171" t="s">
        <v>80</v>
      </c>
      <c r="BB59" s="138">
        <v>365</v>
      </c>
      <c r="BC59" s="1"/>
      <c r="BD59" s="1"/>
      <c r="BE59" s="1"/>
      <c r="BF59" s="1"/>
      <c r="BG59" s="1"/>
      <c r="BI59" s="158">
        <f t="shared" si="14"/>
        <v>1</v>
      </c>
      <c r="BJ59" s="171" t="s">
        <v>80</v>
      </c>
      <c r="BK59" s="138">
        <v>358</v>
      </c>
      <c r="BL59" s="1"/>
      <c r="BM59" s="1"/>
      <c r="BN59" s="1"/>
      <c r="BO59" s="1"/>
      <c r="BP59" s="1"/>
      <c r="BR59" s="158">
        <f t="shared" si="15"/>
        <v>1</v>
      </c>
      <c r="BS59" s="171" t="s">
        <v>80</v>
      </c>
      <c r="BT59" s="138">
        <v>811</v>
      </c>
      <c r="BU59" s="1"/>
      <c r="BV59" s="1"/>
      <c r="BW59" s="1"/>
      <c r="BX59" s="1"/>
      <c r="BY59" s="1"/>
      <c r="BZ59" s="100"/>
      <c r="CA59" s="158">
        <f t="shared" si="16"/>
        <v>1</v>
      </c>
      <c r="CB59" s="171" t="s">
        <v>80</v>
      </c>
      <c r="CC59" s="169">
        <v>555</v>
      </c>
      <c r="CD59" s="1"/>
      <c r="CE59" s="1"/>
      <c r="CF59" s="1"/>
      <c r="CG59" s="1"/>
      <c r="CH59" s="1"/>
      <c r="CJ59" s="171">
        <f t="shared" si="17"/>
        <v>1</v>
      </c>
      <c r="CK59" s="171" t="s">
        <v>80</v>
      </c>
      <c r="CL59" s="169">
        <v>931</v>
      </c>
      <c r="CM59" s="1"/>
      <c r="CN59" s="1"/>
      <c r="CO59" s="1"/>
      <c r="CP59" s="1"/>
      <c r="CQ59" s="1"/>
      <c r="CS59" s="171">
        <f t="shared" si="11"/>
        <v>1</v>
      </c>
      <c r="CT59" s="171" t="s">
        <v>79</v>
      </c>
      <c r="CU59" s="169">
        <v>1124</v>
      </c>
    </row>
    <row r="60" spans="1:100">
      <c r="A60" s="158"/>
      <c r="B60" s="158"/>
      <c r="C60" s="2"/>
      <c r="D60" s="2"/>
      <c r="E60" s="2"/>
      <c r="F60" s="2"/>
      <c r="G60" s="2"/>
      <c r="I60" s="158"/>
      <c r="J60" s="158"/>
      <c r="K60" s="2"/>
      <c r="L60" s="2"/>
      <c r="M60" s="2"/>
      <c r="N60" s="2"/>
      <c r="O60" s="2"/>
      <c r="Q60" s="158">
        <f t="shared" si="2"/>
        <v>1</v>
      </c>
      <c r="R60" s="171" t="s">
        <v>79</v>
      </c>
      <c r="S60" s="153">
        <v>288</v>
      </c>
      <c r="T60" s="2"/>
      <c r="U60" s="2"/>
      <c r="V60" s="2"/>
      <c r="W60" s="2"/>
      <c r="Y60" s="158">
        <f t="shared" si="3"/>
        <v>1</v>
      </c>
      <c r="Z60" s="171" t="s">
        <v>80</v>
      </c>
      <c r="AA60" s="134">
        <v>279</v>
      </c>
      <c r="AB60" s="1"/>
      <c r="AC60" s="1"/>
      <c r="AD60" s="1"/>
      <c r="AE60" s="1"/>
      <c r="AF60" s="1"/>
      <c r="AH60" s="158">
        <f t="shared" si="4"/>
        <v>1</v>
      </c>
      <c r="AI60" s="171" t="s">
        <v>80</v>
      </c>
      <c r="AJ60" s="133">
        <v>311</v>
      </c>
      <c r="AK60" s="1"/>
      <c r="AL60" s="1"/>
      <c r="AM60" s="1"/>
      <c r="AN60" s="1"/>
      <c r="AO60" s="1"/>
      <c r="AQ60" s="158">
        <f t="shared" si="12"/>
        <v>1</v>
      </c>
      <c r="AR60" s="171" t="s">
        <v>80</v>
      </c>
      <c r="AS60" s="138">
        <v>378</v>
      </c>
      <c r="AT60" s="1"/>
      <c r="AU60" s="1"/>
      <c r="AV60" s="1"/>
      <c r="AW60" s="1"/>
      <c r="AX60" s="1"/>
      <c r="AZ60" s="158">
        <f t="shared" si="13"/>
        <v>1</v>
      </c>
      <c r="BA60" s="171" t="s">
        <v>79</v>
      </c>
      <c r="BB60" s="138">
        <v>388</v>
      </c>
      <c r="BC60" s="1"/>
      <c r="BD60" s="1"/>
      <c r="BE60" s="1"/>
      <c r="BF60" s="1"/>
      <c r="BG60" s="1"/>
      <c r="BI60" s="158">
        <f t="shared" si="14"/>
        <v>1</v>
      </c>
      <c r="BJ60" s="171" t="s">
        <v>79</v>
      </c>
      <c r="BK60" s="149">
        <v>365</v>
      </c>
      <c r="BL60" s="1"/>
      <c r="BM60" s="1"/>
      <c r="BN60" s="1"/>
      <c r="BO60" s="1"/>
      <c r="BP60" s="1"/>
      <c r="BR60" s="158">
        <f t="shared" si="15"/>
        <v>1</v>
      </c>
      <c r="BS60" s="171" t="s">
        <v>77</v>
      </c>
      <c r="BT60" s="138">
        <v>910</v>
      </c>
      <c r="BU60" s="1"/>
      <c r="BV60" s="1"/>
      <c r="BW60" s="1"/>
      <c r="BX60" s="1"/>
      <c r="BY60" s="1"/>
      <c r="BZ60" s="100"/>
      <c r="CA60" s="158">
        <f t="shared" si="16"/>
        <v>1</v>
      </c>
      <c r="CB60" s="171" t="s">
        <v>80</v>
      </c>
      <c r="CC60" s="169">
        <v>604</v>
      </c>
      <c r="CD60" s="1"/>
      <c r="CE60" s="1"/>
      <c r="CF60" s="1"/>
      <c r="CG60" s="1"/>
      <c r="CH60" s="1"/>
      <c r="CJ60" s="171">
        <f t="shared" si="17"/>
        <v>1</v>
      </c>
      <c r="CK60" s="171" t="s">
        <v>84</v>
      </c>
      <c r="CL60" s="169">
        <v>971</v>
      </c>
      <c r="CM60" s="1"/>
      <c r="CN60" s="1"/>
      <c r="CO60" s="1"/>
      <c r="CP60" s="1"/>
      <c r="CQ60" s="1"/>
      <c r="CS60" s="171">
        <f t="shared" si="11"/>
        <v>1</v>
      </c>
      <c r="CT60" s="171" t="s">
        <v>80</v>
      </c>
      <c r="CU60" s="169">
        <v>1218</v>
      </c>
    </row>
    <row r="61" spans="1:100">
      <c r="A61" s="158"/>
      <c r="B61" s="158"/>
      <c r="C61" s="2"/>
      <c r="D61" s="2"/>
      <c r="E61" s="2"/>
      <c r="F61" s="2"/>
      <c r="G61" s="2"/>
      <c r="I61" s="158"/>
      <c r="J61" s="158"/>
      <c r="K61" s="2"/>
      <c r="L61" s="2"/>
      <c r="M61" s="2"/>
      <c r="N61" s="2"/>
      <c r="O61" s="2"/>
      <c r="Q61" s="158">
        <f t="shared" si="2"/>
        <v>1</v>
      </c>
      <c r="R61" s="171" t="s">
        <v>79</v>
      </c>
      <c r="S61" s="153">
        <v>292</v>
      </c>
      <c r="T61" s="2"/>
      <c r="U61" s="2"/>
      <c r="V61" s="2"/>
      <c r="W61" s="2"/>
      <c r="Y61" s="158">
        <f t="shared" si="3"/>
        <v>1</v>
      </c>
      <c r="Z61" s="171" t="s">
        <v>80</v>
      </c>
      <c r="AA61" s="133">
        <v>288</v>
      </c>
      <c r="AB61" s="1"/>
      <c r="AC61" s="1"/>
      <c r="AD61" s="1"/>
      <c r="AE61" s="1"/>
      <c r="AF61" s="1"/>
      <c r="AH61" s="158">
        <f t="shared" si="4"/>
        <v>1</v>
      </c>
      <c r="AI61" s="171" t="s">
        <v>78</v>
      </c>
      <c r="AJ61" s="135">
        <v>312</v>
      </c>
      <c r="AK61" s="1"/>
      <c r="AL61" s="1"/>
      <c r="AM61" s="1"/>
      <c r="AN61" s="1"/>
      <c r="AO61" s="1"/>
      <c r="AQ61" s="158">
        <f t="shared" si="12"/>
        <v>1</v>
      </c>
      <c r="AR61" s="171" t="s">
        <v>79</v>
      </c>
      <c r="AS61" s="138">
        <v>386</v>
      </c>
      <c r="AT61" s="1"/>
      <c r="AU61" s="1"/>
      <c r="AV61" s="1"/>
      <c r="AW61" s="1"/>
      <c r="AX61" s="1"/>
      <c r="AZ61" s="158">
        <f t="shared" si="13"/>
        <v>1</v>
      </c>
      <c r="BA61" s="171" t="s">
        <v>80</v>
      </c>
      <c r="BB61" s="138">
        <v>395</v>
      </c>
      <c r="BC61" s="1"/>
      <c r="BD61" s="1"/>
      <c r="BE61" s="1"/>
      <c r="BF61" s="1"/>
      <c r="BG61" s="1"/>
      <c r="BI61" s="158">
        <f t="shared" si="14"/>
        <v>1</v>
      </c>
      <c r="BJ61" s="171" t="s">
        <v>80</v>
      </c>
      <c r="BK61" s="138">
        <v>384</v>
      </c>
      <c r="BL61" s="1"/>
      <c r="BM61" s="1"/>
      <c r="BN61" s="1"/>
      <c r="BO61" s="1"/>
      <c r="BP61" s="1"/>
      <c r="BR61" s="158">
        <f t="shared" si="15"/>
        <v>1</v>
      </c>
      <c r="BS61" s="171" t="s">
        <v>84</v>
      </c>
      <c r="BT61" s="138">
        <v>987</v>
      </c>
      <c r="BU61" s="1"/>
      <c r="BV61" s="1"/>
      <c r="BW61" s="1"/>
      <c r="BX61" s="1"/>
      <c r="BY61" s="1"/>
      <c r="BZ61" s="100"/>
      <c r="CA61" s="158">
        <f t="shared" si="16"/>
        <v>1</v>
      </c>
      <c r="CB61" s="171" t="s">
        <v>80</v>
      </c>
      <c r="CC61" s="169">
        <v>612</v>
      </c>
      <c r="CD61" s="1"/>
      <c r="CE61" s="1"/>
      <c r="CF61" s="1"/>
      <c r="CG61" s="1"/>
      <c r="CH61" s="1"/>
      <c r="CJ61" s="171">
        <f t="shared" si="17"/>
        <v>1</v>
      </c>
      <c r="CK61" s="171" t="s">
        <v>79</v>
      </c>
      <c r="CL61" s="169">
        <v>973</v>
      </c>
      <c r="CM61" s="1"/>
      <c r="CN61" s="1"/>
      <c r="CO61" s="1"/>
      <c r="CP61" s="1"/>
      <c r="CQ61" s="1"/>
      <c r="CS61" s="171">
        <f t="shared" si="11"/>
        <v>1</v>
      </c>
      <c r="CT61" s="171" t="s">
        <v>79</v>
      </c>
      <c r="CU61" s="169">
        <v>1305</v>
      </c>
    </row>
    <row r="62" spans="1:100">
      <c r="A62" s="158"/>
      <c r="B62" s="158"/>
      <c r="C62" s="2"/>
      <c r="D62" s="2"/>
      <c r="E62" s="2"/>
      <c r="F62" s="2"/>
      <c r="G62" s="2"/>
      <c r="I62" s="158"/>
      <c r="J62" s="158"/>
      <c r="K62" s="2"/>
      <c r="L62" s="2"/>
      <c r="M62" s="2"/>
      <c r="N62" s="2"/>
      <c r="O62" s="2"/>
      <c r="Q62" s="158">
        <f t="shared" si="2"/>
        <v>1</v>
      </c>
      <c r="R62" s="171" t="s">
        <v>79</v>
      </c>
      <c r="S62" s="153">
        <v>293</v>
      </c>
      <c r="T62" s="2"/>
      <c r="U62" s="2"/>
      <c r="V62" s="2"/>
      <c r="W62" s="2"/>
      <c r="Y62" s="158">
        <f t="shared" si="3"/>
        <v>1</v>
      </c>
      <c r="Z62" s="171" t="s">
        <v>80</v>
      </c>
      <c r="AA62" s="133">
        <v>291</v>
      </c>
      <c r="AB62" s="1"/>
      <c r="AC62" s="1"/>
      <c r="AD62" s="1"/>
      <c r="AE62" s="1"/>
      <c r="AF62" s="1"/>
      <c r="AH62" s="158">
        <f t="shared" si="4"/>
        <v>1</v>
      </c>
      <c r="AI62" s="171" t="s">
        <v>80</v>
      </c>
      <c r="AJ62" s="133">
        <v>313</v>
      </c>
      <c r="AK62" s="1"/>
      <c r="AL62" s="1"/>
      <c r="AM62" s="1"/>
      <c r="AN62" s="1"/>
      <c r="AO62" s="1"/>
      <c r="AQ62" s="158">
        <f t="shared" si="12"/>
        <v>1</v>
      </c>
      <c r="AR62" s="171" t="s">
        <v>80</v>
      </c>
      <c r="AS62" s="138">
        <v>395</v>
      </c>
      <c r="AT62" s="1"/>
      <c r="AU62" s="1"/>
      <c r="AV62" s="1"/>
      <c r="AW62" s="1"/>
      <c r="AX62" s="1"/>
      <c r="AZ62" s="158">
        <f t="shared" si="13"/>
        <v>1</v>
      </c>
      <c r="BA62" s="171" t="s">
        <v>80</v>
      </c>
      <c r="BB62" s="138">
        <v>435</v>
      </c>
      <c r="BC62" s="1"/>
      <c r="BD62" s="1"/>
      <c r="BE62" s="1"/>
      <c r="BF62" s="1"/>
      <c r="BG62" s="1"/>
      <c r="BI62" s="158">
        <f t="shared" si="14"/>
        <v>1</v>
      </c>
      <c r="BJ62" s="171" t="s">
        <v>80</v>
      </c>
      <c r="BK62" s="138">
        <v>395</v>
      </c>
      <c r="BL62" s="1"/>
      <c r="BM62" s="1"/>
      <c r="BN62" s="1"/>
      <c r="BO62" s="1"/>
      <c r="BP62" s="1"/>
      <c r="BR62" s="158">
        <f t="shared" si="15"/>
        <v>1</v>
      </c>
      <c r="BS62" s="171" t="s">
        <v>79</v>
      </c>
      <c r="BT62" s="138">
        <v>997</v>
      </c>
      <c r="BU62" s="1"/>
      <c r="BV62" s="1"/>
      <c r="BW62" s="1"/>
      <c r="BX62" s="1"/>
      <c r="BY62" s="1"/>
      <c r="BZ62" s="100"/>
      <c r="CA62" s="158">
        <f t="shared" si="16"/>
        <v>1</v>
      </c>
      <c r="CB62" s="171" t="s">
        <v>80</v>
      </c>
      <c r="CC62" s="169">
        <v>816</v>
      </c>
      <c r="CD62" s="1"/>
      <c r="CE62" s="1"/>
      <c r="CF62" s="1"/>
      <c r="CG62" s="1"/>
      <c r="CH62" s="1"/>
      <c r="CJ62" s="171">
        <f t="shared" si="17"/>
        <v>1</v>
      </c>
      <c r="CK62" s="169" t="s">
        <v>80</v>
      </c>
      <c r="CL62" s="169">
        <v>987</v>
      </c>
      <c r="CM62" s="1"/>
      <c r="CN62" s="1"/>
      <c r="CO62" s="1"/>
      <c r="CP62" s="1"/>
      <c r="CQ62" s="1"/>
      <c r="CS62" s="171">
        <f t="shared" si="11"/>
        <v>1</v>
      </c>
      <c r="CT62" s="169" t="s">
        <v>80</v>
      </c>
      <c r="CU62" s="169">
        <v>1306</v>
      </c>
    </row>
    <row r="63" spans="1:100">
      <c r="A63" s="158"/>
      <c r="B63" s="158"/>
      <c r="C63" s="2"/>
      <c r="D63" s="2"/>
      <c r="E63" s="2"/>
      <c r="F63" s="2"/>
      <c r="G63" s="2"/>
      <c r="I63" s="158"/>
      <c r="J63" s="158"/>
      <c r="K63" s="2"/>
      <c r="L63" s="2"/>
      <c r="M63" s="2"/>
      <c r="N63" s="2"/>
      <c r="O63" s="2"/>
      <c r="Q63" s="158">
        <f t="shared" si="2"/>
        <v>1</v>
      </c>
      <c r="R63" s="171" t="s">
        <v>84</v>
      </c>
      <c r="S63" s="153">
        <v>294</v>
      </c>
      <c r="T63" s="2"/>
      <c r="U63" s="2"/>
      <c r="V63" s="2"/>
      <c r="W63" s="2"/>
      <c r="Y63" s="158">
        <f t="shared" si="3"/>
        <v>1</v>
      </c>
      <c r="Z63" s="171" t="s">
        <v>80</v>
      </c>
      <c r="AA63" s="133">
        <v>302</v>
      </c>
      <c r="AB63" s="1"/>
      <c r="AC63" s="1"/>
      <c r="AD63" s="1"/>
      <c r="AE63" s="1"/>
      <c r="AF63" s="1"/>
      <c r="AH63" s="158">
        <f t="shared" si="4"/>
        <v>1</v>
      </c>
      <c r="AI63" s="171" t="s">
        <v>79</v>
      </c>
      <c r="AJ63" s="135">
        <v>322</v>
      </c>
      <c r="AK63" s="1"/>
      <c r="AL63" s="1"/>
      <c r="AM63" s="1"/>
      <c r="AN63" s="1"/>
      <c r="AO63" s="1"/>
      <c r="AQ63" s="158">
        <f t="shared" si="12"/>
        <v>1</v>
      </c>
      <c r="AR63" s="171" t="s">
        <v>84</v>
      </c>
      <c r="AS63" s="138">
        <v>435</v>
      </c>
      <c r="AT63" s="1"/>
      <c r="AU63" s="1"/>
      <c r="AV63" s="1"/>
      <c r="AW63" s="1"/>
      <c r="AX63" s="1"/>
      <c r="AZ63" s="158">
        <f t="shared" si="13"/>
        <v>1</v>
      </c>
      <c r="BA63" s="171" t="s">
        <v>78</v>
      </c>
      <c r="BB63" s="138">
        <v>447</v>
      </c>
      <c r="BC63" s="1"/>
      <c r="BD63" s="1"/>
      <c r="BE63" s="1"/>
      <c r="BF63" s="1"/>
      <c r="BG63" s="1"/>
      <c r="BI63" s="158">
        <f t="shared" si="14"/>
        <v>1</v>
      </c>
      <c r="BJ63" s="171" t="s">
        <v>80</v>
      </c>
      <c r="BK63" s="138">
        <v>397</v>
      </c>
      <c r="BL63" s="1"/>
      <c r="BM63" s="1"/>
      <c r="BN63" s="1"/>
      <c r="BO63" s="1"/>
      <c r="BP63" s="1"/>
      <c r="BR63" s="158">
        <f t="shared" si="15"/>
        <v>1</v>
      </c>
      <c r="BS63" s="171" t="s">
        <v>80</v>
      </c>
      <c r="BT63" s="149">
        <v>1038</v>
      </c>
      <c r="BU63" s="1"/>
      <c r="BV63" s="1"/>
      <c r="BW63" s="1"/>
      <c r="BX63" s="1"/>
      <c r="BY63" s="1"/>
      <c r="BZ63" s="100"/>
      <c r="CA63" s="158">
        <f t="shared" si="16"/>
        <v>1</v>
      </c>
      <c r="CB63" s="171" t="s">
        <v>78</v>
      </c>
      <c r="CC63" s="169">
        <v>842</v>
      </c>
      <c r="CD63" s="1"/>
      <c r="CE63" s="1"/>
      <c r="CF63" s="1"/>
      <c r="CG63" s="1"/>
      <c r="CH63" s="1"/>
      <c r="CJ63" s="171">
        <f t="shared" si="17"/>
        <v>1</v>
      </c>
      <c r="CK63" s="169" t="s">
        <v>80</v>
      </c>
      <c r="CL63" s="169">
        <v>1002</v>
      </c>
      <c r="CM63" s="1"/>
      <c r="CN63" s="1"/>
      <c r="CO63" s="1"/>
      <c r="CP63" s="1"/>
      <c r="CQ63" s="1"/>
      <c r="CS63" s="171">
        <f t="shared" si="11"/>
        <v>1</v>
      </c>
      <c r="CT63" s="169" t="s">
        <v>80</v>
      </c>
      <c r="CU63" s="169">
        <v>1511</v>
      </c>
    </row>
    <row r="64" spans="1:100">
      <c r="A64" s="158"/>
      <c r="B64" s="158"/>
      <c r="C64" s="2"/>
      <c r="D64" s="2"/>
      <c r="E64" s="2"/>
      <c r="F64" s="2"/>
      <c r="G64" s="2"/>
      <c r="I64" s="158"/>
      <c r="J64" s="158"/>
      <c r="K64" s="2"/>
      <c r="L64" s="2"/>
      <c r="M64" s="2"/>
      <c r="N64" s="2"/>
      <c r="O64" s="2"/>
      <c r="Q64" s="158">
        <f t="shared" si="2"/>
        <v>1</v>
      </c>
      <c r="R64" s="171" t="s">
        <v>78</v>
      </c>
      <c r="S64" s="153">
        <v>301</v>
      </c>
      <c r="T64" s="2"/>
      <c r="U64" s="2"/>
      <c r="V64" s="2"/>
      <c r="W64" s="2"/>
      <c r="Y64" s="158">
        <f t="shared" si="3"/>
        <v>1</v>
      </c>
      <c r="Z64" s="171" t="s">
        <v>78</v>
      </c>
      <c r="AA64" s="135">
        <v>303</v>
      </c>
      <c r="AB64" s="1"/>
      <c r="AC64" s="1"/>
      <c r="AD64" s="1"/>
      <c r="AE64" s="1"/>
      <c r="AF64" s="1"/>
      <c r="AH64" s="158">
        <f t="shared" si="4"/>
        <v>1</v>
      </c>
      <c r="AI64" s="171" t="s">
        <v>80</v>
      </c>
      <c r="AJ64" s="133">
        <v>330</v>
      </c>
      <c r="AK64" s="1"/>
      <c r="AL64" s="1"/>
      <c r="AM64" s="1"/>
      <c r="AN64" s="1"/>
      <c r="AO64" s="1"/>
      <c r="AQ64" s="158">
        <f t="shared" si="12"/>
        <v>1</v>
      </c>
      <c r="AR64" s="171" t="s">
        <v>80</v>
      </c>
      <c r="AS64" s="149">
        <v>456</v>
      </c>
      <c r="AT64" s="1"/>
      <c r="AU64" s="1"/>
      <c r="AV64" s="1"/>
      <c r="AW64" s="1"/>
      <c r="AX64" s="1"/>
      <c r="AZ64" s="158">
        <f t="shared" si="13"/>
        <v>1</v>
      </c>
      <c r="BA64" s="171" t="s">
        <v>80</v>
      </c>
      <c r="BB64" s="138">
        <v>469</v>
      </c>
      <c r="BC64" s="1"/>
      <c r="BD64" s="1"/>
      <c r="BE64" s="1"/>
      <c r="BF64" s="1"/>
      <c r="BG64" s="1"/>
      <c r="BI64" s="158">
        <f t="shared" si="14"/>
        <v>1</v>
      </c>
      <c r="BJ64" s="171" t="s">
        <v>79</v>
      </c>
      <c r="BK64" s="138">
        <v>401</v>
      </c>
      <c r="BL64" s="1"/>
      <c r="BM64" s="1"/>
      <c r="BN64" s="1"/>
      <c r="BO64" s="1"/>
      <c r="BP64" s="1"/>
      <c r="BR64" s="158">
        <f t="shared" si="15"/>
        <v>1</v>
      </c>
      <c r="BS64" s="171" t="s">
        <v>80</v>
      </c>
      <c r="BT64" s="138">
        <v>1087</v>
      </c>
      <c r="BU64" s="1"/>
      <c r="BV64" s="1"/>
      <c r="BW64" s="1"/>
      <c r="BX64" s="1"/>
      <c r="BY64" s="1"/>
      <c r="BZ64" s="100"/>
      <c r="CA64" s="158">
        <f t="shared" si="16"/>
        <v>1</v>
      </c>
      <c r="CB64" s="171" t="s">
        <v>77</v>
      </c>
      <c r="CC64" s="169">
        <v>968</v>
      </c>
      <c r="CD64" s="1"/>
      <c r="CE64" s="1"/>
      <c r="CF64" s="1"/>
      <c r="CG64" s="1"/>
      <c r="CH64" s="1"/>
      <c r="CJ64" s="171">
        <f t="shared" si="17"/>
        <v>1</v>
      </c>
      <c r="CK64" s="171" t="s">
        <v>79</v>
      </c>
      <c r="CL64" s="169">
        <v>1114</v>
      </c>
      <c r="CM64" s="1"/>
      <c r="CN64" s="1"/>
      <c r="CO64" s="1"/>
      <c r="CP64" s="1"/>
      <c r="CQ64" s="1"/>
      <c r="CS64" s="171">
        <f t="shared" si="11"/>
        <v>1</v>
      </c>
      <c r="CT64" s="169" t="s">
        <v>80</v>
      </c>
      <c r="CU64" s="169">
        <v>1519</v>
      </c>
    </row>
    <row r="65" spans="1:99">
      <c r="A65" s="158"/>
      <c r="B65" s="158"/>
      <c r="C65" s="2"/>
      <c r="D65" s="2"/>
      <c r="E65" s="2"/>
      <c r="F65" s="2"/>
      <c r="G65" s="2"/>
      <c r="I65" s="158"/>
      <c r="J65" s="158"/>
      <c r="K65" s="2"/>
      <c r="L65" s="2"/>
      <c r="M65" s="2"/>
      <c r="N65" s="2"/>
      <c r="O65" s="2"/>
      <c r="Q65" s="158">
        <f t="shared" si="2"/>
        <v>1</v>
      </c>
      <c r="R65" s="171" t="s">
        <v>78</v>
      </c>
      <c r="S65" s="153">
        <v>302</v>
      </c>
      <c r="T65" s="2"/>
      <c r="U65" s="2"/>
      <c r="V65" s="2"/>
      <c r="W65" s="2"/>
      <c r="Y65" s="158">
        <f t="shared" si="3"/>
        <v>1</v>
      </c>
      <c r="Z65" s="171" t="s">
        <v>83</v>
      </c>
      <c r="AA65" s="135">
        <v>308</v>
      </c>
      <c r="AB65" s="1"/>
      <c r="AC65" s="1"/>
      <c r="AD65" s="1"/>
      <c r="AE65" s="1"/>
      <c r="AF65" s="1"/>
      <c r="AH65" s="158">
        <f t="shared" si="4"/>
        <v>1</v>
      </c>
      <c r="AI65" s="171" t="s">
        <v>77</v>
      </c>
      <c r="AJ65" s="133">
        <v>341</v>
      </c>
      <c r="AK65" s="1"/>
      <c r="AL65" s="1"/>
      <c r="AM65" s="1"/>
      <c r="AN65" s="1"/>
      <c r="AO65" s="1"/>
      <c r="AQ65" s="158">
        <f t="shared" si="12"/>
        <v>1</v>
      </c>
      <c r="AR65" s="171" t="s">
        <v>78</v>
      </c>
      <c r="AS65" s="138">
        <v>461</v>
      </c>
      <c r="AT65" s="1"/>
      <c r="AU65" s="1"/>
      <c r="AV65" s="1"/>
      <c r="AW65" s="1"/>
      <c r="AX65" s="1"/>
      <c r="AZ65" s="158">
        <f t="shared" si="13"/>
        <v>1</v>
      </c>
      <c r="BA65" s="171" t="s">
        <v>78</v>
      </c>
      <c r="BB65" s="138">
        <v>492</v>
      </c>
      <c r="BC65" s="1"/>
      <c r="BD65" s="1"/>
      <c r="BE65" s="1"/>
      <c r="BF65" s="1"/>
      <c r="BG65" s="1"/>
      <c r="BI65" s="158">
        <f t="shared" si="14"/>
        <v>1</v>
      </c>
      <c r="BJ65" s="171" t="s">
        <v>77</v>
      </c>
      <c r="BK65" s="149">
        <v>451</v>
      </c>
      <c r="BL65" s="1"/>
      <c r="BM65" s="1"/>
      <c r="BN65" s="1"/>
      <c r="BO65" s="1"/>
      <c r="BP65" s="1"/>
      <c r="BR65" s="158">
        <f t="shared" si="15"/>
        <v>1</v>
      </c>
      <c r="BS65" s="171" t="s">
        <v>79</v>
      </c>
      <c r="BT65" s="138">
        <v>1102</v>
      </c>
      <c r="BU65" s="1"/>
      <c r="BV65" s="1"/>
      <c r="BW65" s="1"/>
      <c r="BX65" s="1"/>
      <c r="BY65" s="1"/>
      <c r="BZ65" s="158"/>
      <c r="CA65" s="158">
        <f t="shared" si="16"/>
        <v>1</v>
      </c>
      <c r="CB65" s="171" t="s">
        <v>78</v>
      </c>
      <c r="CC65" s="169">
        <v>987</v>
      </c>
      <c r="CD65" s="1"/>
      <c r="CE65" s="1"/>
      <c r="CF65" s="1"/>
      <c r="CG65" s="1"/>
      <c r="CH65" s="1"/>
      <c r="CJ65" s="171">
        <f t="shared" si="17"/>
        <v>1</v>
      </c>
      <c r="CK65" s="171" t="s">
        <v>80</v>
      </c>
      <c r="CL65" s="169">
        <v>1124</v>
      </c>
      <c r="CM65" s="1"/>
      <c r="CN65" s="1"/>
      <c r="CO65" s="1"/>
      <c r="CP65" s="1"/>
      <c r="CQ65" s="1"/>
      <c r="CS65" s="171">
        <f t="shared" si="11"/>
        <v>1</v>
      </c>
      <c r="CT65" s="171" t="s">
        <v>79</v>
      </c>
      <c r="CU65" s="169">
        <v>1538</v>
      </c>
    </row>
    <row r="66" spans="1:99">
      <c r="A66" s="158"/>
      <c r="B66" s="158"/>
      <c r="C66" s="2"/>
      <c r="D66" s="2"/>
      <c r="E66" s="2"/>
      <c r="F66" s="2"/>
      <c r="G66" s="2"/>
      <c r="I66" s="158"/>
      <c r="J66" s="158"/>
      <c r="K66" s="2"/>
      <c r="L66" s="2"/>
      <c r="M66" s="2"/>
      <c r="N66" s="2"/>
      <c r="O66" s="2"/>
      <c r="Q66" s="158">
        <f t="shared" si="2"/>
        <v>1</v>
      </c>
      <c r="R66" s="171" t="s">
        <v>79</v>
      </c>
      <c r="S66" s="153">
        <v>306</v>
      </c>
      <c r="T66" s="2"/>
      <c r="U66" s="2"/>
      <c r="V66" s="2"/>
      <c r="W66" s="2"/>
      <c r="Y66" s="158">
        <f t="shared" si="3"/>
        <v>1</v>
      </c>
      <c r="Z66" s="171" t="s">
        <v>83</v>
      </c>
      <c r="AA66" s="133">
        <v>311</v>
      </c>
      <c r="AB66" s="1"/>
      <c r="AC66" s="1"/>
      <c r="AD66" s="1"/>
      <c r="AE66" s="1"/>
      <c r="AF66" s="1"/>
      <c r="AH66" s="158">
        <f t="shared" si="4"/>
        <v>1</v>
      </c>
      <c r="AI66" s="171" t="s">
        <v>83</v>
      </c>
      <c r="AJ66" s="133">
        <v>343</v>
      </c>
      <c r="AK66" s="1"/>
      <c r="AL66" s="1"/>
      <c r="AM66" s="1"/>
      <c r="AN66" s="1"/>
      <c r="AO66" s="1"/>
      <c r="AQ66" s="158">
        <f t="shared" si="12"/>
        <v>1</v>
      </c>
      <c r="AR66" s="171" t="s">
        <v>83</v>
      </c>
      <c r="AS66" s="149">
        <v>469</v>
      </c>
      <c r="AT66" s="1"/>
      <c r="AU66" s="1"/>
      <c r="AV66" s="1"/>
      <c r="AW66" s="1"/>
      <c r="AX66" s="1"/>
      <c r="AZ66" s="158">
        <f t="shared" si="13"/>
        <v>1</v>
      </c>
      <c r="BA66" s="171" t="s">
        <v>78</v>
      </c>
      <c r="BB66" s="138">
        <v>494</v>
      </c>
      <c r="BC66" s="1"/>
      <c r="BD66" s="1"/>
      <c r="BE66" s="1"/>
      <c r="BF66" s="1"/>
      <c r="BG66" s="1"/>
      <c r="BI66" s="158">
        <f t="shared" si="14"/>
        <v>1</v>
      </c>
      <c r="BJ66" s="171" t="s">
        <v>79</v>
      </c>
      <c r="BK66" s="138">
        <v>469</v>
      </c>
      <c r="BL66" s="1"/>
      <c r="BM66" s="1"/>
      <c r="BN66" s="1"/>
      <c r="BO66" s="1"/>
      <c r="BP66" s="1"/>
      <c r="BR66" s="158">
        <f t="shared" si="15"/>
        <v>1</v>
      </c>
      <c r="BS66" s="171" t="s">
        <v>79</v>
      </c>
      <c r="BT66" s="138">
        <v>1114</v>
      </c>
      <c r="BU66" s="1"/>
      <c r="BV66" s="1"/>
      <c r="BW66" s="1"/>
      <c r="BX66" s="1"/>
      <c r="BY66" s="1"/>
      <c r="BZ66" s="100"/>
      <c r="CA66" s="158">
        <f t="shared" si="16"/>
        <v>1</v>
      </c>
      <c r="CB66" s="171" t="s">
        <v>77</v>
      </c>
      <c r="CC66" s="169">
        <v>1024</v>
      </c>
      <c r="CD66" s="1"/>
      <c r="CE66" s="1"/>
      <c r="CF66" s="1"/>
      <c r="CG66" s="1"/>
      <c r="CH66" s="1"/>
      <c r="CJ66" s="171">
        <f t="shared" si="17"/>
        <v>1</v>
      </c>
      <c r="CK66" s="169" t="s">
        <v>80</v>
      </c>
      <c r="CL66" s="169">
        <v>1208</v>
      </c>
      <c r="CM66" s="1"/>
      <c r="CN66" s="1"/>
      <c r="CO66" s="1"/>
      <c r="CP66" s="1"/>
      <c r="CQ66" s="1"/>
      <c r="CS66" s="171">
        <f t="shared" si="11"/>
        <v>1</v>
      </c>
      <c r="CT66" s="169" t="s">
        <v>80</v>
      </c>
      <c r="CU66" s="169">
        <v>1592</v>
      </c>
    </row>
    <row r="67" spans="1:99">
      <c r="A67" s="158"/>
      <c r="B67" s="158"/>
      <c r="C67" s="2"/>
      <c r="D67" s="2"/>
      <c r="E67" s="2"/>
      <c r="F67" s="2"/>
      <c r="G67" s="2"/>
      <c r="I67" s="158"/>
      <c r="J67" s="158"/>
      <c r="K67" s="2"/>
      <c r="L67" s="2"/>
      <c r="M67" s="2"/>
      <c r="N67" s="2"/>
      <c r="O67" s="2"/>
      <c r="Q67" s="158">
        <f t="shared" si="2"/>
        <v>1</v>
      </c>
      <c r="R67" s="171" t="s">
        <v>79</v>
      </c>
      <c r="S67" s="153">
        <v>308</v>
      </c>
      <c r="T67" s="2"/>
      <c r="U67" s="2"/>
      <c r="V67" s="2"/>
      <c r="W67" s="2"/>
      <c r="Y67" s="158">
        <f t="shared" si="3"/>
        <v>1</v>
      </c>
      <c r="Z67" s="171" t="s">
        <v>79</v>
      </c>
      <c r="AA67" s="135">
        <v>312</v>
      </c>
      <c r="AB67" s="1"/>
      <c r="AC67" s="1"/>
      <c r="AD67" s="1"/>
      <c r="AE67" s="1"/>
      <c r="AF67" s="1"/>
      <c r="AH67" s="158">
        <f t="shared" si="4"/>
        <v>1</v>
      </c>
      <c r="AI67" s="171" t="s">
        <v>80</v>
      </c>
      <c r="AJ67" s="133">
        <v>358</v>
      </c>
      <c r="AK67" s="1"/>
      <c r="AL67" s="1"/>
      <c r="AM67" s="1"/>
      <c r="AN67" s="1"/>
      <c r="AO67" s="1"/>
      <c r="AQ67" s="158">
        <f t="shared" si="12"/>
        <v>1</v>
      </c>
      <c r="AR67" s="171" t="s">
        <v>80</v>
      </c>
      <c r="AS67" s="138">
        <v>486</v>
      </c>
      <c r="AT67" s="1"/>
      <c r="AU67" s="1"/>
      <c r="AV67" s="1"/>
      <c r="AW67" s="1"/>
      <c r="AX67" s="1"/>
      <c r="AZ67" s="158">
        <f t="shared" si="13"/>
        <v>1</v>
      </c>
      <c r="BA67" s="171" t="s">
        <v>84</v>
      </c>
      <c r="BB67" s="138">
        <v>503</v>
      </c>
      <c r="BC67" s="1"/>
      <c r="BD67" s="1"/>
      <c r="BE67" s="1"/>
      <c r="BF67" s="1"/>
      <c r="BG67" s="1"/>
      <c r="BI67" s="158">
        <f t="shared" si="14"/>
        <v>1</v>
      </c>
      <c r="BJ67" s="171" t="s">
        <v>80</v>
      </c>
      <c r="BK67" s="138">
        <v>494</v>
      </c>
      <c r="BL67" s="1"/>
      <c r="BM67" s="1"/>
      <c r="BN67" s="1"/>
      <c r="BO67" s="1"/>
      <c r="BP67" s="1"/>
      <c r="BR67" s="158">
        <f t="shared" si="15"/>
        <v>1</v>
      </c>
      <c r="BS67" s="171" t="s">
        <v>78</v>
      </c>
      <c r="BT67" s="149">
        <v>1124</v>
      </c>
      <c r="BU67" s="1"/>
      <c r="BV67" s="1"/>
      <c r="BW67" s="1"/>
      <c r="BX67" s="1"/>
      <c r="BY67" s="1"/>
      <c r="BZ67" s="100"/>
      <c r="CA67" s="158">
        <f t="shared" si="16"/>
        <v>1</v>
      </c>
      <c r="CB67" s="169" t="s">
        <v>80</v>
      </c>
      <c r="CC67" s="169">
        <v>1071</v>
      </c>
      <c r="CD67" s="1"/>
      <c r="CE67" s="1"/>
      <c r="CF67" s="1"/>
      <c r="CG67" s="1"/>
      <c r="CH67" s="1"/>
      <c r="CJ67" s="171">
        <f t="shared" si="17"/>
        <v>1</v>
      </c>
      <c r="CK67" s="171" t="s">
        <v>77</v>
      </c>
      <c r="CL67" s="169">
        <v>1218</v>
      </c>
      <c r="CM67" s="1"/>
      <c r="CN67" s="1"/>
      <c r="CO67" s="1"/>
      <c r="CP67" s="1"/>
      <c r="CQ67" s="1"/>
      <c r="CS67" s="171">
        <f t="shared" si="11"/>
        <v>1</v>
      </c>
      <c r="CT67" s="171" t="s">
        <v>79</v>
      </c>
      <c r="CU67" s="169">
        <v>1622</v>
      </c>
    </row>
    <row r="68" spans="1:99">
      <c r="A68" s="158"/>
      <c r="B68" s="158"/>
      <c r="C68" s="2"/>
      <c r="D68" s="2"/>
      <c r="E68" s="2"/>
      <c r="F68" s="2"/>
      <c r="G68" s="2"/>
      <c r="I68" s="158"/>
      <c r="J68" s="158"/>
      <c r="K68" s="2"/>
      <c r="L68" s="2"/>
      <c r="M68" s="2"/>
      <c r="N68" s="2"/>
      <c r="O68" s="2"/>
      <c r="Q68" s="158">
        <f t="shared" ref="Q68:Q99" si="18">IF(ISTEXT(R68),1,0)</f>
        <v>1</v>
      </c>
      <c r="R68" s="171" t="s">
        <v>78</v>
      </c>
      <c r="S68" s="153">
        <v>312</v>
      </c>
      <c r="T68" s="2"/>
      <c r="U68" s="2"/>
      <c r="V68" s="2"/>
      <c r="W68" s="2"/>
      <c r="Y68" s="158">
        <f t="shared" ref="Y68:Y99" si="19">IF(ISTEXT(Z68),1,0)</f>
        <v>1</v>
      </c>
      <c r="Z68" s="171" t="s">
        <v>79</v>
      </c>
      <c r="AA68" s="135">
        <v>313</v>
      </c>
      <c r="AB68" s="1"/>
      <c r="AC68" s="1"/>
      <c r="AD68" s="1"/>
      <c r="AE68" s="1"/>
      <c r="AF68" s="1"/>
      <c r="AH68" s="158">
        <f t="shared" ref="AH68:AH99" si="20">IF(ISTEXT(AI68),1,0)</f>
        <v>1</v>
      </c>
      <c r="AI68" s="171" t="s">
        <v>80</v>
      </c>
      <c r="AJ68" s="135">
        <v>359</v>
      </c>
      <c r="AK68" s="1"/>
      <c r="AL68" s="1"/>
      <c r="AM68" s="1"/>
      <c r="AN68" s="1"/>
      <c r="AO68" s="1"/>
      <c r="AQ68" s="158">
        <f t="shared" ref="AQ68:AQ99" si="21">IF(ISTEXT(AR68),1,0)</f>
        <v>1</v>
      </c>
      <c r="AR68" s="171" t="s">
        <v>79</v>
      </c>
      <c r="AS68" s="149">
        <v>492</v>
      </c>
      <c r="AT68" s="1"/>
      <c r="AU68" s="1"/>
      <c r="AV68" s="1"/>
      <c r="AW68" s="1"/>
      <c r="AX68" s="1"/>
      <c r="AZ68" s="158">
        <f t="shared" ref="AZ68:AZ99" si="22">IF(ISTEXT(BA68),1,0)</f>
        <v>1</v>
      </c>
      <c r="BA68" s="171" t="s">
        <v>78</v>
      </c>
      <c r="BB68" s="138">
        <v>537</v>
      </c>
      <c r="BC68" s="1"/>
      <c r="BD68" s="1"/>
      <c r="BE68" s="1"/>
      <c r="BF68" s="1"/>
      <c r="BG68" s="1"/>
      <c r="BI68" s="158">
        <f t="shared" ref="BI68:BI99" si="23">IF(ISTEXT(BJ68),1,0)</f>
        <v>1</v>
      </c>
      <c r="BJ68" s="171" t="s">
        <v>77</v>
      </c>
      <c r="BK68" s="149">
        <v>503</v>
      </c>
      <c r="BL68" s="1"/>
      <c r="BM68" s="1"/>
      <c r="BN68" s="1"/>
      <c r="BO68" s="1"/>
      <c r="BP68" s="1"/>
      <c r="BR68" s="158">
        <f t="shared" ref="BR68:BR99" si="24">IF(ISTEXT(BS68),1,0)</f>
        <v>1</v>
      </c>
      <c r="BS68" s="171" t="s">
        <v>80</v>
      </c>
      <c r="BT68" s="138">
        <v>1126</v>
      </c>
      <c r="BU68" s="1"/>
      <c r="BV68" s="1"/>
      <c r="BW68" s="1"/>
      <c r="BX68" s="1"/>
      <c r="BY68" s="1"/>
      <c r="BZ68" s="100"/>
      <c r="CA68" s="158">
        <f t="shared" ref="CA68:CA99" si="25">IF(ISTEXT(CB68),1,0)</f>
        <v>1</v>
      </c>
      <c r="CB68" s="171" t="s">
        <v>80</v>
      </c>
      <c r="CC68" s="169">
        <v>1086</v>
      </c>
      <c r="CD68" s="1"/>
      <c r="CE68" s="1"/>
      <c r="CF68" s="1"/>
      <c r="CG68" s="1"/>
      <c r="CH68" s="1"/>
      <c r="CJ68" s="171">
        <f t="shared" ref="CJ68:CJ99" si="26">IF(ISTEXT(CK68),1,0)</f>
        <v>1</v>
      </c>
      <c r="CK68" s="171" t="s">
        <v>80</v>
      </c>
      <c r="CL68" s="169">
        <v>1250</v>
      </c>
      <c r="CM68" s="1"/>
      <c r="CN68" s="1"/>
      <c r="CO68" s="1"/>
      <c r="CP68" s="1"/>
      <c r="CQ68" s="1"/>
      <c r="CS68" s="171">
        <f t="shared" si="11"/>
        <v>1</v>
      </c>
      <c r="CT68" s="171" t="s">
        <v>77</v>
      </c>
      <c r="CU68" s="169">
        <v>1625</v>
      </c>
    </row>
    <row r="69" spans="1:99">
      <c r="A69" s="158"/>
      <c r="B69" s="158"/>
      <c r="C69" s="2"/>
      <c r="D69" s="2"/>
      <c r="E69" s="2"/>
      <c r="F69" s="2"/>
      <c r="G69" s="2"/>
      <c r="I69" s="158"/>
      <c r="J69" s="158"/>
      <c r="K69" s="2"/>
      <c r="L69" s="2"/>
      <c r="M69" s="2"/>
      <c r="N69" s="2"/>
      <c r="O69" s="2"/>
      <c r="Q69" s="158">
        <f t="shared" si="18"/>
        <v>1</v>
      </c>
      <c r="R69" s="171" t="s">
        <v>78</v>
      </c>
      <c r="S69" s="153">
        <v>329</v>
      </c>
      <c r="T69" s="2"/>
      <c r="U69" s="2"/>
      <c r="V69" s="2"/>
      <c r="W69" s="2"/>
      <c r="Y69" s="158">
        <f t="shared" si="19"/>
        <v>1</v>
      </c>
      <c r="Z69" s="171" t="s">
        <v>79</v>
      </c>
      <c r="AA69" s="133">
        <v>322</v>
      </c>
      <c r="AB69" s="1"/>
      <c r="AC69" s="1"/>
      <c r="AD69" s="1"/>
      <c r="AE69" s="1"/>
      <c r="AF69" s="1"/>
      <c r="AH69" s="158">
        <f t="shared" si="20"/>
        <v>1</v>
      </c>
      <c r="AI69" s="171" t="s">
        <v>77</v>
      </c>
      <c r="AJ69" s="135">
        <v>378</v>
      </c>
      <c r="AK69" s="1"/>
      <c r="AL69" s="1"/>
      <c r="AM69" s="1"/>
      <c r="AN69" s="1"/>
      <c r="AO69" s="1"/>
      <c r="AQ69" s="158">
        <f t="shared" si="21"/>
        <v>1</v>
      </c>
      <c r="AR69" s="171" t="s">
        <v>84</v>
      </c>
      <c r="AS69" s="149">
        <v>494</v>
      </c>
      <c r="AT69" s="1"/>
      <c r="AU69" s="1"/>
      <c r="AV69" s="1"/>
      <c r="AW69" s="1"/>
      <c r="AX69" s="1"/>
      <c r="AZ69" s="158">
        <f t="shared" si="22"/>
        <v>1</v>
      </c>
      <c r="BA69" s="171" t="s">
        <v>80</v>
      </c>
      <c r="BB69" s="138">
        <v>616</v>
      </c>
      <c r="BC69" s="1"/>
      <c r="BD69" s="1"/>
      <c r="BE69" s="1"/>
      <c r="BF69" s="1"/>
      <c r="BG69" s="1"/>
      <c r="BI69" s="158">
        <f t="shared" si="23"/>
        <v>1</v>
      </c>
      <c r="BJ69" s="171" t="s">
        <v>84</v>
      </c>
      <c r="BK69" s="138">
        <v>522</v>
      </c>
      <c r="BL69" s="1"/>
      <c r="BM69" s="1"/>
      <c r="BN69" s="1"/>
      <c r="BO69" s="1"/>
      <c r="BP69" s="1"/>
      <c r="BR69" s="158">
        <f t="shared" si="24"/>
        <v>1</v>
      </c>
      <c r="BS69" s="171" t="s">
        <v>80</v>
      </c>
      <c r="BT69" s="138">
        <v>1153</v>
      </c>
      <c r="BU69" s="1"/>
      <c r="BV69" s="1"/>
      <c r="BW69" s="1"/>
      <c r="BX69" s="1"/>
      <c r="BY69" s="1"/>
      <c r="BZ69" s="100"/>
      <c r="CA69" s="158">
        <f t="shared" si="25"/>
        <v>1</v>
      </c>
      <c r="CB69" s="171" t="s">
        <v>79</v>
      </c>
      <c r="CC69" s="169">
        <v>1089</v>
      </c>
      <c r="CD69" s="1"/>
      <c r="CE69" s="1"/>
      <c r="CF69" s="1"/>
      <c r="CG69" s="1"/>
      <c r="CH69" s="1"/>
      <c r="CJ69" s="171">
        <f t="shared" si="26"/>
        <v>1</v>
      </c>
      <c r="CK69" s="171" t="s">
        <v>79</v>
      </c>
      <c r="CL69" s="169">
        <v>1318</v>
      </c>
      <c r="CM69" s="1"/>
      <c r="CN69" s="1"/>
      <c r="CO69" s="1"/>
      <c r="CP69" s="1"/>
      <c r="CQ69" s="1"/>
      <c r="CS69" s="171">
        <f t="shared" ref="CS69:CS98" si="27">IF(ISTEXT(CT69),1,0)</f>
        <v>1</v>
      </c>
      <c r="CT69" s="171" t="s">
        <v>78</v>
      </c>
      <c r="CU69" s="169">
        <v>1676</v>
      </c>
    </row>
    <row r="70" spans="1:99">
      <c r="A70" s="158"/>
      <c r="B70" s="158"/>
      <c r="C70" s="2"/>
      <c r="D70" s="2"/>
      <c r="E70" s="2"/>
      <c r="F70" s="2"/>
      <c r="G70" s="2"/>
      <c r="I70" s="158"/>
      <c r="J70" s="158"/>
      <c r="K70" s="2"/>
      <c r="L70" s="2"/>
      <c r="M70" s="2"/>
      <c r="N70" s="2"/>
      <c r="O70" s="2"/>
      <c r="Q70" s="158">
        <f t="shared" si="18"/>
        <v>1</v>
      </c>
      <c r="R70" s="171" t="s">
        <v>77</v>
      </c>
      <c r="S70" s="153">
        <v>340</v>
      </c>
      <c r="T70" s="2"/>
      <c r="U70" s="2"/>
      <c r="V70" s="2"/>
      <c r="W70" s="2"/>
      <c r="Y70" s="158">
        <f t="shared" si="19"/>
        <v>1</v>
      </c>
      <c r="Z70" s="171" t="s">
        <v>79</v>
      </c>
      <c r="AA70" s="133">
        <v>329</v>
      </c>
      <c r="AB70" s="1"/>
      <c r="AC70" s="1"/>
      <c r="AD70" s="1"/>
      <c r="AE70" s="1"/>
      <c r="AF70" s="1"/>
      <c r="AH70" s="158">
        <f t="shared" si="20"/>
        <v>1</v>
      </c>
      <c r="AI70" s="171" t="s">
        <v>80</v>
      </c>
      <c r="AJ70" s="133">
        <v>384</v>
      </c>
      <c r="AK70" s="1"/>
      <c r="AL70" s="1"/>
      <c r="AM70" s="1"/>
      <c r="AN70" s="1"/>
      <c r="AO70" s="1"/>
      <c r="AQ70" s="158">
        <f t="shared" si="21"/>
        <v>1</v>
      </c>
      <c r="AR70" s="171" t="s">
        <v>80</v>
      </c>
      <c r="AS70" s="138">
        <v>501</v>
      </c>
      <c r="AT70" s="1"/>
      <c r="AU70" s="1"/>
      <c r="AV70" s="1"/>
      <c r="AW70" s="1"/>
      <c r="AX70" s="1"/>
      <c r="AZ70" s="158">
        <f t="shared" si="22"/>
        <v>1</v>
      </c>
      <c r="BA70" s="171" t="s">
        <v>79</v>
      </c>
      <c r="BB70" s="138">
        <v>694</v>
      </c>
      <c r="BC70" s="1"/>
      <c r="BD70" s="1"/>
      <c r="BE70" s="1"/>
      <c r="BF70" s="1"/>
      <c r="BG70" s="1"/>
      <c r="BI70" s="158">
        <f t="shared" si="23"/>
        <v>1</v>
      </c>
      <c r="BJ70" s="171" t="s">
        <v>78</v>
      </c>
      <c r="BK70" s="138">
        <v>547</v>
      </c>
      <c r="BL70" s="1"/>
      <c r="BM70" s="1"/>
      <c r="BN70" s="1"/>
      <c r="BO70" s="1"/>
      <c r="BP70" s="1"/>
      <c r="BR70" s="158">
        <f t="shared" si="24"/>
        <v>1</v>
      </c>
      <c r="BS70" s="171" t="s">
        <v>77</v>
      </c>
      <c r="BT70" s="138">
        <v>1270</v>
      </c>
      <c r="BU70" s="1"/>
      <c r="BV70" s="1"/>
      <c r="BW70" s="1"/>
      <c r="BX70" s="1"/>
      <c r="BY70" s="1"/>
      <c r="BZ70" s="158"/>
      <c r="CA70" s="158">
        <f t="shared" si="25"/>
        <v>1</v>
      </c>
      <c r="CB70" s="171" t="s">
        <v>84</v>
      </c>
      <c r="CC70" s="169">
        <v>1114</v>
      </c>
      <c r="CD70" s="1"/>
      <c r="CE70" s="1"/>
      <c r="CF70" s="1"/>
      <c r="CG70" s="1"/>
      <c r="CH70" s="1"/>
      <c r="CJ70" s="171">
        <f t="shared" si="26"/>
        <v>1</v>
      </c>
      <c r="CK70" s="171" t="s">
        <v>79</v>
      </c>
      <c r="CL70" s="171">
        <v>1332</v>
      </c>
      <c r="CM70" s="1"/>
      <c r="CN70" s="1"/>
      <c r="CO70" s="1"/>
      <c r="CP70" s="1"/>
      <c r="CQ70" s="1"/>
      <c r="CS70" s="171">
        <f t="shared" si="27"/>
        <v>1</v>
      </c>
      <c r="CT70" s="171" t="s">
        <v>79</v>
      </c>
      <c r="CU70" s="171">
        <v>1714</v>
      </c>
    </row>
    <row r="71" spans="1:99">
      <c r="A71" s="158"/>
      <c r="B71" s="158"/>
      <c r="C71" s="2"/>
      <c r="D71" s="2"/>
      <c r="E71" s="2"/>
      <c r="F71" s="2"/>
      <c r="G71" s="2"/>
      <c r="I71" s="158"/>
      <c r="J71" s="158"/>
      <c r="K71" s="2"/>
      <c r="L71" s="2"/>
      <c r="M71" s="2"/>
      <c r="N71" s="2"/>
      <c r="O71" s="2"/>
      <c r="Q71" s="158">
        <f t="shared" si="18"/>
        <v>1</v>
      </c>
      <c r="R71" s="171" t="s">
        <v>79</v>
      </c>
      <c r="S71" s="153">
        <v>342</v>
      </c>
      <c r="T71" s="2"/>
      <c r="U71" s="2"/>
      <c r="V71" s="2"/>
      <c r="W71" s="2"/>
      <c r="Y71" s="158">
        <f t="shared" si="19"/>
        <v>1</v>
      </c>
      <c r="Z71" s="171" t="s">
        <v>80</v>
      </c>
      <c r="AA71" s="134">
        <v>330</v>
      </c>
      <c r="AB71" s="1"/>
      <c r="AC71" s="1"/>
      <c r="AD71" s="1"/>
      <c r="AE71" s="1"/>
      <c r="AF71" s="1"/>
      <c r="AH71" s="158">
        <f t="shared" si="20"/>
        <v>1</v>
      </c>
      <c r="AI71" s="171" t="s">
        <v>79</v>
      </c>
      <c r="AJ71" s="135">
        <v>433</v>
      </c>
      <c r="AK71" s="1"/>
      <c r="AL71" s="1"/>
      <c r="AM71" s="1"/>
      <c r="AN71" s="1"/>
      <c r="AO71" s="1"/>
      <c r="AQ71" s="158">
        <f t="shared" si="21"/>
        <v>1</v>
      </c>
      <c r="AR71" s="171" t="s">
        <v>79</v>
      </c>
      <c r="AS71" s="138">
        <v>522</v>
      </c>
      <c r="AT71" s="1"/>
      <c r="AU71" s="1"/>
      <c r="AV71" s="1"/>
      <c r="AW71" s="1"/>
      <c r="AX71" s="1"/>
      <c r="AZ71" s="158">
        <f t="shared" si="22"/>
        <v>1</v>
      </c>
      <c r="BA71" s="171" t="s">
        <v>80</v>
      </c>
      <c r="BB71" s="138">
        <v>703</v>
      </c>
      <c r="BC71" s="1"/>
      <c r="BD71" s="1"/>
      <c r="BE71" s="1"/>
      <c r="BF71" s="1"/>
      <c r="BG71" s="1"/>
      <c r="BI71" s="158">
        <f t="shared" si="23"/>
        <v>1</v>
      </c>
      <c r="BJ71" s="171" t="s">
        <v>79</v>
      </c>
      <c r="BK71" s="138">
        <v>585</v>
      </c>
      <c r="BL71" s="1"/>
      <c r="BM71" s="1"/>
      <c r="BN71" s="1"/>
      <c r="BO71" s="1"/>
      <c r="BP71" s="1"/>
      <c r="BR71" s="158">
        <f t="shared" si="24"/>
        <v>1</v>
      </c>
      <c r="BS71" s="171" t="s">
        <v>79</v>
      </c>
      <c r="BT71" s="149">
        <v>1302</v>
      </c>
      <c r="BU71" s="1"/>
      <c r="BV71" s="1"/>
      <c r="BW71" s="1"/>
      <c r="BX71" s="1"/>
      <c r="BY71" s="1"/>
      <c r="BZ71" s="158"/>
      <c r="CA71" s="158">
        <f t="shared" si="25"/>
        <v>1</v>
      </c>
      <c r="CB71" s="171" t="s">
        <v>77</v>
      </c>
      <c r="CC71" s="171">
        <v>1124</v>
      </c>
      <c r="CD71" s="1"/>
      <c r="CE71" s="1"/>
      <c r="CF71" s="1"/>
      <c r="CG71" s="1"/>
      <c r="CH71" s="1"/>
      <c r="CJ71" s="171">
        <f t="shared" si="26"/>
        <v>1</v>
      </c>
      <c r="CK71" s="171" t="s">
        <v>79</v>
      </c>
      <c r="CL71" s="169">
        <v>1503</v>
      </c>
      <c r="CM71" s="1"/>
      <c r="CN71" s="1"/>
      <c r="CO71" s="1"/>
      <c r="CP71" s="1"/>
      <c r="CQ71" s="1"/>
      <c r="CS71" s="171">
        <f t="shared" si="27"/>
        <v>1</v>
      </c>
      <c r="CT71" s="169" t="s">
        <v>80</v>
      </c>
      <c r="CU71" s="169">
        <v>1717</v>
      </c>
    </row>
    <row r="72" spans="1:99">
      <c r="A72" s="158"/>
      <c r="B72" s="158"/>
      <c r="C72" s="2"/>
      <c r="D72" s="2"/>
      <c r="E72" s="2"/>
      <c r="F72" s="2"/>
      <c r="G72" s="2"/>
      <c r="I72" s="158"/>
      <c r="J72" s="158"/>
      <c r="K72" s="2"/>
      <c r="L72" s="2"/>
      <c r="M72" s="2"/>
      <c r="N72" s="2"/>
      <c r="O72" s="2"/>
      <c r="Q72" s="158">
        <f t="shared" si="18"/>
        <v>1</v>
      </c>
      <c r="R72" s="171" t="s">
        <v>83</v>
      </c>
      <c r="S72" s="153">
        <v>349</v>
      </c>
      <c r="T72" s="2"/>
      <c r="U72" s="2"/>
      <c r="V72" s="2"/>
      <c r="W72" s="2"/>
      <c r="Y72" s="158">
        <f t="shared" si="19"/>
        <v>1</v>
      </c>
      <c r="Z72" s="171" t="s">
        <v>79</v>
      </c>
      <c r="AA72" s="133">
        <v>340</v>
      </c>
      <c r="AB72" s="1"/>
      <c r="AC72" s="1"/>
      <c r="AD72" s="1"/>
      <c r="AE72" s="1"/>
      <c r="AF72" s="1"/>
      <c r="AH72" s="158">
        <f t="shared" si="20"/>
        <v>1</v>
      </c>
      <c r="AI72" s="171" t="s">
        <v>80</v>
      </c>
      <c r="AJ72" s="133">
        <v>447</v>
      </c>
      <c r="AK72" s="1"/>
      <c r="AL72" s="1"/>
      <c r="AM72" s="1"/>
      <c r="AN72" s="1"/>
      <c r="AO72" s="1"/>
      <c r="AQ72" s="158">
        <f t="shared" si="21"/>
        <v>1</v>
      </c>
      <c r="AR72" s="171" t="s">
        <v>80</v>
      </c>
      <c r="AS72" s="138">
        <v>563</v>
      </c>
      <c r="AT72" s="1"/>
      <c r="AU72" s="1"/>
      <c r="AV72" s="1"/>
      <c r="AW72" s="1"/>
      <c r="AX72" s="1"/>
      <c r="AZ72" s="158">
        <f t="shared" si="22"/>
        <v>1</v>
      </c>
      <c r="BA72" s="171" t="s">
        <v>80</v>
      </c>
      <c r="BB72" s="138">
        <v>710</v>
      </c>
      <c r="BC72" s="1"/>
      <c r="BD72" s="1"/>
      <c r="BE72" s="1"/>
      <c r="BF72" s="1"/>
      <c r="BG72" s="1"/>
      <c r="BI72" s="158">
        <f t="shared" si="23"/>
        <v>1</v>
      </c>
      <c r="BJ72" s="171" t="s">
        <v>80</v>
      </c>
      <c r="BK72" s="138">
        <v>610</v>
      </c>
      <c r="BL72" s="1"/>
      <c r="BM72" s="1"/>
      <c r="BN72" s="1"/>
      <c r="BO72" s="1"/>
      <c r="BP72" s="1"/>
      <c r="BR72" s="158">
        <f t="shared" si="24"/>
        <v>1</v>
      </c>
      <c r="BS72" s="171" t="s">
        <v>80</v>
      </c>
      <c r="BT72" s="138">
        <v>1305</v>
      </c>
      <c r="BU72" s="1"/>
      <c r="BV72" s="1"/>
      <c r="BW72" s="1"/>
      <c r="BX72" s="1"/>
      <c r="BY72" s="1"/>
      <c r="BZ72" s="158"/>
      <c r="CA72" s="158">
        <f t="shared" si="25"/>
        <v>1</v>
      </c>
      <c r="CB72" s="171" t="s">
        <v>79</v>
      </c>
      <c r="CC72" s="169">
        <v>1126</v>
      </c>
      <c r="CD72" s="1"/>
      <c r="CE72" s="1"/>
      <c r="CF72" s="1"/>
      <c r="CG72" s="1"/>
      <c r="CH72" s="1"/>
      <c r="CJ72" s="171">
        <f t="shared" si="26"/>
        <v>1</v>
      </c>
      <c r="CK72" s="171" t="s">
        <v>77</v>
      </c>
      <c r="CL72" s="169">
        <v>1507</v>
      </c>
      <c r="CM72" s="1"/>
      <c r="CN72" s="1"/>
      <c r="CO72" s="1"/>
      <c r="CP72" s="1"/>
      <c r="CQ72" s="1"/>
      <c r="CS72" s="171">
        <f t="shared" si="27"/>
        <v>1</v>
      </c>
      <c r="CT72" s="171" t="s">
        <v>78</v>
      </c>
      <c r="CU72" s="169">
        <v>1718</v>
      </c>
    </row>
    <row r="73" spans="1:99">
      <c r="A73" s="158"/>
      <c r="B73" s="158"/>
      <c r="C73" s="2"/>
      <c r="D73" s="2"/>
      <c r="E73" s="2"/>
      <c r="F73" s="2"/>
      <c r="G73" s="2"/>
      <c r="I73" s="158"/>
      <c r="J73" s="158"/>
      <c r="K73" s="2"/>
      <c r="L73" s="2"/>
      <c r="M73" s="2"/>
      <c r="N73" s="2"/>
      <c r="O73" s="2"/>
      <c r="Q73" s="158">
        <f t="shared" si="18"/>
        <v>1</v>
      </c>
      <c r="R73" s="171" t="s">
        <v>84</v>
      </c>
      <c r="S73" s="153">
        <v>365</v>
      </c>
      <c r="T73" s="2"/>
      <c r="U73" s="2"/>
      <c r="V73" s="2"/>
      <c r="W73" s="2"/>
      <c r="Y73" s="158">
        <f t="shared" si="19"/>
        <v>1</v>
      </c>
      <c r="Z73" s="171" t="s">
        <v>78</v>
      </c>
      <c r="AA73" s="135">
        <v>343</v>
      </c>
      <c r="AB73" s="1"/>
      <c r="AC73" s="1"/>
      <c r="AD73" s="1"/>
      <c r="AE73" s="1"/>
      <c r="AF73" s="1"/>
      <c r="AH73" s="158">
        <f t="shared" si="20"/>
        <v>1</v>
      </c>
      <c r="AI73" s="171" t="s">
        <v>84</v>
      </c>
      <c r="AJ73" s="134">
        <v>469</v>
      </c>
      <c r="AK73" s="1"/>
      <c r="AL73" s="1"/>
      <c r="AM73" s="1"/>
      <c r="AN73" s="1"/>
      <c r="AO73" s="1"/>
      <c r="AQ73" s="158">
        <f t="shared" si="21"/>
        <v>1</v>
      </c>
      <c r="AR73" s="171" t="s">
        <v>79</v>
      </c>
      <c r="AS73" s="138">
        <v>571</v>
      </c>
      <c r="AT73" s="1"/>
      <c r="AU73" s="1"/>
      <c r="AV73" s="1"/>
      <c r="AW73" s="1"/>
      <c r="AX73" s="1"/>
      <c r="AZ73" s="158">
        <f t="shared" si="22"/>
        <v>1</v>
      </c>
      <c r="BA73" s="171" t="s">
        <v>80</v>
      </c>
      <c r="BB73" s="138">
        <v>716</v>
      </c>
      <c r="BC73" s="1"/>
      <c r="BD73" s="1"/>
      <c r="BE73" s="1"/>
      <c r="BF73" s="1"/>
      <c r="BG73" s="1"/>
      <c r="BI73" s="158">
        <f t="shared" si="23"/>
        <v>1</v>
      </c>
      <c r="BJ73" s="171" t="s">
        <v>79</v>
      </c>
      <c r="BK73" s="138">
        <v>753</v>
      </c>
      <c r="BL73" s="1"/>
      <c r="BM73" s="1"/>
      <c r="BN73" s="1"/>
      <c r="BO73" s="1"/>
      <c r="BP73" s="1"/>
      <c r="BR73" s="158">
        <f t="shared" si="24"/>
        <v>1</v>
      </c>
      <c r="BS73" s="171" t="s">
        <v>80</v>
      </c>
      <c r="BT73" s="138">
        <v>1311</v>
      </c>
      <c r="BU73" s="1"/>
      <c r="BV73" s="1"/>
      <c r="BW73" s="1"/>
      <c r="BX73" s="1"/>
      <c r="BY73" s="1"/>
      <c r="BZ73" s="100"/>
      <c r="CA73" s="158">
        <f t="shared" si="25"/>
        <v>1</v>
      </c>
      <c r="CB73" s="171" t="s">
        <v>80</v>
      </c>
      <c r="CC73" s="169">
        <v>1218</v>
      </c>
      <c r="CD73" s="1"/>
      <c r="CE73" s="1"/>
      <c r="CF73" s="1"/>
      <c r="CG73" s="1"/>
      <c r="CH73" s="1"/>
      <c r="CJ73" s="171">
        <f t="shared" si="26"/>
        <v>1</v>
      </c>
      <c r="CK73" s="169" t="s">
        <v>80</v>
      </c>
      <c r="CL73" s="169">
        <v>1516</v>
      </c>
      <c r="CM73" s="1"/>
      <c r="CN73" s="1"/>
      <c r="CO73" s="1"/>
      <c r="CP73" s="1"/>
      <c r="CQ73" s="1"/>
      <c r="CS73" s="171">
        <f t="shared" si="27"/>
        <v>1</v>
      </c>
      <c r="CT73" s="169" t="s">
        <v>80</v>
      </c>
      <c r="CU73" s="169">
        <v>1730</v>
      </c>
    </row>
    <row r="74" spans="1:99">
      <c r="A74" s="158"/>
      <c r="B74" s="158"/>
      <c r="C74" s="2"/>
      <c r="D74" s="2"/>
      <c r="E74" s="2"/>
      <c r="F74" s="2"/>
      <c r="G74" s="2"/>
      <c r="I74" s="158"/>
      <c r="J74" s="158"/>
      <c r="K74" s="2"/>
      <c r="L74" s="2"/>
      <c r="M74" s="2"/>
      <c r="N74" s="2"/>
      <c r="O74" s="2"/>
      <c r="Q74" s="158">
        <f t="shared" si="18"/>
        <v>1</v>
      </c>
      <c r="R74" s="171" t="s">
        <v>79</v>
      </c>
      <c r="S74" s="153">
        <v>378</v>
      </c>
      <c r="T74" s="2"/>
      <c r="U74" s="2"/>
      <c r="V74" s="2"/>
      <c r="W74" s="2"/>
      <c r="Y74" s="158">
        <f t="shared" si="19"/>
        <v>1</v>
      </c>
      <c r="Z74" s="171" t="s">
        <v>78</v>
      </c>
      <c r="AA74" s="133">
        <v>353</v>
      </c>
      <c r="AB74" s="1"/>
      <c r="AC74" s="1"/>
      <c r="AD74" s="1"/>
      <c r="AE74" s="1"/>
      <c r="AF74" s="1"/>
      <c r="AH74" s="158">
        <f t="shared" si="20"/>
        <v>1</v>
      </c>
      <c r="AI74" s="171" t="s">
        <v>80</v>
      </c>
      <c r="AJ74" s="133">
        <v>486</v>
      </c>
      <c r="AK74" s="1"/>
      <c r="AL74" s="1"/>
      <c r="AM74" s="1"/>
      <c r="AN74" s="1"/>
      <c r="AO74" s="1"/>
      <c r="AQ74" s="158">
        <f t="shared" si="21"/>
        <v>1</v>
      </c>
      <c r="AR74" s="171" t="s">
        <v>80</v>
      </c>
      <c r="AS74" s="138">
        <v>647</v>
      </c>
      <c r="AT74" s="1"/>
      <c r="AU74" s="1"/>
      <c r="AV74" s="1"/>
      <c r="AW74" s="1"/>
      <c r="AX74" s="1"/>
      <c r="AZ74" s="158">
        <f t="shared" si="22"/>
        <v>1</v>
      </c>
      <c r="BA74" s="171" t="s">
        <v>77</v>
      </c>
      <c r="BB74" s="138">
        <v>766</v>
      </c>
      <c r="BC74" s="1"/>
      <c r="BD74" s="1"/>
      <c r="BE74" s="1"/>
      <c r="BF74" s="1"/>
      <c r="BG74" s="1"/>
      <c r="BI74" s="158">
        <f t="shared" si="23"/>
        <v>1</v>
      </c>
      <c r="BJ74" s="171" t="s">
        <v>80</v>
      </c>
      <c r="BK74" s="138">
        <v>868</v>
      </c>
      <c r="BL74" s="1"/>
      <c r="BM74" s="1"/>
      <c r="BN74" s="1"/>
      <c r="BO74" s="1"/>
      <c r="BP74" s="1"/>
      <c r="BR74" s="158">
        <f t="shared" si="24"/>
        <v>1</v>
      </c>
      <c r="BS74" s="171" t="s">
        <v>77</v>
      </c>
      <c r="BT74" s="138">
        <v>1319</v>
      </c>
      <c r="BU74" s="1"/>
      <c r="BV74" s="1"/>
      <c r="BW74" s="1"/>
      <c r="BX74" s="1"/>
      <c r="BY74" s="1"/>
      <c r="BZ74" s="158"/>
      <c r="CA74" s="158">
        <f t="shared" si="25"/>
        <v>1</v>
      </c>
      <c r="CB74" s="169" t="s">
        <v>80</v>
      </c>
      <c r="CC74" s="169">
        <v>1251</v>
      </c>
      <c r="CD74" s="1"/>
      <c r="CE74" s="1"/>
      <c r="CF74" s="1"/>
      <c r="CG74" s="1"/>
      <c r="CH74" s="1"/>
      <c r="CJ74" s="171">
        <f t="shared" si="26"/>
        <v>1</v>
      </c>
      <c r="CK74" s="171" t="s">
        <v>79</v>
      </c>
      <c r="CL74" s="169">
        <v>1538</v>
      </c>
      <c r="CM74" s="1"/>
      <c r="CN74" s="1"/>
      <c r="CO74" s="1"/>
      <c r="CP74" s="1"/>
      <c r="CQ74" s="1"/>
      <c r="CS74" s="171">
        <f t="shared" si="27"/>
        <v>1</v>
      </c>
      <c r="CT74" s="171" t="s">
        <v>80</v>
      </c>
      <c r="CU74" s="169">
        <v>1732</v>
      </c>
    </row>
    <row r="75" spans="1:99">
      <c r="A75" s="158"/>
      <c r="B75" s="158"/>
      <c r="C75" s="2"/>
      <c r="D75" s="2"/>
      <c r="E75" s="2"/>
      <c r="F75" s="2"/>
      <c r="G75" s="2"/>
      <c r="I75" s="158"/>
      <c r="J75" s="158"/>
      <c r="K75" s="2"/>
      <c r="L75" s="2"/>
      <c r="M75" s="2"/>
      <c r="N75" s="2"/>
      <c r="O75" s="2"/>
      <c r="Q75" s="158">
        <f t="shared" si="18"/>
        <v>1</v>
      </c>
      <c r="R75" s="171" t="s">
        <v>78</v>
      </c>
      <c r="S75" s="153">
        <v>401</v>
      </c>
      <c r="T75" s="2"/>
      <c r="U75" s="2"/>
      <c r="V75" s="2"/>
      <c r="W75" s="2"/>
      <c r="Y75" s="158">
        <f t="shared" si="19"/>
        <v>1</v>
      </c>
      <c r="Z75" s="171" t="s">
        <v>80</v>
      </c>
      <c r="AA75" s="133">
        <v>357</v>
      </c>
      <c r="AB75" s="1"/>
      <c r="AC75" s="1"/>
      <c r="AD75" s="1"/>
      <c r="AE75" s="1"/>
      <c r="AF75" s="1"/>
      <c r="AH75" s="158">
        <f t="shared" si="20"/>
        <v>1</v>
      </c>
      <c r="AI75" s="171" t="s">
        <v>83</v>
      </c>
      <c r="AJ75" s="135">
        <v>494</v>
      </c>
      <c r="AK75" s="1"/>
      <c r="AL75" s="1"/>
      <c r="AM75" s="1"/>
      <c r="AN75" s="1"/>
      <c r="AO75" s="1"/>
      <c r="AQ75" s="158">
        <f t="shared" si="21"/>
        <v>1</v>
      </c>
      <c r="AR75" s="171" t="s">
        <v>80</v>
      </c>
      <c r="AS75" s="138">
        <v>648</v>
      </c>
      <c r="AT75" s="1"/>
      <c r="AU75" s="1"/>
      <c r="AV75" s="1"/>
      <c r="AW75" s="1"/>
      <c r="AX75" s="1"/>
      <c r="AZ75" s="158">
        <f t="shared" si="22"/>
        <v>1</v>
      </c>
      <c r="BA75" s="171" t="s">
        <v>80</v>
      </c>
      <c r="BB75" s="138">
        <v>868</v>
      </c>
      <c r="BC75" s="1"/>
      <c r="BD75" s="1"/>
      <c r="BE75" s="1"/>
      <c r="BF75" s="1"/>
      <c r="BG75" s="1"/>
      <c r="BI75" s="158">
        <f t="shared" si="23"/>
        <v>1</v>
      </c>
      <c r="BJ75" s="171" t="s">
        <v>83</v>
      </c>
      <c r="BK75" s="149">
        <v>968</v>
      </c>
      <c r="BL75" s="1"/>
      <c r="BM75" s="1"/>
      <c r="BN75" s="1"/>
      <c r="BO75" s="1"/>
      <c r="BP75" s="1"/>
      <c r="BR75" s="158">
        <f t="shared" si="24"/>
        <v>1</v>
      </c>
      <c r="BS75" s="171" t="s">
        <v>80</v>
      </c>
      <c r="BT75" s="138">
        <v>1369</v>
      </c>
      <c r="BU75" s="1"/>
      <c r="BV75" s="1"/>
      <c r="BW75" s="1"/>
      <c r="BX75" s="1"/>
      <c r="BY75" s="1"/>
      <c r="BZ75" s="100"/>
      <c r="CA75" s="158">
        <f t="shared" si="25"/>
        <v>1</v>
      </c>
      <c r="CB75" s="171" t="s">
        <v>80</v>
      </c>
      <c r="CC75" s="169">
        <v>1450</v>
      </c>
      <c r="CD75" s="1"/>
      <c r="CE75" s="1"/>
      <c r="CF75" s="1"/>
      <c r="CG75" s="1"/>
      <c r="CH75" s="1"/>
      <c r="CJ75" s="171">
        <f t="shared" si="26"/>
        <v>1</v>
      </c>
      <c r="CK75" s="169" t="s">
        <v>80</v>
      </c>
      <c r="CL75" s="169">
        <v>1555</v>
      </c>
      <c r="CM75" s="1"/>
      <c r="CN75" s="1"/>
      <c r="CO75" s="1"/>
      <c r="CP75" s="1"/>
      <c r="CQ75" s="1"/>
      <c r="CS75" s="171">
        <f t="shared" si="27"/>
        <v>1</v>
      </c>
      <c r="CT75" s="169" t="s">
        <v>80</v>
      </c>
      <c r="CU75" s="169">
        <v>1771</v>
      </c>
    </row>
    <row r="76" spans="1:99">
      <c r="A76" s="158"/>
      <c r="B76" s="158"/>
      <c r="C76" s="2"/>
      <c r="D76" s="2"/>
      <c r="E76" s="2"/>
      <c r="F76" s="2"/>
      <c r="G76" s="2"/>
      <c r="I76" s="158"/>
      <c r="J76" s="158"/>
      <c r="K76" s="2"/>
      <c r="L76" s="2"/>
      <c r="M76" s="2"/>
      <c r="N76" s="2"/>
      <c r="O76" s="2"/>
      <c r="Q76" s="158">
        <f t="shared" si="18"/>
        <v>1</v>
      </c>
      <c r="R76" s="171" t="s">
        <v>79</v>
      </c>
      <c r="S76" s="153">
        <v>422</v>
      </c>
      <c r="T76" s="2"/>
      <c r="U76" s="2"/>
      <c r="V76" s="2"/>
      <c r="W76" s="2"/>
      <c r="Y76" s="158">
        <f t="shared" si="19"/>
        <v>1</v>
      </c>
      <c r="Z76" s="171" t="s">
        <v>80</v>
      </c>
      <c r="AA76" s="133">
        <v>365</v>
      </c>
      <c r="AB76" s="1"/>
      <c r="AC76" s="1"/>
      <c r="AD76" s="1"/>
      <c r="AE76" s="1"/>
      <c r="AF76" s="1"/>
      <c r="AH76" s="158">
        <f t="shared" si="20"/>
        <v>1</v>
      </c>
      <c r="AI76" s="171" t="s">
        <v>80</v>
      </c>
      <c r="AJ76" s="133">
        <v>522</v>
      </c>
      <c r="AK76" s="1"/>
      <c r="AL76" s="1"/>
      <c r="AM76" s="1"/>
      <c r="AN76" s="1"/>
      <c r="AO76" s="1"/>
      <c r="AQ76" s="158">
        <f t="shared" si="21"/>
        <v>1</v>
      </c>
      <c r="AR76" s="171" t="s">
        <v>80</v>
      </c>
      <c r="AS76" s="138">
        <v>662</v>
      </c>
      <c r="AT76" s="1"/>
      <c r="AU76" s="1"/>
      <c r="AV76" s="1"/>
      <c r="AW76" s="1"/>
      <c r="AX76" s="1"/>
      <c r="AZ76" s="158">
        <f t="shared" si="22"/>
        <v>1</v>
      </c>
      <c r="BA76" s="171" t="s">
        <v>78</v>
      </c>
      <c r="BB76" s="138">
        <v>910</v>
      </c>
      <c r="BC76" s="1"/>
      <c r="BD76" s="1"/>
      <c r="BE76" s="1"/>
      <c r="BF76" s="1"/>
      <c r="BG76" s="1"/>
      <c r="BI76" s="158">
        <f t="shared" si="23"/>
        <v>1</v>
      </c>
      <c r="BJ76" s="171" t="s">
        <v>79</v>
      </c>
      <c r="BK76" s="138">
        <v>987</v>
      </c>
      <c r="BL76" s="1"/>
      <c r="BM76" s="1"/>
      <c r="BN76" s="1"/>
      <c r="BO76" s="1"/>
      <c r="BP76" s="1"/>
      <c r="BR76" s="158">
        <f t="shared" si="24"/>
        <v>1</v>
      </c>
      <c r="BS76" s="169" t="s">
        <v>80</v>
      </c>
      <c r="BT76" s="138">
        <v>1425</v>
      </c>
      <c r="BU76" s="1"/>
      <c r="BV76" s="1"/>
      <c r="BW76" s="1"/>
      <c r="BX76" s="1"/>
      <c r="BY76" s="1"/>
      <c r="BZ76" s="100"/>
      <c r="CA76" s="158">
        <f t="shared" si="25"/>
        <v>1</v>
      </c>
      <c r="CB76" s="169" t="s">
        <v>80</v>
      </c>
      <c r="CC76" s="169">
        <v>1502</v>
      </c>
      <c r="CD76" s="1"/>
      <c r="CE76" s="1"/>
      <c r="CF76" s="1"/>
      <c r="CG76" s="1"/>
      <c r="CH76" s="1"/>
      <c r="CJ76" s="171">
        <f t="shared" si="26"/>
        <v>1</v>
      </c>
      <c r="CK76" s="169" t="s">
        <v>80</v>
      </c>
      <c r="CL76" s="169">
        <v>1561</v>
      </c>
      <c r="CM76" s="1"/>
      <c r="CN76" s="1"/>
      <c r="CO76" s="1"/>
      <c r="CP76" s="1"/>
      <c r="CQ76" s="1"/>
      <c r="CS76" s="171">
        <f t="shared" si="27"/>
        <v>1</v>
      </c>
      <c r="CT76" s="169" t="s">
        <v>80</v>
      </c>
      <c r="CU76" s="169">
        <v>1868</v>
      </c>
    </row>
    <row r="77" spans="1:99">
      <c r="A77" s="158"/>
      <c r="B77" s="158"/>
      <c r="C77" s="2"/>
      <c r="D77" s="2"/>
      <c r="E77" s="2"/>
      <c r="F77" s="2"/>
      <c r="G77" s="2"/>
      <c r="I77" s="158"/>
      <c r="J77" s="158"/>
      <c r="K77" s="2"/>
      <c r="L77" s="2"/>
      <c r="M77" s="2"/>
      <c r="N77" s="2"/>
      <c r="O77" s="2"/>
      <c r="Q77" s="158">
        <f t="shared" si="18"/>
        <v>1</v>
      </c>
      <c r="R77" s="171" t="s">
        <v>79</v>
      </c>
      <c r="S77" s="153">
        <v>448</v>
      </c>
      <c r="T77" s="2"/>
      <c r="U77" s="2"/>
      <c r="V77" s="2"/>
      <c r="W77" s="2"/>
      <c r="Y77" s="158">
        <f t="shared" si="19"/>
        <v>1</v>
      </c>
      <c r="Z77" s="171" t="s">
        <v>80</v>
      </c>
      <c r="AA77" s="133">
        <v>368</v>
      </c>
      <c r="AB77" s="1"/>
      <c r="AC77" s="1"/>
      <c r="AD77" s="1"/>
      <c r="AE77" s="1"/>
      <c r="AF77" s="1"/>
      <c r="AH77" s="158">
        <f t="shared" si="20"/>
        <v>1</v>
      </c>
      <c r="AI77" s="171" t="s">
        <v>80</v>
      </c>
      <c r="AJ77" s="133">
        <v>525</v>
      </c>
      <c r="AK77" s="1"/>
      <c r="AL77" s="1"/>
      <c r="AM77" s="1"/>
      <c r="AN77" s="1"/>
      <c r="AO77" s="1"/>
      <c r="AQ77" s="158">
        <f t="shared" si="21"/>
        <v>1</v>
      </c>
      <c r="AR77" s="171" t="s">
        <v>79</v>
      </c>
      <c r="AS77" s="138">
        <v>710</v>
      </c>
      <c r="AT77" s="1"/>
      <c r="AU77" s="1"/>
      <c r="AV77" s="1"/>
      <c r="AW77" s="1"/>
      <c r="AX77" s="1"/>
      <c r="AZ77" s="158">
        <f t="shared" si="22"/>
        <v>1</v>
      </c>
      <c r="BA77" s="171" t="s">
        <v>79</v>
      </c>
      <c r="BB77" s="138">
        <v>980</v>
      </c>
      <c r="BC77" s="1"/>
      <c r="BD77" s="1"/>
      <c r="BE77" s="1"/>
      <c r="BF77" s="1"/>
      <c r="BG77" s="1"/>
      <c r="BI77" s="158">
        <f t="shared" si="23"/>
        <v>1</v>
      </c>
      <c r="BJ77" s="171" t="s">
        <v>80</v>
      </c>
      <c r="BK77" s="138">
        <v>1023</v>
      </c>
      <c r="BL77" s="1"/>
      <c r="BM77" s="1"/>
      <c r="BN77" s="1"/>
      <c r="BO77" s="1"/>
      <c r="BP77" s="1"/>
      <c r="BR77" s="158">
        <f t="shared" si="24"/>
        <v>1</v>
      </c>
      <c r="BS77" s="171" t="s">
        <v>80</v>
      </c>
      <c r="BT77" s="138">
        <v>1501</v>
      </c>
      <c r="BU77" s="1"/>
      <c r="BV77" s="1"/>
      <c r="BW77" s="1"/>
      <c r="BX77" s="1"/>
      <c r="BY77" s="1"/>
      <c r="BZ77" s="100"/>
      <c r="CA77" s="158">
        <f t="shared" si="25"/>
        <v>1</v>
      </c>
      <c r="CB77" s="171" t="s">
        <v>79</v>
      </c>
      <c r="CC77" s="169">
        <v>1503</v>
      </c>
      <c r="CD77" s="1"/>
      <c r="CE77" s="1"/>
      <c r="CF77" s="1"/>
      <c r="CG77" s="1"/>
      <c r="CH77" s="1"/>
      <c r="CJ77" s="171">
        <f t="shared" si="26"/>
        <v>1</v>
      </c>
      <c r="CK77" s="171" t="s">
        <v>80</v>
      </c>
      <c r="CL77" s="169">
        <v>1622</v>
      </c>
      <c r="CM77" s="1"/>
      <c r="CN77" s="1"/>
      <c r="CO77" s="1"/>
      <c r="CP77" s="1"/>
      <c r="CQ77" s="1"/>
      <c r="CS77" s="171">
        <f t="shared" si="27"/>
        <v>1</v>
      </c>
      <c r="CT77" s="171" t="s">
        <v>80</v>
      </c>
      <c r="CU77" s="169">
        <v>1902</v>
      </c>
    </row>
    <row r="78" spans="1:99">
      <c r="A78" s="158"/>
      <c r="B78" s="158"/>
      <c r="C78" s="2"/>
      <c r="D78" s="2"/>
      <c r="E78" s="2"/>
      <c r="F78" s="2"/>
      <c r="G78" s="2"/>
      <c r="I78" s="158"/>
      <c r="J78" s="158"/>
      <c r="K78" s="2"/>
      <c r="L78" s="2"/>
      <c r="M78" s="2"/>
      <c r="N78" s="2"/>
      <c r="O78" s="2"/>
      <c r="Q78" s="158">
        <f t="shared" si="18"/>
        <v>1</v>
      </c>
      <c r="R78" s="171" t="s">
        <v>79</v>
      </c>
      <c r="S78" s="153">
        <v>449</v>
      </c>
      <c r="T78" s="2"/>
      <c r="U78" s="2"/>
      <c r="V78" s="2"/>
      <c r="W78" s="2"/>
      <c r="Y78" s="158">
        <f t="shared" si="19"/>
        <v>1</v>
      </c>
      <c r="Z78" s="171" t="s">
        <v>80</v>
      </c>
      <c r="AA78" s="133">
        <v>382</v>
      </c>
      <c r="AB78" s="1"/>
      <c r="AC78" s="1"/>
      <c r="AD78" s="1"/>
      <c r="AE78" s="1"/>
      <c r="AF78" s="1"/>
      <c r="AH78" s="158">
        <f t="shared" si="20"/>
        <v>1</v>
      </c>
      <c r="AI78" s="171" t="s">
        <v>79</v>
      </c>
      <c r="AJ78" s="133">
        <v>538</v>
      </c>
      <c r="AK78" s="1"/>
      <c r="AL78" s="1"/>
      <c r="AM78" s="1"/>
      <c r="AN78" s="1"/>
      <c r="AO78" s="1"/>
      <c r="AQ78" s="158">
        <f t="shared" si="21"/>
        <v>1</v>
      </c>
      <c r="AR78" s="171" t="s">
        <v>78</v>
      </c>
      <c r="AS78" s="149">
        <v>716</v>
      </c>
      <c r="AT78" s="1"/>
      <c r="AU78" s="1"/>
      <c r="AV78" s="1"/>
      <c r="AW78" s="1"/>
      <c r="AX78" s="1"/>
      <c r="AZ78" s="158">
        <f t="shared" si="22"/>
        <v>1</v>
      </c>
      <c r="BA78" s="171" t="s">
        <v>79</v>
      </c>
      <c r="BB78" s="138">
        <v>987</v>
      </c>
      <c r="BC78" s="1"/>
      <c r="BD78" s="1"/>
      <c r="BE78" s="1"/>
      <c r="BF78" s="1"/>
      <c r="BG78" s="1"/>
      <c r="BI78" s="158">
        <f t="shared" si="23"/>
        <v>1</v>
      </c>
      <c r="BJ78" s="171" t="s">
        <v>79</v>
      </c>
      <c r="BK78" s="149">
        <v>1038</v>
      </c>
      <c r="BL78" s="1"/>
      <c r="BM78" s="1"/>
      <c r="BN78" s="1"/>
      <c r="BO78" s="1"/>
      <c r="BP78" s="1"/>
      <c r="BR78" s="158">
        <f t="shared" si="24"/>
        <v>1</v>
      </c>
      <c r="BS78" s="171" t="s">
        <v>80</v>
      </c>
      <c r="BT78" s="138">
        <v>1503</v>
      </c>
      <c r="BU78" s="1"/>
      <c r="BV78" s="1"/>
      <c r="BW78" s="1"/>
      <c r="BX78" s="1"/>
      <c r="BY78" s="1"/>
      <c r="BZ78" s="158"/>
      <c r="CA78" s="158">
        <f t="shared" si="25"/>
        <v>1</v>
      </c>
      <c r="CB78" s="171" t="s">
        <v>79</v>
      </c>
      <c r="CC78" s="169">
        <v>1511</v>
      </c>
      <c r="CD78" s="1"/>
      <c r="CE78" s="1"/>
      <c r="CF78" s="1"/>
      <c r="CG78" s="1"/>
      <c r="CH78" s="1"/>
      <c r="CJ78" s="171">
        <f t="shared" si="26"/>
        <v>1</v>
      </c>
      <c r="CK78" s="171" t="s">
        <v>79</v>
      </c>
      <c r="CL78" s="169">
        <v>1625</v>
      </c>
      <c r="CM78" s="1"/>
      <c r="CN78" s="1"/>
      <c r="CO78" s="1"/>
      <c r="CP78" s="1"/>
      <c r="CQ78" s="1"/>
      <c r="CS78" s="171">
        <f t="shared" si="27"/>
        <v>1</v>
      </c>
      <c r="CT78" s="169" t="s">
        <v>80</v>
      </c>
      <c r="CU78" s="169">
        <v>1918</v>
      </c>
    </row>
    <row r="79" spans="1:99">
      <c r="A79" s="158"/>
      <c r="B79" s="158"/>
      <c r="C79" s="2"/>
      <c r="D79" s="2"/>
      <c r="E79" s="2"/>
      <c r="F79" s="2"/>
      <c r="G79" s="2"/>
      <c r="I79" s="158"/>
      <c r="J79" s="158"/>
      <c r="K79" s="2"/>
      <c r="L79" s="2"/>
      <c r="M79" s="2"/>
      <c r="N79" s="2"/>
      <c r="O79" s="2"/>
      <c r="Q79" s="158">
        <f t="shared" si="18"/>
        <v>1</v>
      </c>
      <c r="R79" s="171" t="s">
        <v>78</v>
      </c>
      <c r="S79" s="153">
        <v>469</v>
      </c>
      <c r="T79" s="2"/>
      <c r="U79" s="2"/>
      <c r="V79" s="2"/>
      <c r="W79" s="2"/>
      <c r="Y79" s="158">
        <f t="shared" si="19"/>
        <v>1</v>
      </c>
      <c r="Z79" s="171" t="s">
        <v>80</v>
      </c>
      <c r="AA79" s="133">
        <v>383</v>
      </c>
      <c r="AB79" s="1"/>
      <c r="AC79" s="1"/>
      <c r="AD79" s="1"/>
      <c r="AE79" s="1"/>
      <c r="AF79" s="1"/>
      <c r="AH79" s="158">
        <f t="shared" si="20"/>
        <v>1</v>
      </c>
      <c r="AI79" s="171" t="s">
        <v>79</v>
      </c>
      <c r="AJ79" s="135">
        <v>541</v>
      </c>
      <c r="AK79" s="1"/>
      <c r="AL79" s="1"/>
      <c r="AM79" s="1"/>
      <c r="AN79" s="1"/>
      <c r="AO79" s="1"/>
      <c r="AQ79" s="158">
        <f t="shared" si="21"/>
        <v>1</v>
      </c>
      <c r="AR79" s="171" t="s">
        <v>80</v>
      </c>
      <c r="AS79" s="138">
        <v>782</v>
      </c>
      <c r="AT79" s="1"/>
      <c r="AU79" s="1"/>
      <c r="AV79" s="1"/>
      <c r="AW79" s="1"/>
      <c r="AX79" s="1"/>
      <c r="AZ79" s="158">
        <f t="shared" si="22"/>
        <v>1</v>
      </c>
      <c r="BA79" s="171" t="s">
        <v>79</v>
      </c>
      <c r="BB79" s="138">
        <v>997</v>
      </c>
      <c r="BC79" s="1"/>
      <c r="BD79" s="1"/>
      <c r="BE79" s="1"/>
      <c r="BF79" s="1"/>
      <c r="BG79" s="1"/>
      <c r="BI79" s="158">
        <f t="shared" si="23"/>
        <v>1</v>
      </c>
      <c r="BJ79" s="171" t="s">
        <v>80</v>
      </c>
      <c r="BK79" s="138">
        <v>1103</v>
      </c>
      <c r="BL79" s="1"/>
      <c r="BM79" s="1"/>
      <c r="BN79" s="1"/>
      <c r="BO79" s="1"/>
      <c r="BP79" s="1"/>
      <c r="BR79" s="158">
        <f t="shared" si="24"/>
        <v>1</v>
      </c>
      <c r="BS79" s="171" t="s">
        <v>80</v>
      </c>
      <c r="BT79" s="138">
        <v>1511</v>
      </c>
      <c r="BU79" s="1"/>
      <c r="BV79" s="1"/>
      <c r="BW79" s="1"/>
      <c r="BX79" s="1"/>
      <c r="BY79" s="1"/>
      <c r="BZ79" s="100"/>
      <c r="CA79" s="158">
        <f t="shared" si="25"/>
        <v>1</v>
      </c>
      <c r="CB79" s="171" t="s">
        <v>78</v>
      </c>
      <c r="CC79" s="169">
        <v>1577</v>
      </c>
      <c r="CD79" s="1"/>
      <c r="CE79" s="1"/>
      <c r="CF79" s="1"/>
      <c r="CG79" s="1"/>
      <c r="CH79" s="1"/>
      <c r="CJ79" s="171">
        <f t="shared" si="26"/>
        <v>1</v>
      </c>
      <c r="CK79" s="171" t="s">
        <v>80</v>
      </c>
      <c r="CL79" s="169">
        <v>1629</v>
      </c>
      <c r="CM79" s="1"/>
      <c r="CN79" s="1"/>
      <c r="CO79" s="1"/>
      <c r="CP79" s="1"/>
      <c r="CQ79" s="1"/>
      <c r="CS79" s="171">
        <f t="shared" si="27"/>
        <v>1</v>
      </c>
      <c r="CT79" s="171" t="s">
        <v>79</v>
      </c>
      <c r="CU79" s="169">
        <v>1922</v>
      </c>
    </row>
    <row r="80" spans="1:99">
      <c r="A80" s="158"/>
      <c r="B80" s="158"/>
      <c r="C80" s="2"/>
      <c r="D80" s="2"/>
      <c r="E80" s="1"/>
      <c r="F80" s="1"/>
      <c r="G80" s="1"/>
      <c r="I80" s="158"/>
      <c r="J80" s="158"/>
      <c r="K80" s="2"/>
      <c r="L80" s="2"/>
      <c r="M80" s="1"/>
      <c r="N80" s="1"/>
      <c r="O80" s="1"/>
      <c r="Q80" s="158">
        <f t="shared" si="18"/>
        <v>1</v>
      </c>
      <c r="R80" s="171" t="s">
        <v>78</v>
      </c>
      <c r="S80" s="133">
        <v>538</v>
      </c>
      <c r="T80" s="1"/>
      <c r="U80" s="1"/>
      <c r="V80" s="1"/>
      <c r="W80" s="1"/>
      <c r="Y80" s="158">
        <f t="shared" si="19"/>
        <v>1</v>
      </c>
      <c r="Z80" s="171" t="s">
        <v>80</v>
      </c>
      <c r="AA80" s="134">
        <v>399</v>
      </c>
      <c r="AB80" s="1"/>
      <c r="AC80" s="1"/>
      <c r="AD80" s="1"/>
      <c r="AE80" s="1"/>
      <c r="AF80" s="1"/>
      <c r="AH80" s="158">
        <f t="shared" si="20"/>
        <v>1</v>
      </c>
      <c r="AI80" s="171" t="s">
        <v>78</v>
      </c>
      <c r="AJ80" s="133">
        <v>547</v>
      </c>
      <c r="AK80" s="1"/>
      <c r="AL80" s="1"/>
      <c r="AM80" s="1"/>
      <c r="AN80" s="1"/>
      <c r="AO80" s="1"/>
      <c r="AQ80" s="158">
        <f t="shared" si="21"/>
        <v>1</v>
      </c>
      <c r="AR80" s="171" t="s">
        <v>78</v>
      </c>
      <c r="AS80" s="138">
        <v>811</v>
      </c>
      <c r="AT80" s="1"/>
      <c r="AU80" s="1"/>
      <c r="AV80" s="1"/>
      <c r="AW80" s="1"/>
      <c r="AX80" s="1"/>
      <c r="AZ80" s="158">
        <f t="shared" si="22"/>
        <v>1</v>
      </c>
      <c r="BA80" s="171" t="s">
        <v>79</v>
      </c>
      <c r="BB80" s="138">
        <v>1024</v>
      </c>
      <c r="BC80" s="1"/>
      <c r="BD80" s="1"/>
      <c r="BE80" s="1"/>
      <c r="BF80" s="1"/>
      <c r="BG80" s="1"/>
      <c r="BI80" s="158">
        <f t="shared" si="23"/>
        <v>1</v>
      </c>
      <c r="BJ80" s="171" t="s">
        <v>78</v>
      </c>
      <c r="BK80" s="149">
        <v>1114</v>
      </c>
      <c r="BL80" s="1"/>
      <c r="BM80" s="1"/>
      <c r="BN80" s="1"/>
      <c r="BO80" s="1"/>
      <c r="BP80" s="1"/>
      <c r="BR80" s="158">
        <f t="shared" si="24"/>
        <v>1</v>
      </c>
      <c r="BS80" s="171" t="s">
        <v>80</v>
      </c>
      <c r="BT80" s="138">
        <v>1516</v>
      </c>
      <c r="BU80" s="1"/>
      <c r="BV80" s="1"/>
      <c r="BW80" s="1"/>
      <c r="BX80" s="1"/>
      <c r="BY80" s="1"/>
      <c r="BZ80" s="100"/>
      <c r="CA80" s="158">
        <f t="shared" si="25"/>
        <v>1</v>
      </c>
      <c r="CB80" s="171" t="s">
        <v>79</v>
      </c>
      <c r="CC80" s="169">
        <v>1592</v>
      </c>
      <c r="CD80" s="1"/>
      <c r="CE80" s="1"/>
      <c r="CF80" s="1"/>
      <c r="CG80" s="1"/>
      <c r="CH80" s="1"/>
      <c r="CJ80" s="171">
        <f t="shared" si="26"/>
        <v>1</v>
      </c>
      <c r="CK80" s="171" t="s">
        <v>79</v>
      </c>
      <c r="CL80" s="171">
        <v>1649</v>
      </c>
      <c r="CM80" s="1"/>
      <c r="CN80" s="1"/>
      <c r="CO80" s="1"/>
      <c r="CP80" s="1"/>
      <c r="CQ80" s="1"/>
      <c r="CS80" s="171">
        <f t="shared" si="27"/>
        <v>1</v>
      </c>
      <c r="CT80" s="171" t="s">
        <v>78</v>
      </c>
      <c r="CU80" s="171">
        <v>1986</v>
      </c>
    </row>
    <row r="81" spans="1:99">
      <c r="A81" s="158"/>
      <c r="B81" s="158"/>
      <c r="C81" s="2"/>
      <c r="D81" s="2"/>
      <c r="E81" s="1"/>
      <c r="F81" s="1"/>
      <c r="G81" s="1"/>
      <c r="I81" s="158"/>
      <c r="J81" s="158"/>
      <c r="K81" s="2"/>
      <c r="L81" s="2"/>
      <c r="M81" s="1"/>
      <c r="N81" s="1"/>
      <c r="O81" s="1"/>
      <c r="Q81" s="158">
        <f t="shared" si="18"/>
        <v>1</v>
      </c>
      <c r="R81" s="171" t="s">
        <v>79</v>
      </c>
      <c r="S81" s="133">
        <v>546</v>
      </c>
      <c r="T81" s="1"/>
      <c r="U81" s="1"/>
      <c r="V81" s="1"/>
      <c r="W81" s="1"/>
      <c r="Y81" s="158">
        <f t="shared" si="19"/>
        <v>1</v>
      </c>
      <c r="Z81" s="171" t="s">
        <v>80</v>
      </c>
      <c r="AA81" s="133">
        <v>448</v>
      </c>
      <c r="AB81" s="1"/>
      <c r="AC81" s="1"/>
      <c r="AD81" s="1"/>
      <c r="AE81" s="1"/>
      <c r="AF81" s="1"/>
      <c r="AH81" s="158">
        <f t="shared" si="20"/>
        <v>1</v>
      </c>
      <c r="AI81" s="171" t="s">
        <v>80</v>
      </c>
      <c r="AJ81" s="133">
        <v>555</v>
      </c>
      <c r="AK81" s="1"/>
      <c r="AL81" s="1"/>
      <c r="AM81" s="1"/>
      <c r="AN81" s="1"/>
      <c r="AO81" s="1"/>
      <c r="AQ81" s="158">
        <f t="shared" si="21"/>
        <v>1</v>
      </c>
      <c r="AR81" s="171" t="s">
        <v>80</v>
      </c>
      <c r="AS81" s="138">
        <v>858</v>
      </c>
      <c r="AT81" s="1"/>
      <c r="AU81" s="1"/>
      <c r="AV81" s="1"/>
      <c r="AW81" s="1"/>
      <c r="AX81" s="1"/>
      <c r="AZ81" s="158">
        <f t="shared" si="22"/>
        <v>1</v>
      </c>
      <c r="BA81" s="171" t="s">
        <v>80</v>
      </c>
      <c r="BB81" s="138">
        <v>1027</v>
      </c>
      <c r="BC81" s="1"/>
      <c r="BD81" s="1"/>
      <c r="BE81" s="1"/>
      <c r="BF81" s="1"/>
      <c r="BG81" s="1"/>
      <c r="BI81" s="158">
        <f t="shared" si="23"/>
        <v>1</v>
      </c>
      <c r="BJ81" s="171" t="s">
        <v>77</v>
      </c>
      <c r="BK81" s="138">
        <v>1126</v>
      </c>
      <c r="BL81" s="1"/>
      <c r="BM81" s="1"/>
      <c r="BN81" s="1"/>
      <c r="BO81" s="1"/>
      <c r="BP81" s="1"/>
      <c r="BR81" s="158">
        <f t="shared" si="24"/>
        <v>1</v>
      </c>
      <c r="BS81" s="171" t="s">
        <v>79</v>
      </c>
      <c r="BT81" s="138">
        <v>1523</v>
      </c>
      <c r="BU81" s="1"/>
      <c r="BV81" s="1"/>
      <c r="BW81" s="1"/>
      <c r="BX81" s="1"/>
      <c r="BY81" s="1"/>
      <c r="BZ81" s="100"/>
      <c r="CA81" s="158">
        <f t="shared" si="25"/>
        <v>1</v>
      </c>
      <c r="CB81" s="171" t="s">
        <v>80</v>
      </c>
      <c r="CC81" s="169">
        <v>1598</v>
      </c>
      <c r="CD81" s="1"/>
      <c r="CE81" s="1"/>
      <c r="CF81" s="1"/>
      <c r="CG81" s="1"/>
      <c r="CH81" s="1"/>
      <c r="CJ81" s="171">
        <f t="shared" si="26"/>
        <v>1</v>
      </c>
      <c r="CK81" s="171" t="s">
        <v>78</v>
      </c>
      <c r="CL81" s="169">
        <v>1717</v>
      </c>
      <c r="CM81" s="1"/>
      <c r="CN81" s="1"/>
      <c r="CO81" s="1"/>
      <c r="CP81" s="1"/>
      <c r="CQ81" s="1"/>
      <c r="CS81" s="171">
        <f t="shared" si="27"/>
        <v>1</v>
      </c>
      <c r="CT81" s="171" t="s">
        <v>80</v>
      </c>
      <c r="CU81" s="169">
        <v>2016</v>
      </c>
    </row>
    <row r="82" spans="1:99">
      <c r="A82" s="158"/>
      <c r="B82" s="158"/>
      <c r="C82" s="2"/>
      <c r="D82" s="2"/>
      <c r="E82" s="1"/>
      <c r="F82" s="1"/>
      <c r="G82" s="1"/>
      <c r="I82" s="158"/>
      <c r="J82" s="158"/>
      <c r="K82" s="2"/>
      <c r="L82" s="2"/>
      <c r="M82" s="1"/>
      <c r="N82" s="1"/>
      <c r="O82" s="1"/>
      <c r="Q82" s="158">
        <f t="shared" si="18"/>
        <v>1</v>
      </c>
      <c r="R82" s="171" t="s">
        <v>78</v>
      </c>
      <c r="S82" s="133">
        <v>573</v>
      </c>
      <c r="T82" s="1"/>
      <c r="U82" s="1"/>
      <c r="V82" s="1"/>
      <c r="W82" s="1"/>
      <c r="Y82" s="158">
        <f t="shared" si="19"/>
        <v>1</v>
      </c>
      <c r="Z82" s="171" t="s">
        <v>80</v>
      </c>
      <c r="AA82" s="133">
        <v>449</v>
      </c>
      <c r="AB82" s="1"/>
      <c r="AC82" s="1"/>
      <c r="AD82" s="1"/>
      <c r="AE82" s="1"/>
      <c r="AF82" s="1"/>
      <c r="AH82" s="158">
        <f t="shared" si="20"/>
        <v>1</v>
      </c>
      <c r="AI82" s="171" t="s">
        <v>80</v>
      </c>
      <c r="AJ82" s="133">
        <v>571</v>
      </c>
      <c r="AK82" s="1"/>
      <c r="AL82" s="1"/>
      <c r="AM82" s="1"/>
      <c r="AN82" s="1"/>
      <c r="AO82" s="1"/>
      <c r="AQ82" s="158">
        <f t="shared" si="21"/>
        <v>1</v>
      </c>
      <c r="AR82" s="171" t="s">
        <v>83</v>
      </c>
      <c r="AS82" s="138">
        <v>868</v>
      </c>
      <c r="AT82" s="1"/>
      <c r="AU82" s="1"/>
      <c r="AV82" s="1"/>
      <c r="AW82" s="1"/>
      <c r="AX82" s="1"/>
      <c r="AZ82" s="158">
        <f t="shared" si="22"/>
        <v>1</v>
      </c>
      <c r="BA82" s="171" t="s">
        <v>80</v>
      </c>
      <c r="BB82" s="138">
        <v>1071</v>
      </c>
      <c r="BC82" s="1"/>
      <c r="BD82" s="1"/>
      <c r="BE82" s="1"/>
      <c r="BF82" s="1"/>
      <c r="BG82" s="1"/>
      <c r="BI82" s="158">
        <f t="shared" si="23"/>
        <v>1</v>
      </c>
      <c r="BJ82" s="171" t="s">
        <v>79</v>
      </c>
      <c r="BK82" s="138">
        <v>1138</v>
      </c>
      <c r="BL82" s="1"/>
      <c r="BM82" s="1"/>
      <c r="BN82" s="1"/>
      <c r="BO82" s="1"/>
      <c r="BP82" s="1"/>
      <c r="BR82" s="158">
        <f t="shared" si="24"/>
        <v>1</v>
      </c>
      <c r="BS82" s="171" t="s">
        <v>80</v>
      </c>
      <c r="BT82" s="138">
        <v>1533</v>
      </c>
      <c r="BU82" s="1"/>
      <c r="BV82" s="1"/>
      <c r="BW82" s="1"/>
      <c r="BX82" s="1"/>
      <c r="BY82" s="1"/>
      <c r="BZ82" s="158"/>
      <c r="CA82" s="158">
        <f t="shared" si="25"/>
        <v>1</v>
      </c>
      <c r="CB82" s="171" t="s">
        <v>80</v>
      </c>
      <c r="CC82" s="169">
        <v>1625</v>
      </c>
      <c r="CD82" s="1"/>
      <c r="CE82" s="1"/>
      <c r="CF82" s="1"/>
      <c r="CG82" s="1"/>
      <c r="CH82" s="1"/>
      <c r="CJ82" s="171">
        <f t="shared" si="26"/>
        <v>1</v>
      </c>
      <c r="CK82" s="171" t="s">
        <v>80</v>
      </c>
      <c r="CL82" s="169">
        <v>1726</v>
      </c>
      <c r="CM82" s="1"/>
      <c r="CN82" s="1"/>
      <c r="CO82" s="1"/>
      <c r="CP82" s="1"/>
      <c r="CQ82" s="1"/>
      <c r="CS82" s="171">
        <f t="shared" si="27"/>
        <v>1</v>
      </c>
      <c r="CT82" s="171" t="s">
        <v>83</v>
      </c>
      <c r="CU82" s="169">
        <v>2041</v>
      </c>
    </row>
    <row r="83" spans="1:99" ht="13.5" thickBot="1">
      <c r="A83" s="158"/>
      <c r="B83" s="158"/>
      <c r="C83" s="2"/>
      <c r="D83" s="158"/>
      <c r="E83" s="1"/>
      <c r="F83" s="1"/>
      <c r="G83" s="1"/>
      <c r="I83" s="158"/>
      <c r="J83" s="158"/>
      <c r="K83" s="2"/>
      <c r="L83" s="158"/>
      <c r="M83" s="1"/>
      <c r="N83" s="1"/>
      <c r="O83" s="1"/>
      <c r="Q83" s="158">
        <f t="shared" si="18"/>
        <v>1</v>
      </c>
      <c r="R83" s="171" t="s">
        <v>79</v>
      </c>
      <c r="S83" s="136">
        <v>710</v>
      </c>
      <c r="T83" s="158"/>
      <c r="U83" s="1"/>
      <c r="V83" s="1"/>
      <c r="W83" s="1"/>
      <c r="Y83" s="158">
        <f t="shared" si="19"/>
        <v>1</v>
      </c>
      <c r="Z83" s="171" t="s">
        <v>78</v>
      </c>
      <c r="AA83" s="134">
        <v>469</v>
      </c>
      <c r="AB83" s="158"/>
      <c r="AC83" s="1"/>
      <c r="AD83" s="1"/>
      <c r="AE83" s="1"/>
      <c r="AF83" s="1"/>
      <c r="AH83" s="158">
        <f t="shared" si="20"/>
        <v>1</v>
      </c>
      <c r="AI83" s="171" t="s">
        <v>80</v>
      </c>
      <c r="AJ83" s="133">
        <v>587</v>
      </c>
      <c r="AK83" s="158"/>
      <c r="AL83" s="1"/>
      <c r="AM83" s="1"/>
      <c r="AN83" s="1"/>
      <c r="AO83" s="1"/>
      <c r="AQ83" s="158">
        <f t="shared" si="21"/>
        <v>1</v>
      </c>
      <c r="AR83" s="171" t="s">
        <v>80</v>
      </c>
      <c r="AS83" s="138">
        <v>945</v>
      </c>
      <c r="AT83" s="158"/>
      <c r="AU83" s="1"/>
      <c r="AV83" s="1"/>
      <c r="AW83" s="1"/>
      <c r="AX83" s="1"/>
      <c r="AZ83" s="158">
        <f t="shared" si="22"/>
        <v>1</v>
      </c>
      <c r="BA83" s="171" t="s">
        <v>80</v>
      </c>
      <c r="BB83" s="138">
        <v>1089</v>
      </c>
      <c r="BC83" s="158"/>
      <c r="BD83" s="1"/>
      <c r="BE83" s="1"/>
      <c r="BF83" s="1"/>
      <c r="BG83" s="1"/>
      <c r="BI83" s="158">
        <f t="shared" si="23"/>
        <v>1</v>
      </c>
      <c r="BJ83" s="171" t="s">
        <v>77</v>
      </c>
      <c r="BK83" s="138">
        <v>1139</v>
      </c>
      <c r="BL83" s="158"/>
      <c r="BM83" s="1"/>
      <c r="BN83" s="1"/>
      <c r="BO83" s="1"/>
      <c r="BP83" s="1"/>
      <c r="BR83" s="158">
        <f t="shared" si="24"/>
        <v>1</v>
      </c>
      <c r="BS83" s="171" t="s">
        <v>79</v>
      </c>
      <c r="BT83" s="138">
        <v>1574</v>
      </c>
      <c r="BU83" s="158"/>
      <c r="BV83" s="1"/>
      <c r="BW83" s="1"/>
      <c r="BX83" s="1"/>
      <c r="BY83" s="1"/>
      <c r="BZ83" s="100"/>
      <c r="CA83" s="158">
        <f t="shared" si="25"/>
        <v>1</v>
      </c>
      <c r="CB83" s="171" t="s">
        <v>80</v>
      </c>
      <c r="CC83" s="171">
        <v>1649</v>
      </c>
      <c r="CD83" s="158"/>
      <c r="CE83" s="1"/>
      <c r="CF83" s="1"/>
      <c r="CG83" s="1"/>
      <c r="CH83" s="1"/>
      <c r="CJ83" s="171">
        <f t="shared" si="26"/>
        <v>1</v>
      </c>
      <c r="CK83" s="171" t="s">
        <v>80</v>
      </c>
      <c r="CL83" s="171">
        <v>1747</v>
      </c>
      <c r="CM83" s="158"/>
      <c r="CN83" s="1"/>
      <c r="CO83" s="1"/>
      <c r="CP83" s="1"/>
      <c r="CQ83" s="1"/>
      <c r="CS83" s="171">
        <f t="shared" si="27"/>
        <v>1</v>
      </c>
      <c r="CT83" s="171" t="s">
        <v>77</v>
      </c>
      <c r="CU83" s="171">
        <v>2056</v>
      </c>
    </row>
    <row r="84" spans="1:99">
      <c r="A84" s="158"/>
      <c r="B84" s="158"/>
      <c r="C84" s="161"/>
      <c r="D84" s="100"/>
      <c r="E84" s="1"/>
      <c r="F84" s="1"/>
      <c r="G84" s="1"/>
      <c r="I84" s="158"/>
      <c r="J84" s="158"/>
      <c r="K84" s="161"/>
      <c r="L84" s="100"/>
      <c r="M84" s="1"/>
      <c r="N84" s="1"/>
      <c r="O84" s="1"/>
      <c r="Q84" s="158">
        <f t="shared" si="18"/>
        <v>0</v>
      </c>
      <c r="R84" s="171"/>
      <c r="S84" s="134"/>
      <c r="T84" s="100"/>
      <c r="U84" s="1"/>
      <c r="V84" s="1"/>
      <c r="W84" s="1"/>
      <c r="Y84" s="158">
        <f t="shared" si="19"/>
        <v>1</v>
      </c>
      <c r="Z84" s="171" t="s">
        <v>80</v>
      </c>
      <c r="AA84" s="134">
        <v>494</v>
      </c>
      <c r="AB84" s="100"/>
      <c r="AC84" s="1"/>
      <c r="AD84" s="1"/>
      <c r="AE84" s="1"/>
      <c r="AF84" s="1"/>
      <c r="AH84" s="158">
        <f t="shared" si="20"/>
        <v>1</v>
      </c>
      <c r="AI84" s="171" t="s">
        <v>79</v>
      </c>
      <c r="AJ84" s="133">
        <v>618</v>
      </c>
      <c r="AK84" s="100"/>
      <c r="AL84" s="1"/>
      <c r="AM84" s="1"/>
      <c r="AN84" s="1"/>
      <c r="AO84" s="1"/>
      <c r="AQ84" s="158">
        <f t="shared" si="21"/>
        <v>1</v>
      </c>
      <c r="AR84" s="171" t="s">
        <v>80</v>
      </c>
      <c r="AS84" s="138">
        <v>968</v>
      </c>
      <c r="AT84" s="100"/>
      <c r="AU84" s="1"/>
      <c r="AV84" s="1"/>
      <c r="AW84" s="1"/>
      <c r="AX84" s="1"/>
      <c r="AZ84" s="158">
        <f t="shared" si="22"/>
        <v>1</v>
      </c>
      <c r="BA84" s="171" t="s">
        <v>78</v>
      </c>
      <c r="BB84" s="138">
        <v>1108</v>
      </c>
      <c r="BC84" s="100"/>
      <c r="BD84" s="1"/>
      <c r="BE84" s="1"/>
      <c r="BF84" s="1"/>
      <c r="BG84" s="1"/>
      <c r="BI84" s="158">
        <f t="shared" si="23"/>
        <v>1</v>
      </c>
      <c r="BJ84" s="171" t="s">
        <v>80</v>
      </c>
      <c r="BK84" s="149">
        <v>1276</v>
      </c>
      <c r="BL84" s="100"/>
      <c r="BM84" s="1"/>
      <c r="BN84" s="1"/>
      <c r="BO84" s="1"/>
      <c r="BP84" s="1"/>
      <c r="BR84" s="158">
        <f t="shared" si="24"/>
        <v>1</v>
      </c>
      <c r="BS84" s="171" t="s">
        <v>78</v>
      </c>
      <c r="BT84" s="149">
        <v>1592</v>
      </c>
      <c r="BU84" s="100"/>
      <c r="BV84" s="1"/>
      <c r="BW84" s="1"/>
      <c r="BX84" s="1"/>
      <c r="BY84" s="1"/>
      <c r="BZ84" s="100"/>
      <c r="CA84" s="158">
        <f t="shared" si="25"/>
        <v>1</v>
      </c>
      <c r="CB84" s="171" t="s">
        <v>80</v>
      </c>
      <c r="CC84" s="169">
        <v>1714</v>
      </c>
      <c r="CD84" s="100"/>
      <c r="CE84" s="1"/>
      <c r="CF84" s="1"/>
      <c r="CG84" s="1"/>
      <c r="CH84" s="1"/>
      <c r="CJ84" s="171">
        <f t="shared" si="26"/>
        <v>1</v>
      </c>
      <c r="CK84" s="171" t="s">
        <v>80</v>
      </c>
      <c r="CL84" s="169">
        <v>1771</v>
      </c>
      <c r="CM84" s="100"/>
      <c r="CN84" s="1"/>
      <c r="CO84" s="1"/>
      <c r="CP84" s="1"/>
      <c r="CQ84" s="1"/>
      <c r="CS84" s="171">
        <f t="shared" si="27"/>
        <v>1</v>
      </c>
      <c r="CT84" s="171" t="s">
        <v>79</v>
      </c>
      <c r="CU84" s="169">
        <v>2122</v>
      </c>
    </row>
    <row r="85" spans="1:99">
      <c r="A85" s="158"/>
      <c r="B85" s="158"/>
      <c r="C85" s="2"/>
      <c r="D85" s="158"/>
      <c r="E85" s="1"/>
      <c r="F85" s="1"/>
      <c r="G85" s="1"/>
      <c r="I85" s="158"/>
      <c r="J85" s="158"/>
      <c r="K85" s="2"/>
      <c r="L85" s="158"/>
      <c r="M85" s="1"/>
      <c r="N85" s="1"/>
      <c r="O85" s="1"/>
      <c r="Q85" s="158">
        <f t="shared" si="18"/>
        <v>0</v>
      </c>
      <c r="R85" s="171"/>
      <c r="S85" s="133"/>
      <c r="T85" s="158"/>
      <c r="U85" s="1"/>
      <c r="V85" s="1"/>
      <c r="W85" s="1"/>
      <c r="Y85" s="158">
        <f t="shared" si="19"/>
        <v>1</v>
      </c>
      <c r="Z85" s="171" t="s">
        <v>80</v>
      </c>
      <c r="AA85" s="133">
        <v>519</v>
      </c>
      <c r="AB85" s="158"/>
      <c r="AC85" s="1"/>
      <c r="AD85" s="1"/>
      <c r="AE85" s="1"/>
      <c r="AF85" s="1"/>
      <c r="AH85" s="158">
        <f t="shared" si="20"/>
        <v>1</v>
      </c>
      <c r="AI85" s="171" t="s">
        <v>79</v>
      </c>
      <c r="AJ85" s="133">
        <v>638</v>
      </c>
      <c r="AK85" s="158"/>
      <c r="AL85" s="1"/>
      <c r="AM85" s="1"/>
      <c r="AN85" s="1"/>
      <c r="AO85" s="1"/>
      <c r="AQ85" s="158">
        <f t="shared" si="21"/>
        <v>1</v>
      </c>
      <c r="AR85" s="171" t="s">
        <v>80</v>
      </c>
      <c r="AS85" s="138">
        <v>971</v>
      </c>
      <c r="AT85" s="158"/>
      <c r="AU85" s="1"/>
      <c r="AV85" s="1"/>
      <c r="AW85" s="1"/>
      <c r="AX85" s="1"/>
      <c r="AZ85" s="158">
        <f t="shared" si="22"/>
        <v>1</v>
      </c>
      <c r="BA85" s="171" t="s">
        <v>80</v>
      </c>
      <c r="BB85" s="138">
        <v>1114</v>
      </c>
      <c r="BC85" s="158"/>
      <c r="BD85" s="1"/>
      <c r="BE85" s="1"/>
      <c r="BF85" s="1"/>
      <c r="BG85" s="1"/>
      <c r="BI85" s="158">
        <f t="shared" si="23"/>
        <v>1</v>
      </c>
      <c r="BJ85" s="171" t="s">
        <v>80</v>
      </c>
      <c r="BK85" s="138">
        <v>1305</v>
      </c>
      <c r="BL85" s="158"/>
      <c r="BM85" s="1"/>
      <c r="BN85" s="1"/>
      <c r="BO85" s="1"/>
      <c r="BP85" s="1"/>
      <c r="BR85" s="158">
        <f t="shared" si="24"/>
        <v>1</v>
      </c>
      <c r="BS85" s="171" t="s">
        <v>79</v>
      </c>
      <c r="BT85" s="138">
        <v>1595</v>
      </c>
      <c r="BU85" s="158"/>
      <c r="BV85" s="1"/>
      <c r="BW85" s="1"/>
      <c r="BX85" s="1"/>
      <c r="BY85" s="1"/>
      <c r="BZ85" s="100"/>
      <c r="CA85" s="158">
        <f t="shared" si="25"/>
        <v>1</v>
      </c>
      <c r="CB85" s="171" t="s">
        <v>78</v>
      </c>
      <c r="CC85" s="169">
        <v>1717</v>
      </c>
      <c r="CD85" s="158"/>
      <c r="CE85" s="1"/>
      <c r="CF85" s="1"/>
      <c r="CG85" s="1"/>
      <c r="CH85" s="1"/>
      <c r="CJ85" s="171">
        <f t="shared" si="26"/>
        <v>1</v>
      </c>
      <c r="CK85" s="169" t="s">
        <v>80</v>
      </c>
      <c r="CL85" s="169">
        <v>1806</v>
      </c>
      <c r="CM85" s="158"/>
      <c r="CN85" s="1"/>
      <c r="CO85" s="1"/>
      <c r="CP85" s="1"/>
      <c r="CQ85" s="1"/>
      <c r="CS85" s="171">
        <f t="shared" si="27"/>
        <v>1</v>
      </c>
      <c r="CT85" s="169" t="s">
        <v>80</v>
      </c>
      <c r="CU85" s="169">
        <v>2130</v>
      </c>
    </row>
    <row r="86" spans="1:99">
      <c r="A86" s="158"/>
      <c r="B86" s="100"/>
      <c r="C86" s="163"/>
      <c r="D86" s="100"/>
      <c r="E86" s="1"/>
      <c r="F86" s="1"/>
      <c r="G86" s="1"/>
      <c r="I86" s="158"/>
      <c r="J86" s="100"/>
      <c r="K86" s="163"/>
      <c r="L86" s="100"/>
      <c r="M86" s="1"/>
      <c r="N86" s="1"/>
      <c r="O86" s="1"/>
      <c r="Q86" s="158">
        <f t="shared" si="18"/>
        <v>0</v>
      </c>
      <c r="R86" s="169"/>
      <c r="S86" s="135"/>
      <c r="T86" s="100"/>
      <c r="U86" s="1"/>
      <c r="V86" s="1"/>
      <c r="W86" s="1"/>
      <c r="Y86" s="158">
        <f t="shared" si="19"/>
        <v>1</v>
      </c>
      <c r="Z86" s="169" t="s">
        <v>79</v>
      </c>
      <c r="AA86" s="135">
        <v>522</v>
      </c>
      <c r="AB86" s="100"/>
      <c r="AC86" s="1"/>
      <c r="AD86" s="1"/>
      <c r="AE86" s="1"/>
      <c r="AF86" s="1"/>
      <c r="AH86" s="158">
        <f t="shared" si="20"/>
        <v>1</v>
      </c>
      <c r="AI86" s="169" t="s">
        <v>80</v>
      </c>
      <c r="AJ86" s="133">
        <v>647</v>
      </c>
      <c r="AK86" s="100"/>
      <c r="AL86" s="1"/>
      <c r="AM86" s="1"/>
      <c r="AN86" s="1"/>
      <c r="AO86" s="1"/>
      <c r="AQ86" s="158">
        <f t="shared" si="21"/>
        <v>1</v>
      </c>
      <c r="AR86" s="169" t="s">
        <v>80</v>
      </c>
      <c r="AS86" s="138">
        <v>980</v>
      </c>
      <c r="AT86" s="100"/>
      <c r="AU86" s="1"/>
      <c r="AV86" s="1"/>
      <c r="AW86" s="1"/>
      <c r="AX86" s="1"/>
      <c r="AZ86" s="158">
        <f t="shared" si="22"/>
        <v>1</v>
      </c>
      <c r="BA86" s="169" t="s">
        <v>80</v>
      </c>
      <c r="BB86" s="138">
        <v>1126</v>
      </c>
      <c r="BC86" s="100"/>
      <c r="BD86" s="1"/>
      <c r="BE86" s="1"/>
      <c r="BF86" s="1"/>
      <c r="BG86" s="1"/>
      <c r="BI86" s="158">
        <f t="shared" si="23"/>
        <v>1</v>
      </c>
      <c r="BJ86" s="169" t="s">
        <v>80</v>
      </c>
      <c r="BK86" s="138">
        <v>1323</v>
      </c>
      <c r="BL86" s="100"/>
      <c r="BM86" s="1"/>
      <c r="BN86" s="1"/>
      <c r="BO86" s="1"/>
      <c r="BP86" s="1"/>
      <c r="BR86" s="158">
        <f t="shared" si="24"/>
        <v>1</v>
      </c>
      <c r="BS86" s="169" t="s">
        <v>80</v>
      </c>
      <c r="BT86" s="138">
        <v>1700</v>
      </c>
      <c r="BU86" s="100"/>
      <c r="BV86" s="1"/>
      <c r="BW86" s="1"/>
      <c r="BX86" s="1"/>
      <c r="BY86" s="1"/>
      <c r="BZ86" s="100"/>
      <c r="CA86" s="158">
        <f t="shared" si="25"/>
        <v>1</v>
      </c>
      <c r="CB86" s="169" t="s">
        <v>80</v>
      </c>
      <c r="CC86" s="169">
        <v>1771</v>
      </c>
      <c r="CD86" s="100"/>
      <c r="CE86" s="1"/>
      <c r="CF86" s="1"/>
      <c r="CG86" s="1"/>
      <c r="CH86" s="1"/>
      <c r="CJ86" s="171">
        <f t="shared" si="26"/>
        <v>1</v>
      </c>
      <c r="CK86" s="169" t="s">
        <v>80</v>
      </c>
      <c r="CL86" s="169">
        <v>1868</v>
      </c>
      <c r="CM86" s="100"/>
      <c r="CN86" s="1"/>
      <c r="CO86" s="1"/>
      <c r="CP86" s="1"/>
      <c r="CQ86" s="1"/>
      <c r="CS86" s="171">
        <f t="shared" si="27"/>
        <v>1</v>
      </c>
      <c r="CT86" s="169" t="s">
        <v>80</v>
      </c>
      <c r="CU86" s="169">
        <v>2137</v>
      </c>
    </row>
    <row r="87" spans="1:99">
      <c r="A87" s="158"/>
      <c r="B87" s="158"/>
      <c r="C87" s="2"/>
      <c r="D87" s="100"/>
      <c r="E87" s="1"/>
      <c r="F87" s="1"/>
      <c r="G87" s="1"/>
      <c r="I87" s="158"/>
      <c r="J87" s="158"/>
      <c r="K87" s="2"/>
      <c r="L87" s="100"/>
      <c r="M87" s="1"/>
      <c r="N87" s="1"/>
      <c r="O87" s="1"/>
      <c r="Q87" s="158">
        <f t="shared" si="18"/>
        <v>0</v>
      </c>
      <c r="R87" s="171"/>
      <c r="S87" s="133"/>
      <c r="T87" s="100"/>
      <c r="U87" s="1"/>
      <c r="V87" s="1"/>
      <c r="W87" s="1"/>
      <c r="Y87" s="158">
        <f t="shared" si="19"/>
        <v>1</v>
      </c>
      <c r="Z87" s="171" t="s">
        <v>80</v>
      </c>
      <c r="AA87" s="133">
        <v>547</v>
      </c>
      <c r="AB87" s="100"/>
      <c r="AC87" s="1"/>
      <c r="AD87" s="1"/>
      <c r="AE87" s="1"/>
      <c r="AF87" s="1"/>
      <c r="AH87" s="158">
        <f t="shared" si="20"/>
        <v>1</v>
      </c>
      <c r="AI87" s="171" t="s">
        <v>78</v>
      </c>
      <c r="AJ87" s="135">
        <v>650</v>
      </c>
      <c r="AK87" s="100"/>
      <c r="AL87" s="1"/>
      <c r="AM87" s="1"/>
      <c r="AN87" s="1"/>
      <c r="AO87" s="1"/>
      <c r="AQ87" s="158">
        <f t="shared" si="21"/>
        <v>1</v>
      </c>
      <c r="AR87" s="171" t="s">
        <v>79</v>
      </c>
      <c r="AS87" s="138">
        <v>1006</v>
      </c>
      <c r="AT87" s="100"/>
      <c r="AU87" s="1"/>
      <c r="AV87" s="1"/>
      <c r="AW87" s="1"/>
      <c r="AX87" s="1"/>
      <c r="AZ87" s="158">
        <f t="shared" si="22"/>
        <v>1</v>
      </c>
      <c r="BA87" s="171" t="s">
        <v>79</v>
      </c>
      <c r="BB87" s="138">
        <v>1219</v>
      </c>
      <c r="BC87" s="100"/>
      <c r="BD87" s="1"/>
      <c r="BE87" s="1"/>
      <c r="BF87" s="1"/>
      <c r="BG87" s="1"/>
      <c r="BI87" s="158">
        <f t="shared" si="23"/>
        <v>1</v>
      </c>
      <c r="BJ87" s="171" t="s">
        <v>80</v>
      </c>
      <c r="BK87" s="138">
        <v>1468</v>
      </c>
      <c r="BL87" s="100"/>
      <c r="BM87" s="1"/>
      <c r="BN87" s="1"/>
      <c r="BO87" s="1"/>
      <c r="BP87" s="1"/>
      <c r="BR87" s="158">
        <f t="shared" si="24"/>
        <v>1</v>
      </c>
      <c r="BS87" s="171" t="s">
        <v>79</v>
      </c>
      <c r="BT87" s="138">
        <v>1712</v>
      </c>
      <c r="BU87" s="100"/>
      <c r="BV87" s="1"/>
      <c r="BW87" s="1"/>
      <c r="BX87" s="1"/>
      <c r="BY87" s="1"/>
      <c r="BZ87" s="100"/>
      <c r="CA87" s="158">
        <f t="shared" si="25"/>
        <v>1</v>
      </c>
      <c r="CB87" s="171" t="s">
        <v>80</v>
      </c>
      <c r="CC87" s="169">
        <v>1806</v>
      </c>
      <c r="CD87" s="100"/>
      <c r="CE87" s="1"/>
      <c r="CF87" s="1"/>
      <c r="CG87" s="1"/>
      <c r="CH87" s="1"/>
      <c r="CJ87" s="171">
        <f t="shared" si="26"/>
        <v>1</v>
      </c>
      <c r="CK87" s="171" t="s">
        <v>79</v>
      </c>
      <c r="CL87" s="169">
        <v>1902</v>
      </c>
      <c r="CM87" s="100"/>
      <c r="CN87" s="1"/>
      <c r="CO87" s="1"/>
      <c r="CP87" s="1"/>
      <c r="CQ87" s="1"/>
      <c r="CS87" s="171">
        <f t="shared" si="27"/>
        <v>1</v>
      </c>
      <c r="CT87" s="171" t="s">
        <v>80</v>
      </c>
      <c r="CU87" s="169">
        <v>2337</v>
      </c>
    </row>
    <row r="88" spans="1:99">
      <c r="A88" s="158"/>
      <c r="B88" s="158"/>
      <c r="C88" s="2"/>
      <c r="D88" s="100"/>
      <c r="E88" s="1"/>
      <c r="F88" s="1"/>
      <c r="G88" s="1"/>
      <c r="I88" s="158"/>
      <c r="J88" s="158"/>
      <c r="K88" s="2"/>
      <c r="L88" s="100"/>
      <c r="M88" s="1"/>
      <c r="N88" s="1"/>
      <c r="O88" s="1"/>
      <c r="Q88" s="158">
        <f t="shared" si="18"/>
        <v>0</v>
      </c>
      <c r="R88" s="171"/>
      <c r="S88" s="133"/>
      <c r="T88" s="100"/>
      <c r="U88" s="1"/>
      <c r="V88" s="1"/>
      <c r="W88" s="1"/>
      <c r="Y88" s="158">
        <f t="shared" si="19"/>
        <v>1</v>
      </c>
      <c r="Z88" s="171" t="s">
        <v>79</v>
      </c>
      <c r="AA88" s="133">
        <v>610</v>
      </c>
      <c r="AB88" s="100"/>
      <c r="AC88" s="1"/>
      <c r="AD88" s="1"/>
      <c r="AE88" s="1"/>
      <c r="AF88" s="1"/>
      <c r="AH88" s="158">
        <f t="shared" si="20"/>
        <v>1</v>
      </c>
      <c r="AI88" s="171" t="s">
        <v>80</v>
      </c>
      <c r="AJ88" s="133">
        <v>651</v>
      </c>
      <c r="AK88" s="100"/>
      <c r="AL88" s="1"/>
      <c r="AM88" s="1"/>
      <c r="AN88" s="1"/>
      <c r="AO88" s="1"/>
      <c r="AQ88" s="158">
        <f t="shared" si="21"/>
        <v>1</v>
      </c>
      <c r="AR88" s="171" t="s">
        <v>77</v>
      </c>
      <c r="AS88" s="138">
        <v>1038</v>
      </c>
      <c r="AT88" s="100"/>
      <c r="AU88" s="1"/>
      <c r="AV88" s="1"/>
      <c r="AW88" s="1"/>
      <c r="AX88" s="1"/>
      <c r="AZ88" s="158">
        <f t="shared" si="22"/>
        <v>1</v>
      </c>
      <c r="BA88" s="171" t="s">
        <v>79</v>
      </c>
      <c r="BB88" s="138">
        <v>1259</v>
      </c>
      <c r="BC88" s="100"/>
      <c r="BD88" s="1"/>
      <c r="BE88" s="1"/>
      <c r="BF88" s="1"/>
      <c r="BG88" s="1"/>
      <c r="BI88" s="158">
        <f t="shared" si="23"/>
        <v>1</v>
      </c>
      <c r="BJ88" s="171" t="s">
        <v>79</v>
      </c>
      <c r="BK88" s="138">
        <v>1503</v>
      </c>
      <c r="BL88" s="100"/>
      <c r="BM88" s="1"/>
      <c r="BN88" s="1"/>
      <c r="BO88" s="1"/>
      <c r="BP88" s="1"/>
      <c r="BR88" s="158">
        <f t="shared" si="24"/>
        <v>1</v>
      </c>
      <c r="BS88" s="171" t="s">
        <v>78</v>
      </c>
      <c r="BT88" s="138">
        <v>1732</v>
      </c>
      <c r="BU88" s="100"/>
      <c r="BV88" s="1"/>
      <c r="BW88" s="1"/>
      <c r="BX88" s="1"/>
      <c r="BY88" s="1"/>
      <c r="BZ88" s="100"/>
      <c r="CA88" s="158">
        <f t="shared" si="25"/>
        <v>1</v>
      </c>
      <c r="CB88" s="171" t="s">
        <v>80</v>
      </c>
      <c r="CC88" s="169">
        <v>1983</v>
      </c>
      <c r="CD88" s="100"/>
      <c r="CE88" s="1"/>
      <c r="CF88" s="1"/>
      <c r="CG88" s="1"/>
      <c r="CH88" s="1"/>
      <c r="CJ88" s="171">
        <f t="shared" si="26"/>
        <v>1</v>
      </c>
      <c r="CK88" s="171" t="s">
        <v>78</v>
      </c>
      <c r="CL88" s="169">
        <v>1918</v>
      </c>
      <c r="CM88" s="100"/>
      <c r="CN88" s="1"/>
      <c r="CO88" s="1"/>
      <c r="CP88" s="1"/>
      <c r="CQ88" s="1"/>
      <c r="CS88" s="171">
        <f t="shared" si="27"/>
        <v>1</v>
      </c>
      <c r="CT88" s="171" t="s">
        <v>78</v>
      </c>
      <c r="CU88" s="169">
        <v>2429</v>
      </c>
    </row>
    <row r="89" spans="1:99">
      <c r="A89" s="158"/>
      <c r="B89" s="158"/>
      <c r="C89" s="2"/>
      <c r="D89" s="100"/>
      <c r="E89" s="1"/>
      <c r="F89" s="1"/>
      <c r="G89" s="1"/>
      <c r="I89" s="158"/>
      <c r="J89" s="158"/>
      <c r="K89" s="2"/>
      <c r="L89" s="100"/>
      <c r="M89" s="1"/>
      <c r="N89" s="1"/>
      <c r="O89" s="1"/>
      <c r="Q89" s="158">
        <f t="shared" si="18"/>
        <v>0</v>
      </c>
      <c r="R89" s="171"/>
      <c r="S89" s="133"/>
      <c r="T89" s="100"/>
      <c r="U89" s="1"/>
      <c r="V89" s="1"/>
      <c r="W89" s="1"/>
      <c r="Y89" s="158">
        <f t="shared" si="19"/>
        <v>1</v>
      </c>
      <c r="Z89" s="171" t="s">
        <v>80</v>
      </c>
      <c r="AA89" s="133">
        <v>639</v>
      </c>
      <c r="AB89" s="100"/>
      <c r="AC89" s="1"/>
      <c r="AD89" s="1"/>
      <c r="AE89" s="1"/>
      <c r="AF89" s="1"/>
      <c r="AH89" s="158">
        <f t="shared" si="20"/>
        <v>1</v>
      </c>
      <c r="AI89" s="171" t="s">
        <v>79</v>
      </c>
      <c r="AJ89" s="133">
        <v>665</v>
      </c>
      <c r="AK89" s="100"/>
      <c r="AL89" s="1"/>
      <c r="AM89" s="1"/>
      <c r="AN89" s="1"/>
      <c r="AO89" s="1"/>
      <c r="AQ89" s="158">
        <f t="shared" si="21"/>
        <v>1</v>
      </c>
      <c r="AR89" s="171" t="s">
        <v>80</v>
      </c>
      <c r="AS89" s="138">
        <v>1108</v>
      </c>
      <c r="AT89" s="100"/>
      <c r="AU89" s="1"/>
      <c r="AV89" s="1"/>
      <c r="AW89" s="1"/>
      <c r="AX89" s="1"/>
      <c r="AZ89" s="158">
        <f t="shared" si="22"/>
        <v>1</v>
      </c>
      <c r="BA89" s="171" t="s">
        <v>80</v>
      </c>
      <c r="BB89" s="138">
        <v>1280</v>
      </c>
      <c r="BC89" s="100"/>
      <c r="BD89" s="1"/>
      <c r="BE89" s="1"/>
      <c r="BF89" s="1"/>
      <c r="BG89" s="1"/>
      <c r="BI89" s="158">
        <f t="shared" si="23"/>
        <v>1</v>
      </c>
      <c r="BJ89" s="171" t="s">
        <v>79</v>
      </c>
      <c r="BK89" s="138">
        <v>1511</v>
      </c>
      <c r="BL89" s="100"/>
      <c r="BM89" s="1"/>
      <c r="BN89" s="1"/>
      <c r="BO89" s="1"/>
      <c r="BP89" s="1"/>
      <c r="BR89" s="158">
        <f t="shared" si="24"/>
        <v>1</v>
      </c>
      <c r="BS89" s="171" t="s">
        <v>78</v>
      </c>
      <c r="BT89" s="138">
        <v>1816</v>
      </c>
      <c r="BU89" s="100"/>
      <c r="BV89" s="1"/>
      <c r="BW89" s="1"/>
      <c r="BX89" s="1"/>
      <c r="BY89" s="1"/>
      <c r="BZ89" s="100"/>
      <c r="CA89" s="158">
        <f t="shared" si="25"/>
        <v>1</v>
      </c>
      <c r="CB89" s="171" t="s">
        <v>78</v>
      </c>
      <c r="CC89" s="169">
        <v>2016</v>
      </c>
      <c r="CD89" s="100"/>
      <c r="CE89" s="1"/>
      <c r="CF89" s="1"/>
      <c r="CG89" s="1"/>
      <c r="CH89" s="1"/>
      <c r="CJ89" s="171">
        <f t="shared" si="26"/>
        <v>1</v>
      </c>
      <c r="CK89" s="171" t="s">
        <v>80</v>
      </c>
      <c r="CL89" s="169">
        <v>1923</v>
      </c>
      <c r="CM89" s="100"/>
      <c r="CN89" s="1"/>
      <c r="CO89" s="1"/>
      <c r="CP89" s="1"/>
      <c r="CQ89" s="1"/>
      <c r="CS89" s="171">
        <f t="shared" si="27"/>
        <v>1</v>
      </c>
      <c r="CT89" s="171" t="s">
        <v>79</v>
      </c>
      <c r="CU89" s="169">
        <v>2612</v>
      </c>
    </row>
    <row r="90" spans="1:99">
      <c r="A90" s="158"/>
      <c r="B90" s="158"/>
      <c r="C90" s="2"/>
      <c r="D90" s="100"/>
      <c r="E90" s="1"/>
      <c r="F90" s="1"/>
      <c r="G90" s="1"/>
      <c r="I90" s="158"/>
      <c r="J90" s="158"/>
      <c r="K90" s="2"/>
      <c r="L90" s="100"/>
      <c r="M90" s="1"/>
      <c r="N90" s="1"/>
      <c r="O90" s="1"/>
      <c r="Q90" s="158">
        <f t="shared" si="18"/>
        <v>0</v>
      </c>
      <c r="R90" s="171"/>
      <c r="S90" s="133"/>
      <c r="T90" s="100"/>
      <c r="U90" s="1"/>
      <c r="V90" s="1"/>
      <c r="W90" s="1"/>
      <c r="Y90" s="158">
        <f t="shared" si="19"/>
        <v>1</v>
      </c>
      <c r="Z90" s="171" t="s">
        <v>80</v>
      </c>
      <c r="AA90" s="133">
        <v>643</v>
      </c>
      <c r="AB90" s="100"/>
      <c r="AC90" s="1"/>
      <c r="AD90" s="1"/>
      <c r="AE90" s="1"/>
      <c r="AF90" s="1"/>
      <c r="AH90" s="158">
        <f t="shared" si="20"/>
        <v>1</v>
      </c>
      <c r="AI90" s="171" t="s">
        <v>80</v>
      </c>
      <c r="AJ90" s="133">
        <v>716</v>
      </c>
      <c r="AK90" s="100"/>
      <c r="AL90" s="1"/>
      <c r="AM90" s="1"/>
      <c r="AN90" s="1"/>
      <c r="AO90" s="1"/>
      <c r="AQ90" s="158">
        <f t="shared" si="21"/>
        <v>1</v>
      </c>
      <c r="AR90" s="171" t="s">
        <v>80</v>
      </c>
      <c r="AS90" s="138">
        <v>1114</v>
      </c>
      <c r="AT90" s="100"/>
      <c r="AU90" s="1"/>
      <c r="AV90" s="1"/>
      <c r="AW90" s="1"/>
      <c r="AX90" s="1"/>
      <c r="AZ90" s="158">
        <f t="shared" si="22"/>
        <v>1</v>
      </c>
      <c r="BA90" s="171" t="s">
        <v>80</v>
      </c>
      <c r="BB90" s="138">
        <v>1305</v>
      </c>
      <c r="BC90" s="100"/>
      <c r="BD90" s="1"/>
      <c r="BE90" s="1"/>
      <c r="BF90" s="1"/>
      <c r="BG90" s="1"/>
      <c r="BI90" s="158">
        <f t="shared" si="23"/>
        <v>1</v>
      </c>
      <c r="BJ90" s="171" t="s">
        <v>80</v>
      </c>
      <c r="BK90" s="138">
        <v>1519</v>
      </c>
      <c r="BL90" s="100"/>
      <c r="BM90" s="1"/>
      <c r="BN90" s="1"/>
      <c r="BO90" s="1"/>
      <c r="BP90" s="1"/>
      <c r="BR90" s="158">
        <f t="shared" si="24"/>
        <v>1</v>
      </c>
      <c r="BS90" s="171" t="s">
        <v>80</v>
      </c>
      <c r="BT90" s="138">
        <v>1824</v>
      </c>
      <c r="BU90" s="100"/>
      <c r="BV90" s="1"/>
      <c r="BW90" s="1"/>
      <c r="BX90" s="1"/>
      <c r="BY90" s="1"/>
      <c r="BZ90" s="100"/>
      <c r="CA90" s="158">
        <f t="shared" si="25"/>
        <v>1</v>
      </c>
      <c r="CB90" s="171" t="s">
        <v>80</v>
      </c>
      <c r="CC90" s="171">
        <v>2046</v>
      </c>
      <c r="CD90" s="100"/>
      <c r="CE90" s="1"/>
      <c r="CF90" s="1"/>
      <c r="CG90" s="1"/>
      <c r="CH90" s="1"/>
      <c r="CJ90" s="171">
        <f t="shared" si="26"/>
        <v>1</v>
      </c>
      <c r="CK90" s="171" t="s">
        <v>80</v>
      </c>
      <c r="CL90" s="171">
        <v>1987</v>
      </c>
      <c r="CM90" s="100"/>
      <c r="CN90" s="1"/>
      <c r="CO90" s="1"/>
      <c r="CP90" s="1"/>
      <c r="CQ90" s="1"/>
      <c r="CS90" s="171">
        <f t="shared" si="27"/>
        <v>1</v>
      </c>
      <c r="CT90" s="171" t="s">
        <v>80</v>
      </c>
      <c r="CU90" s="171">
        <v>2619</v>
      </c>
    </row>
    <row r="91" spans="1:99">
      <c r="A91" s="158"/>
      <c r="B91" s="158"/>
      <c r="C91" s="163"/>
      <c r="D91" s="100"/>
      <c r="E91" s="1"/>
      <c r="F91" s="1"/>
      <c r="G91" s="1"/>
      <c r="I91" s="158"/>
      <c r="J91" s="158"/>
      <c r="K91" s="163"/>
      <c r="L91" s="100"/>
      <c r="M91" s="1"/>
      <c r="N91" s="1"/>
      <c r="O91" s="1"/>
      <c r="Q91" s="158">
        <f t="shared" si="18"/>
        <v>0</v>
      </c>
      <c r="R91" s="171"/>
      <c r="S91" s="135"/>
      <c r="T91" s="100"/>
      <c r="U91" s="1"/>
      <c r="V91" s="1"/>
      <c r="W91" s="1"/>
      <c r="Y91" s="158">
        <f t="shared" si="19"/>
        <v>1</v>
      </c>
      <c r="Z91" s="171" t="s">
        <v>80</v>
      </c>
      <c r="AA91" s="135">
        <v>662</v>
      </c>
      <c r="AB91" s="100"/>
      <c r="AC91" s="1"/>
      <c r="AD91" s="1"/>
      <c r="AE91" s="1"/>
      <c r="AF91" s="1"/>
      <c r="AH91" s="158">
        <f t="shared" si="20"/>
        <v>1</v>
      </c>
      <c r="AI91" s="171" t="s">
        <v>79</v>
      </c>
      <c r="AJ91" s="135">
        <v>781</v>
      </c>
      <c r="AK91" s="100"/>
      <c r="AL91" s="1"/>
      <c r="AM91" s="1"/>
      <c r="AN91" s="1"/>
      <c r="AO91" s="1"/>
      <c r="AQ91" s="158">
        <f t="shared" si="21"/>
        <v>1</v>
      </c>
      <c r="AR91" s="171" t="s">
        <v>77</v>
      </c>
      <c r="AS91" s="138">
        <v>1126</v>
      </c>
      <c r="AT91" s="100"/>
      <c r="AU91" s="1"/>
      <c r="AV91" s="1"/>
      <c r="AW91" s="1"/>
      <c r="AX91" s="1"/>
      <c r="AZ91" s="158">
        <f t="shared" si="22"/>
        <v>1</v>
      </c>
      <c r="BA91" s="171" t="s">
        <v>80</v>
      </c>
      <c r="BB91" s="138">
        <v>1402</v>
      </c>
      <c r="BC91" s="100"/>
      <c r="BD91" s="1"/>
      <c r="BE91" s="1"/>
      <c r="BF91" s="1"/>
      <c r="BG91" s="1"/>
      <c r="BI91" s="158">
        <f t="shared" si="23"/>
        <v>1</v>
      </c>
      <c r="BJ91" s="171" t="s">
        <v>80</v>
      </c>
      <c r="BK91" s="138">
        <v>1523</v>
      </c>
      <c r="BL91" s="100"/>
      <c r="BM91" s="1"/>
      <c r="BN91" s="1"/>
      <c r="BO91" s="1"/>
      <c r="BP91" s="1"/>
      <c r="BR91" s="158">
        <f t="shared" si="24"/>
        <v>1</v>
      </c>
      <c r="BS91" s="171" t="s">
        <v>77</v>
      </c>
      <c r="BT91" s="138">
        <v>1902</v>
      </c>
      <c r="BU91" s="100"/>
      <c r="BV91" s="1"/>
      <c r="BW91" s="1"/>
      <c r="BX91" s="1"/>
      <c r="BY91" s="1"/>
      <c r="BZ91" s="100"/>
      <c r="CA91" s="158">
        <f t="shared" si="25"/>
        <v>1</v>
      </c>
      <c r="CB91" s="171" t="s">
        <v>79</v>
      </c>
      <c r="CC91" s="169">
        <v>2056</v>
      </c>
      <c r="CD91" s="100"/>
      <c r="CE91" s="1"/>
      <c r="CF91" s="1"/>
      <c r="CG91" s="1"/>
      <c r="CH91" s="1"/>
      <c r="CJ91" s="171">
        <f t="shared" si="26"/>
        <v>1</v>
      </c>
      <c r="CK91" s="171" t="s">
        <v>80</v>
      </c>
      <c r="CL91" s="169">
        <v>2039</v>
      </c>
      <c r="CM91" s="100"/>
      <c r="CN91" s="1"/>
      <c r="CO91" s="1"/>
      <c r="CP91" s="1"/>
      <c r="CQ91" s="1"/>
      <c r="CS91" s="171">
        <f t="shared" si="27"/>
        <v>1</v>
      </c>
      <c r="CT91" s="171" t="s">
        <v>79</v>
      </c>
      <c r="CU91" s="169">
        <v>2630</v>
      </c>
    </row>
    <row r="92" spans="1:99">
      <c r="A92" s="158"/>
      <c r="B92" s="158"/>
      <c r="C92" s="163"/>
      <c r="D92" s="100"/>
      <c r="E92" s="1"/>
      <c r="F92" s="1"/>
      <c r="G92" s="1"/>
      <c r="I92" s="158"/>
      <c r="J92" s="158"/>
      <c r="K92" s="163"/>
      <c r="L92" s="100"/>
      <c r="M92" s="1"/>
      <c r="N92" s="1"/>
      <c r="O92" s="1"/>
      <c r="Q92" s="158">
        <f t="shared" si="18"/>
        <v>0</v>
      </c>
      <c r="R92" s="171"/>
      <c r="S92" s="135"/>
      <c r="T92" s="100"/>
      <c r="U92" s="1"/>
      <c r="V92" s="1"/>
      <c r="W92" s="1"/>
      <c r="Y92" s="158">
        <f t="shared" si="19"/>
        <v>1</v>
      </c>
      <c r="Z92" s="171" t="s">
        <v>78</v>
      </c>
      <c r="AA92" s="135">
        <v>716</v>
      </c>
      <c r="AB92" s="100"/>
      <c r="AC92" s="1"/>
      <c r="AD92" s="1"/>
      <c r="AE92" s="1"/>
      <c r="AF92" s="1"/>
      <c r="AH92" s="158">
        <f t="shared" si="20"/>
        <v>1</v>
      </c>
      <c r="AI92" s="171" t="s">
        <v>79</v>
      </c>
      <c r="AJ92" s="133">
        <v>782</v>
      </c>
      <c r="AK92" s="100"/>
      <c r="AL92" s="1"/>
      <c r="AM92" s="1"/>
      <c r="AN92" s="1"/>
      <c r="AO92" s="1"/>
      <c r="AQ92" s="158">
        <f t="shared" si="21"/>
        <v>1</v>
      </c>
      <c r="AR92" s="171" t="s">
        <v>83</v>
      </c>
      <c r="AS92" s="138">
        <v>1218</v>
      </c>
      <c r="AT92" s="100"/>
      <c r="AU92" s="1"/>
      <c r="AV92" s="1"/>
      <c r="AW92" s="1"/>
      <c r="AX92" s="1"/>
      <c r="AZ92" s="158">
        <f t="shared" si="22"/>
        <v>1</v>
      </c>
      <c r="BA92" s="171" t="s">
        <v>80</v>
      </c>
      <c r="BB92" s="138">
        <v>1450</v>
      </c>
      <c r="BC92" s="100"/>
      <c r="BD92" s="1"/>
      <c r="BE92" s="1"/>
      <c r="BF92" s="1"/>
      <c r="BG92" s="1"/>
      <c r="BI92" s="158">
        <f t="shared" si="23"/>
        <v>1</v>
      </c>
      <c r="BJ92" s="171" t="s">
        <v>80</v>
      </c>
      <c r="BK92" s="138">
        <v>1592</v>
      </c>
      <c r="BL92" s="100"/>
      <c r="BM92" s="1"/>
      <c r="BN92" s="1"/>
      <c r="BO92" s="1"/>
      <c r="BP92" s="1"/>
      <c r="BR92" s="158">
        <f t="shared" si="24"/>
        <v>1</v>
      </c>
      <c r="BS92" s="171" t="s">
        <v>80</v>
      </c>
      <c r="BT92" s="138">
        <v>2054</v>
      </c>
      <c r="BU92" s="100"/>
      <c r="BV92" s="1"/>
      <c r="BW92" s="1"/>
      <c r="BX92" s="1"/>
      <c r="BY92" s="1"/>
      <c r="BZ92" s="100"/>
      <c r="CA92" s="158">
        <f t="shared" si="25"/>
        <v>1</v>
      </c>
      <c r="CB92" s="171" t="s">
        <v>80</v>
      </c>
      <c r="CC92" s="171">
        <v>2081</v>
      </c>
      <c r="CD92" s="100"/>
      <c r="CE92" s="1"/>
      <c r="CF92" s="1"/>
      <c r="CG92" s="1"/>
      <c r="CH92" s="1"/>
      <c r="CJ92" s="171">
        <f t="shared" si="26"/>
        <v>1</v>
      </c>
      <c r="CK92" s="171" t="s">
        <v>79</v>
      </c>
      <c r="CL92" s="171">
        <v>2056</v>
      </c>
      <c r="CM92" s="100"/>
      <c r="CN92" s="1"/>
      <c r="CO92" s="1"/>
      <c r="CP92" s="1"/>
      <c r="CQ92" s="1"/>
      <c r="CS92" s="171">
        <f t="shared" si="27"/>
        <v>1</v>
      </c>
      <c r="CT92" s="171" t="s">
        <v>79</v>
      </c>
      <c r="CU92" s="171">
        <v>2757</v>
      </c>
    </row>
    <row r="93" spans="1:99">
      <c r="A93" s="158"/>
      <c r="B93" s="158"/>
      <c r="C93" s="161"/>
      <c r="D93" s="100"/>
      <c r="E93" s="1"/>
      <c r="F93" s="1"/>
      <c r="G93" s="1"/>
      <c r="I93" s="158"/>
      <c r="J93" s="158"/>
      <c r="K93" s="161"/>
      <c r="L93" s="100"/>
      <c r="M93" s="1"/>
      <c r="N93" s="1"/>
      <c r="O93" s="1"/>
      <c r="Q93" s="158">
        <f t="shared" si="18"/>
        <v>0</v>
      </c>
      <c r="R93" s="171"/>
      <c r="S93" s="134"/>
      <c r="T93" s="100"/>
      <c r="U93" s="1"/>
      <c r="V93" s="1"/>
      <c r="W93" s="1"/>
      <c r="Y93" s="158">
        <f t="shared" si="19"/>
        <v>1</v>
      </c>
      <c r="Z93" s="171" t="s">
        <v>80</v>
      </c>
      <c r="AA93" s="134">
        <v>814</v>
      </c>
      <c r="AB93" s="100"/>
      <c r="AC93" s="1"/>
      <c r="AD93" s="1"/>
      <c r="AE93" s="1"/>
      <c r="AF93" s="1"/>
      <c r="AH93" s="158">
        <f t="shared" si="20"/>
        <v>1</v>
      </c>
      <c r="AI93" s="171" t="s">
        <v>80</v>
      </c>
      <c r="AJ93" s="133">
        <v>811</v>
      </c>
      <c r="AK93" s="100"/>
      <c r="AL93" s="1"/>
      <c r="AM93" s="1"/>
      <c r="AN93" s="1"/>
      <c r="AO93" s="1"/>
      <c r="AQ93" s="158">
        <f t="shared" si="21"/>
        <v>1</v>
      </c>
      <c r="AR93" s="171" t="s">
        <v>80</v>
      </c>
      <c r="AS93" s="138">
        <v>1241</v>
      </c>
      <c r="AT93" s="100"/>
      <c r="AU93" s="1"/>
      <c r="AV93" s="1"/>
      <c r="AW93" s="1"/>
      <c r="AX93" s="1"/>
      <c r="AZ93" s="158">
        <f t="shared" si="22"/>
        <v>1</v>
      </c>
      <c r="BA93" s="171" t="s">
        <v>80</v>
      </c>
      <c r="BB93" s="138">
        <v>1503</v>
      </c>
      <c r="BC93" s="100"/>
      <c r="BD93" s="1"/>
      <c r="BE93" s="1"/>
      <c r="BF93" s="1"/>
      <c r="BG93" s="1"/>
      <c r="BI93" s="158">
        <f t="shared" si="23"/>
        <v>1</v>
      </c>
      <c r="BJ93" s="171" t="s">
        <v>78</v>
      </c>
      <c r="BK93" s="138">
        <v>1625</v>
      </c>
      <c r="BL93" s="100"/>
      <c r="BM93" s="1"/>
      <c r="BN93" s="1"/>
      <c r="BO93" s="1"/>
      <c r="BP93" s="1"/>
      <c r="BR93" s="158">
        <f t="shared" si="24"/>
        <v>1</v>
      </c>
      <c r="BS93" s="171" t="s">
        <v>79</v>
      </c>
      <c r="BT93" s="149">
        <v>2056</v>
      </c>
      <c r="BU93" s="100"/>
      <c r="BV93" s="1"/>
      <c r="BW93" s="1"/>
      <c r="BX93" s="1"/>
      <c r="BY93" s="1"/>
      <c r="BZ93" s="100"/>
      <c r="CA93" s="158">
        <f t="shared" si="25"/>
        <v>1</v>
      </c>
      <c r="CB93" s="171" t="s">
        <v>79</v>
      </c>
      <c r="CC93" s="169">
        <v>2166</v>
      </c>
      <c r="CD93" s="100"/>
      <c r="CE93" s="1"/>
      <c r="CF93" s="1"/>
      <c r="CG93" s="1"/>
      <c r="CH93" s="1"/>
      <c r="CJ93" s="171">
        <f t="shared" si="26"/>
        <v>1</v>
      </c>
      <c r="CK93" s="169" t="s">
        <v>80</v>
      </c>
      <c r="CL93" s="169">
        <v>2185</v>
      </c>
      <c r="CM93" s="100"/>
      <c r="CN93" s="1"/>
      <c r="CO93" s="1"/>
      <c r="CP93" s="1"/>
      <c r="CQ93" s="1"/>
      <c r="CS93" s="171">
        <f t="shared" si="27"/>
        <v>1</v>
      </c>
      <c r="CT93" s="169" t="s">
        <v>80</v>
      </c>
      <c r="CU93" s="169">
        <v>2775</v>
      </c>
    </row>
    <row r="94" spans="1:99">
      <c r="A94" s="158"/>
      <c r="B94" s="158"/>
      <c r="C94" s="2"/>
      <c r="D94" s="2"/>
      <c r="E94" s="1"/>
      <c r="F94" s="1"/>
      <c r="G94" s="1"/>
      <c r="I94" s="158"/>
      <c r="J94" s="158"/>
      <c r="K94" s="2"/>
      <c r="L94" s="2"/>
      <c r="M94" s="1"/>
      <c r="N94" s="1"/>
      <c r="O94" s="1"/>
      <c r="Q94" s="158">
        <f t="shared" si="18"/>
        <v>0</v>
      </c>
      <c r="R94" s="171"/>
      <c r="S94" s="133"/>
      <c r="T94" s="1"/>
      <c r="U94" s="1"/>
      <c r="V94" s="1"/>
      <c r="W94" s="1"/>
      <c r="Y94" s="158">
        <f t="shared" si="19"/>
        <v>1</v>
      </c>
      <c r="Z94" s="171" t="s">
        <v>80</v>
      </c>
      <c r="AA94" s="133">
        <v>818</v>
      </c>
      <c r="AB94" s="1"/>
      <c r="AC94" s="1"/>
      <c r="AD94" s="1"/>
      <c r="AE94" s="1"/>
      <c r="AF94" s="1"/>
      <c r="AH94" s="158">
        <f t="shared" si="20"/>
        <v>1</v>
      </c>
      <c r="AI94" s="171" t="s">
        <v>79</v>
      </c>
      <c r="AJ94" s="135">
        <v>818</v>
      </c>
      <c r="AK94" s="1"/>
      <c r="AL94" s="1"/>
      <c r="AM94" s="1"/>
      <c r="AN94" s="1"/>
      <c r="AO94" s="1"/>
      <c r="AQ94" s="158">
        <f t="shared" si="21"/>
        <v>1</v>
      </c>
      <c r="AR94" s="171" t="s">
        <v>78</v>
      </c>
      <c r="AS94" s="138">
        <v>1272</v>
      </c>
      <c r="AT94" s="1"/>
      <c r="AU94" s="1"/>
      <c r="AV94" s="1"/>
      <c r="AW94" s="1"/>
      <c r="AX94" s="1"/>
      <c r="AZ94" s="158">
        <f t="shared" si="22"/>
        <v>1</v>
      </c>
      <c r="BA94" s="171" t="s">
        <v>79</v>
      </c>
      <c r="BB94" s="138">
        <v>1507</v>
      </c>
      <c r="BC94" s="1"/>
      <c r="BD94" s="1"/>
      <c r="BE94" s="1"/>
      <c r="BF94" s="1"/>
      <c r="BG94" s="1"/>
      <c r="BI94" s="158">
        <f t="shared" si="23"/>
        <v>1</v>
      </c>
      <c r="BJ94" s="171" t="s">
        <v>80</v>
      </c>
      <c r="BK94" s="138">
        <v>1646</v>
      </c>
      <c r="BL94" s="1"/>
      <c r="BM94" s="1"/>
      <c r="BN94" s="1"/>
      <c r="BO94" s="1"/>
      <c r="BP94" s="1"/>
      <c r="BR94" s="158">
        <f t="shared" si="24"/>
        <v>1</v>
      </c>
      <c r="BS94" s="171" t="s">
        <v>80</v>
      </c>
      <c r="BT94" s="138">
        <v>2062</v>
      </c>
      <c r="BU94" s="1"/>
      <c r="BV94" s="1"/>
      <c r="BW94" s="1"/>
      <c r="BX94" s="1"/>
      <c r="BY94" s="1"/>
      <c r="BZ94" s="100"/>
      <c r="CA94" s="158">
        <f t="shared" si="25"/>
        <v>1</v>
      </c>
      <c r="CB94" s="171" t="s">
        <v>78</v>
      </c>
      <c r="CC94" s="171">
        <v>2171</v>
      </c>
      <c r="CD94" s="1"/>
      <c r="CE94" s="1"/>
      <c r="CF94" s="1"/>
      <c r="CG94" s="1"/>
      <c r="CH94" s="1"/>
      <c r="CJ94" s="171">
        <f t="shared" si="26"/>
        <v>1</v>
      </c>
      <c r="CK94" s="171" t="s">
        <v>80</v>
      </c>
      <c r="CL94" s="171">
        <v>2377</v>
      </c>
      <c r="CM94" s="1"/>
      <c r="CN94" s="1"/>
      <c r="CO94" s="1"/>
      <c r="CP94" s="1"/>
      <c r="CQ94" s="1"/>
      <c r="CS94" s="171">
        <f t="shared" si="27"/>
        <v>1</v>
      </c>
      <c r="CT94" s="171" t="s">
        <v>79</v>
      </c>
      <c r="CU94" s="171">
        <v>2854</v>
      </c>
    </row>
    <row r="95" spans="1:99">
      <c r="A95" s="158"/>
      <c r="B95" s="158"/>
      <c r="C95" s="161"/>
      <c r="D95" s="2"/>
      <c r="E95" s="1"/>
      <c r="F95" s="1"/>
      <c r="G95" s="1"/>
      <c r="I95" s="158"/>
      <c r="J95" s="158"/>
      <c r="K95" s="161"/>
      <c r="L95" s="2"/>
      <c r="M95" s="1"/>
      <c r="N95" s="1"/>
      <c r="O95" s="1"/>
      <c r="Q95" s="158">
        <f t="shared" si="18"/>
        <v>0</v>
      </c>
      <c r="R95" s="171"/>
      <c r="S95" s="134"/>
      <c r="T95" s="1"/>
      <c r="U95" s="1"/>
      <c r="V95" s="1"/>
      <c r="W95" s="1"/>
      <c r="Y95" s="158">
        <f t="shared" si="19"/>
        <v>1</v>
      </c>
      <c r="Z95" s="171" t="s">
        <v>80</v>
      </c>
      <c r="AA95" s="134">
        <v>824</v>
      </c>
      <c r="AB95" s="1"/>
      <c r="AC95" s="1"/>
      <c r="AD95" s="1"/>
      <c r="AE95" s="1"/>
      <c r="AF95" s="1"/>
      <c r="AH95" s="158">
        <f t="shared" si="20"/>
        <v>1</v>
      </c>
      <c r="AI95" s="171" t="s">
        <v>80</v>
      </c>
      <c r="AJ95" s="135">
        <v>868</v>
      </c>
      <c r="AK95" s="1"/>
      <c r="AL95" s="1"/>
      <c r="AM95" s="1"/>
      <c r="AN95" s="1"/>
      <c r="AO95" s="1"/>
      <c r="AQ95" s="158">
        <f t="shared" si="21"/>
        <v>1</v>
      </c>
      <c r="AR95" s="171" t="s">
        <v>80</v>
      </c>
      <c r="AS95" s="138">
        <v>1319</v>
      </c>
      <c r="AT95" s="1"/>
      <c r="AU95" s="1"/>
      <c r="AV95" s="1"/>
      <c r="AW95" s="1"/>
      <c r="AX95" s="1"/>
      <c r="AZ95" s="158">
        <f t="shared" si="22"/>
        <v>1</v>
      </c>
      <c r="BA95" s="171" t="s">
        <v>78</v>
      </c>
      <c r="BB95" s="138">
        <v>1510</v>
      </c>
      <c r="BC95" s="1"/>
      <c r="BD95" s="1"/>
      <c r="BE95" s="1"/>
      <c r="BF95" s="1"/>
      <c r="BG95" s="1"/>
      <c r="BI95" s="158">
        <f t="shared" si="23"/>
        <v>1</v>
      </c>
      <c r="BJ95" s="171" t="s">
        <v>80</v>
      </c>
      <c r="BK95" s="149">
        <v>1680</v>
      </c>
      <c r="BL95" s="1"/>
      <c r="BM95" s="1"/>
      <c r="BN95" s="1"/>
      <c r="BO95" s="1"/>
      <c r="BP95" s="1"/>
      <c r="BR95" s="158">
        <f t="shared" si="24"/>
        <v>1</v>
      </c>
      <c r="BS95" s="171" t="s">
        <v>79</v>
      </c>
      <c r="BT95" s="138">
        <v>2068</v>
      </c>
      <c r="BU95" s="1"/>
      <c r="BV95" s="1"/>
      <c r="BW95" s="1"/>
      <c r="BX95" s="1"/>
      <c r="BY95" s="1"/>
      <c r="BZ95" s="100"/>
      <c r="CA95" s="158">
        <f t="shared" si="25"/>
        <v>1</v>
      </c>
      <c r="CB95" s="171" t="s">
        <v>79</v>
      </c>
      <c r="CC95" s="169">
        <v>2335</v>
      </c>
      <c r="CD95" s="1"/>
      <c r="CE95" s="1"/>
      <c r="CF95" s="1"/>
      <c r="CG95" s="1"/>
      <c r="CH95" s="1"/>
      <c r="CJ95" s="171">
        <f t="shared" si="26"/>
        <v>1</v>
      </c>
      <c r="CK95" s="171" t="s">
        <v>80</v>
      </c>
      <c r="CL95" s="169">
        <v>2415</v>
      </c>
      <c r="CM95" s="1"/>
      <c r="CN95" s="1"/>
      <c r="CO95" s="1"/>
      <c r="CP95" s="1"/>
      <c r="CQ95" s="1"/>
      <c r="CS95" s="171">
        <f t="shared" si="27"/>
        <v>1</v>
      </c>
      <c r="CT95" s="171" t="s">
        <v>77</v>
      </c>
      <c r="CU95" s="169">
        <v>3138</v>
      </c>
    </row>
    <row r="96" spans="1:99">
      <c r="A96" s="158"/>
      <c r="B96" s="158"/>
      <c r="C96" s="2"/>
      <c r="D96" s="2"/>
      <c r="E96" s="1"/>
      <c r="F96" s="1"/>
      <c r="G96" s="1"/>
      <c r="I96" s="158"/>
      <c r="J96" s="158"/>
      <c r="K96" s="2"/>
      <c r="L96" s="2"/>
      <c r="M96" s="1"/>
      <c r="N96" s="1"/>
      <c r="O96" s="1"/>
      <c r="Q96" s="158">
        <f t="shared" si="18"/>
        <v>0</v>
      </c>
      <c r="R96" s="171"/>
      <c r="S96" s="133"/>
      <c r="T96" s="1"/>
      <c r="U96" s="1"/>
      <c r="V96" s="1"/>
      <c r="W96" s="1"/>
      <c r="Y96" s="158">
        <f t="shared" si="19"/>
        <v>1</v>
      </c>
      <c r="Z96" s="171" t="s">
        <v>80</v>
      </c>
      <c r="AA96" s="133">
        <v>862</v>
      </c>
      <c r="AB96" s="1"/>
      <c r="AC96" s="1"/>
      <c r="AD96" s="1"/>
      <c r="AE96" s="1"/>
      <c r="AF96" s="1"/>
      <c r="AH96" s="158">
        <f t="shared" si="20"/>
        <v>1</v>
      </c>
      <c r="AI96" s="171" t="s">
        <v>79</v>
      </c>
      <c r="AJ96" s="133">
        <v>933</v>
      </c>
      <c r="AK96" s="1"/>
      <c r="AL96" s="1"/>
      <c r="AM96" s="1"/>
      <c r="AN96" s="1"/>
      <c r="AO96" s="1"/>
      <c r="AQ96" s="158">
        <f t="shared" si="21"/>
        <v>1</v>
      </c>
      <c r="AR96" s="171" t="s">
        <v>77</v>
      </c>
      <c r="AS96" s="138">
        <v>1388</v>
      </c>
      <c r="AT96" s="1"/>
      <c r="AU96" s="1"/>
      <c r="AV96" s="1"/>
      <c r="AW96" s="1"/>
      <c r="AX96" s="1"/>
      <c r="AZ96" s="158">
        <f t="shared" si="22"/>
        <v>1</v>
      </c>
      <c r="BA96" s="171" t="s">
        <v>79</v>
      </c>
      <c r="BB96" s="138">
        <v>1592</v>
      </c>
      <c r="BC96" s="1"/>
      <c r="BD96" s="1"/>
      <c r="BE96" s="1"/>
      <c r="BF96" s="1"/>
      <c r="BG96" s="1"/>
      <c r="BI96" s="158">
        <f t="shared" si="23"/>
        <v>1</v>
      </c>
      <c r="BJ96" s="171" t="s">
        <v>79</v>
      </c>
      <c r="BK96" s="138">
        <v>1718</v>
      </c>
      <c r="BL96" s="1"/>
      <c r="BM96" s="1"/>
      <c r="BN96" s="1"/>
      <c r="BO96" s="1"/>
      <c r="BP96" s="1"/>
      <c r="BR96" s="158">
        <f t="shared" si="24"/>
        <v>1</v>
      </c>
      <c r="BS96" s="171" t="s">
        <v>80</v>
      </c>
      <c r="BT96" s="138">
        <v>2165</v>
      </c>
      <c r="BU96" s="1"/>
      <c r="BV96" s="1"/>
      <c r="BW96" s="1"/>
      <c r="BX96" s="1"/>
      <c r="BY96" s="1"/>
      <c r="BZ96" s="100"/>
      <c r="CA96" s="158">
        <f t="shared" si="25"/>
        <v>1</v>
      </c>
      <c r="CB96" s="171" t="s">
        <v>80</v>
      </c>
      <c r="CC96" s="169">
        <v>2337</v>
      </c>
      <c r="CD96" s="1"/>
      <c r="CE96" s="1"/>
      <c r="CF96" s="1"/>
      <c r="CG96" s="1"/>
      <c r="CH96" s="1"/>
      <c r="CJ96" s="171">
        <f t="shared" si="26"/>
        <v>1</v>
      </c>
      <c r="CK96" s="171" t="s">
        <v>77</v>
      </c>
      <c r="CL96" s="169">
        <v>2753</v>
      </c>
      <c r="CM96" s="1"/>
      <c r="CN96" s="1"/>
      <c r="CO96" s="1"/>
      <c r="CP96" s="1"/>
      <c r="CQ96" s="1"/>
      <c r="CS96" s="171">
        <f t="shared" si="27"/>
        <v>1</v>
      </c>
      <c r="CT96" s="169" t="s">
        <v>80</v>
      </c>
      <c r="CU96" s="169">
        <v>3234</v>
      </c>
    </row>
    <row r="97" spans="1:99">
      <c r="A97" s="158"/>
      <c r="B97" s="158"/>
      <c r="C97" s="2"/>
      <c r="D97" s="2"/>
      <c r="E97" s="1"/>
      <c r="F97" s="1"/>
      <c r="G97" s="1"/>
      <c r="I97" s="158"/>
      <c r="J97" s="158"/>
      <c r="K97" s="2"/>
      <c r="L97" s="2"/>
      <c r="M97" s="1"/>
      <c r="N97" s="1"/>
      <c r="O97" s="1"/>
      <c r="Q97" s="158">
        <f t="shared" si="18"/>
        <v>0</v>
      </c>
      <c r="R97" s="171"/>
      <c r="S97" s="133"/>
      <c r="T97" s="1"/>
      <c r="U97" s="1"/>
      <c r="V97" s="1"/>
      <c r="W97" s="1"/>
      <c r="Y97" s="158">
        <f t="shared" si="19"/>
        <v>1</v>
      </c>
      <c r="Z97" s="171" t="s">
        <v>80</v>
      </c>
      <c r="AA97" s="133">
        <v>930</v>
      </c>
      <c r="AB97" s="1"/>
      <c r="AC97" s="1"/>
      <c r="AD97" s="1"/>
      <c r="AE97" s="1"/>
      <c r="AF97" s="1"/>
      <c r="AH97" s="158">
        <f t="shared" si="20"/>
        <v>1</v>
      </c>
      <c r="AI97" s="171" t="s">
        <v>80</v>
      </c>
      <c r="AJ97" s="135">
        <v>1038</v>
      </c>
      <c r="AK97" s="1"/>
      <c r="AL97" s="1"/>
      <c r="AM97" s="1"/>
      <c r="AN97" s="1"/>
      <c r="AO97" s="1"/>
      <c r="AQ97" s="158">
        <f t="shared" si="21"/>
        <v>1</v>
      </c>
      <c r="AR97" s="171" t="s">
        <v>79</v>
      </c>
      <c r="AS97" s="138">
        <v>1391</v>
      </c>
      <c r="AT97" s="1"/>
      <c r="AU97" s="1"/>
      <c r="AV97" s="1"/>
      <c r="AW97" s="1"/>
      <c r="AX97" s="1"/>
      <c r="AZ97" s="158">
        <f t="shared" si="22"/>
        <v>1</v>
      </c>
      <c r="BA97" s="171" t="s">
        <v>79</v>
      </c>
      <c r="BB97" s="138">
        <v>1647</v>
      </c>
      <c r="BC97" s="1"/>
      <c r="BD97" s="1"/>
      <c r="BE97" s="1"/>
      <c r="BF97" s="1"/>
      <c r="BG97" s="1"/>
      <c r="BI97" s="158">
        <f t="shared" si="23"/>
        <v>1</v>
      </c>
      <c r="BJ97" s="171" t="s">
        <v>80</v>
      </c>
      <c r="BK97" s="138">
        <v>1756</v>
      </c>
      <c r="BL97" s="1"/>
      <c r="BM97" s="1"/>
      <c r="BN97" s="1"/>
      <c r="BO97" s="1"/>
      <c r="BP97" s="1"/>
      <c r="BR97" s="158">
        <f t="shared" si="24"/>
        <v>1</v>
      </c>
      <c r="BS97" s="171" t="s">
        <v>80</v>
      </c>
      <c r="BT97" s="138">
        <v>2166</v>
      </c>
      <c r="BU97" s="1"/>
      <c r="BV97" s="1"/>
      <c r="BW97" s="1"/>
      <c r="BX97" s="1"/>
      <c r="BY97" s="1"/>
      <c r="BZ97" s="158"/>
      <c r="CA97" s="158">
        <f t="shared" si="25"/>
        <v>1</v>
      </c>
      <c r="CB97" s="171" t="s">
        <v>80</v>
      </c>
      <c r="CC97" s="169">
        <v>2340</v>
      </c>
      <c r="CD97" s="1"/>
      <c r="CE97" s="1"/>
      <c r="CF97" s="1"/>
      <c r="CG97" s="1"/>
      <c r="CH97" s="1"/>
      <c r="CJ97" s="171">
        <f t="shared" si="26"/>
        <v>1</v>
      </c>
      <c r="CK97" s="171" t="s">
        <v>80</v>
      </c>
      <c r="CL97" s="169">
        <v>2771</v>
      </c>
      <c r="CM97" s="1"/>
      <c r="CN97" s="1"/>
      <c r="CO97" s="1"/>
      <c r="CP97" s="1"/>
      <c r="CQ97" s="1"/>
      <c r="CS97" s="171">
        <f t="shared" si="27"/>
        <v>1</v>
      </c>
      <c r="CT97" s="171" t="s">
        <v>80</v>
      </c>
      <c r="CU97" s="169">
        <v>3256</v>
      </c>
    </row>
    <row r="98" spans="1:99">
      <c r="A98" s="158"/>
      <c r="B98" s="158"/>
      <c r="C98" s="2"/>
      <c r="D98" s="2"/>
      <c r="E98" s="1"/>
      <c r="F98" s="1"/>
      <c r="G98" s="1"/>
      <c r="I98" s="158"/>
      <c r="J98" s="158"/>
      <c r="K98" s="2"/>
      <c r="L98" s="2"/>
      <c r="M98" s="1"/>
      <c r="N98" s="1"/>
      <c r="O98" s="1"/>
      <c r="Q98" s="158">
        <f t="shared" si="18"/>
        <v>0</v>
      </c>
      <c r="R98" s="171"/>
      <c r="S98" s="133"/>
      <c r="T98" s="1"/>
      <c r="U98" s="1"/>
      <c r="V98" s="1"/>
      <c r="W98" s="1"/>
      <c r="Y98" s="158">
        <f t="shared" si="19"/>
        <v>1</v>
      </c>
      <c r="Z98" s="171" t="s">
        <v>80</v>
      </c>
      <c r="AA98" s="133">
        <v>942</v>
      </c>
      <c r="AB98" s="1"/>
      <c r="AC98" s="1"/>
      <c r="AD98" s="1"/>
      <c r="AE98" s="1"/>
      <c r="AF98" s="1"/>
      <c r="AH98" s="158">
        <f t="shared" si="20"/>
        <v>1</v>
      </c>
      <c r="AI98" s="171" t="s">
        <v>80</v>
      </c>
      <c r="AJ98" s="133">
        <v>1108</v>
      </c>
      <c r="AK98" s="1"/>
      <c r="AL98" s="1"/>
      <c r="AM98" s="1"/>
      <c r="AN98" s="1"/>
      <c r="AO98" s="1"/>
      <c r="AQ98" s="158">
        <f t="shared" si="21"/>
        <v>1</v>
      </c>
      <c r="AR98" s="171" t="s">
        <v>80</v>
      </c>
      <c r="AS98" s="138">
        <v>1403</v>
      </c>
      <c r="AT98" s="1"/>
      <c r="AU98" s="1"/>
      <c r="AV98" s="1"/>
      <c r="AW98" s="1"/>
      <c r="AX98" s="1"/>
      <c r="AZ98" s="158">
        <f t="shared" si="22"/>
        <v>1</v>
      </c>
      <c r="BA98" s="171" t="s">
        <v>80</v>
      </c>
      <c r="BB98" s="138">
        <v>1648</v>
      </c>
      <c r="BC98" s="1"/>
      <c r="BD98" s="1"/>
      <c r="BE98" s="1"/>
      <c r="BF98" s="1"/>
      <c r="BG98" s="1"/>
      <c r="BI98" s="158">
        <f t="shared" si="23"/>
        <v>1</v>
      </c>
      <c r="BJ98" s="171" t="s">
        <v>80</v>
      </c>
      <c r="BK98" s="138">
        <v>1816</v>
      </c>
      <c r="BL98" s="1"/>
      <c r="BM98" s="1"/>
      <c r="BN98" s="1"/>
      <c r="BO98" s="1"/>
      <c r="BP98" s="1"/>
      <c r="BR98" s="158">
        <f t="shared" si="24"/>
        <v>1</v>
      </c>
      <c r="BS98" s="171" t="s">
        <v>80</v>
      </c>
      <c r="BT98" s="138">
        <v>2194</v>
      </c>
      <c r="BU98" s="1"/>
      <c r="BV98" s="1"/>
      <c r="BW98" s="1"/>
      <c r="BX98" s="1"/>
      <c r="BY98" s="1"/>
      <c r="BZ98" s="100"/>
      <c r="CA98" s="158">
        <f t="shared" si="25"/>
        <v>1</v>
      </c>
      <c r="CB98" s="171" t="s">
        <v>80</v>
      </c>
      <c r="CC98" s="169">
        <v>2344</v>
      </c>
      <c r="CD98" s="1"/>
      <c r="CE98" s="1"/>
      <c r="CF98" s="1"/>
      <c r="CG98" s="1"/>
      <c r="CH98" s="1"/>
      <c r="CJ98" s="171">
        <f t="shared" si="26"/>
        <v>1</v>
      </c>
      <c r="CK98" s="171" t="s">
        <v>78</v>
      </c>
      <c r="CL98" s="169">
        <v>2775</v>
      </c>
      <c r="CM98" s="1"/>
      <c r="CN98" s="1"/>
      <c r="CO98" s="1"/>
      <c r="CP98" s="1"/>
      <c r="CQ98" s="1"/>
      <c r="CS98" s="171">
        <f t="shared" si="27"/>
        <v>1</v>
      </c>
      <c r="CT98" s="171" t="s">
        <v>80</v>
      </c>
      <c r="CU98" s="169">
        <v>3280</v>
      </c>
    </row>
    <row r="99" spans="1:99" ht="13.5" thickBot="1">
      <c r="A99" s="100"/>
      <c r="B99" s="158"/>
      <c r="C99" s="2"/>
      <c r="D99" s="2"/>
      <c r="E99" s="1"/>
      <c r="F99" s="1"/>
      <c r="G99" s="1"/>
      <c r="I99" s="100"/>
      <c r="J99" s="158"/>
      <c r="K99" s="2"/>
      <c r="L99" s="2"/>
      <c r="M99" s="1"/>
      <c r="N99" s="1"/>
      <c r="O99" s="1"/>
      <c r="Q99" s="100">
        <f t="shared" si="18"/>
        <v>0</v>
      </c>
      <c r="R99" s="171"/>
      <c r="S99" s="136"/>
      <c r="T99" s="1"/>
      <c r="U99" s="1"/>
      <c r="V99" s="1"/>
      <c r="W99" s="1"/>
      <c r="Y99" s="100">
        <f t="shared" si="19"/>
        <v>1</v>
      </c>
      <c r="Z99" s="171" t="s">
        <v>80</v>
      </c>
      <c r="AA99" s="136">
        <v>987</v>
      </c>
      <c r="AB99" s="1"/>
      <c r="AC99" s="1"/>
      <c r="AD99" s="1"/>
      <c r="AE99" s="1"/>
      <c r="AF99" s="1"/>
      <c r="AH99" s="100">
        <f t="shared" si="20"/>
        <v>1</v>
      </c>
      <c r="AI99" s="171" t="s">
        <v>79</v>
      </c>
      <c r="AJ99" s="136">
        <v>1114</v>
      </c>
      <c r="AK99" s="1"/>
      <c r="AL99" s="1"/>
      <c r="AM99" s="1"/>
      <c r="AN99" s="1"/>
      <c r="AO99" s="1"/>
      <c r="AQ99" s="100">
        <f t="shared" si="21"/>
        <v>1</v>
      </c>
      <c r="AR99" s="171" t="s">
        <v>79</v>
      </c>
      <c r="AS99" s="139">
        <v>1405</v>
      </c>
      <c r="AT99" s="1"/>
      <c r="AU99" s="1"/>
      <c r="AV99" s="1"/>
      <c r="AW99" s="1"/>
      <c r="AX99" s="1"/>
      <c r="AZ99" s="100">
        <f t="shared" si="22"/>
        <v>1</v>
      </c>
      <c r="BA99" s="171" t="s">
        <v>80</v>
      </c>
      <c r="BB99" s="139">
        <v>1680</v>
      </c>
      <c r="BC99" s="1"/>
      <c r="BD99" s="1"/>
      <c r="BE99" s="1"/>
      <c r="BF99" s="1"/>
      <c r="BG99" s="1"/>
      <c r="BI99" s="100">
        <f t="shared" si="23"/>
        <v>1</v>
      </c>
      <c r="BJ99" s="171" t="s">
        <v>78</v>
      </c>
      <c r="BK99" s="139">
        <v>1902</v>
      </c>
      <c r="BL99" s="1"/>
      <c r="BM99" s="1"/>
      <c r="BN99" s="1"/>
      <c r="BO99" s="1"/>
      <c r="BP99" s="1"/>
      <c r="BR99" s="100">
        <f t="shared" si="24"/>
        <v>1</v>
      </c>
      <c r="BS99" s="171" t="s">
        <v>80</v>
      </c>
      <c r="BT99" s="160">
        <v>2272</v>
      </c>
      <c r="BU99" s="1"/>
      <c r="BV99" s="1"/>
      <c r="BW99" s="1"/>
      <c r="BX99" s="1"/>
      <c r="BY99" s="1"/>
      <c r="BZ99" s="100"/>
      <c r="CA99" s="100">
        <f t="shared" si="25"/>
        <v>1</v>
      </c>
      <c r="CB99" s="171" t="s">
        <v>80</v>
      </c>
      <c r="CC99" s="172">
        <v>2591</v>
      </c>
      <c r="CD99" s="1"/>
      <c r="CE99" s="1"/>
      <c r="CF99" s="1"/>
      <c r="CG99" s="1"/>
      <c r="CH99" s="1"/>
      <c r="CJ99" s="169">
        <f t="shared" si="26"/>
        <v>1</v>
      </c>
      <c r="CK99" s="171" t="s">
        <v>79</v>
      </c>
      <c r="CL99" s="172">
        <v>2970</v>
      </c>
      <c r="CM99" s="1"/>
      <c r="CN99" s="1"/>
      <c r="CO99" s="1"/>
      <c r="CP99" s="1"/>
      <c r="CQ99" s="1"/>
      <c r="CS99" s="169">
        <f>IF(ISTEXT(CT99),1,0)</f>
        <v>1</v>
      </c>
      <c r="CT99" s="171" t="s">
        <v>77</v>
      </c>
      <c r="CU99" s="172">
        <v>3357</v>
      </c>
    </row>
    <row r="100" spans="1:99">
      <c r="A100" s="99"/>
      <c r="B100" s="99"/>
      <c r="C100" s="99"/>
      <c r="D100" s="99"/>
      <c r="I100" s="99"/>
      <c r="J100" s="99"/>
      <c r="K100" s="99"/>
      <c r="L100" s="99"/>
      <c r="Y100" s="100"/>
      <c r="Z100" s="171"/>
      <c r="CA100" s="100"/>
      <c r="CB100" s="100"/>
      <c r="CJ100" s="100"/>
      <c r="CK100" s="100"/>
      <c r="CS100" s="100"/>
      <c r="CT100" s="100"/>
    </row>
    <row r="101" spans="1:99">
      <c r="A101" s="99"/>
      <c r="B101" s="99"/>
      <c r="C101" s="99"/>
      <c r="D101" s="99"/>
      <c r="I101" s="99"/>
      <c r="J101" s="99"/>
      <c r="K101" s="99"/>
      <c r="L101" s="99"/>
      <c r="CA101" s="100"/>
      <c r="CB101" s="100"/>
      <c r="CJ101" s="100"/>
      <c r="CK101" s="100"/>
      <c r="CS101" s="100"/>
      <c r="CT101" s="100"/>
    </row>
    <row r="102" spans="1:99">
      <c r="CA102" s="100"/>
      <c r="CB102" s="100"/>
      <c r="CJ102" s="100"/>
      <c r="CK102" s="100"/>
      <c r="CS102" s="100"/>
      <c r="CT102" s="100"/>
    </row>
    <row r="103" spans="1:99">
      <c r="CA103" s="158"/>
      <c r="CB103" s="158"/>
      <c r="CJ103" s="158"/>
      <c r="CK103" s="158"/>
      <c r="CS103" s="158"/>
      <c r="CT103" s="158"/>
    </row>
    <row r="104" spans="1:99">
      <c r="CA104" s="100"/>
      <c r="CB104" s="100"/>
      <c r="CJ104" s="100"/>
      <c r="CK104" s="100"/>
      <c r="CS104" s="100"/>
      <c r="CT104" s="100"/>
    </row>
    <row r="105" spans="1:99">
      <c r="CA105" s="273"/>
      <c r="CB105" s="273"/>
      <c r="CJ105" s="273"/>
      <c r="CK105" s="273"/>
      <c r="CS105" s="273"/>
      <c r="CT105" s="273"/>
    </row>
    <row r="106" spans="1:99">
      <c r="CA106" s="273"/>
      <c r="CB106" s="273"/>
      <c r="CJ106" s="273"/>
      <c r="CK106" s="273"/>
      <c r="CS106" s="273"/>
      <c r="CT106" s="273"/>
    </row>
    <row r="107" spans="1:99">
      <c r="CA107" s="158"/>
      <c r="CB107" s="158"/>
      <c r="CJ107" s="158"/>
      <c r="CK107" s="158"/>
      <c r="CS107" s="158"/>
      <c r="CT107" s="158"/>
    </row>
    <row r="108" spans="1:99">
      <c r="CA108" s="158"/>
      <c r="CB108" s="158"/>
      <c r="CJ108" s="158"/>
      <c r="CK108" s="158"/>
      <c r="CS108" s="158"/>
      <c r="CT108" s="158"/>
    </row>
    <row r="109" spans="1:99">
      <c r="CA109" s="100"/>
      <c r="CB109" s="100"/>
      <c r="CJ109" s="100"/>
      <c r="CK109" s="100"/>
      <c r="CS109" s="100"/>
      <c r="CT109" s="100"/>
    </row>
    <row r="110" spans="1:99">
      <c r="CA110" s="100"/>
      <c r="CB110" s="100"/>
      <c r="CJ110" s="100"/>
      <c r="CK110" s="100"/>
      <c r="CS110" s="100"/>
      <c r="CT110" s="100"/>
    </row>
    <row r="111" spans="1:99">
      <c r="CA111" s="100"/>
      <c r="CB111" s="100"/>
      <c r="CJ111" s="100"/>
      <c r="CK111" s="100"/>
      <c r="CS111" s="100"/>
      <c r="CT111" s="100"/>
    </row>
    <row r="112" spans="1:99">
      <c r="CA112" s="100"/>
      <c r="CB112" s="100"/>
      <c r="CJ112" s="100"/>
      <c r="CK112" s="100"/>
      <c r="CS112" s="100"/>
      <c r="CT112" s="100"/>
    </row>
    <row r="113" spans="79:98">
      <c r="CA113" s="273"/>
      <c r="CB113" s="273"/>
      <c r="CJ113" s="273"/>
      <c r="CK113" s="273"/>
      <c r="CS113" s="273"/>
      <c r="CT113" s="273"/>
    </row>
    <row r="114" spans="79:98">
      <c r="CA114" s="158"/>
      <c r="CB114" s="158"/>
      <c r="CJ114" s="158"/>
      <c r="CK114" s="158"/>
      <c r="CS114" s="158"/>
      <c r="CT114" s="158"/>
    </row>
    <row r="115" spans="79:98">
      <c r="CA115" s="273"/>
      <c r="CB115" s="273"/>
      <c r="CJ115" s="273"/>
      <c r="CK115" s="273"/>
      <c r="CS115" s="273"/>
      <c r="CT115" s="273"/>
    </row>
    <row r="116" spans="79:98">
      <c r="CA116" s="100"/>
      <c r="CB116" s="100"/>
      <c r="CJ116" s="100"/>
      <c r="CK116" s="100"/>
      <c r="CS116" s="100"/>
      <c r="CT116" s="100"/>
    </row>
    <row r="117" spans="79:98">
      <c r="CA117" s="158"/>
      <c r="CB117" s="158"/>
      <c r="CJ117" s="158"/>
      <c r="CK117" s="158"/>
      <c r="CS117" s="158"/>
      <c r="CT117" s="158"/>
    </row>
    <row r="118" spans="79:98">
      <c r="CA118" s="158"/>
      <c r="CB118" s="158"/>
      <c r="CJ118" s="158"/>
      <c r="CK118" s="158"/>
      <c r="CS118" s="158"/>
      <c r="CT118" s="158"/>
    </row>
    <row r="119" spans="79:98">
      <c r="CA119" s="100"/>
      <c r="CB119" s="100"/>
      <c r="CJ119" s="100"/>
      <c r="CK119" s="100"/>
      <c r="CS119" s="100"/>
      <c r="CT119" s="100"/>
    </row>
    <row r="120" spans="79:98">
      <c r="CA120" s="100"/>
      <c r="CB120" s="100"/>
      <c r="CJ120" s="100"/>
      <c r="CK120" s="100"/>
      <c r="CS120" s="100"/>
      <c r="CT120" s="100"/>
    </row>
    <row r="121" spans="79:98">
      <c r="CA121" s="100"/>
      <c r="CB121" s="100"/>
      <c r="CJ121" s="100"/>
      <c r="CK121" s="100"/>
      <c r="CS121" s="100"/>
      <c r="CT121" s="100"/>
    </row>
    <row r="122" spans="79:98">
      <c r="CA122" s="100"/>
      <c r="CB122" s="100"/>
      <c r="CJ122" s="100"/>
      <c r="CK122" s="100"/>
      <c r="CS122" s="100"/>
      <c r="CT122" s="100"/>
    </row>
    <row r="123" spans="79:98">
      <c r="CA123" s="158"/>
      <c r="CB123" s="158"/>
      <c r="CJ123" s="158"/>
      <c r="CK123" s="158"/>
      <c r="CS123" s="158"/>
      <c r="CT123" s="158"/>
    </row>
    <row r="124" spans="79:98">
      <c r="CA124" s="100"/>
      <c r="CB124" s="100"/>
      <c r="CJ124" s="100"/>
      <c r="CK124" s="100"/>
      <c r="CS124" s="100"/>
      <c r="CT124" s="100"/>
    </row>
    <row r="125" spans="79:98">
      <c r="CA125" s="273"/>
      <c r="CB125" s="273"/>
      <c r="CJ125" s="273"/>
      <c r="CK125" s="273"/>
      <c r="CS125" s="273"/>
      <c r="CT125" s="273"/>
    </row>
    <row r="126" spans="79:98">
      <c r="CA126" s="158"/>
      <c r="CB126" s="158"/>
      <c r="CJ126" s="158"/>
      <c r="CK126" s="158"/>
      <c r="CS126" s="158"/>
      <c r="CT126" s="158"/>
    </row>
    <row r="127" spans="79:98">
      <c r="CA127" s="100"/>
      <c r="CB127" s="100"/>
      <c r="CJ127" s="100"/>
      <c r="CK127" s="100"/>
      <c r="CS127" s="100"/>
      <c r="CT127" s="100"/>
    </row>
    <row r="128" spans="79:98">
      <c r="CA128" s="100"/>
      <c r="CB128" s="100"/>
      <c r="CJ128" s="100"/>
      <c r="CK128" s="100"/>
      <c r="CS128" s="100"/>
      <c r="CT128" s="100"/>
    </row>
    <row r="129" spans="79:98">
      <c r="CA129" s="158"/>
      <c r="CB129" s="158"/>
      <c r="CJ129" s="158"/>
      <c r="CK129" s="158"/>
      <c r="CS129" s="158"/>
      <c r="CT129" s="158"/>
    </row>
    <row r="130" spans="79:98">
      <c r="CA130" s="100"/>
      <c r="CB130" s="100"/>
      <c r="CJ130" s="100"/>
      <c r="CK130" s="100"/>
      <c r="CS130" s="100"/>
      <c r="CT130" s="100"/>
    </row>
    <row r="131" spans="79:98">
      <c r="CA131" s="273"/>
      <c r="CB131" s="273"/>
      <c r="CJ131" s="273"/>
      <c r="CK131" s="273"/>
      <c r="CS131" s="273"/>
      <c r="CT131" s="273"/>
    </row>
    <row r="132" spans="79:98">
      <c r="CA132" s="158"/>
      <c r="CB132" s="158"/>
      <c r="CJ132" s="158"/>
      <c r="CK132" s="158"/>
      <c r="CS132" s="158"/>
      <c r="CT132" s="158"/>
    </row>
    <row r="133" spans="79:98">
      <c r="CA133" s="100"/>
      <c r="CB133" s="100"/>
      <c r="CJ133" s="100"/>
      <c r="CK133" s="100"/>
      <c r="CS133" s="100"/>
      <c r="CT133" s="100"/>
    </row>
    <row r="134" spans="79:98">
      <c r="CA134" s="273"/>
      <c r="CB134" s="273"/>
      <c r="CJ134" s="273"/>
      <c r="CK134" s="273"/>
      <c r="CS134" s="273"/>
      <c r="CT134" s="273"/>
    </row>
    <row r="135" spans="79:98">
      <c r="CA135" s="158"/>
      <c r="CB135" s="158"/>
      <c r="CJ135" s="158"/>
      <c r="CK135" s="158"/>
      <c r="CS135" s="158"/>
      <c r="CT135" s="158"/>
    </row>
    <row r="136" spans="79:98">
      <c r="CA136" s="158"/>
      <c r="CB136" s="158"/>
      <c r="CJ136" s="158"/>
      <c r="CK136" s="158"/>
      <c r="CS136" s="158"/>
      <c r="CT136" s="158"/>
    </row>
    <row r="137" spans="79:98">
      <c r="CA137" s="100"/>
      <c r="CB137" s="100"/>
      <c r="CJ137" s="100"/>
      <c r="CK137" s="100"/>
      <c r="CS137" s="100"/>
      <c r="CT137" s="100"/>
    </row>
    <row r="138" spans="79:98">
      <c r="CA138" s="273"/>
      <c r="CB138" s="273"/>
      <c r="CJ138" s="273"/>
      <c r="CK138" s="273"/>
      <c r="CS138" s="273"/>
      <c r="CT138" s="273"/>
    </row>
    <row r="139" spans="79:98">
      <c r="CA139" s="158"/>
      <c r="CB139" s="158"/>
      <c r="CJ139" s="158"/>
      <c r="CK139" s="158"/>
      <c r="CS139" s="158"/>
      <c r="CT139" s="158"/>
    </row>
    <row r="140" spans="79:98">
      <c r="CA140" s="158"/>
      <c r="CB140" s="158"/>
      <c r="CJ140" s="158"/>
      <c r="CK140" s="158"/>
      <c r="CS140" s="158"/>
      <c r="CT140" s="158"/>
    </row>
    <row r="141" spans="79:98">
      <c r="CA141" s="100"/>
      <c r="CB141" s="100"/>
      <c r="CJ141" s="100"/>
      <c r="CK141" s="100"/>
      <c r="CS141" s="100"/>
      <c r="CT141" s="100"/>
    </row>
    <row r="142" spans="79:98">
      <c r="CA142" s="100"/>
      <c r="CB142" s="100"/>
      <c r="CJ142" s="100"/>
      <c r="CK142" s="100"/>
      <c r="CS142" s="100"/>
      <c r="CT142" s="100"/>
    </row>
    <row r="143" spans="79:98">
      <c r="CA143" s="100"/>
      <c r="CB143" s="100"/>
      <c r="CJ143" s="100"/>
      <c r="CK143" s="100"/>
      <c r="CS143" s="100"/>
      <c r="CT143" s="100"/>
    </row>
    <row r="144" spans="79:98">
      <c r="CA144" s="100"/>
      <c r="CB144" s="100"/>
      <c r="CJ144" s="100"/>
      <c r="CK144" s="100"/>
      <c r="CS144" s="100"/>
      <c r="CT144" s="100"/>
    </row>
    <row r="145" spans="79:98">
      <c r="CA145" s="100"/>
      <c r="CB145" s="100"/>
      <c r="CJ145" s="100"/>
      <c r="CK145" s="100"/>
      <c r="CS145" s="100"/>
      <c r="CT145" s="100"/>
    </row>
    <row r="146" spans="79:98">
      <c r="CA146" s="100"/>
      <c r="CB146" s="100"/>
      <c r="CJ146" s="100"/>
      <c r="CK146" s="100"/>
      <c r="CS146" s="100"/>
      <c r="CT146" s="100"/>
    </row>
    <row r="147" spans="79:98">
      <c r="CA147" s="158"/>
      <c r="CB147" s="158"/>
      <c r="CJ147" s="158"/>
      <c r="CK147" s="158"/>
      <c r="CS147" s="158"/>
      <c r="CT147" s="158"/>
    </row>
    <row r="148" spans="79:98">
      <c r="CA148" s="100"/>
      <c r="CB148" s="100"/>
      <c r="CJ148" s="100"/>
      <c r="CK148" s="100"/>
      <c r="CS148" s="100"/>
      <c r="CT148" s="100"/>
    </row>
    <row r="149" spans="79:98">
      <c r="CA149" s="100"/>
      <c r="CB149" s="100"/>
      <c r="CJ149" s="100"/>
      <c r="CK149" s="100"/>
      <c r="CS149" s="100"/>
      <c r="CT149" s="100"/>
    </row>
    <row r="150" spans="79:98">
      <c r="CA150" s="100"/>
      <c r="CB150" s="100"/>
      <c r="CJ150" s="100"/>
      <c r="CK150" s="100"/>
      <c r="CS150" s="100"/>
      <c r="CT150" s="100"/>
    </row>
    <row r="151" spans="79:98">
      <c r="CA151" s="100"/>
      <c r="CB151" s="100"/>
      <c r="CJ151" s="100"/>
      <c r="CK151" s="100"/>
      <c r="CS151" s="100"/>
      <c r="CT151" s="100"/>
    </row>
    <row r="152" spans="79:98">
      <c r="CA152" s="273"/>
      <c r="CB152" s="273"/>
      <c r="CJ152" s="273"/>
      <c r="CK152" s="273"/>
      <c r="CS152" s="273"/>
      <c r="CT152" s="273"/>
    </row>
    <row r="153" spans="79:98">
      <c r="CA153" s="100"/>
      <c r="CB153" s="100"/>
      <c r="CJ153" s="100"/>
      <c r="CK153" s="100"/>
      <c r="CS153" s="100"/>
      <c r="CT153" s="100"/>
    </row>
    <row r="154" spans="79:98">
      <c r="CA154" s="100"/>
      <c r="CB154" s="100"/>
      <c r="CJ154" s="100"/>
      <c r="CK154" s="100"/>
      <c r="CS154" s="100"/>
      <c r="CT154" s="100"/>
    </row>
    <row r="155" spans="79:98">
      <c r="CA155" s="158"/>
      <c r="CB155" s="158"/>
      <c r="CJ155" s="158"/>
      <c r="CK155" s="158"/>
      <c r="CS155" s="158"/>
      <c r="CT155" s="158"/>
    </row>
    <row r="156" spans="79:98">
      <c r="CA156" s="158"/>
      <c r="CB156" s="158"/>
      <c r="CJ156" s="158"/>
      <c r="CK156" s="158"/>
      <c r="CS156" s="158"/>
      <c r="CT156" s="158"/>
    </row>
    <row r="157" spans="79:98">
      <c r="CA157" s="100"/>
      <c r="CB157" s="100"/>
      <c r="CJ157" s="100"/>
      <c r="CK157" s="100"/>
      <c r="CS157" s="100"/>
      <c r="CT157" s="100"/>
    </row>
    <row r="158" spans="79:98">
      <c r="CA158" s="158"/>
      <c r="CB158" s="158"/>
      <c r="CJ158" s="158"/>
      <c r="CK158" s="158"/>
      <c r="CS158" s="158"/>
      <c r="CT158" s="158"/>
    </row>
    <row r="159" spans="79:98">
      <c r="CA159" s="100"/>
      <c r="CB159" s="100"/>
      <c r="CJ159" s="100"/>
      <c r="CK159" s="100"/>
      <c r="CS159" s="100"/>
      <c r="CT159" s="100"/>
    </row>
    <row r="160" spans="79:98">
      <c r="CA160" s="158"/>
      <c r="CB160" s="158"/>
      <c r="CJ160" s="158"/>
      <c r="CK160" s="158"/>
      <c r="CS160" s="158"/>
      <c r="CT160" s="158"/>
    </row>
    <row r="161" spans="79:98">
      <c r="CA161" s="100"/>
      <c r="CB161" s="100"/>
      <c r="CJ161" s="100"/>
      <c r="CK161" s="100"/>
      <c r="CS161" s="100"/>
      <c r="CT161" s="100"/>
    </row>
    <row r="162" spans="79:98">
      <c r="CA162" s="202"/>
      <c r="CB162" s="202"/>
      <c r="CJ162" s="202"/>
      <c r="CK162" s="202"/>
      <c r="CS162" s="202"/>
      <c r="CT162" s="202"/>
    </row>
    <row r="163" spans="79:98">
      <c r="CA163" s="100"/>
      <c r="CB163" s="100"/>
      <c r="CJ163" s="100"/>
      <c r="CK163" s="100"/>
      <c r="CS163" s="100"/>
      <c r="CT163" s="100"/>
    </row>
    <row r="164" spans="79:98">
      <c r="CA164" s="100"/>
      <c r="CB164" s="100"/>
      <c r="CJ164" s="100"/>
      <c r="CK164" s="100"/>
      <c r="CS164" s="100"/>
      <c r="CT164" s="100"/>
    </row>
    <row r="165" spans="79:98">
      <c r="CA165" s="158"/>
      <c r="CB165" s="158"/>
      <c r="CJ165" s="158"/>
      <c r="CK165" s="158"/>
      <c r="CS165" s="158"/>
      <c r="CT165" s="158"/>
    </row>
    <row r="166" spans="79:98">
      <c r="CA166" s="100"/>
      <c r="CB166" s="100"/>
      <c r="CJ166" s="100"/>
      <c r="CK166" s="100"/>
      <c r="CS166" s="100"/>
      <c r="CT166" s="100"/>
    </row>
    <row r="167" spans="79:98">
      <c r="CA167" s="100"/>
      <c r="CB167" s="100"/>
      <c r="CJ167" s="100"/>
      <c r="CK167" s="100"/>
      <c r="CS167" s="100"/>
      <c r="CT167" s="100"/>
    </row>
    <row r="168" spans="79:98">
      <c r="CA168" s="158"/>
      <c r="CB168" s="158"/>
      <c r="CJ168" s="158"/>
      <c r="CK168" s="158"/>
      <c r="CS168" s="158"/>
      <c r="CT168" s="158"/>
    </row>
    <row r="169" spans="79:98">
      <c r="CA169" s="100"/>
      <c r="CB169" s="100"/>
      <c r="CJ169" s="100"/>
      <c r="CK169" s="100"/>
      <c r="CS169" s="100"/>
      <c r="CT169" s="100"/>
    </row>
    <row r="170" spans="79:98">
      <c r="CA170" s="158"/>
      <c r="CB170" s="158"/>
      <c r="CJ170" s="158"/>
      <c r="CK170" s="158"/>
      <c r="CS170" s="158"/>
      <c r="CT170" s="158"/>
    </row>
    <row r="171" spans="79:98">
      <c r="CA171" s="158"/>
      <c r="CB171" s="158"/>
      <c r="CJ171" s="158"/>
      <c r="CK171" s="158"/>
      <c r="CS171" s="158"/>
      <c r="CT171" s="158"/>
    </row>
    <row r="172" spans="79:98">
      <c r="CA172" s="202"/>
      <c r="CB172" s="202"/>
      <c r="CJ172" s="202"/>
      <c r="CK172" s="202"/>
      <c r="CS172" s="202"/>
      <c r="CT172" s="202"/>
    </row>
    <row r="173" spans="79:98">
      <c r="CA173" s="100"/>
      <c r="CB173" s="100"/>
      <c r="CJ173" s="100"/>
      <c r="CK173" s="100"/>
      <c r="CS173" s="100"/>
      <c r="CT173" s="100"/>
    </row>
    <row r="174" spans="79:98">
      <c r="CA174" s="100"/>
      <c r="CB174" s="100"/>
      <c r="CJ174" s="100"/>
      <c r="CK174" s="100"/>
      <c r="CS174" s="100"/>
      <c r="CT174" s="100"/>
    </row>
    <row r="175" spans="79:98">
      <c r="CA175" s="100"/>
      <c r="CB175" s="100"/>
      <c r="CJ175" s="100"/>
      <c r="CK175" s="100"/>
      <c r="CS175" s="100"/>
      <c r="CT175" s="100"/>
    </row>
    <row r="176" spans="79:98">
      <c r="CA176" s="100"/>
      <c r="CB176" s="100"/>
      <c r="CJ176" s="100"/>
      <c r="CK176" s="100"/>
      <c r="CS176" s="100"/>
      <c r="CT176" s="100"/>
    </row>
    <row r="177" spans="79:98">
      <c r="CA177" s="273"/>
      <c r="CB177" s="273"/>
      <c r="CJ177" s="273"/>
      <c r="CK177" s="273"/>
      <c r="CS177" s="273"/>
      <c r="CT177" s="273"/>
    </row>
    <row r="178" spans="79:98">
      <c r="CA178" s="100"/>
      <c r="CB178" s="100"/>
      <c r="CJ178" s="100"/>
      <c r="CK178" s="100"/>
      <c r="CS178" s="100"/>
      <c r="CT178" s="100"/>
    </row>
    <row r="179" spans="79:98">
      <c r="CA179" s="100"/>
      <c r="CB179" s="100"/>
      <c r="CJ179" s="100"/>
      <c r="CK179" s="100"/>
      <c r="CS179" s="100"/>
      <c r="CT179" s="100"/>
    </row>
    <row r="180" spans="79:98">
      <c r="CA180" s="100"/>
      <c r="CB180" s="100"/>
      <c r="CJ180" s="100"/>
      <c r="CK180" s="100"/>
      <c r="CS180" s="100"/>
      <c r="CT180" s="100"/>
    </row>
    <row r="181" spans="79:98">
      <c r="CA181" s="158"/>
      <c r="CB181" s="158"/>
      <c r="CJ181" s="158"/>
      <c r="CK181" s="158"/>
      <c r="CS181" s="158"/>
      <c r="CT181" s="158"/>
    </row>
    <row r="182" spans="79:98">
      <c r="CA182" s="100"/>
      <c r="CB182" s="100"/>
      <c r="CJ182" s="100"/>
      <c r="CK182" s="100"/>
      <c r="CS182" s="100"/>
      <c r="CT182" s="100"/>
    </row>
    <row r="183" spans="79:98">
      <c r="CA183" s="100"/>
      <c r="CB183" s="100"/>
      <c r="CJ183" s="100"/>
      <c r="CK183" s="100"/>
      <c r="CS183" s="100"/>
      <c r="CT183" s="100"/>
    </row>
    <row r="184" spans="79:98">
      <c r="CA184" s="100"/>
      <c r="CB184" s="100"/>
      <c r="CJ184" s="100"/>
      <c r="CK184" s="100"/>
      <c r="CS184" s="100"/>
      <c r="CT184" s="100"/>
    </row>
    <row r="185" spans="79:98">
      <c r="CA185" s="273"/>
      <c r="CB185" s="273"/>
      <c r="CJ185" s="273"/>
      <c r="CK185" s="273"/>
      <c r="CS185" s="273"/>
      <c r="CT185" s="273"/>
    </row>
    <row r="186" spans="79:98">
      <c r="CA186" s="273"/>
      <c r="CB186" s="273"/>
      <c r="CJ186" s="273"/>
      <c r="CK186" s="273"/>
      <c r="CS186" s="273"/>
      <c r="CT186" s="273"/>
    </row>
    <row r="187" spans="79:98">
      <c r="CA187" s="273"/>
      <c r="CB187" s="273"/>
      <c r="CJ187" s="273"/>
      <c r="CK187" s="273"/>
      <c r="CS187" s="273"/>
      <c r="CT187" s="273"/>
    </row>
    <row r="188" spans="79:98">
      <c r="CA188" s="158"/>
      <c r="CB188" s="158"/>
      <c r="CJ188" s="158"/>
      <c r="CK188" s="158"/>
      <c r="CS188" s="158"/>
      <c r="CT188" s="158"/>
    </row>
    <row r="189" spans="79:98">
      <c r="CA189" s="100"/>
      <c r="CB189" s="100"/>
      <c r="CJ189" s="100"/>
      <c r="CK189" s="100"/>
      <c r="CS189" s="100"/>
      <c r="CT189" s="100"/>
    </row>
    <row r="190" spans="79:98">
      <c r="CA190" s="158"/>
      <c r="CB190" s="158"/>
      <c r="CJ190" s="158"/>
      <c r="CK190" s="158"/>
      <c r="CS190" s="158"/>
      <c r="CT190" s="158"/>
    </row>
    <row r="191" spans="79:98">
      <c r="CA191" s="158"/>
      <c r="CB191" s="158"/>
      <c r="CJ191" s="158"/>
      <c r="CK191" s="158"/>
      <c r="CS191" s="158"/>
      <c r="CT191" s="158"/>
    </row>
    <row r="192" spans="79:98">
      <c r="CA192" s="100"/>
      <c r="CB192" s="100"/>
      <c r="CJ192" s="100"/>
      <c r="CK192" s="100"/>
      <c r="CS192" s="100"/>
      <c r="CT192" s="100"/>
    </row>
    <row r="193" spans="79:98">
      <c r="CA193" s="100"/>
      <c r="CB193" s="100"/>
      <c r="CJ193" s="100"/>
      <c r="CK193" s="100"/>
      <c r="CS193" s="100"/>
      <c r="CT193" s="100"/>
    </row>
    <row r="194" spans="79:98">
      <c r="CA194" s="100"/>
      <c r="CB194" s="100"/>
      <c r="CJ194" s="100"/>
      <c r="CK194" s="100"/>
      <c r="CS194" s="100"/>
      <c r="CT194" s="100"/>
    </row>
    <row r="195" spans="79:98">
      <c r="CA195" s="100"/>
      <c r="CB195" s="100"/>
      <c r="CJ195" s="100"/>
      <c r="CK195" s="100"/>
      <c r="CS195" s="100"/>
      <c r="CT195" s="100"/>
    </row>
    <row r="196" spans="79:98">
      <c r="CA196" s="100"/>
      <c r="CB196" s="100"/>
      <c r="CJ196" s="100"/>
      <c r="CK196" s="100"/>
      <c r="CS196" s="100"/>
      <c r="CT196" s="100"/>
    </row>
    <row r="197" spans="79:98">
      <c r="CA197" s="100"/>
      <c r="CB197" s="100"/>
      <c r="CJ197" s="100"/>
      <c r="CK197" s="100"/>
      <c r="CS197" s="100"/>
      <c r="CT197" s="100"/>
    </row>
    <row r="198" spans="79:98">
      <c r="CA198" s="100"/>
      <c r="CB198" s="100"/>
      <c r="CJ198" s="100"/>
      <c r="CK198" s="100"/>
      <c r="CS198" s="100"/>
      <c r="CT198" s="100"/>
    </row>
    <row r="199" spans="79:98">
      <c r="CA199" s="100"/>
      <c r="CB199" s="100"/>
      <c r="CJ199" s="100"/>
      <c r="CK199" s="100"/>
      <c r="CS199" s="100"/>
      <c r="CT199" s="100"/>
    </row>
    <row r="200" spans="79:98">
      <c r="CA200" s="100"/>
      <c r="CB200" s="100"/>
      <c r="CJ200" s="100"/>
      <c r="CK200" s="100"/>
      <c r="CS200" s="100"/>
      <c r="CT200" s="100"/>
    </row>
    <row r="201" spans="79:98">
      <c r="CA201" s="100"/>
      <c r="CB201" s="100"/>
      <c r="CJ201" s="100"/>
      <c r="CK201" s="100"/>
      <c r="CS201" s="100"/>
      <c r="CT201" s="100"/>
    </row>
    <row r="202" spans="79:98">
      <c r="CA202" s="100"/>
      <c r="CB202" s="100"/>
      <c r="CJ202" s="100"/>
      <c r="CK202" s="100"/>
      <c r="CS202" s="100"/>
      <c r="CT202" s="100"/>
    </row>
    <row r="203" spans="79:98">
      <c r="CA203" s="100"/>
      <c r="CB203" s="100"/>
      <c r="CJ203" s="100"/>
      <c r="CK203" s="100"/>
      <c r="CS203" s="100"/>
      <c r="CT203" s="100"/>
    </row>
    <row r="204" spans="79:98">
      <c r="CA204" s="100"/>
      <c r="CB204" s="100"/>
      <c r="CJ204" s="100"/>
      <c r="CK204" s="100"/>
      <c r="CS204" s="100"/>
      <c r="CT204" s="100"/>
    </row>
    <row r="205" spans="79:98">
      <c r="CA205" s="100"/>
      <c r="CB205" s="100"/>
      <c r="CJ205" s="100"/>
      <c r="CK205" s="100"/>
      <c r="CS205" s="100"/>
      <c r="CT205" s="100"/>
    </row>
    <row r="206" spans="79:98">
      <c r="CA206" s="273"/>
      <c r="CB206" s="273"/>
      <c r="CJ206" s="273"/>
      <c r="CK206" s="273"/>
      <c r="CS206" s="273"/>
      <c r="CT206" s="273"/>
    </row>
    <row r="207" spans="79:98">
      <c r="CA207" s="100"/>
      <c r="CB207" s="100"/>
      <c r="CJ207" s="100"/>
      <c r="CK207" s="100"/>
      <c r="CS207" s="100"/>
      <c r="CT207" s="100"/>
    </row>
    <row r="208" spans="79:98">
      <c r="CA208" s="273"/>
      <c r="CB208" s="273"/>
      <c r="CJ208" s="273"/>
      <c r="CK208" s="273"/>
      <c r="CS208" s="273"/>
      <c r="CT208" s="273"/>
    </row>
    <row r="209" spans="79:98">
      <c r="CA209" s="202"/>
      <c r="CB209" s="202"/>
      <c r="CJ209" s="202"/>
      <c r="CK209" s="202"/>
      <c r="CS209" s="202"/>
      <c r="CT209" s="202"/>
    </row>
    <row r="210" spans="79:98">
      <c r="CA210" s="100"/>
      <c r="CB210" s="100"/>
      <c r="CJ210" s="100"/>
      <c r="CK210" s="100"/>
      <c r="CS210" s="100"/>
      <c r="CT210" s="100"/>
    </row>
    <row r="211" spans="79:98">
      <c r="CA211" s="100"/>
      <c r="CB211" s="100"/>
      <c r="CJ211" s="100"/>
      <c r="CK211" s="100"/>
      <c r="CS211" s="100"/>
      <c r="CT211" s="100"/>
    </row>
    <row r="212" spans="79:98">
      <c r="CA212" s="100"/>
      <c r="CB212" s="100"/>
      <c r="CJ212" s="100"/>
      <c r="CK212" s="100"/>
      <c r="CS212" s="100"/>
      <c r="CT212" s="100"/>
    </row>
    <row r="213" spans="79:98">
      <c r="CA213" s="100"/>
      <c r="CB213" s="100"/>
      <c r="CJ213" s="100"/>
      <c r="CK213" s="100"/>
      <c r="CS213" s="100"/>
      <c r="CT213" s="100"/>
    </row>
    <row r="214" spans="79:98">
      <c r="CA214" s="158"/>
      <c r="CB214" s="158"/>
      <c r="CJ214" s="158"/>
      <c r="CK214" s="158"/>
      <c r="CS214" s="158"/>
      <c r="CT214" s="158"/>
    </row>
    <row r="215" spans="79:98">
      <c r="CA215" s="100"/>
      <c r="CB215" s="100"/>
      <c r="CJ215" s="100"/>
      <c r="CK215" s="100"/>
      <c r="CS215" s="100"/>
      <c r="CT215" s="100"/>
    </row>
    <row r="216" spans="79:98">
      <c r="CA216" s="100"/>
      <c r="CB216" s="100"/>
      <c r="CJ216" s="100"/>
      <c r="CK216" s="100"/>
      <c r="CS216" s="100"/>
      <c r="CT216" s="100"/>
    </row>
    <row r="217" spans="79:98">
      <c r="CA217" s="100"/>
      <c r="CB217" s="100"/>
      <c r="CJ217" s="100"/>
      <c r="CK217" s="100"/>
      <c r="CS217" s="100"/>
      <c r="CT217" s="100"/>
    </row>
    <row r="218" spans="79:98">
      <c r="CA218" s="100"/>
      <c r="CB218" s="100"/>
      <c r="CJ218" s="100"/>
      <c r="CK218" s="100"/>
      <c r="CS218" s="100"/>
      <c r="CT218" s="100"/>
    </row>
    <row r="219" spans="79:98">
      <c r="CA219" s="100"/>
      <c r="CB219" s="100"/>
      <c r="CJ219" s="100"/>
      <c r="CK219" s="100"/>
      <c r="CS219" s="100"/>
      <c r="CT219" s="100"/>
    </row>
    <row r="220" spans="79:98">
      <c r="CA220" s="100"/>
      <c r="CB220" s="100"/>
      <c r="CJ220" s="100"/>
      <c r="CK220" s="100"/>
      <c r="CS220" s="100"/>
      <c r="CT220" s="100"/>
    </row>
    <row r="221" spans="79:98">
      <c r="CA221" s="100"/>
      <c r="CB221" s="100"/>
      <c r="CJ221" s="100"/>
      <c r="CK221" s="100"/>
      <c r="CS221" s="100"/>
      <c r="CT221" s="100"/>
    </row>
    <row r="222" spans="79:98">
      <c r="CA222" s="100"/>
      <c r="CB222" s="100"/>
      <c r="CJ222" s="100"/>
      <c r="CK222" s="100"/>
      <c r="CS222" s="100"/>
      <c r="CT222" s="100"/>
    </row>
    <row r="223" spans="79:98">
      <c r="CA223" s="100"/>
      <c r="CB223" s="100"/>
      <c r="CJ223" s="100"/>
      <c r="CK223" s="100"/>
      <c r="CS223" s="100"/>
      <c r="CT223" s="100"/>
    </row>
    <row r="224" spans="79:98">
      <c r="CA224" s="100"/>
      <c r="CB224" s="100"/>
      <c r="CJ224" s="100"/>
      <c r="CK224" s="100"/>
      <c r="CS224" s="100"/>
      <c r="CT224" s="100"/>
    </row>
    <row r="225" spans="79:98">
      <c r="CA225" s="100"/>
      <c r="CB225" s="100"/>
      <c r="CJ225" s="100"/>
      <c r="CK225" s="100"/>
      <c r="CS225" s="100"/>
      <c r="CT225" s="100"/>
    </row>
    <row r="226" spans="79:98">
      <c r="CA226" s="100"/>
      <c r="CB226" s="100"/>
      <c r="CJ226" s="100"/>
      <c r="CK226" s="100"/>
      <c r="CS226" s="100"/>
      <c r="CT226" s="100"/>
    </row>
    <row r="227" spans="79:98">
      <c r="CA227" s="100"/>
      <c r="CB227" s="100"/>
      <c r="CJ227" s="100"/>
      <c r="CK227" s="100"/>
      <c r="CS227" s="100"/>
      <c r="CT227" s="100"/>
    </row>
    <row r="228" spans="79:98">
      <c r="CA228" s="273"/>
      <c r="CB228" s="273"/>
      <c r="CJ228" s="273"/>
      <c r="CK228" s="273"/>
      <c r="CS228" s="273"/>
      <c r="CT228" s="273"/>
    </row>
    <row r="229" spans="79:98">
      <c r="CA229" s="100"/>
      <c r="CB229" s="100"/>
      <c r="CJ229" s="100"/>
      <c r="CK229" s="100"/>
      <c r="CS229" s="100"/>
      <c r="CT229" s="100"/>
    </row>
    <row r="230" spans="79:98">
      <c r="CA230" s="100"/>
      <c r="CB230" s="100"/>
      <c r="CJ230" s="100"/>
      <c r="CK230" s="100"/>
      <c r="CS230" s="100"/>
      <c r="CT230" s="100"/>
    </row>
    <row r="231" spans="79:98">
      <c r="CA231" s="100"/>
      <c r="CB231" s="100"/>
      <c r="CJ231" s="100"/>
      <c r="CK231" s="100"/>
      <c r="CS231" s="100"/>
      <c r="CT231" s="100"/>
    </row>
    <row r="232" spans="79:98">
      <c r="CA232" s="158"/>
      <c r="CB232" s="158"/>
      <c r="CJ232" s="158"/>
      <c r="CK232" s="158"/>
      <c r="CS232" s="158"/>
      <c r="CT232" s="158"/>
    </row>
    <row r="233" spans="79:98">
      <c r="CA233" s="273"/>
      <c r="CB233" s="273"/>
      <c r="CJ233" s="273"/>
      <c r="CK233" s="273"/>
      <c r="CS233" s="273"/>
      <c r="CT233" s="273"/>
    </row>
    <row r="234" spans="79:98">
      <c r="CA234" s="100"/>
      <c r="CB234" s="100"/>
      <c r="CJ234" s="100"/>
      <c r="CK234" s="100"/>
      <c r="CS234" s="100"/>
      <c r="CT234" s="100"/>
    </row>
    <row r="235" spans="79:98">
      <c r="CA235" s="202"/>
      <c r="CB235" s="202"/>
      <c r="CJ235" s="202"/>
      <c r="CK235" s="202"/>
      <c r="CS235" s="202"/>
      <c r="CT235" s="202"/>
    </row>
    <row r="236" spans="79:98">
      <c r="CA236" s="202"/>
      <c r="CB236" s="202"/>
      <c r="CJ236" s="202"/>
      <c r="CK236" s="202"/>
      <c r="CS236" s="202"/>
      <c r="CT236" s="202"/>
    </row>
    <row r="237" spans="79:98">
      <c r="CA237" s="100"/>
      <c r="CB237" s="100"/>
      <c r="CJ237" s="100"/>
      <c r="CK237" s="100"/>
      <c r="CS237" s="100"/>
      <c r="CT237" s="100"/>
    </row>
    <row r="238" spans="79:98">
      <c r="CA238" s="100"/>
      <c r="CB238" s="100"/>
      <c r="CJ238" s="100"/>
      <c r="CK238" s="100"/>
      <c r="CS238" s="100"/>
      <c r="CT238" s="100"/>
    </row>
    <row r="239" spans="79:98">
      <c r="CA239" s="202"/>
      <c r="CB239" s="202"/>
      <c r="CJ239" s="202"/>
      <c r="CK239" s="202"/>
      <c r="CS239" s="202"/>
      <c r="CT239" s="202"/>
    </row>
    <row r="240" spans="79:98">
      <c r="CA240" s="100"/>
      <c r="CB240" s="100"/>
      <c r="CJ240" s="100"/>
      <c r="CK240" s="100"/>
      <c r="CS240" s="100"/>
      <c r="CT240" s="100"/>
    </row>
    <row r="241" spans="79:98">
      <c r="CA241" s="158"/>
      <c r="CB241" s="158"/>
      <c r="CJ241" s="158"/>
      <c r="CK241" s="158"/>
      <c r="CS241" s="158"/>
      <c r="CT241" s="158"/>
    </row>
    <row r="242" spans="79:98">
      <c r="CA242" s="158"/>
      <c r="CB242" s="158"/>
      <c r="CJ242" s="158"/>
      <c r="CK242" s="158"/>
      <c r="CS242" s="158"/>
      <c r="CT242" s="158"/>
    </row>
    <row r="243" spans="79:98">
      <c r="CA243" s="273"/>
      <c r="CB243" s="273"/>
      <c r="CJ243" s="273"/>
      <c r="CK243" s="273"/>
      <c r="CS243" s="273"/>
      <c r="CT243" s="273"/>
    </row>
    <row r="244" spans="79:98">
      <c r="CA244" s="100"/>
      <c r="CB244" s="100"/>
      <c r="CJ244" s="100"/>
      <c r="CK244" s="100"/>
      <c r="CS244" s="100"/>
      <c r="CT244" s="100"/>
    </row>
    <row r="245" spans="79:98">
      <c r="CA245" s="100"/>
      <c r="CB245" s="100"/>
      <c r="CJ245" s="100"/>
      <c r="CK245" s="100"/>
      <c r="CS245" s="100"/>
      <c r="CT245" s="100"/>
    </row>
    <row r="246" spans="79:98">
      <c r="CA246" s="158"/>
      <c r="CB246" s="158"/>
      <c r="CJ246" s="158"/>
      <c r="CK246" s="158"/>
      <c r="CS246" s="158"/>
      <c r="CT246" s="158"/>
    </row>
    <row r="247" spans="79:98">
      <c r="CA247" s="100"/>
      <c r="CB247" s="100"/>
      <c r="CJ247" s="100"/>
      <c r="CK247" s="100"/>
      <c r="CS247" s="100"/>
      <c r="CT247" s="100"/>
    </row>
    <row r="248" spans="79:98">
      <c r="CA248" s="100"/>
      <c r="CB248" s="100"/>
      <c r="CJ248" s="100"/>
      <c r="CK248" s="100"/>
      <c r="CS248" s="100"/>
      <c r="CT248" s="100"/>
    </row>
    <row r="249" spans="79:98">
      <c r="CA249" s="158"/>
      <c r="CB249" s="158"/>
      <c r="CJ249" s="158"/>
      <c r="CK249" s="158"/>
      <c r="CS249" s="158"/>
      <c r="CT249" s="158"/>
    </row>
    <row r="250" spans="79:98">
      <c r="CA250" s="100"/>
      <c r="CB250" s="100"/>
      <c r="CJ250" s="100"/>
      <c r="CK250" s="100"/>
      <c r="CS250" s="100"/>
      <c r="CT250" s="100"/>
    </row>
    <row r="251" spans="79:98">
      <c r="CA251" s="100"/>
      <c r="CB251" s="100"/>
      <c r="CJ251" s="100"/>
      <c r="CK251" s="100"/>
      <c r="CS251" s="100"/>
      <c r="CT251" s="100"/>
    </row>
    <row r="252" spans="79:98">
      <c r="CA252" s="100"/>
      <c r="CB252" s="100"/>
      <c r="CJ252" s="100"/>
      <c r="CK252" s="100"/>
      <c r="CS252" s="100"/>
      <c r="CT252" s="100"/>
    </row>
    <row r="253" spans="79:98">
      <c r="CA253" s="100"/>
      <c r="CB253" s="100"/>
      <c r="CJ253" s="100"/>
      <c r="CK253" s="100"/>
      <c r="CS253" s="100"/>
      <c r="CT253" s="100"/>
    </row>
    <row r="254" spans="79:98">
      <c r="CA254" s="202"/>
      <c r="CB254" s="202"/>
      <c r="CJ254" s="202"/>
      <c r="CK254" s="202"/>
      <c r="CS254" s="202"/>
      <c r="CT254" s="202"/>
    </row>
    <row r="255" spans="79:98">
      <c r="CA255" s="202"/>
      <c r="CB255" s="202"/>
      <c r="CJ255" s="202"/>
      <c r="CK255" s="202"/>
      <c r="CS255" s="202"/>
      <c r="CT255" s="202"/>
    </row>
    <row r="256" spans="79:98">
      <c r="CA256" s="100"/>
      <c r="CB256" s="100"/>
      <c r="CJ256" s="100"/>
      <c r="CK256" s="100"/>
      <c r="CS256" s="100"/>
      <c r="CT256" s="100"/>
    </row>
    <row r="257" spans="79:98">
      <c r="CA257" s="100"/>
      <c r="CB257" s="100"/>
      <c r="CJ257" s="100"/>
      <c r="CK257" s="100"/>
      <c r="CS257" s="100"/>
      <c r="CT257" s="100"/>
    </row>
    <row r="258" spans="79:98">
      <c r="CA258" s="202"/>
      <c r="CB258" s="202"/>
      <c r="CJ258" s="202"/>
      <c r="CK258" s="202"/>
      <c r="CS258" s="202"/>
      <c r="CT258" s="202"/>
    </row>
    <row r="259" spans="79:98">
      <c r="CA259" s="100"/>
      <c r="CB259" s="100"/>
      <c r="CJ259" s="100"/>
      <c r="CK259" s="100"/>
      <c r="CS259" s="100"/>
      <c r="CT259" s="100"/>
    </row>
    <row r="260" spans="79:98">
      <c r="CA260" s="100"/>
      <c r="CB260" s="100"/>
      <c r="CJ260" s="100"/>
      <c r="CK260" s="100"/>
      <c r="CS260" s="100"/>
      <c r="CT260" s="100"/>
    </row>
    <row r="261" spans="79:98">
      <c r="CA261" s="100"/>
      <c r="CB261" s="100"/>
      <c r="CJ261" s="100"/>
      <c r="CK261" s="100"/>
      <c r="CS261" s="100"/>
      <c r="CT261" s="100"/>
    </row>
    <row r="262" spans="79:98">
      <c r="CA262" s="273"/>
      <c r="CB262" s="273"/>
      <c r="CJ262" s="273"/>
      <c r="CK262" s="273"/>
      <c r="CS262" s="273"/>
      <c r="CT262" s="273"/>
    </row>
    <row r="263" spans="79:98">
      <c r="CA263" s="100"/>
      <c r="CB263" s="100"/>
      <c r="CJ263" s="100"/>
      <c r="CK263" s="100"/>
      <c r="CS263" s="100"/>
      <c r="CT263" s="100"/>
    </row>
    <row r="264" spans="79:98">
      <c r="CA264" s="202"/>
      <c r="CB264" s="202"/>
      <c r="CJ264" s="202"/>
      <c r="CK264" s="202"/>
      <c r="CS264" s="202"/>
      <c r="CT264" s="202"/>
    </row>
    <row r="265" spans="79:98">
      <c r="CA265" s="273"/>
      <c r="CB265" s="273"/>
      <c r="CJ265" s="273"/>
      <c r="CK265" s="273"/>
      <c r="CS265" s="273"/>
      <c r="CT265" s="273"/>
    </row>
    <row r="266" spans="79:98">
      <c r="CA266" s="100"/>
      <c r="CB266" s="100"/>
      <c r="CJ266" s="100"/>
      <c r="CK266" s="100"/>
      <c r="CS266" s="100"/>
      <c r="CT266" s="100"/>
    </row>
    <row r="267" spans="79:98">
      <c r="CA267" s="100"/>
      <c r="CB267" s="100"/>
      <c r="CJ267" s="100"/>
      <c r="CK267" s="100"/>
      <c r="CS267" s="100"/>
      <c r="CT267" s="100"/>
    </row>
    <row r="268" spans="79:98">
      <c r="CA268" s="202"/>
      <c r="CB268" s="202"/>
      <c r="CJ268" s="202"/>
      <c r="CK268" s="202"/>
      <c r="CS268" s="202"/>
      <c r="CT268" s="202"/>
    </row>
    <row r="269" spans="79:98">
      <c r="CA269" s="100"/>
      <c r="CB269" s="100"/>
      <c r="CJ269" s="100"/>
      <c r="CK269" s="100"/>
      <c r="CS269" s="100"/>
      <c r="CT269" s="100"/>
    </row>
    <row r="270" spans="79:98">
      <c r="CA270" s="100"/>
      <c r="CB270" s="100"/>
      <c r="CJ270" s="100"/>
      <c r="CK270" s="100"/>
      <c r="CS270" s="100"/>
      <c r="CT270" s="100"/>
    </row>
    <row r="271" spans="79:98">
      <c r="CA271" s="100"/>
      <c r="CB271" s="100"/>
      <c r="CJ271" s="100"/>
      <c r="CK271" s="100"/>
      <c r="CS271" s="100"/>
      <c r="CT271" s="100"/>
    </row>
    <row r="272" spans="79:98">
      <c r="CA272" s="100"/>
      <c r="CB272" s="100"/>
      <c r="CJ272" s="100"/>
      <c r="CK272" s="100"/>
      <c r="CS272" s="100"/>
      <c r="CT272" s="100"/>
    </row>
    <row r="273" spans="79:98">
      <c r="CA273" s="100"/>
      <c r="CB273" s="100"/>
      <c r="CJ273" s="100"/>
      <c r="CK273" s="100"/>
      <c r="CS273" s="100"/>
      <c r="CT273" s="100"/>
    </row>
    <row r="274" spans="79:98">
      <c r="CA274" s="202"/>
      <c r="CB274" s="202"/>
      <c r="CJ274" s="202"/>
      <c r="CK274" s="202"/>
      <c r="CS274" s="202"/>
      <c r="CT274" s="202"/>
    </row>
    <row r="275" spans="79:98">
      <c r="CA275" s="100"/>
      <c r="CB275" s="100"/>
      <c r="CJ275" s="100"/>
      <c r="CK275" s="100"/>
      <c r="CS275" s="100"/>
      <c r="CT275" s="100"/>
    </row>
    <row r="276" spans="79:98">
      <c r="CA276" s="202"/>
      <c r="CB276" s="202"/>
      <c r="CJ276" s="202"/>
      <c r="CK276" s="202"/>
      <c r="CS276" s="202"/>
      <c r="CT276" s="202"/>
    </row>
    <row r="277" spans="79:98">
      <c r="CA277" s="100"/>
      <c r="CB277" s="100"/>
      <c r="CJ277" s="100"/>
      <c r="CK277" s="100"/>
      <c r="CS277" s="100"/>
      <c r="CT277" s="100"/>
    </row>
    <row r="278" spans="79:98">
      <c r="CA278" s="100"/>
      <c r="CB278" s="100"/>
      <c r="CJ278" s="100"/>
      <c r="CK278" s="100"/>
      <c r="CS278" s="100"/>
      <c r="CT278" s="100"/>
    </row>
    <row r="279" spans="79:98">
      <c r="CA279" s="100"/>
      <c r="CB279" s="100"/>
      <c r="CJ279" s="100"/>
      <c r="CK279" s="100"/>
      <c r="CS279" s="100"/>
      <c r="CT279" s="100"/>
    </row>
    <row r="280" spans="79:98">
      <c r="CA280" s="100"/>
      <c r="CB280" s="100"/>
      <c r="CJ280" s="100"/>
      <c r="CK280" s="100"/>
      <c r="CS280" s="100"/>
      <c r="CT280" s="100"/>
    </row>
    <row r="281" spans="79:98">
      <c r="CA281" s="100"/>
      <c r="CB281" s="100"/>
      <c r="CJ281" s="100"/>
      <c r="CK281" s="100"/>
      <c r="CS281" s="100"/>
      <c r="CT281" s="100"/>
    </row>
    <row r="282" spans="79:98">
      <c r="CA282" s="100"/>
      <c r="CB282" s="100"/>
      <c r="CJ282" s="100"/>
      <c r="CK282" s="100"/>
      <c r="CS282" s="100"/>
      <c r="CT282" s="100"/>
    </row>
    <row r="283" spans="79:98">
      <c r="CA283" s="100"/>
      <c r="CB283" s="100"/>
      <c r="CJ283" s="100"/>
      <c r="CK283" s="100"/>
      <c r="CS283" s="100"/>
      <c r="CT283" s="100"/>
    </row>
    <row r="284" spans="79:98">
      <c r="CA284" s="100"/>
      <c r="CB284" s="100"/>
      <c r="CJ284" s="100"/>
      <c r="CK284" s="100"/>
      <c r="CS284" s="100"/>
      <c r="CT284" s="100"/>
    </row>
    <row r="285" spans="79:98">
      <c r="CA285" s="273"/>
      <c r="CB285" s="273"/>
      <c r="CJ285" s="273"/>
      <c r="CK285" s="273"/>
      <c r="CS285" s="273"/>
      <c r="CT285" s="273"/>
    </row>
    <row r="286" spans="79:98">
      <c r="CA286" s="100"/>
      <c r="CB286" s="100"/>
      <c r="CJ286" s="100"/>
      <c r="CK286" s="100"/>
      <c r="CS286" s="100"/>
      <c r="CT286" s="100"/>
    </row>
    <row r="287" spans="79:98">
      <c r="CA287" s="100"/>
      <c r="CB287" s="100"/>
      <c r="CJ287" s="100"/>
      <c r="CK287" s="100"/>
      <c r="CS287" s="100"/>
      <c r="CT287" s="100"/>
    </row>
    <row r="288" spans="79:98">
      <c r="CA288" s="100"/>
      <c r="CB288" s="100"/>
      <c r="CJ288" s="100"/>
      <c r="CK288" s="100"/>
      <c r="CS288" s="100"/>
      <c r="CT288" s="100"/>
    </row>
    <row r="289" spans="79:98">
      <c r="CA289" s="202"/>
      <c r="CB289" s="202"/>
      <c r="CJ289" s="202"/>
      <c r="CK289" s="202"/>
      <c r="CS289" s="202"/>
      <c r="CT289" s="202"/>
    </row>
    <row r="290" spans="79:98">
      <c r="CA290" s="100"/>
      <c r="CB290" s="100"/>
      <c r="CJ290" s="100"/>
      <c r="CK290" s="100"/>
      <c r="CS290" s="100"/>
      <c r="CT290" s="100"/>
    </row>
    <row r="291" spans="79:98">
      <c r="CA291" s="273"/>
      <c r="CB291" s="273"/>
      <c r="CJ291" s="273"/>
      <c r="CK291" s="273"/>
      <c r="CS291" s="273"/>
      <c r="CT291" s="273"/>
    </row>
    <row r="292" spans="79:98">
      <c r="CA292" s="100"/>
      <c r="CB292" s="100"/>
      <c r="CJ292" s="100"/>
      <c r="CK292" s="100"/>
      <c r="CS292" s="100"/>
      <c r="CT292" s="100"/>
    </row>
    <row r="293" spans="79:98">
      <c r="CA293" s="202"/>
      <c r="CB293" s="202"/>
      <c r="CJ293" s="202"/>
      <c r="CK293" s="202"/>
      <c r="CS293" s="202"/>
      <c r="CT293" s="202"/>
    </row>
    <row r="294" spans="79:98">
      <c r="CA294" s="100"/>
      <c r="CB294" s="100"/>
      <c r="CJ294" s="100"/>
      <c r="CK294" s="100"/>
      <c r="CS294" s="100"/>
      <c r="CT294" s="100"/>
    </row>
    <row r="295" spans="79:98">
      <c r="CA295" s="100"/>
      <c r="CB295" s="100"/>
      <c r="CJ295" s="100"/>
      <c r="CK295" s="100"/>
      <c r="CS295" s="100"/>
      <c r="CT295" s="100"/>
    </row>
    <row r="296" spans="79:98">
      <c r="CA296" s="100"/>
      <c r="CB296" s="100"/>
      <c r="CJ296" s="100"/>
      <c r="CK296" s="100"/>
      <c r="CS296" s="100"/>
      <c r="CT296" s="100"/>
    </row>
    <row r="297" spans="79:98">
      <c r="CA297" s="100"/>
      <c r="CB297" s="100"/>
      <c r="CJ297" s="100"/>
      <c r="CK297" s="100"/>
      <c r="CS297" s="100"/>
      <c r="CT297" s="100"/>
    </row>
    <row r="298" spans="79:98">
      <c r="CA298" s="158"/>
      <c r="CB298" s="158"/>
      <c r="CJ298" s="158"/>
      <c r="CK298" s="158"/>
      <c r="CS298" s="158"/>
      <c r="CT298" s="158"/>
    </row>
    <row r="299" spans="79:98">
      <c r="CA299" s="273"/>
      <c r="CB299" s="273"/>
      <c r="CJ299" s="273"/>
      <c r="CK299" s="273"/>
      <c r="CS299" s="273"/>
      <c r="CT299" s="273"/>
    </row>
    <row r="300" spans="79:98">
      <c r="CA300" s="158"/>
      <c r="CB300" s="158"/>
      <c r="CJ300" s="158"/>
      <c r="CK300" s="158"/>
      <c r="CS300" s="158"/>
      <c r="CT300" s="158"/>
    </row>
    <row r="301" spans="79:98">
      <c r="CA301" s="100"/>
      <c r="CB301" s="100"/>
      <c r="CJ301" s="100"/>
      <c r="CK301" s="100"/>
      <c r="CS301" s="100"/>
      <c r="CT301" s="100"/>
    </row>
    <row r="302" spans="79:98">
      <c r="CA302" s="202"/>
      <c r="CB302" s="202"/>
      <c r="CJ302" s="202"/>
      <c r="CK302" s="202"/>
      <c r="CS302" s="202"/>
      <c r="CT302" s="202"/>
    </row>
    <row r="303" spans="79:98">
      <c r="CA303" s="100"/>
      <c r="CB303" s="100"/>
      <c r="CJ303" s="100"/>
      <c r="CK303" s="100"/>
      <c r="CS303" s="100"/>
      <c r="CT303" s="100"/>
    </row>
    <row r="304" spans="79:98">
      <c r="CA304" s="202"/>
      <c r="CB304" s="202"/>
      <c r="CJ304" s="202"/>
      <c r="CK304" s="202"/>
      <c r="CS304" s="202"/>
      <c r="CT304" s="202"/>
    </row>
    <row r="305" spans="79:98">
      <c r="CA305" s="100"/>
      <c r="CB305" s="100"/>
      <c r="CJ305" s="100"/>
      <c r="CK305" s="100"/>
      <c r="CS305" s="100"/>
      <c r="CT305" s="100"/>
    </row>
    <row r="306" spans="79:98">
      <c r="CA306" s="100"/>
      <c r="CB306" s="100"/>
      <c r="CJ306" s="100"/>
      <c r="CK306" s="100"/>
      <c r="CS306" s="100"/>
      <c r="CT306" s="100"/>
    </row>
    <row r="307" spans="79:98">
      <c r="CA307" s="202"/>
      <c r="CB307" s="202"/>
      <c r="CJ307" s="202"/>
      <c r="CK307" s="202"/>
      <c r="CS307" s="202"/>
      <c r="CT307" s="202"/>
    </row>
    <row r="308" spans="79:98">
      <c r="CA308" s="100"/>
      <c r="CB308" s="100"/>
      <c r="CJ308" s="100"/>
      <c r="CK308" s="100"/>
      <c r="CS308" s="100"/>
      <c r="CT308" s="100"/>
    </row>
    <row r="309" spans="79:98">
      <c r="CA309" s="100"/>
      <c r="CB309" s="100"/>
      <c r="CJ309" s="100"/>
      <c r="CK309" s="100"/>
      <c r="CS309" s="100"/>
      <c r="CT309" s="100"/>
    </row>
    <row r="310" spans="79:98">
      <c r="CA310" s="100"/>
      <c r="CB310" s="100"/>
      <c r="CJ310" s="100"/>
      <c r="CK310" s="100"/>
      <c r="CS310" s="100"/>
      <c r="CT310" s="100"/>
    </row>
    <row r="311" spans="79:98">
      <c r="CA311" s="100"/>
      <c r="CB311" s="100"/>
      <c r="CJ311" s="100"/>
      <c r="CK311" s="100"/>
      <c r="CS311" s="100"/>
      <c r="CT311" s="100"/>
    </row>
    <row r="312" spans="79:98">
      <c r="CA312" s="100"/>
      <c r="CB312" s="100"/>
      <c r="CJ312" s="100"/>
      <c r="CK312" s="100"/>
      <c r="CS312" s="100"/>
      <c r="CT312" s="100"/>
    </row>
    <row r="313" spans="79:98">
      <c r="CA313" s="100"/>
      <c r="CB313" s="100"/>
      <c r="CJ313" s="100"/>
      <c r="CK313" s="100"/>
      <c r="CS313" s="100"/>
      <c r="CT313" s="100"/>
    </row>
    <row r="314" spans="79:98">
      <c r="CA314" s="100"/>
      <c r="CB314" s="100"/>
      <c r="CJ314" s="100"/>
      <c r="CK314" s="100"/>
      <c r="CS314" s="100"/>
      <c r="CT314" s="100"/>
    </row>
    <row r="315" spans="79:98">
      <c r="CA315" s="100"/>
      <c r="CB315" s="100"/>
      <c r="CJ315" s="100"/>
      <c r="CK315" s="100"/>
      <c r="CS315" s="100"/>
      <c r="CT315" s="100"/>
    </row>
    <row r="316" spans="79:98">
      <c r="CA316" s="100"/>
      <c r="CB316" s="100"/>
      <c r="CJ316" s="100"/>
      <c r="CK316" s="100"/>
      <c r="CS316" s="100"/>
      <c r="CT316" s="100"/>
    </row>
    <row r="317" spans="79:98">
      <c r="CA317" s="100"/>
      <c r="CB317" s="100"/>
      <c r="CJ317" s="100"/>
      <c r="CK317" s="100"/>
      <c r="CS317" s="100"/>
      <c r="CT317" s="100"/>
    </row>
    <row r="318" spans="79:98">
      <c r="CA318" s="100"/>
      <c r="CB318" s="100"/>
      <c r="CJ318" s="100"/>
      <c r="CK318" s="100"/>
      <c r="CS318" s="100"/>
      <c r="CT318" s="100"/>
    </row>
    <row r="319" spans="79:98">
      <c r="CA319" s="100"/>
      <c r="CB319" s="100"/>
      <c r="CJ319" s="100"/>
      <c r="CK319" s="100"/>
      <c r="CS319" s="100"/>
      <c r="CT319" s="100"/>
    </row>
    <row r="320" spans="79:98">
      <c r="CA320" s="100"/>
      <c r="CB320" s="100"/>
      <c r="CJ320" s="100"/>
      <c r="CK320" s="100"/>
      <c r="CS320" s="100"/>
      <c r="CT320" s="100"/>
    </row>
    <row r="321" spans="79:98">
      <c r="CA321" s="158"/>
      <c r="CB321" s="158"/>
      <c r="CJ321" s="158"/>
      <c r="CK321" s="158"/>
      <c r="CS321" s="158"/>
      <c r="CT321" s="158"/>
    </row>
    <row r="322" spans="79:98">
      <c r="CA322" s="100"/>
      <c r="CB322" s="100"/>
      <c r="CJ322" s="100"/>
      <c r="CK322" s="100"/>
      <c r="CS322" s="100"/>
      <c r="CT322" s="100"/>
    </row>
    <row r="323" spans="79:98">
      <c r="CA323" s="100"/>
      <c r="CB323" s="100"/>
      <c r="CJ323" s="100"/>
      <c r="CK323" s="100"/>
      <c r="CS323" s="100"/>
      <c r="CT323" s="100"/>
    </row>
    <row r="324" spans="79:98">
      <c r="CA324" s="100"/>
      <c r="CB324" s="100"/>
      <c r="CJ324" s="100"/>
      <c r="CK324" s="100"/>
      <c r="CS324" s="100"/>
      <c r="CT324" s="100"/>
    </row>
    <row r="325" spans="79:98">
      <c r="CA325" s="100"/>
      <c r="CB325" s="100"/>
      <c r="CJ325" s="100"/>
      <c r="CK325" s="100"/>
      <c r="CS325" s="100"/>
      <c r="CT325" s="100"/>
    </row>
    <row r="326" spans="79:98">
      <c r="CA326" s="100"/>
      <c r="CB326" s="100"/>
      <c r="CJ326" s="100"/>
      <c r="CK326" s="100"/>
      <c r="CS326" s="100"/>
      <c r="CT326" s="100"/>
    </row>
    <row r="327" spans="79:98">
      <c r="CA327" s="100"/>
      <c r="CB327" s="100"/>
      <c r="CJ327" s="100"/>
      <c r="CK327" s="100"/>
      <c r="CS327" s="100"/>
      <c r="CT327" s="100"/>
    </row>
    <row r="328" spans="79:98">
      <c r="CA328" s="202"/>
      <c r="CB328" s="202"/>
      <c r="CJ328" s="202"/>
      <c r="CK328" s="202"/>
      <c r="CS328" s="202"/>
      <c r="CT328" s="202"/>
    </row>
    <row r="329" spans="79:98">
      <c r="CA329" s="202"/>
      <c r="CB329" s="202"/>
      <c r="CJ329" s="202"/>
      <c r="CK329" s="202"/>
      <c r="CS329" s="202"/>
      <c r="CT329" s="202"/>
    </row>
    <row r="330" spans="79:98">
      <c r="CA330" s="100"/>
      <c r="CB330" s="100"/>
      <c r="CJ330" s="100"/>
      <c r="CK330" s="100"/>
      <c r="CS330" s="100"/>
      <c r="CT330" s="100"/>
    </row>
    <row r="331" spans="79:98">
      <c r="CA331" s="158"/>
      <c r="CB331" s="158"/>
      <c r="CJ331" s="158"/>
      <c r="CK331" s="158"/>
      <c r="CS331" s="158"/>
      <c r="CT331" s="158"/>
    </row>
    <row r="332" spans="79:98">
      <c r="CA332" s="100"/>
      <c r="CB332" s="100"/>
      <c r="CJ332" s="100"/>
      <c r="CK332" s="100"/>
      <c r="CS332" s="100"/>
      <c r="CT332" s="100"/>
    </row>
    <row r="333" spans="79:98">
      <c r="CA333" s="100"/>
      <c r="CB333" s="100"/>
      <c r="CJ333" s="100"/>
      <c r="CK333" s="100"/>
      <c r="CS333" s="100"/>
      <c r="CT333" s="100"/>
    </row>
    <row r="334" spans="79:98">
      <c r="CA334" s="100"/>
      <c r="CB334" s="100"/>
      <c r="CJ334" s="100"/>
      <c r="CK334" s="100"/>
      <c r="CS334" s="100"/>
      <c r="CT334" s="100"/>
    </row>
    <row r="335" spans="79:98">
      <c r="CA335" s="100"/>
      <c r="CB335" s="100"/>
      <c r="CJ335" s="100"/>
      <c r="CK335" s="100"/>
      <c r="CS335" s="100"/>
      <c r="CT335" s="100"/>
    </row>
    <row r="336" spans="79:98">
      <c r="CA336" s="100"/>
      <c r="CB336" s="100"/>
      <c r="CJ336" s="100"/>
      <c r="CK336" s="100"/>
      <c r="CS336" s="100"/>
      <c r="CT336" s="100"/>
    </row>
    <row r="337" spans="79:98">
      <c r="CA337" s="202"/>
      <c r="CB337" s="202"/>
      <c r="CJ337" s="202"/>
      <c r="CK337" s="202"/>
      <c r="CS337" s="202"/>
      <c r="CT337" s="202"/>
    </row>
    <row r="338" spans="79:98">
      <c r="CA338" s="100"/>
      <c r="CB338" s="100"/>
      <c r="CJ338" s="100"/>
      <c r="CK338" s="100"/>
      <c r="CS338" s="100"/>
      <c r="CT338" s="100"/>
    </row>
    <row r="339" spans="79:98">
      <c r="CA339" s="100"/>
      <c r="CB339" s="100"/>
      <c r="CJ339" s="100"/>
      <c r="CK339" s="100"/>
      <c r="CS339" s="100"/>
      <c r="CT339" s="100"/>
    </row>
    <row r="340" spans="79:98">
      <c r="CA340" s="273"/>
      <c r="CB340" s="273"/>
      <c r="CJ340" s="273"/>
      <c r="CK340" s="273"/>
      <c r="CS340" s="273"/>
      <c r="CT340" s="273"/>
    </row>
    <row r="341" spans="79:98">
      <c r="CA341" s="100"/>
      <c r="CB341" s="100"/>
      <c r="CJ341" s="100"/>
      <c r="CK341" s="100"/>
      <c r="CS341" s="100"/>
      <c r="CT341" s="100"/>
    </row>
    <row r="342" spans="79:98">
      <c r="CA342" s="202"/>
      <c r="CB342" s="202"/>
      <c r="CJ342" s="202"/>
      <c r="CK342" s="202"/>
      <c r="CS342" s="202"/>
      <c r="CT342" s="202"/>
    </row>
    <row r="343" spans="79:98">
      <c r="CA343" s="100"/>
      <c r="CB343" s="100"/>
      <c r="CJ343" s="100"/>
      <c r="CK343" s="100"/>
      <c r="CS343" s="100"/>
      <c r="CT343" s="100"/>
    </row>
    <row r="344" spans="79:98">
      <c r="CA344" s="100"/>
      <c r="CB344" s="100"/>
      <c r="CJ344" s="100"/>
      <c r="CK344" s="100"/>
      <c r="CS344" s="100"/>
      <c r="CT344" s="100"/>
    </row>
    <row r="345" spans="79:98">
      <c r="CA345" s="100"/>
      <c r="CB345" s="100"/>
      <c r="CJ345" s="100"/>
      <c r="CK345" s="100"/>
      <c r="CS345" s="100"/>
      <c r="CT345" s="100"/>
    </row>
    <row r="346" spans="79:98">
      <c r="CA346" s="100"/>
      <c r="CB346" s="100"/>
      <c r="CJ346" s="100"/>
      <c r="CK346" s="100"/>
      <c r="CS346" s="100"/>
      <c r="CT346" s="100"/>
    </row>
    <row r="347" spans="79:98">
      <c r="CA347" s="100"/>
      <c r="CB347" s="100"/>
      <c r="CJ347" s="100"/>
      <c r="CK347" s="100"/>
      <c r="CS347" s="100"/>
      <c r="CT347" s="100"/>
    </row>
    <row r="348" spans="79:98">
      <c r="CA348" s="100"/>
      <c r="CB348" s="100"/>
      <c r="CJ348" s="100"/>
      <c r="CK348" s="100"/>
      <c r="CS348" s="100"/>
      <c r="CT348" s="100"/>
    </row>
    <row r="349" spans="79:98">
      <c r="CA349" s="202"/>
      <c r="CB349" s="202"/>
      <c r="CJ349" s="202"/>
      <c r="CK349" s="202"/>
      <c r="CS349" s="202"/>
      <c r="CT349" s="202"/>
    </row>
    <row r="350" spans="79:98">
      <c r="CA350" s="202"/>
      <c r="CB350" s="202"/>
      <c r="CJ350" s="202"/>
      <c r="CK350" s="202"/>
      <c r="CS350" s="202"/>
      <c r="CT350" s="202"/>
    </row>
    <row r="351" spans="79:98">
      <c r="CA351" s="100"/>
      <c r="CB351" s="100"/>
      <c r="CJ351" s="100"/>
      <c r="CK351" s="100"/>
      <c r="CS351" s="100"/>
      <c r="CT351" s="100"/>
    </row>
    <row r="352" spans="79:98">
      <c r="CA352" s="202"/>
      <c r="CB352" s="202"/>
      <c r="CJ352" s="202"/>
      <c r="CK352" s="202"/>
      <c r="CS352" s="202"/>
      <c r="CT352" s="202"/>
    </row>
    <row r="353" spans="79:98">
      <c r="CA353" s="100"/>
      <c r="CB353" s="100"/>
      <c r="CJ353" s="100"/>
      <c r="CK353" s="100"/>
      <c r="CS353" s="100"/>
      <c r="CT353" s="100"/>
    </row>
    <row r="354" spans="79:98">
      <c r="CA354" s="100"/>
      <c r="CB354" s="100"/>
      <c r="CJ354" s="100"/>
      <c r="CK354" s="100"/>
      <c r="CS354" s="100"/>
      <c r="CT354" s="100"/>
    </row>
    <row r="355" spans="79:98">
      <c r="CA355" s="100"/>
      <c r="CB355" s="100"/>
      <c r="CJ355" s="100"/>
      <c r="CK355" s="100"/>
      <c r="CS355" s="100"/>
      <c r="CT355" s="100"/>
    </row>
    <row r="356" spans="79:98">
      <c r="CA356" s="100"/>
      <c r="CB356" s="100"/>
      <c r="CJ356" s="100"/>
      <c r="CK356" s="100"/>
      <c r="CS356" s="100"/>
      <c r="CT356" s="100"/>
    </row>
    <row r="357" spans="79:98">
      <c r="CA357" s="100"/>
      <c r="CB357" s="100"/>
      <c r="CJ357" s="100"/>
      <c r="CK357" s="100"/>
      <c r="CS357" s="100"/>
      <c r="CT357" s="100"/>
    </row>
    <row r="358" spans="79:98">
      <c r="CA358" s="100"/>
      <c r="CB358" s="100"/>
      <c r="CJ358" s="100"/>
      <c r="CK358" s="100"/>
      <c r="CS358" s="100"/>
      <c r="CT358" s="100"/>
    </row>
    <row r="359" spans="79:98">
      <c r="CA359" s="100"/>
      <c r="CB359" s="100"/>
      <c r="CJ359" s="100"/>
      <c r="CK359" s="100"/>
      <c r="CS359" s="100"/>
      <c r="CT359" s="100"/>
    </row>
    <row r="360" spans="79:98">
      <c r="CA360" s="100"/>
      <c r="CB360" s="100"/>
      <c r="CJ360" s="100"/>
      <c r="CK360" s="100"/>
      <c r="CS360" s="100"/>
      <c r="CT360" s="100"/>
    </row>
    <row r="361" spans="79:98">
      <c r="CA361" s="202"/>
      <c r="CB361" s="202"/>
      <c r="CJ361" s="202"/>
      <c r="CK361" s="202"/>
      <c r="CS361" s="202"/>
      <c r="CT361" s="202"/>
    </row>
    <row r="362" spans="79:98">
      <c r="CA362" s="202"/>
      <c r="CB362" s="202"/>
      <c r="CJ362" s="202"/>
      <c r="CK362" s="202"/>
      <c r="CS362" s="202"/>
      <c r="CT362" s="202"/>
    </row>
    <row r="363" spans="79:98">
      <c r="CA363" s="100"/>
      <c r="CB363" s="100"/>
      <c r="CJ363" s="100"/>
      <c r="CK363" s="100"/>
      <c r="CS363" s="100"/>
      <c r="CT363" s="100"/>
    </row>
    <row r="364" spans="79:98">
      <c r="CA364" s="202"/>
      <c r="CB364" s="202"/>
      <c r="CJ364" s="202"/>
      <c r="CK364" s="202"/>
      <c r="CS364" s="202"/>
      <c r="CT364" s="202"/>
    </row>
    <row r="365" spans="79:98">
      <c r="CA365" s="202"/>
      <c r="CB365" s="202"/>
      <c r="CJ365" s="202"/>
      <c r="CK365" s="202"/>
      <c r="CS365" s="202"/>
      <c r="CT365" s="202"/>
    </row>
    <row r="366" spans="79:98">
      <c r="CA366" s="100"/>
      <c r="CB366" s="100"/>
      <c r="CJ366" s="100"/>
      <c r="CK366" s="100"/>
      <c r="CS366" s="100"/>
      <c r="CT366" s="100"/>
    </row>
    <row r="367" spans="79:98">
      <c r="CA367" s="202"/>
      <c r="CB367" s="202"/>
      <c r="CJ367" s="202"/>
      <c r="CK367" s="202"/>
      <c r="CS367" s="202"/>
      <c r="CT367" s="202"/>
    </row>
    <row r="368" spans="79:98">
      <c r="CA368" s="202"/>
      <c r="CB368" s="202"/>
      <c r="CJ368" s="202"/>
      <c r="CK368" s="202"/>
      <c r="CS368" s="202"/>
      <c r="CT368" s="202"/>
    </row>
    <row r="369" spans="79:98">
      <c r="CA369" s="100"/>
      <c r="CB369" s="100"/>
      <c r="CJ369" s="100"/>
      <c r="CK369" s="100"/>
      <c r="CS369" s="100"/>
      <c r="CT369" s="100"/>
    </row>
    <row r="370" spans="79:98">
      <c r="CA370" s="100"/>
      <c r="CB370" s="100"/>
      <c r="CJ370" s="100"/>
      <c r="CK370" s="100"/>
      <c r="CS370" s="100"/>
      <c r="CT370" s="100"/>
    </row>
    <row r="371" spans="79:98">
      <c r="CA371" s="100"/>
      <c r="CB371" s="100"/>
      <c r="CJ371" s="100"/>
      <c r="CK371" s="100"/>
      <c r="CS371" s="100"/>
      <c r="CT371" s="100"/>
    </row>
    <row r="372" spans="79:98">
      <c r="CA372" s="100"/>
      <c r="CB372" s="100"/>
      <c r="CJ372" s="100"/>
      <c r="CK372" s="100"/>
      <c r="CS372" s="100"/>
      <c r="CT372" s="100"/>
    </row>
    <row r="373" spans="79:98">
      <c r="CA373" s="100"/>
      <c r="CB373" s="100"/>
      <c r="CJ373" s="100"/>
      <c r="CK373" s="100"/>
      <c r="CS373" s="100"/>
      <c r="CT373" s="100"/>
    </row>
    <row r="374" spans="79:98">
      <c r="CA374" s="100"/>
      <c r="CB374" s="100"/>
      <c r="CJ374" s="100"/>
      <c r="CK374" s="100"/>
      <c r="CS374" s="100"/>
      <c r="CT374" s="100"/>
    </row>
    <row r="375" spans="79:98">
      <c r="CA375" s="202"/>
      <c r="CB375" s="202"/>
      <c r="CJ375" s="202"/>
      <c r="CK375" s="202"/>
      <c r="CS375" s="202"/>
      <c r="CT375" s="202"/>
    </row>
    <row r="376" spans="79:98">
      <c r="CA376" s="202"/>
      <c r="CB376" s="202"/>
      <c r="CJ376" s="202"/>
      <c r="CK376" s="202"/>
      <c r="CS376" s="202"/>
      <c r="CT376" s="202"/>
    </row>
    <row r="377" spans="79:98">
      <c r="CA377" s="202"/>
      <c r="CB377" s="202"/>
      <c r="CJ377" s="202"/>
      <c r="CK377" s="202"/>
      <c r="CS377" s="202"/>
      <c r="CT377" s="202"/>
    </row>
    <row r="378" spans="79:98">
      <c r="CA378" s="100"/>
      <c r="CB378" s="100"/>
      <c r="CJ378" s="100"/>
      <c r="CK378" s="100"/>
      <c r="CS378" s="100"/>
      <c r="CT378" s="100"/>
    </row>
    <row r="379" spans="79:98">
      <c r="CA379" s="100"/>
      <c r="CB379" s="100"/>
      <c r="CJ379" s="100"/>
      <c r="CK379" s="100"/>
      <c r="CS379" s="100"/>
      <c r="CT379" s="100"/>
    </row>
    <row r="380" spans="79:98">
      <c r="CA380" s="100"/>
      <c r="CB380" s="100"/>
      <c r="CJ380" s="100"/>
      <c r="CK380" s="100"/>
      <c r="CS380" s="100"/>
      <c r="CT380" s="100"/>
    </row>
    <row r="381" spans="79:98">
      <c r="CA381" s="202"/>
      <c r="CB381" s="202"/>
      <c r="CJ381" s="202"/>
      <c r="CK381" s="202"/>
      <c r="CS381" s="202"/>
      <c r="CT381" s="202"/>
    </row>
    <row r="382" spans="79:98">
      <c r="CA382" s="100"/>
      <c r="CB382" s="100"/>
      <c r="CJ382" s="100"/>
      <c r="CK382" s="100"/>
      <c r="CS382" s="100"/>
      <c r="CT382" s="100"/>
    </row>
    <row r="383" spans="79:98">
      <c r="CA383" s="158"/>
      <c r="CB383" s="158"/>
      <c r="CJ383" s="158"/>
      <c r="CK383" s="158"/>
      <c r="CS383" s="158"/>
      <c r="CT383" s="158"/>
    </row>
    <row r="384" spans="79:98">
      <c r="CA384" s="100"/>
      <c r="CB384" s="100"/>
      <c r="CJ384" s="100"/>
      <c r="CK384" s="100"/>
      <c r="CS384" s="100"/>
      <c r="CT384" s="100"/>
    </row>
    <row r="385" spans="79:98">
      <c r="CA385" s="100"/>
      <c r="CB385" s="100"/>
      <c r="CJ385" s="100"/>
      <c r="CK385" s="100"/>
      <c r="CS385" s="100"/>
      <c r="CT385" s="100"/>
    </row>
    <row r="386" spans="79:98">
      <c r="CA386" s="158"/>
      <c r="CB386" s="158"/>
      <c r="CJ386" s="158"/>
      <c r="CK386" s="158"/>
      <c r="CS386" s="158"/>
      <c r="CT386" s="158"/>
    </row>
    <row r="387" spans="79:98">
      <c r="CA387" s="100"/>
      <c r="CB387" s="100"/>
      <c r="CJ387" s="100"/>
      <c r="CK387" s="100"/>
      <c r="CS387" s="100"/>
      <c r="CT387" s="100"/>
    </row>
    <row r="388" spans="79:98">
      <c r="CA388" s="202"/>
      <c r="CB388" s="202"/>
      <c r="CJ388" s="202"/>
      <c r="CK388" s="202"/>
      <c r="CS388" s="202"/>
      <c r="CT388" s="202"/>
    </row>
    <row r="389" spans="79:98">
      <c r="CA389" s="202"/>
      <c r="CB389" s="202"/>
      <c r="CJ389" s="202"/>
      <c r="CK389" s="202"/>
      <c r="CS389" s="202"/>
      <c r="CT389" s="202"/>
    </row>
    <row r="390" spans="79:98">
      <c r="CA390" s="202"/>
      <c r="CB390" s="202"/>
      <c r="CJ390" s="202"/>
      <c r="CK390" s="202"/>
      <c r="CS390" s="202"/>
      <c r="CT390" s="202"/>
    </row>
    <row r="391" spans="79:98">
      <c r="CA391" s="100"/>
      <c r="CB391" s="100"/>
      <c r="CJ391" s="100"/>
      <c r="CK391" s="100"/>
      <c r="CS391" s="100"/>
      <c r="CT391" s="100"/>
    </row>
    <row r="392" spans="79:98">
      <c r="CA392" s="202"/>
      <c r="CB392" s="202"/>
      <c r="CJ392" s="202"/>
      <c r="CK392" s="202"/>
      <c r="CS392" s="202"/>
      <c r="CT392" s="202"/>
    </row>
    <row r="393" spans="79:98">
      <c r="CA393" s="202"/>
      <c r="CB393" s="202"/>
      <c r="CJ393" s="202"/>
      <c r="CK393" s="202"/>
      <c r="CS393" s="202"/>
      <c r="CT393" s="202"/>
    </row>
    <row r="394" spans="79:98">
      <c r="CA394" s="202"/>
      <c r="CB394" s="202"/>
      <c r="CJ394" s="202"/>
      <c r="CK394" s="202"/>
      <c r="CS394" s="202"/>
      <c r="CT394" s="202"/>
    </row>
    <row r="395" spans="79:98">
      <c r="CA395" s="202"/>
      <c r="CB395" s="202"/>
      <c r="CJ395" s="202"/>
      <c r="CK395" s="202"/>
      <c r="CS395" s="202"/>
      <c r="CT395" s="202"/>
    </row>
    <row r="396" spans="79:98">
      <c r="CA396" s="202"/>
      <c r="CB396" s="202"/>
      <c r="CJ396" s="202"/>
      <c r="CK396" s="202"/>
      <c r="CS396" s="202"/>
      <c r="CT396" s="202"/>
    </row>
    <row r="397" spans="79:98">
      <c r="CA397" s="202"/>
      <c r="CB397" s="202"/>
      <c r="CJ397" s="202"/>
      <c r="CK397" s="202"/>
      <c r="CS397" s="202"/>
      <c r="CT397" s="202"/>
    </row>
    <row r="398" spans="79:98">
      <c r="CA398" s="100"/>
      <c r="CB398" s="100"/>
      <c r="CJ398" s="100"/>
      <c r="CK398" s="100"/>
      <c r="CS398" s="100"/>
      <c r="CT398" s="100"/>
    </row>
    <row r="399" spans="79:98">
      <c r="CA399" s="202"/>
      <c r="CB399" s="202"/>
      <c r="CJ399" s="202"/>
      <c r="CK399" s="202"/>
      <c r="CS399" s="202"/>
      <c r="CT399" s="202"/>
    </row>
    <row r="400" spans="79:98">
      <c r="CA400" s="202"/>
      <c r="CB400" s="202"/>
      <c r="CJ400" s="202"/>
      <c r="CK400" s="202"/>
      <c r="CS400" s="202"/>
      <c r="CT400" s="202"/>
    </row>
    <row r="401" spans="79:98">
      <c r="CA401" s="202"/>
      <c r="CB401" s="202"/>
      <c r="CJ401" s="202"/>
      <c r="CK401" s="202"/>
      <c r="CS401" s="202"/>
      <c r="CT401" s="202"/>
    </row>
    <row r="402" spans="79:98">
      <c r="CA402" s="202"/>
      <c r="CB402" s="202"/>
      <c r="CJ402" s="202"/>
      <c r="CK402" s="202"/>
      <c r="CS402" s="202"/>
      <c r="CT402" s="202"/>
    </row>
    <row r="403" spans="79:98">
      <c r="CA403" s="202"/>
      <c r="CB403" s="202"/>
      <c r="CJ403" s="202"/>
      <c r="CK403" s="202"/>
      <c r="CS403" s="202"/>
      <c r="CT403" s="202"/>
    </row>
    <row r="404" spans="79:98">
      <c r="CA404" s="202"/>
      <c r="CB404" s="202"/>
      <c r="CJ404" s="202"/>
      <c r="CK404" s="202"/>
      <c r="CS404" s="202"/>
      <c r="CT404" s="202"/>
    </row>
    <row r="405" spans="79:98">
      <c r="CA405" s="202"/>
      <c r="CB405" s="202"/>
      <c r="CJ405" s="202"/>
      <c r="CK405" s="202"/>
      <c r="CS405" s="202"/>
      <c r="CT405" s="202"/>
    </row>
  </sheetData>
  <conditionalFormatting sqref="CS4:CT206">
    <cfRule type="expression" dxfId="25" priority="19" stopIfTrue="1">
      <formula>$DQ5=1</formula>
    </cfRule>
  </conditionalFormatting>
  <conditionalFormatting sqref="CJ4:CK206">
    <cfRule type="expression" dxfId="24" priority="17" stopIfTrue="1">
      <formula>$DQ5=1</formula>
    </cfRule>
  </conditionalFormatting>
  <conditionalFormatting sqref="CA4:CB206">
    <cfRule type="expression" dxfId="23" priority="16" stopIfTrue="1">
      <formula>$DQ5=1</formula>
    </cfRule>
  </conditionalFormatting>
  <conditionalFormatting sqref="BR4:BS99">
    <cfRule type="expression" dxfId="22" priority="15" stopIfTrue="1">
      <formula>$DQ5=1</formula>
    </cfRule>
  </conditionalFormatting>
  <conditionalFormatting sqref="BI4:BJ99">
    <cfRule type="expression" dxfId="21" priority="14" stopIfTrue="1">
      <formula>$DQ5=1</formula>
    </cfRule>
  </conditionalFormatting>
  <conditionalFormatting sqref="AZ4:BA99">
    <cfRule type="expression" dxfId="20" priority="13" stopIfTrue="1">
      <formula>$DQ5=1</formula>
    </cfRule>
  </conditionalFormatting>
  <conditionalFormatting sqref="AQ4:AR99">
    <cfRule type="expression" dxfId="19" priority="12" stopIfTrue="1">
      <formula>$DQ5=1</formula>
    </cfRule>
  </conditionalFormatting>
  <conditionalFormatting sqref="AR4:AR99">
    <cfRule type="expression" dxfId="18" priority="11" stopIfTrue="1">
      <formula>$DQ5=1</formula>
    </cfRule>
  </conditionalFormatting>
  <conditionalFormatting sqref="AH4:AI99">
    <cfRule type="expression" dxfId="17" priority="10" stopIfTrue="1">
      <formula>$DQ5=1</formula>
    </cfRule>
  </conditionalFormatting>
  <conditionalFormatting sqref="AI4:AI99">
    <cfRule type="expression" dxfId="16" priority="9" stopIfTrue="1">
      <formula>$DQ5=1</formula>
    </cfRule>
  </conditionalFormatting>
  <conditionalFormatting sqref="Y4:Z100">
    <cfRule type="expression" dxfId="15" priority="8" stopIfTrue="1">
      <formula>$DQ5=1</formula>
    </cfRule>
  </conditionalFormatting>
  <conditionalFormatting sqref="Z4:Z100">
    <cfRule type="expression" dxfId="14" priority="7" stopIfTrue="1">
      <formula>$DQ5=1</formula>
    </cfRule>
  </conditionalFormatting>
  <conditionalFormatting sqref="Q4:R99">
    <cfRule type="expression" dxfId="13" priority="6" stopIfTrue="1">
      <formula>$DQ5=1</formula>
    </cfRule>
  </conditionalFormatting>
  <conditionalFormatting sqref="R4:R99">
    <cfRule type="expression" dxfId="12" priority="5" stopIfTrue="1">
      <formula>$DQ5=1</formula>
    </cfRule>
  </conditionalFormatting>
  <conditionalFormatting sqref="I4:J99">
    <cfRule type="expression" dxfId="11" priority="4" stopIfTrue="1">
      <formula>$DQ5=1</formula>
    </cfRule>
  </conditionalFormatting>
  <conditionalFormatting sqref="J4:J99">
    <cfRule type="expression" dxfId="10" priority="3" stopIfTrue="1">
      <formula>$DQ5=1</formula>
    </cfRule>
  </conditionalFormatting>
  <conditionalFormatting sqref="A4:B99">
    <cfRule type="expression" dxfId="9" priority="2" stopIfTrue="1">
      <formula>$DQ5=1</formula>
    </cfRule>
  </conditionalFormatting>
  <conditionalFormatting sqref="B4:B99">
    <cfRule type="expression" dxfId="8" priority="1" stopIfTrue="1">
      <formula>$DQ5=1</formula>
    </cfRule>
  </conditionalFormatting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4">
    <tabColor rgb="FF00B0F0"/>
  </sheetPr>
  <dimension ref="A1:CC997"/>
  <sheetViews>
    <sheetView zoomScaleNormal="100" workbookViewId="0">
      <selection activeCell="X3" sqref="X3"/>
    </sheetView>
  </sheetViews>
  <sheetFormatPr defaultRowHeight="12.75"/>
  <cols>
    <col min="1" max="1" width="15.42578125" style="2" customWidth="1"/>
    <col min="2" max="2" width="13.42578125" hidden="1" customWidth="1"/>
    <col min="3" max="3" width="0" hidden="1" customWidth="1"/>
    <col min="4" max="4" width="5.5703125" hidden="1" customWidth="1"/>
    <col min="5" max="5" width="0" style="2" hidden="1" customWidth="1"/>
    <col min="6" max="6" width="7.85546875" style="2" customWidth="1"/>
    <col min="7" max="7" width="11.7109375" customWidth="1"/>
    <col min="8" max="8" width="10.5703125" customWidth="1"/>
    <col min="9" max="10" width="8.140625" customWidth="1"/>
    <col min="11" max="11" width="6" customWidth="1"/>
    <col min="12" max="20" width="6" style="102" customWidth="1"/>
    <col min="21" max="22" width="6" customWidth="1"/>
    <col min="25" max="25" width="9.140625" style="99"/>
    <col min="27" max="38" width="5.7109375" customWidth="1"/>
    <col min="41" max="41" width="10.5703125" customWidth="1"/>
    <col min="42" max="43" width="5.7109375" style="99" customWidth="1"/>
    <col min="44" max="53" width="5.7109375" customWidth="1"/>
    <col min="55" max="55" width="10.7109375" hidden="1" customWidth="1"/>
    <col min="56" max="67" width="0" hidden="1" customWidth="1"/>
    <col min="68" max="68" width="16.7109375" customWidth="1"/>
    <col min="69" max="69" width="10.28515625" customWidth="1"/>
    <col min="70" max="81" width="5.7109375" customWidth="1"/>
  </cols>
  <sheetData>
    <row r="1" spans="1:81" ht="46.5" customHeight="1" thickBot="1">
      <c r="G1" s="348" t="s">
        <v>190</v>
      </c>
      <c r="W1" s="343" t="s">
        <v>165</v>
      </c>
      <c r="X1" s="352">
        <v>0.66659999999999997</v>
      </c>
    </row>
    <row r="2" spans="1:81">
      <c r="B2" s="2"/>
      <c r="C2" s="2"/>
      <c r="D2" s="2"/>
      <c r="G2" s="2"/>
      <c r="H2" s="2"/>
      <c r="I2" s="104"/>
      <c r="J2" s="2"/>
      <c r="K2" s="2"/>
      <c r="L2" s="101"/>
      <c r="M2" s="101"/>
      <c r="O2" s="101"/>
      <c r="P2" s="101"/>
      <c r="Q2" s="101"/>
      <c r="R2" s="101"/>
      <c r="S2" s="101"/>
      <c r="T2" s="101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O2" s="2"/>
      <c r="AP2" s="2"/>
      <c r="AQ2" s="2"/>
      <c r="AR2" s="2"/>
      <c r="AS2" s="2"/>
      <c r="AT2" s="2"/>
      <c r="AU2" s="2"/>
      <c r="AV2" s="2"/>
    </row>
    <row r="3" spans="1:81" ht="15">
      <c r="B3" s="2"/>
      <c r="C3" s="2"/>
      <c r="D3" s="2"/>
      <c r="G3" s="2"/>
      <c r="H3" s="2"/>
      <c r="I3" s="334"/>
      <c r="J3" s="334"/>
      <c r="K3" s="2"/>
      <c r="L3" s="101"/>
      <c r="M3" s="101"/>
      <c r="O3" s="101"/>
      <c r="P3" s="101"/>
      <c r="Q3" s="101"/>
      <c r="R3" s="101"/>
      <c r="S3" s="101"/>
      <c r="T3" s="101"/>
      <c r="U3" s="2"/>
      <c r="V3" s="161"/>
      <c r="W3" s="2"/>
      <c r="X3" s="2"/>
      <c r="Y3" s="2"/>
      <c r="Z3" s="350" t="s">
        <v>155</v>
      </c>
      <c r="AA3" s="2"/>
      <c r="AB3" s="2"/>
      <c r="AC3" s="2"/>
      <c r="AD3" s="2"/>
      <c r="AE3" s="2"/>
      <c r="AF3" s="2"/>
      <c r="AG3" s="2"/>
      <c r="AO3" s="350" t="s">
        <v>156</v>
      </c>
      <c r="AP3" s="2"/>
      <c r="AQ3" s="2"/>
      <c r="AR3" s="2"/>
      <c r="AS3" s="2"/>
      <c r="AT3" s="2"/>
      <c r="AU3" s="2"/>
      <c r="AV3" s="2"/>
      <c r="BC3" s="103" t="s">
        <v>135</v>
      </c>
      <c r="BQ3" s="351" t="s">
        <v>157</v>
      </c>
    </row>
    <row r="4" spans="1:81">
      <c r="B4" s="2"/>
      <c r="C4" s="2"/>
      <c r="D4" s="2"/>
      <c r="G4" s="2"/>
      <c r="H4" s="2"/>
      <c r="I4" s="123"/>
      <c r="J4" s="123"/>
      <c r="K4" s="2"/>
      <c r="L4" s="101"/>
      <c r="M4" s="101"/>
      <c r="N4" s="291" t="s">
        <v>191</v>
      </c>
      <c r="O4" s="101"/>
      <c r="P4" s="101"/>
      <c r="Q4" s="101"/>
      <c r="R4" s="101"/>
      <c r="S4" s="101"/>
      <c r="T4" s="101"/>
      <c r="U4" s="2"/>
      <c r="V4" s="161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O4" s="2"/>
      <c r="AP4" s="2"/>
      <c r="AQ4" s="2"/>
      <c r="AR4" s="2"/>
      <c r="AS4" s="2"/>
      <c r="AT4" s="2"/>
      <c r="AU4" s="2"/>
      <c r="AV4" s="2"/>
    </row>
    <row r="5" spans="1:81" ht="63.75" customHeight="1" thickBot="1">
      <c r="A5" s="104" t="s">
        <v>138</v>
      </c>
      <c r="B5" s="123" t="s">
        <v>88</v>
      </c>
      <c r="C5" s="123" t="s">
        <v>57</v>
      </c>
      <c r="D5" s="123" t="s">
        <v>89</v>
      </c>
      <c r="F5" s="345" t="s">
        <v>145</v>
      </c>
      <c r="G5" s="345" t="s">
        <v>52</v>
      </c>
      <c r="H5" s="346" t="s">
        <v>158</v>
      </c>
      <c r="I5" s="346" t="s">
        <v>160</v>
      </c>
      <c r="J5" s="346" t="s">
        <v>159</v>
      </c>
      <c r="K5" s="349">
        <v>1999</v>
      </c>
      <c r="L5" s="349">
        <v>2000</v>
      </c>
      <c r="M5" s="349">
        <v>2001</v>
      </c>
      <c r="N5" s="349">
        <v>2002</v>
      </c>
      <c r="O5" s="349">
        <v>2003</v>
      </c>
      <c r="P5" s="349">
        <v>2004</v>
      </c>
      <c r="Q5" s="349">
        <v>2005</v>
      </c>
      <c r="R5" s="349">
        <v>2006</v>
      </c>
      <c r="S5" s="349">
        <v>2007</v>
      </c>
      <c r="T5" s="349">
        <v>2008</v>
      </c>
      <c r="U5" s="349">
        <v>2009</v>
      </c>
      <c r="V5" s="349">
        <v>2010</v>
      </c>
      <c r="W5" s="123" t="s">
        <v>164</v>
      </c>
      <c r="Z5" s="345" t="s">
        <v>52</v>
      </c>
      <c r="AA5" s="344">
        <v>1999</v>
      </c>
      <c r="AB5" s="344">
        <v>2000</v>
      </c>
      <c r="AC5" s="344">
        <v>2001</v>
      </c>
      <c r="AD5" s="344">
        <v>2002</v>
      </c>
      <c r="AE5" s="344">
        <v>2003</v>
      </c>
      <c r="AF5" s="344">
        <v>2004</v>
      </c>
      <c r="AG5" s="344">
        <v>2005</v>
      </c>
      <c r="AH5" s="344">
        <v>2006</v>
      </c>
      <c r="AI5" s="344">
        <v>2007</v>
      </c>
      <c r="AJ5" s="344">
        <v>2008</v>
      </c>
      <c r="AK5" s="344">
        <v>2009</v>
      </c>
      <c r="AL5" s="344">
        <v>2010</v>
      </c>
      <c r="AM5" t="s">
        <v>91</v>
      </c>
      <c r="AO5" s="345" t="s">
        <v>52</v>
      </c>
      <c r="AP5" s="344">
        <v>1999</v>
      </c>
      <c r="AQ5" s="344">
        <v>2000</v>
      </c>
      <c r="AR5" s="344">
        <v>2001</v>
      </c>
      <c r="AS5" s="344">
        <v>2002</v>
      </c>
      <c r="AT5" s="344">
        <v>2003</v>
      </c>
      <c r="AU5" s="344">
        <v>2004</v>
      </c>
      <c r="AV5" s="344">
        <v>2005</v>
      </c>
      <c r="AW5" s="344">
        <v>2006</v>
      </c>
      <c r="AX5" s="344">
        <v>2007</v>
      </c>
      <c r="AY5" s="344">
        <v>2008</v>
      </c>
      <c r="AZ5" s="344">
        <v>2009</v>
      </c>
      <c r="BA5" s="344">
        <v>2010</v>
      </c>
      <c r="BC5" s="174" t="str">
        <f>G5</f>
        <v>Team List</v>
      </c>
      <c r="BD5" s="123">
        <v>1999</v>
      </c>
      <c r="BE5" s="123">
        <v>2000</v>
      </c>
      <c r="BF5" s="123">
        <v>2001</v>
      </c>
      <c r="BG5" s="123">
        <v>2002</v>
      </c>
      <c r="BH5" s="123">
        <v>2003</v>
      </c>
      <c r="BI5" s="123">
        <v>2004</v>
      </c>
      <c r="BJ5" s="123">
        <v>2005</v>
      </c>
      <c r="BK5" s="123">
        <v>2006</v>
      </c>
      <c r="BL5" s="123">
        <v>2007</v>
      </c>
      <c r="BM5" s="123">
        <v>2008</v>
      </c>
      <c r="BN5" s="123">
        <v>2009</v>
      </c>
      <c r="BO5" s="123">
        <v>2010</v>
      </c>
      <c r="BP5" s="162"/>
      <c r="BQ5" s="345" t="s">
        <v>52</v>
      </c>
      <c r="BR5" s="344">
        <v>1999</v>
      </c>
      <c r="BS5" s="344">
        <v>2000</v>
      </c>
      <c r="BT5" s="344">
        <v>2001</v>
      </c>
      <c r="BU5" s="344">
        <v>2002</v>
      </c>
      <c r="BV5" s="344">
        <v>2003</v>
      </c>
      <c r="BW5" s="344">
        <v>2004</v>
      </c>
      <c r="BX5" s="344">
        <v>2005</v>
      </c>
      <c r="BY5" s="344">
        <v>2006</v>
      </c>
      <c r="BZ5" s="344">
        <v>2007</v>
      </c>
      <c r="CA5" s="344">
        <v>2008</v>
      </c>
      <c r="CB5" s="344">
        <v>2009</v>
      </c>
      <c r="CC5" s="344">
        <v>2010</v>
      </c>
    </row>
    <row r="6" spans="1:81" ht="13.5" thickBot="1">
      <c r="A6" s="335" t="s">
        <v>139</v>
      </c>
      <c r="B6" s="137">
        <v>1</v>
      </c>
      <c r="C6" s="52">
        <f t="shared" ref="C6:C69" si="0">IF(B6&lt;&gt;B5,1,C5+1)</f>
        <v>1</v>
      </c>
      <c r="D6" s="52">
        <f>IF(C6&gt;=C7,C6,0)</f>
        <v>1</v>
      </c>
      <c r="E6" s="99"/>
      <c r="F6" s="2">
        <v>1</v>
      </c>
      <c r="G6" s="100">
        <v>67</v>
      </c>
      <c r="H6" s="165">
        <f t="shared" ref="H6:H69" si="1">10- COUNTIF(K6:V6,"#N/A")</f>
        <v>9</v>
      </c>
      <c r="I6" s="165">
        <f t="shared" ref="I6:I69" si="2">SUM(AA6:AL6)+SUM(AR6:BA6)</f>
        <v>408</v>
      </c>
      <c r="J6" s="330">
        <f t="shared" ref="J6:J69" si="3">CC6</f>
        <v>160.58570160266737</v>
      </c>
      <c r="K6" s="151"/>
      <c r="L6" s="286"/>
      <c r="M6" s="286" t="str">
        <f>(INDEX(Finish_table!R$4:R$83,MATCH('10Year_History_Results'!$G6,Finish_table!S$4:S$83,0),1))</f>
        <v>SF</v>
      </c>
      <c r="N6" s="286" t="str">
        <f>(INDEX(Finish_table!Z$4:Z$99,MATCH('10Year_History_Results'!$G6,Finish_table!AA$4:AA$99,0),1))</f>
        <v>SF</v>
      </c>
      <c r="O6" s="286" t="str">
        <f>(INDEX(Finish_table!AI$4:AI$99,MATCH('10Year_History_Results'!$G6,Finish_table!AJ$4:AJ$99,0),1))</f>
        <v>F</v>
      </c>
      <c r="P6" s="286" t="str">
        <f>(INDEX(Finish_table!AR$4:AR$99,MATCH('10Year_History_Results'!$G6,Finish_table!AS$4:AS$99,0),1))</f>
        <v>W</v>
      </c>
      <c r="Q6" s="286" t="str">
        <f>(INDEX(Finish_table!BA$4:BA$99,MATCH('10Year_History_Results'!$G6,Finish_table!BB$4:BB$99,0),1))</f>
        <v>WC</v>
      </c>
      <c r="R6" s="286" t="e">
        <f>(INDEX(Finish_table!BJ$4:BJ$99,MATCH('10Year_History_Results'!$G6,Finish_table!BK$4:BK$99,0),1))</f>
        <v>#N/A</v>
      </c>
      <c r="S6" s="286" t="str">
        <f>(INDEX(Finish_table!BS$4:BS$99,MATCH('10Year_History_Results'!$G6,Finish_table!BT$4:BT$99,0),1))</f>
        <v>F</v>
      </c>
      <c r="T6" s="286" t="str">
        <f>(INDEX(Finish_table!CB$4:CB$99,MATCH('10Year_History_Results'!$G6,Finish_table!CC$4:CC$99,0),1))</f>
        <v>WF</v>
      </c>
      <c r="U6" s="286" t="str">
        <f>(INDEX(Finish_table!CK$4:CK$99,MATCH('10Year_History_Results'!$G6,Finish_table!CL$4:CL$99,0),1))</f>
        <v>WC</v>
      </c>
      <c r="V6" s="287" t="str">
        <f>(INDEX(Finish_table!CT$4:CT$99,MATCH('10Year_History_Results'!$G6,Finish_table!CU$4:CU$99,0),1))</f>
        <v>WC</v>
      </c>
      <c r="W6" s="2"/>
      <c r="X6" s="100"/>
      <c r="Y6" s="100"/>
      <c r="Z6">
        <f t="shared" ref="Z6:Z69" si="4">G6</f>
        <v>67</v>
      </c>
      <c r="AA6" s="150"/>
      <c r="AB6" s="151"/>
      <c r="AC6" s="151">
        <f>IF(ISNA(M6),0,IF(M6="QF",0,IF(M6="SF",10,IF(M6="F",20,IF(M6="W",30,IF(M6="WF",40,IF(M6="WC",50,0)))))))</f>
        <v>10</v>
      </c>
      <c r="AD6" s="151">
        <f t="shared" ref="AD6:AD69" si="5">IF(ISNA(N6),0,IF(N6="QF",0,IF(N6="SF",10,IF(N6="F",20,IF(N6="W",30,IF(N6="WF",40,IF(N6="WC",50,0)))))))</f>
        <v>10</v>
      </c>
      <c r="AE6" s="151">
        <f t="shared" ref="AE6:AE69" si="6">IF(ISNA(O6),0,IF(O6="QF",0,IF(O6="SF",10,IF(O6="F",20,IF(O6="W",30,IF(O6="WF",40,IF(O6="WC",50,0)))))))</f>
        <v>20</v>
      </c>
      <c r="AF6" s="151">
        <f t="shared" ref="AF6:AF69" si="7">IF(ISNA(P6),0,IF(P6="QF",0,IF(P6="SF",10,IF(P6="F",20,IF(P6="W",30,IF(P6="WF",40,IF(P6="WC",50,0)))))))</f>
        <v>30</v>
      </c>
      <c r="AG6" s="151">
        <f t="shared" ref="AG6:AG69" si="8">IF(ISNA(Q6),0,IF(Q6="QF",0,IF(Q6="SF",10,IF(Q6="F",20,IF(Q6="W",30,IF(Q6="WF",40,IF(Q6="WC",50,0)))))))</f>
        <v>50</v>
      </c>
      <c r="AH6" s="151">
        <f t="shared" ref="AH6:AH69" si="9">IF(ISNA(R6),0,IF(R6="QF",0,IF(R6="SF",10,IF(R6="F",20,IF(R6="W",30,IF(R6="WF",40,IF(R6="WC",50,0)))))))</f>
        <v>0</v>
      </c>
      <c r="AI6" s="151">
        <f t="shared" ref="AI6:AI69" si="10">IF(ISNA(S6),0,IF(S6="QF",0,IF(S6="SF",10,IF(S6="F",20,IF(S6="W",30,IF(S6="WF",40,IF(S6="WC",50,0)))))))</f>
        <v>20</v>
      </c>
      <c r="AJ6" s="151">
        <f t="shared" ref="AJ6:AJ69" si="11">IF(ISNA(T6),0,IF(T6="QF",0,IF(T6="SF",10,IF(T6="F",20,IF(T6="W",30,IF(T6="WF",40,IF(T6="WC",50,0)))))))</f>
        <v>40</v>
      </c>
      <c r="AK6" s="151">
        <f t="shared" ref="AK6:AK69" si="12">IF(ISNA(U6),0,IF(U6="QF",0,IF(U6="SF",10,IF(U6="F",20,IF(U6="W",30,IF(U6="WF",40,IF(U6="WC",50,0)))))))</f>
        <v>50</v>
      </c>
      <c r="AL6" s="152">
        <f t="shared" ref="AL6:AL69" si="13">IF(ISNA(V6),0,IF(V6="QF",0,IF(V6="SF",10,IF(V6="F",20,IF(V6="W",30,IF(V6="WF",40,IF(V6="WC",50,0)))))))</f>
        <v>50</v>
      </c>
      <c r="AM6" s="2">
        <f>STDEV(AB6:AL6)</f>
        <v>18.737959096740262</v>
      </c>
      <c r="AN6" s="2"/>
      <c r="AO6">
        <f>$G6</f>
        <v>67</v>
      </c>
      <c r="AP6" s="150"/>
      <c r="AQ6" s="151"/>
      <c r="AR6" s="151">
        <f>INDEX('2001'!$B$44:$B$140,'10Year_History_Results'!BF6)</f>
        <v>9</v>
      </c>
      <c r="AS6" s="151">
        <f>INDEX('2002'!$B$44:$B$140,'10Year_History_Results'!BG6)</f>
        <v>12</v>
      </c>
      <c r="AT6" s="151">
        <f>INDEX('2003'!$B$44:$B$140,'10Year_History_Results'!BH6)</f>
        <v>14</v>
      </c>
      <c r="AU6" s="151">
        <f>INDEX('2004'!$B$44:$B$140,'10Year_History_Results'!BI6)</f>
        <v>16</v>
      </c>
      <c r="AV6" s="151">
        <f>INDEX('2005'!$B$44:$B$140,'10Year_History_Results'!BJ6)</f>
        <v>15</v>
      </c>
      <c r="AW6" s="151">
        <f>INDEX('2006'!$B$44:$B$140,'10Year_History_Results'!BK6)</f>
        <v>0</v>
      </c>
      <c r="AX6" s="151">
        <f>INDEX('2007'!$B$44:$B$140,'10Year_History_Results'!BL6)</f>
        <v>16</v>
      </c>
      <c r="AY6" s="151">
        <f>INDEX('2008'!$B$44:$B$140,'10Year_History_Results'!BM6)</f>
        <v>14</v>
      </c>
      <c r="AZ6" s="151">
        <f>INDEX('2009'!$B$44:$B$140,'10Year_History_Results'!BN6)</f>
        <v>16</v>
      </c>
      <c r="BA6" s="152">
        <f>INDEX('2010'!$B$44:$B$140,'10Year_History_Results'!BO6)</f>
        <v>16</v>
      </c>
      <c r="BC6">
        <f>$G6</f>
        <v>67</v>
      </c>
      <c r="BD6" s="150"/>
      <c r="BE6" s="151"/>
      <c r="BF6" s="151">
        <f>IF(ISNA(MATCH($BC6,'2001'!$A$44:$A$139,0)),97,MATCH($BC6,'2001'!$A$44:$A$139,0))</f>
        <v>16</v>
      </c>
      <c r="BG6" s="151">
        <f>IF(ISNA(MATCH($BC6,'2002'!$A$44:$A$139,0)),97,MATCH($BC6,'2002'!$A$44:$A$139,0))</f>
        <v>15</v>
      </c>
      <c r="BH6" s="151">
        <f>IF(ISNA(MATCH($BC6,'2003'!$A$44:$A$139,0)),97,MATCH($BC6,'2003'!$A$44:$A$139,0))</f>
        <v>13</v>
      </c>
      <c r="BI6" s="151">
        <f>IF(ISNA(MATCH($BC6,'2004'!$A$44:$A$139,0)),97,MATCH($BC6,'2004'!$A$44:$A$139,0))</f>
        <v>15</v>
      </c>
      <c r="BJ6" s="151">
        <f>IF(ISNA(MATCH($BC6,'2005'!$A$44:$A$139,0)),97,MATCH($BC6,'2005'!$A$44:$A$139,0))</f>
        <v>12</v>
      </c>
      <c r="BK6" s="151">
        <f>IF(ISNA(MATCH($BC6,'2006'!$A$44:$A$139,0)),97,MATCH($BC6,'2006'!$A$44:$A$139,0))</f>
        <v>97</v>
      </c>
      <c r="BL6" s="151">
        <f>IF(ISNA(MATCH($BC6,'2007'!$A$44:$A$139,0)),97,MATCH($BC6,'2007'!$A$44:$A$139,0))</f>
        <v>11</v>
      </c>
      <c r="BM6" s="151">
        <f>IF(ISNA(MATCH($BC6,'2008'!$A$44:$A$139,0)),97,MATCH($BC6,'2008'!$A$44:$A$139,0))</f>
        <v>14</v>
      </c>
      <c r="BN6" s="151">
        <f>IF(ISNA(MATCH($BC6,'2009'!$A$44:$A$139,0)),97,MATCH($BC6,'2009'!$A$44:$A$139,0))</f>
        <v>8</v>
      </c>
      <c r="BO6" s="152">
        <f>IF(ISNA(MATCH($BC6,'2010'!$A$44:$A$139,0)),97,MATCH($BC6,'2010'!$A$44:$A$139,0))</f>
        <v>8</v>
      </c>
      <c r="BQ6">
        <f>G6</f>
        <v>67</v>
      </c>
      <c r="BR6" s="320"/>
      <c r="BS6" s="321"/>
      <c r="BT6" s="321">
        <f>AR6+AC6</f>
        <v>19</v>
      </c>
      <c r="BU6" s="321">
        <f t="shared" ref="BU6:BU69" si="14">(AS6+AD6)+(BT6*$X$1)</f>
        <v>34.665399999999998</v>
      </c>
      <c r="BV6" s="321">
        <f t="shared" ref="BV6:BV69" si="15">AT6+AE6+(BU6*$X$1)</f>
        <v>57.10795564</v>
      </c>
      <c r="BW6" s="321">
        <f t="shared" ref="BW6:BW69" si="16">AU6+AF6+(BV6*$X$1)</f>
        <v>84.068163229623991</v>
      </c>
      <c r="BX6" s="321">
        <f t="shared" ref="BX6:BX69" si="17">AV6+AG6+(BW6*$X$1)</f>
        <v>121.03983760886734</v>
      </c>
      <c r="BY6" s="321">
        <f t="shared" ref="BY6:BY69" si="18">AW6+AH6+(BX6*$X$1)</f>
        <v>80.685155750070962</v>
      </c>
      <c r="BZ6" s="321">
        <f t="shared" ref="BZ6:BZ69" si="19">AX6+AI6+(BY6*$X$1)</f>
        <v>89.784724822997305</v>
      </c>
      <c r="CA6" s="321">
        <f t="shared" ref="CA6:CA69" si="20">AY6+AJ6+(BZ6*$X$1)</f>
        <v>113.85049756701</v>
      </c>
      <c r="CB6" s="321">
        <f t="shared" ref="CB6:CB69" si="21">AZ6+AK6+(CA6*$X$1)</f>
        <v>141.89274167816887</v>
      </c>
      <c r="CC6" s="322">
        <f t="shared" ref="CC6:CC69" si="22">BA6+AL6+(CB6*$X$1)</f>
        <v>160.58570160266737</v>
      </c>
    </row>
    <row r="7" spans="1:81" ht="13.5" thickBot="1">
      <c r="A7" s="337" t="s">
        <v>140</v>
      </c>
      <c r="B7" s="138">
        <v>8</v>
      </c>
      <c r="C7" s="52">
        <f t="shared" si="0"/>
        <v>1</v>
      </c>
      <c r="D7" s="52">
        <f t="shared" ref="D7:D70" si="23">IF(C7&gt;=C8,C7,0)</f>
        <v>0</v>
      </c>
      <c r="E7" s="99"/>
      <c r="F7" s="2">
        <f>F6+1</f>
        <v>2</v>
      </c>
      <c r="G7" s="100">
        <v>217</v>
      </c>
      <c r="H7" s="169">
        <f t="shared" si="1"/>
        <v>10</v>
      </c>
      <c r="I7" s="169">
        <f t="shared" si="2"/>
        <v>350</v>
      </c>
      <c r="J7" s="331">
        <f t="shared" si="3"/>
        <v>121.79050640265945</v>
      </c>
      <c r="K7" s="2"/>
      <c r="L7" s="268"/>
      <c r="M7" s="268" t="str">
        <f>(INDEX(Finish_table!R$4:R$83,MATCH('10Year_History_Results'!$G7,Finish_table!S$4:S$83,0),1))</f>
        <v>W</v>
      </c>
      <c r="N7" s="268" t="str">
        <f>(INDEX(Finish_table!Z$4:Z$99,MATCH('10Year_History_Results'!$G7,Finish_table!AA$4:AA$99,0),1))</f>
        <v>SF</v>
      </c>
      <c r="O7" s="268" t="str">
        <f>(INDEX(Finish_table!AI$4:AI$99,MATCH('10Year_History_Results'!$G7,Finish_table!AJ$4:AJ$99,0),1))</f>
        <v>QF</v>
      </c>
      <c r="P7" s="268" t="str">
        <f>(INDEX(Finish_table!AR$4:AR$99,MATCH('10Year_History_Results'!$G7,Finish_table!AS$4:AS$99,0),1))</f>
        <v>QF</v>
      </c>
      <c r="Q7" s="268" t="str">
        <f>(INDEX(Finish_table!BA$4:BA$99,MATCH('10Year_History_Results'!$G7,Finish_table!BB$4:BB$99,0),1))</f>
        <v>W</v>
      </c>
      <c r="R7" s="268" t="str">
        <f>(INDEX(Finish_table!BJ$4:BJ$99,MATCH('10Year_History_Results'!$G7,Finish_table!BK$4:BK$99,0),1))</f>
        <v>WC</v>
      </c>
      <c r="S7" s="268" t="str">
        <f>(INDEX(Finish_table!BS$4:BS$99,MATCH('10Year_History_Results'!$G7,Finish_table!BT$4:BT$99,0),1))</f>
        <v>QF</v>
      </c>
      <c r="T7" s="268" t="str">
        <f>(INDEX(Finish_table!CB$4:CB$99,MATCH('10Year_History_Results'!$G7,Finish_table!CC$4:CC$99,0),1))</f>
        <v>WC</v>
      </c>
      <c r="U7" s="268" t="str">
        <f>(INDEX(Finish_table!CK$4:CK$99,MATCH('10Year_History_Results'!$G7,Finish_table!CL$4:CL$99,0),1))</f>
        <v>WF</v>
      </c>
      <c r="V7" s="288" t="str">
        <f>(INDEX(Finish_table!CT$4:CT$99,MATCH('10Year_History_Results'!$G7,Finish_table!CU$4:CU$99,0),1))</f>
        <v>F</v>
      </c>
      <c r="W7" s="2"/>
      <c r="X7" s="100"/>
      <c r="Y7" s="100"/>
      <c r="Z7">
        <f t="shared" si="4"/>
        <v>217</v>
      </c>
      <c r="AA7" s="153"/>
      <c r="AB7" s="2"/>
      <c r="AC7" s="2">
        <f t="shared" ref="AC7:AC70" si="24">IF(ISNA(M7),0,IF(M7="QF",0,IF(M7="SF",10,IF(M7="F",20,IF(M7="W",30,IF(M7="WF",40,IF(M7="WC",50,0)))))))</f>
        <v>30</v>
      </c>
      <c r="AD7" s="2">
        <f t="shared" si="5"/>
        <v>10</v>
      </c>
      <c r="AE7" s="2">
        <f t="shared" si="6"/>
        <v>0</v>
      </c>
      <c r="AF7" s="2">
        <f t="shared" si="7"/>
        <v>0</v>
      </c>
      <c r="AG7" s="2">
        <f t="shared" si="8"/>
        <v>30</v>
      </c>
      <c r="AH7" s="2">
        <f t="shared" si="9"/>
        <v>50</v>
      </c>
      <c r="AI7" s="2">
        <f t="shared" si="10"/>
        <v>0</v>
      </c>
      <c r="AJ7" s="2">
        <f t="shared" si="11"/>
        <v>50</v>
      </c>
      <c r="AK7" s="2">
        <f t="shared" si="12"/>
        <v>40</v>
      </c>
      <c r="AL7" s="154">
        <f t="shared" si="13"/>
        <v>20</v>
      </c>
      <c r="AM7" s="2">
        <f t="shared" ref="AM7:AM70" si="25">STDEV(AB7:AL7)</f>
        <v>20.027758514399736</v>
      </c>
      <c r="AN7" s="2"/>
      <c r="AO7">
        <f t="shared" ref="AO7:AO70" si="26">$G7</f>
        <v>217</v>
      </c>
      <c r="AP7" s="153"/>
      <c r="AQ7" s="2"/>
      <c r="AR7" s="2">
        <f>INDEX('2001'!$B$44:$B$140,'10Year_History_Results'!BF7)</f>
        <v>12</v>
      </c>
      <c r="AS7" s="2">
        <f>INDEX('2002'!$B$44:$B$140,'10Year_History_Results'!BG7)</f>
        <v>13</v>
      </c>
      <c r="AT7" s="2">
        <f>INDEX('2003'!$B$44:$B$140,'10Year_History_Results'!BH7)</f>
        <v>14</v>
      </c>
      <c r="AU7" s="2">
        <f>INDEX('2004'!$B$44:$B$140,'10Year_History_Results'!BI7)</f>
        <v>4</v>
      </c>
      <c r="AV7" s="2">
        <f>INDEX('2005'!$B$44:$B$140,'10Year_History_Results'!BJ7)</f>
        <v>16</v>
      </c>
      <c r="AW7" s="2">
        <f>INDEX('2006'!$B$44:$B$140,'10Year_History_Results'!BK7)</f>
        <v>16</v>
      </c>
      <c r="AX7" s="2">
        <f>INDEX('2007'!$B$44:$B$140,'10Year_History_Results'!BL7)</f>
        <v>3</v>
      </c>
      <c r="AY7" s="2">
        <f>INDEX('2008'!$B$44:$B$140,'10Year_History_Results'!BM7)</f>
        <v>16</v>
      </c>
      <c r="AZ7" s="2">
        <f>INDEX('2009'!$B$44:$B$140,'10Year_History_Results'!BN7)</f>
        <v>10</v>
      </c>
      <c r="BA7" s="154">
        <f>INDEX('2010'!$B$44:$B$140,'10Year_History_Results'!BO7)</f>
        <v>16</v>
      </c>
      <c r="BC7">
        <f t="shared" ref="BC7:BC70" si="27">$G7</f>
        <v>217</v>
      </c>
      <c r="BD7" s="153"/>
      <c r="BE7" s="2"/>
      <c r="BF7" s="2">
        <f>IF(ISNA(MATCH($BC7,'2001'!$A$44:$A$139,0)),97,MATCH($BC7,'2001'!$A$44:$A$139,0))</f>
        <v>47</v>
      </c>
      <c r="BG7" s="2">
        <f>IF(ISNA(MATCH($BC7,'2002'!$A$44:$A$139,0)),97,MATCH($BC7,'2002'!$A$44:$A$139,0))</f>
        <v>47</v>
      </c>
      <c r="BH7" s="2">
        <f>IF(ISNA(MATCH($BC7,'2003'!$A$44:$A$139,0)),97,MATCH($BC7,'2003'!$A$44:$A$139,0))</f>
        <v>38</v>
      </c>
      <c r="BI7" s="2">
        <f>IF(ISNA(MATCH($BC7,'2004'!$A$44:$A$139,0)),97,MATCH($BC7,'2004'!$A$44:$A$139,0))</f>
        <v>33</v>
      </c>
      <c r="BJ7" s="2">
        <f>IF(ISNA(MATCH($BC7,'2005'!$A$44:$A$139,0)),97,MATCH($BC7,'2005'!$A$44:$A$139,0))</f>
        <v>35</v>
      </c>
      <c r="BK7" s="2">
        <f>IF(ISNA(MATCH($BC7,'2006'!$A$44:$A$139,0)),97,MATCH($BC7,'2006'!$A$44:$A$139,0))</f>
        <v>41</v>
      </c>
      <c r="BL7" s="2">
        <f>IF(ISNA(MATCH($BC7,'2007'!$A$44:$A$139,0)),97,MATCH($BC7,'2007'!$A$44:$A$139,0))</f>
        <v>34</v>
      </c>
      <c r="BM7" s="2">
        <f>IF(ISNA(MATCH($BC7,'2008'!$A$44:$A$139,0)),97,MATCH($BC7,'2008'!$A$44:$A$139,0))</f>
        <v>38</v>
      </c>
      <c r="BN7" s="2">
        <f>IF(ISNA(MATCH($BC7,'2009'!$A$44:$A$139,0)),97,MATCH($BC7,'2009'!$A$44:$A$139,0))</f>
        <v>30</v>
      </c>
      <c r="BO7" s="154">
        <f>IF(ISNA(MATCH($BC7,'2010'!$A$44:$A$139,0)),97,MATCH($BC7,'2010'!$A$44:$A$139,0))</f>
        <v>23</v>
      </c>
      <c r="BQ7">
        <f t="shared" ref="BQ7:BQ70" si="28">G7</f>
        <v>217</v>
      </c>
      <c r="BR7" s="323"/>
      <c r="BS7" s="324"/>
      <c r="BT7" s="324">
        <f t="shared" ref="BT7:BT70" si="29">AR7+AC7</f>
        <v>42</v>
      </c>
      <c r="BU7" s="324">
        <f t="shared" si="14"/>
        <v>50.997199999999999</v>
      </c>
      <c r="BV7" s="324">
        <f t="shared" si="15"/>
        <v>47.994733519999997</v>
      </c>
      <c r="BW7" s="324">
        <f t="shared" si="16"/>
        <v>35.993289364432002</v>
      </c>
      <c r="BX7" s="324">
        <f t="shared" si="17"/>
        <v>69.993126690330371</v>
      </c>
      <c r="BY7" s="324">
        <f t="shared" si="18"/>
        <v>112.65741825177423</v>
      </c>
      <c r="BZ7" s="324">
        <f t="shared" si="19"/>
        <v>78.097435006632693</v>
      </c>
      <c r="CA7" s="324">
        <f t="shared" si="20"/>
        <v>118.05975017542136</v>
      </c>
      <c r="CB7" s="324">
        <f t="shared" si="21"/>
        <v>128.69862946693587</v>
      </c>
      <c r="CC7" s="325">
        <f t="shared" si="22"/>
        <v>121.79050640265945</v>
      </c>
    </row>
    <row r="8" spans="1:81" ht="13.5" thickBot="1">
      <c r="A8" s="339" t="s">
        <v>141</v>
      </c>
      <c r="B8" s="138">
        <v>8</v>
      </c>
      <c r="C8" s="52">
        <f t="shared" si="0"/>
        <v>2</v>
      </c>
      <c r="D8" s="52">
        <f t="shared" si="23"/>
        <v>2</v>
      </c>
      <c r="E8" s="99"/>
      <c r="F8" s="2">
        <f t="shared" ref="F8:F71" si="30">F7+1</f>
        <v>3</v>
      </c>
      <c r="G8" s="100">
        <v>1114</v>
      </c>
      <c r="H8" s="169">
        <f t="shared" si="1"/>
        <v>8</v>
      </c>
      <c r="I8" s="169">
        <f t="shared" si="2"/>
        <v>244</v>
      </c>
      <c r="J8" s="331">
        <f t="shared" si="3"/>
        <v>119.77891662991365</v>
      </c>
      <c r="K8" s="2"/>
      <c r="L8" s="268"/>
      <c r="M8" s="268" t="e">
        <f>(INDEX(Finish_table!R$4:R$83,MATCH('10Year_History_Results'!$G8,Finish_table!S$4:S$83,0),1))</f>
        <v>#N/A</v>
      </c>
      <c r="N8" s="268" t="e">
        <f>(INDEX(Finish_table!Z$4:Z$99,MATCH('10Year_History_Results'!$G8,Finish_table!AA$4:AA$99,0),1))</f>
        <v>#N/A</v>
      </c>
      <c r="O8" s="268" t="str">
        <f>(INDEX(Finish_table!AI$4:AI$99,MATCH('10Year_History_Results'!$G8,Finish_table!AJ$4:AJ$99,0),1))</f>
        <v>SF</v>
      </c>
      <c r="P8" s="268" t="str">
        <f>(INDEX(Finish_table!AR$4:AR$99,MATCH('10Year_History_Results'!$G8,Finish_table!AS$4:AS$99,0),1))</f>
        <v>QF</v>
      </c>
      <c r="Q8" s="268" t="str">
        <f>(INDEX(Finish_table!BA$4:BA$99,MATCH('10Year_History_Results'!$G8,Finish_table!BB$4:BB$99,0),1))</f>
        <v>QF</v>
      </c>
      <c r="R8" s="268" t="str">
        <f>(INDEX(Finish_table!BJ$4:BJ$99,MATCH('10Year_History_Results'!$G8,Finish_table!BK$4:BK$99,0),1))</f>
        <v>F</v>
      </c>
      <c r="S8" s="268" t="str">
        <f>(INDEX(Finish_table!BS$4:BS$99,MATCH('10Year_History_Results'!$G8,Finish_table!BT$4:BT$99,0),1))</f>
        <v>SF</v>
      </c>
      <c r="T8" s="268" t="str">
        <f>(INDEX(Finish_table!CB$4:CB$99,MATCH('10Year_History_Results'!$G8,Finish_table!CC$4:CC$99,0),1))</f>
        <v>WC</v>
      </c>
      <c r="U8" s="268" t="str">
        <f>(INDEX(Finish_table!CK$4:CK$99,MATCH('10Year_History_Results'!$G8,Finish_table!CL$4:CL$99,0),1))</f>
        <v>SF</v>
      </c>
      <c r="V8" s="288" t="str">
        <f>(INDEX(Finish_table!CT$4:CT$99,MATCH('10Year_History_Results'!$G8,Finish_table!CU$4:CU$99,0),1))</f>
        <v>WF</v>
      </c>
      <c r="W8" s="2"/>
      <c r="X8" s="100"/>
      <c r="Y8" s="100"/>
      <c r="Z8">
        <f t="shared" si="4"/>
        <v>1114</v>
      </c>
      <c r="AA8" s="153"/>
      <c r="AB8" s="2"/>
      <c r="AC8" s="2">
        <f t="shared" si="24"/>
        <v>0</v>
      </c>
      <c r="AD8" s="2">
        <f t="shared" si="5"/>
        <v>0</v>
      </c>
      <c r="AE8" s="2">
        <f t="shared" si="6"/>
        <v>10</v>
      </c>
      <c r="AF8" s="2">
        <f t="shared" si="7"/>
        <v>0</v>
      </c>
      <c r="AG8" s="2">
        <f t="shared" si="8"/>
        <v>0</v>
      </c>
      <c r="AH8" s="2">
        <f t="shared" si="9"/>
        <v>20</v>
      </c>
      <c r="AI8" s="2">
        <f t="shared" si="10"/>
        <v>10</v>
      </c>
      <c r="AJ8" s="2">
        <f t="shared" si="11"/>
        <v>50</v>
      </c>
      <c r="AK8" s="2">
        <f t="shared" si="12"/>
        <v>10</v>
      </c>
      <c r="AL8" s="154">
        <f t="shared" si="13"/>
        <v>40</v>
      </c>
      <c r="AM8" s="2">
        <f t="shared" si="25"/>
        <v>17.76388345929897</v>
      </c>
      <c r="AN8" s="2"/>
      <c r="AO8">
        <f t="shared" si="26"/>
        <v>1114</v>
      </c>
      <c r="AP8" s="153"/>
      <c r="AQ8" s="2"/>
      <c r="AR8" s="2">
        <f>INDEX('2001'!$B$44:$B$140,'10Year_History_Results'!BF8)</f>
        <v>0</v>
      </c>
      <c r="AS8" s="2">
        <f>INDEX('2002'!$B$44:$B$140,'10Year_History_Results'!BG8)</f>
        <v>0</v>
      </c>
      <c r="AT8" s="2">
        <f>INDEX('2003'!$B$44:$B$140,'10Year_History_Results'!BH8)</f>
        <v>4</v>
      </c>
      <c r="AU8" s="2">
        <f>INDEX('2004'!$B$44:$B$140,'10Year_History_Results'!BI8)</f>
        <v>11</v>
      </c>
      <c r="AV8" s="2">
        <f>INDEX('2005'!$B$44:$B$140,'10Year_History_Results'!BJ8)</f>
        <v>13</v>
      </c>
      <c r="AW8" s="2">
        <f>INDEX('2006'!$B$44:$B$140,'10Year_History_Results'!BK8)</f>
        <v>16</v>
      </c>
      <c r="AX8" s="2">
        <f>INDEX('2007'!$B$44:$B$140,'10Year_History_Results'!BL8)</f>
        <v>12</v>
      </c>
      <c r="AY8" s="2">
        <f>INDEX('2008'!$B$44:$B$140,'10Year_History_Results'!BM8)</f>
        <v>16</v>
      </c>
      <c r="AZ8" s="2">
        <f>INDEX('2009'!$B$44:$B$140,'10Year_History_Results'!BN8)</f>
        <v>16</v>
      </c>
      <c r="BA8" s="154">
        <f>INDEX('2010'!$B$44:$B$140,'10Year_History_Results'!BO8)</f>
        <v>16</v>
      </c>
      <c r="BC8">
        <f t="shared" si="27"/>
        <v>1114</v>
      </c>
      <c r="BD8" s="153"/>
      <c r="BE8" s="2"/>
      <c r="BF8" s="2">
        <f>IF(ISNA(MATCH($BC8,'2001'!$A$44:$A$139,0)),97,MATCH($BC8,'2001'!$A$44:$A$139,0))</f>
        <v>97</v>
      </c>
      <c r="BG8" s="2">
        <f>IF(ISNA(MATCH($BC8,'2002'!$A$44:$A$139,0)),97,MATCH($BC8,'2002'!$A$44:$A$139,0))</f>
        <v>97</v>
      </c>
      <c r="BH8" s="2">
        <f>IF(ISNA(MATCH($BC8,'2003'!$A$44:$A$139,0)),97,MATCH($BC8,'2003'!$A$44:$A$139,0))</f>
        <v>96</v>
      </c>
      <c r="BI8" s="2">
        <f>IF(ISNA(MATCH($BC8,'2004'!$A$44:$A$139,0)),97,MATCH($BC8,'2004'!$A$44:$A$139,0))</f>
        <v>87</v>
      </c>
      <c r="BJ8" s="2">
        <f>IF(ISNA(MATCH($BC8,'2005'!$A$44:$A$139,0)),97,MATCH($BC8,'2005'!$A$44:$A$139,0))</f>
        <v>82</v>
      </c>
      <c r="BK8" s="2">
        <f>IF(ISNA(MATCH($BC8,'2006'!$A$44:$A$139,0)),97,MATCH($BC8,'2006'!$A$44:$A$139,0))</f>
        <v>77</v>
      </c>
      <c r="BL8" s="2">
        <f>IF(ISNA(MATCH($BC8,'2007'!$A$44:$A$139,0)),97,MATCH($BC8,'2007'!$A$44:$A$139,0))</f>
        <v>63</v>
      </c>
      <c r="BM8" s="2">
        <f>IF(ISNA(MATCH($BC8,'2008'!$A$44:$A$139,0)),97,MATCH($BC8,'2008'!$A$44:$A$139,0))</f>
        <v>67</v>
      </c>
      <c r="BN8" s="2">
        <f>IF(ISNA(MATCH($BC8,'2009'!$A$44:$A$139,0)),97,MATCH($BC8,'2009'!$A$44:$A$139,0))</f>
        <v>61</v>
      </c>
      <c r="BO8" s="154">
        <f>IF(ISNA(MATCH($BC8,'2010'!$A$44:$A$139,0)),97,MATCH($BC8,'2010'!$A$44:$A$139,0))</f>
        <v>55</v>
      </c>
      <c r="BQ8">
        <f t="shared" si="28"/>
        <v>1114</v>
      </c>
      <c r="BR8" s="323"/>
      <c r="BS8" s="324"/>
      <c r="BT8" s="324">
        <f t="shared" si="29"/>
        <v>0</v>
      </c>
      <c r="BU8" s="324">
        <f t="shared" si="14"/>
        <v>0</v>
      </c>
      <c r="BV8" s="324">
        <f t="shared" si="15"/>
        <v>14</v>
      </c>
      <c r="BW8" s="324">
        <f t="shared" si="16"/>
        <v>20.3324</v>
      </c>
      <c r="BX8" s="324">
        <f t="shared" si="17"/>
        <v>26.553577839999999</v>
      </c>
      <c r="BY8" s="324">
        <f t="shared" si="18"/>
        <v>53.700614988143997</v>
      </c>
      <c r="BZ8" s="324">
        <f t="shared" si="19"/>
        <v>57.79682995109679</v>
      </c>
      <c r="CA8" s="324">
        <f t="shared" si="20"/>
        <v>104.52736684540112</v>
      </c>
      <c r="CB8" s="324">
        <f t="shared" si="21"/>
        <v>95.677942739144385</v>
      </c>
      <c r="CC8" s="325">
        <f t="shared" si="22"/>
        <v>119.77891662991365</v>
      </c>
    </row>
    <row r="9" spans="1:81" ht="13.5" thickBot="1">
      <c r="A9" s="340" t="s">
        <v>142</v>
      </c>
      <c r="B9" s="282">
        <v>9</v>
      </c>
      <c r="C9" s="52">
        <f t="shared" si="0"/>
        <v>1</v>
      </c>
      <c r="D9" s="52">
        <f t="shared" si="23"/>
        <v>1</v>
      </c>
      <c r="E9" s="99"/>
      <c r="F9" s="2">
        <f t="shared" si="30"/>
        <v>4</v>
      </c>
      <c r="G9" s="100">
        <v>177</v>
      </c>
      <c r="H9" s="169">
        <f t="shared" si="1"/>
        <v>7</v>
      </c>
      <c r="I9" s="169">
        <f t="shared" si="2"/>
        <v>297</v>
      </c>
      <c r="J9" s="331">
        <f t="shared" si="3"/>
        <v>118.86176268853885</v>
      </c>
      <c r="K9" s="2"/>
      <c r="L9" s="268"/>
      <c r="M9" s="268" t="str">
        <f>(INDEX(Finish_table!R$4:R$83,MATCH('10Year_History_Results'!$G9,Finish_table!S$4:S$83,0),1))</f>
        <v>W</v>
      </c>
      <c r="N9" s="268" t="e">
        <f>(INDEX(Finish_table!Z$4:Z$99,MATCH('10Year_History_Results'!$G9,Finish_table!AA$4:AA$99,0),1))</f>
        <v>#N/A</v>
      </c>
      <c r="O9" s="268" t="e">
        <f>(INDEX(Finish_table!AI$4:AI$99,MATCH('10Year_History_Results'!$G9,Finish_table!AJ$4:AJ$99,0),1))</f>
        <v>#N/A</v>
      </c>
      <c r="P9" s="268" t="str">
        <f>(INDEX(Finish_table!AR$4:AR$99,MATCH('10Year_History_Results'!$G9,Finish_table!AS$4:AS$99,0),1))</f>
        <v>F</v>
      </c>
      <c r="Q9" s="268" t="e">
        <f>(INDEX(Finish_table!BA$4:BA$99,MATCH('10Year_History_Results'!$G9,Finish_table!BB$4:BB$99,0),1))</f>
        <v>#N/A</v>
      </c>
      <c r="R9" s="268" t="str">
        <f>(INDEX(Finish_table!BJ$4:BJ$99,MATCH('10Year_History_Results'!$G9,Finish_table!BK$4:BK$99,0),1))</f>
        <v>W</v>
      </c>
      <c r="S9" s="268" t="str">
        <f>(INDEX(Finish_table!BS$4:BS$99,MATCH('10Year_History_Results'!$G9,Finish_table!BT$4:BT$99,0),1))</f>
        <v>WC</v>
      </c>
      <c r="T9" s="268" t="str">
        <f>(INDEX(Finish_table!CB$4:CB$99,MATCH('10Year_History_Results'!$G9,Finish_table!CC$4:CC$99,0),1))</f>
        <v>W</v>
      </c>
      <c r="U9" s="268" t="str">
        <f>(INDEX(Finish_table!CK$4:CK$99,MATCH('10Year_History_Results'!$G9,Finish_table!CL$4:CL$99,0),1))</f>
        <v>W</v>
      </c>
      <c r="V9" s="288" t="str">
        <f>(INDEX(Finish_table!CT$4:CT$99,MATCH('10Year_History_Results'!$G9,Finish_table!CU$4:CU$99,0),1))</f>
        <v>WC</v>
      </c>
      <c r="W9" s="2"/>
      <c r="X9" s="100"/>
      <c r="Y9" s="100"/>
      <c r="Z9">
        <f t="shared" si="4"/>
        <v>177</v>
      </c>
      <c r="AA9" s="153"/>
      <c r="AB9" s="2"/>
      <c r="AC9" s="2">
        <f t="shared" si="24"/>
        <v>30</v>
      </c>
      <c r="AD9" s="2">
        <f t="shared" si="5"/>
        <v>0</v>
      </c>
      <c r="AE9" s="2">
        <f t="shared" si="6"/>
        <v>0</v>
      </c>
      <c r="AF9" s="2">
        <f t="shared" si="7"/>
        <v>20</v>
      </c>
      <c r="AG9" s="2">
        <f t="shared" si="8"/>
        <v>0</v>
      </c>
      <c r="AH9" s="2">
        <f t="shared" si="9"/>
        <v>30</v>
      </c>
      <c r="AI9" s="2">
        <f t="shared" si="10"/>
        <v>50</v>
      </c>
      <c r="AJ9" s="2">
        <f t="shared" si="11"/>
        <v>30</v>
      </c>
      <c r="AK9" s="2">
        <f t="shared" si="12"/>
        <v>30</v>
      </c>
      <c r="AL9" s="154">
        <f t="shared" si="13"/>
        <v>50</v>
      </c>
      <c r="AM9" s="2">
        <f t="shared" si="25"/>
        <v>18.973665961010276</v>
      </c>
      <c r="AN9" s="2"/>
      <c r="AO9">
        <f t="shared" si="26"/>
        <v>177</v>
      </c>
      <c r="AP9" s="153"/>
      <c r="AQ9" s="2"/>
      <c r="AR9" s="2">
        <f>INDEX('2001'!$B$44:$B$140,'10Year_History_Results'!BF9)</f>
        <v>15</v>
      </c>
      <c r="AS9" s="2">
        <f>INDEX('2002'!$B$44:$B$140,'10Year_History_Results'!BG9)</f>
        <v>0</v>
      </c>
      <c r="AT9" s="2">
        <f>INDEX('2003'!$B$44:$B$140,'10Year_History_Results'!BH9)</f>
        <v>0</v>
      </c>
      <c r="AU9" s="2">
        <f>INDEX('2004'!$B$44:$B$140,'10Year_History_Results'!BI9)</f>
        <v>10</v>
      </c>
      <c r="AV9" s="2">
        <f>INDEX('2005'!$B$44:$B$140,'10Year_History_Results'!BJ9)</f>
        <v>0</v>
      </c>
      <c r="AW9" s="2">
        <f>INDEX('2006'!$B$44:$B$140,'10Year_History_Results'!BK9)</f>
        <v>15</v>
      </c>
      <c r="AX9" s="2">
        <f>INDEX('2007'!$B$44:$B$140,'10Year_History_Results'!BL9)</f>
        <v>8</v>
      </c>
      <c r="AY9" s="2">
        <f>INDEX('2008'!$B$44:$B$140,'10Year_History_Results'!BM9)</f>
        <v>3</v>
      </c>
      <c r="AZ9" s="2">
        <f>INDEX('2009'!$B$44:$B$140,'10Year_History_Results'!BN9)</f>
        <v>5</v>
      </c>
      <c r="BA9" s="154">
        <f>INDEX('2010'!$B$44:$B$140,'10Year_History_Results'!BO9)</f>
        <v>1</v>
      </c>
      <c r="BC9">
        <f t="shared" si="27"/>
        <v>177</v>
      </c>
      <c r="BD9" s="153"/>
      <c r="BE9" s="2"/>
      <c r="BF9" s="2">
        <f>IF(ISNA(MATCH($BC9,'2001'!$A$44:$A$139,0)),97,MATCH($BC9,'2001'!$A$44:$A$139,0))</f>
        <v>43</v>
      </c>
      <c r="BG9" s="2">
        <f>IF(ISNA(MATCH($BC9,'2002'!$A$44:$A$139,0)),97,MATCH($BC9,'2002'!$A$44:$A$139,0))</f>
        <v>97</v>
      </c>
      <c r="BH9" s="2">
        <f>IF(ISNA(MATCH($BC9,'2003'!$A$44:$A$139,0)),97,MATCH($BC9,'2003'!$A$44:$A$139,0))</f>
        <v>97</v>
      </c>
      <c r="BI9" s="2">
        <f>IF(ISNA(MATCH($BC9,'2004'!$A$44:$A$139,0)),97,MATCH($BC9,'2004'!$A$44:$A$139,0))</f>
        <v>28</v>
      </c>
      <c r="BJ9" s="2">
        <f>IF(ISNA(MATCH($BC9,'2005'!$A$44:$A$139,0)),97,MATCH($BC9,'2005'!$A$44:$A$139,0))</f>
        <v>97</v>
      </c>
      <c r="BK9" s="2">
        <f>IF(ISNA(MATCH($BC9,'2006'!$A$44:$A$139,0)),97,MATCH($BC9,'2006'!$A$44:$A$139,0))</f>
        <v>35</v>
      </c>
      <c r="BL9" s="2">
        <f>IF(ISNA(MATCH($BC9,'2007'!$A$44:$A$139,0)),97,MATCH($BC9,'2007'!$A$44:$A$139,0))</f>
        <v>28</v>
      </c>
      <c r="BM9" s="2">
        <f>IF(ISNA(MATCH($BC9,'2008'!$A$44:$A$139,0)),97,MATCH($BC9,'2008'!$A$44:$A$139,0))</f>
        <v>32</v>
      </c>
      <c r="BN9" s="2">
        <f>IF(ISNA(MATCH($BC9,'2009'!$A$44:$A$139,0)),97,MATCH($BC9,'2009'!$A$44:$A$139,0))</f>
        <v>25</v>
      </c>
      <c r="BO9" s="154">
        <f>IF(ISNA(MATCH($BC9,'2010'!$A$44:$A$139,0)),97,MATCH($BC9,'2010'!$A$44:$A$139,0))</f>
        <v>20</v>
      </c>
      <c r="BQ9">
        <f t="shared" si="28"/>
        <v>177</v>
      </c>
      <c r="BR9" s="323"/>
      <c r="BS9" s="324"/>
      <c r="BT9" s="324">
        <f t="shared" si="29"/>
        <v>45</v>
      </c>
      <c r="BU9" s="324">
        <f t="shared" si="14"/>
        <v>29.997</v>
      </c>
      <c r="BV9" s="324">
        <f t="shared" si="15"/>
        <v>19.996000199999997</v>
      </c>
      <c r="BW9" s="324">
        <f t="shared" si="16"/>
        <v>43.329333733319999</v>
      </c>
      <c r="BX9" s="324">
        <f t="shared" si="17"/>
        <v>28.883333866631109</v>
      </c>
      <c r="BY9" s="324">
        <f t="shared" si="18"/>
        <v>64.253630355496298</v>
      </c>
      <c r="BZ9" s="324">
        <f t="shared" si="19"/>
        <v>100.83146999497383</v>
      </c>
      <c r="CA9" s="324">
        <f t="shared" si="20"/>
        <v>100.21425789864955</v>
      </c>
      <c r="CB9" s="324">
        <f t="shared" si="21"/>
        <v>101.80282431523979</v>
      </c>
      <c r="CC9" s="325">
        <f t="shared" si="22"/>
        <v>118.86176268853885</v>
      </c>
    </row>
    <row r="10" spans="1:81" ht="13.5" thickBot="1">
      <c r="A10" s="338" t="s">
        <v>144</v>
      </c>
      <c r="B10" s="138">
        <v>11</v>
      </c>
      <c r="C10" s="52">
        <f t="shared" si="0"/>
        <v>1</v>
      </c>
      <c r="D10" s="52">
        <f t="shared" si="23"/>
        <v>0</v>
      </c>
      <c r="E10" s="99"/>
      <c r="F10" s="2">
        <f t="shared" si="30"/>
        <v>5</v>
      </c>
      <c r="G10" s="100">
        <v>111</v>
      </c>
      <c r="H10" s="169">
        <f t="shared" si="1"/>
        <v>10</v>
      </c>
      <c r="I10" s="169">
        <f t="shared" si="2"/>
        <v>346</v>
      </c>
      <c r="J10" s="331">
        <f t="shared" si="3"/>
        <v>103.08941698802936</v>
      </c>
      <c r="K10" s="2"/>
      <c r="L10" s="268"/>
      <c r="M10" s="268" t="str">
        <f>(INDEX(Finish_table!R$4:R$83,MATCH('10Year_History_Results'!$G10,Finish_table!S$4:S$83,0),1))</f>
        <v>WF</v>
      </c>
      <c r="N10" s="268" t="str">
        <f>(INDEX(Finish_table!Z$4:Z$99,MATCH('10Year_History_Results'!$G10,Finish_table!AA$4:AA$99,0),1))</f>
        <v>SF</v>
      </c>
      <c r="O10" s="268" t="str">
        <f>(INDEX(Finish_table!AI$4:AI$99,MATCH('10Year_History_Results'!$G10,Finish_table!AJ$4:AJ$99,0),1))</f>
        <v>WC</v>
      </c>
      <c r="P10" s="268" t="str">
        <f>(INDEX(Finish_table!AR$4:AR$99,MATCH('10Year_History_Results'!$G10,Finish_table!AS$4:AS$99,0),1))</f>
        <v>QF</v>
      </c>
      <c r="Q10" s="268" t="str">
        <f>(INDEX(Finish_table!BA$4:BA$99,MATCH('10Year_History_Results'!$G10,Finish_table!BB$4:BB$99,0),1))</f>
        <v>QF</v>
      </c>
      <c r="R10" s="268" t="str">
        <f>(INDEX(Finish_table!BJ$4:BJ$99,MATCH('10Year_History_Results'!$G10,Finish_table!BK$4:BK$99,0),1))</f>
        <v>F</v>
      </c>
      <c r="S10" s="268" t="str">
        <f>(INDEX(Finish_table!BS$4:BS$99,MATCH('10Year_History_Results'!$G10,Finish_table!BT$4:BT$99,0),1))</f>
        <v>SF</v>
      </c>
      <c r="T10" s="268" t="str">
        <f>(INDEX(Finish_table!CB$4:CB$99,MATCH('10Year_History_Results'!$G10,Finish_table!CC$4:CC$99,0),1))</f>
        <v>SF</v>
      </c>
      <c r="U10" s="268" t="str">
        <f>(INDEX(Finish_table!CK$4:CK$99,MATCH('10Year_History_Results'!$G10,Finish_table!CL$4:CL$99,0),1))</f>
        <v>WC</v>
      </c>
      <c r="V10" s="288" t="str">
        <f>(INDEX(Finish_table!CT$4:CT$99,MATCH('10Year_History_Results'!$G10,Finish_table!CU$4:CU$99,0),1))</f>
        <v>SF</v>
      </c>
      <c r="W10" s="2"/>
      <c r="X10" s="100"/>
      <c r="Y10" s="100"/>
      <c r="Z10">
        <f t="shared" si="4"/>
        <v>111</v>
      </c>
      <c r="AA10" s="153"/>
      <c r="AB10" s="2"/>
      <c r="AC10" s="2">
        <f t="shared" si="24"/>
        <v>40</v>
      </c>
      <c r="AD10" s="2">
        <f t="shared" si="5"/>
        <v>10</v>
      </c>
      <c r="AE10" s="2">
        <f t="shared" si="6"/>
        <v>50</v>
      </c>
      <c r="AF10" s="2">
        <f t="shared" si="7"/>
        <v>0</v>
      </c>
      <c r="AG10" s="2">
        <f t="shared" si="8"/>
        <v>0</v>
      </c>
      <c r="AH10" s="2">
        <f t="shared" si="9"/>
        <v>20</v>
      </c>
      <c r="AI10" s="2">
        <f t="shared" si="10"/>
        <v>10</v>
      </c>
      <c r="AJ10" s="2">
        <f t="shared" si="11"/>
        <v>10</v>
      </c>
      <c r="AK10" s="2">
        <f t="shared" si="12"/>
        <v>50</v>
      </c>
      <c r="AL10" s="154">
        <f t="shared" si="13"/>
        <v>10</v>
      </c>
      <c r="AM10" s="2">
        <f t="shared" si="25"/>
        <v>19.436506316151</v>
      </c>
      <c r="AN10" s="2"/>
      <c r="AO10">
        <f t="shared" si="26"/>
        <v>111</v>
      </c>
      <c r="AP10" s="153"/>
      <c r="AQ10" s="2"/>
      <c r="AR10" s="2">
        <f>INDEX('2001'!$B$44:$B$140,'10Year_History_Results'!BF10)</f>
        <v>16</v>
      </c>
      <c r="AS10" s="2">
        <f>INDEX('2002'!$B$44:$B$140,'10Year_History_Results'!BG10)</f>
        <v>13</v>
      </c>
      <c r="AT10" s="2">
        <f>INDEX('2003'!$B$44:$B$140,'10Year_History_Results'!BH10)</f>
        <v>16</v>
      </c>
      <c r="AU10" s="2">
        <f>INDEX('2004'!$B$44:$B$140,'10Year_History_Results'!BI10)</f>
        <v>13</v>
      </c>
      <c r="AV10" s="2">
        <f>INDEX('2005'!$B$44:$B$140,'10Year_History_Results'!BJ10)</f>
        <v>13</v>
      </c>
      <c r="AW10" s="2">
        <f>INDEX('2006'!$B$44:$B$140,'10Year_History_Results'!BK10)</f>
        <v>16</v>
      </c>
      <c r="AX10" s="2">
        <f>INDEX('2007'!$B$44:$B$140,'10Year_History_Results'!BL10)</f>
        <v>13</v>
      </c>
      <c r="AY10" s="2">
        <f>INDEX('2008'!$B$44:$B$140,'10Year_History_Results'!BM10)</f>
        <v>15</v>
      </c>
      <c r="AZ10" s="2">
        <f>INDEX('2009'!$B$44:$B$140,'10Year_History_Results'!BN10)</f>
        <v>16</v>
      </c>
      <c r="BA10" s="154">
        <f>INDEX('2010'!$B$44:$B$140,'10Year_History_Results'!BO10)</f>
        <v>15</v>
      </c>
      <c r="BC10">
        <f t="shared" si="27"/>
        <v>111</v>
      </c>
      <c r="BD10" s="153"/>
      <c r="BE10" s="2"/>
      <c r="BF10" s="2">
        <f>IF(ISNA(MATCH($BC10,'2001'!$A$44:$A$139,0)),97,MATCH($BC10,'2001'!$A$44:$A$139,0))</f>
        <v>24</v>
      </c>
      <c r="BG10" s="2">
        <f>IF(ISNA(MATCH($BC10,'2002'!$A$44:$A$139,0)),97,MATCH($BC10,'2002'!$A$44:$A$139,0))</f>
        <v>25</v>
      </c>
      <c r="BH10" s="2">
        <f>IF(ISNA(MATCH($BC10,'2003'!$A$44:$A$139,0)),97,MATCH($BC10,'2003'!$A$44:$A$139,0))</f>
        <v>22</v>
      </c>
      <c r="BI10" s="2">
        <f>IF(ISNA(MATCH($BC10,'2004'!$A$44:$A$139,0)),97,MATCH($BC10,'2004'!$A$44:$A$139,0))</f>
        <v>21</v>
      </c>
      <c r="BJ10" s="2">
        <f>IF(ISNA(MATCH($BC10,'2005'!$A$44:$A$139,0)),97,MATCH($BC10,'2005'!$A$44:$A$139,0))</f>
        <v>22</v>
      </c>
      <c r="BK10" s="2">
        <f>IF(ISNA(MATCH($BC10,'2006'!$A$44:$A$139,0)),97,MATCH($BC10,'2006'!$A$44:$A$139,0))</f>
        <v>21</v>
      </c>
      <c r="BL10" s="2">
        <f>IF(ISNA(MATCH($BC10,'2007'!$A$44:$A$139,0)),97,MATCH($BC10,'2007'!$A$44:$A$139,0))</f>
        <v>19</v>
      </c>
      <c r="BM10" s="2">
        <f>IF(ISNA(MATCH($BC10,'2008'!$A$44:$A$139,0)),97,MATCH($BC10,'2008'!$A$44:$A$139,0))</f>
        <v>23</v>
      </c>
      <c r="BN10" s="2">
        <f>IF(ISNA(MATCH($BC10,'2009'!$A$44:$A$139,0)),97,MATCH($BC10,'2009'!$A$44:$A$139,0))</f>
        <v>17</v>
      </c>
      <c r="BO10" s="154">
        <f>IF(ISNA(MATCH($BC10,'2010'!$A$44:$A$139,0)),97,MATCH($BC10,'2010'!$A$44:$A$139,0))</f>
        <v>16</v>
      </c>
      <c r="BQ10">
        <f t="shared" si="28"/>
        <v>111</v>
      </c>
      <c r="BR10" s="323"/>
      <c r="BS10" s="324"/>
      <c r="BT10" s="324">
        <f t="shared" si="29"/>
        <v>56</v>
      </c>
      <c r="BU10" s="324">
        <f t="shared" si="14"/>
        <v>60.329599999999999</v>
      </c>
      <c r="BV10" s="324">
        <f t="shared" si="15"/>
        <v>106.21571136</v>
      </c>
      <c r="BW10" s="324">
        <f t="shared" si="16"/>
        <v>83.803393192575996</v>
      </c>
      <c r="BX10" s="324">
        <f t="shared" si="17"/>
        <v>68.863341902171157</v>
      </c>
      <c r="BY10" s="324">
        <f t="shared" si="18"/>
        <v>81.904303711987296</v>
      </c>
      <c r="BZ10" s="324">
        <f t="shared" si="19"/>
        <v>77.59740885441073</v>
      </c>
      <c r="CA10" s="324">
        <f t="shared" si="20"/>
        <v>76.726432742350198</v>
      </c>
      <c r="CB10" s="324">
        <f t="shared" si="21"/>
        <v>117.14584006605064</v>
      </c>
      <c r="CC10" s="325">
        <f t="shared" si="22"/>
        <v>103.08941698802936</v>
      </c>
    </row>
    <row r="11" spans="1:81" ht="13.5" thickBot="1">
      <c r="A11" s="336" t="s">
        <v>143</v>
      </c>
      <c r="B11" s="149">
        <v>11</v>
      </c>
      <c r="C11" s="52">
        <f t="shared" si="0"/>
        <v>2</v>
      </c>
      <c r="D11" s="52">
        <f t="shared" si="23"/>
        <v>0</v>
      </c>
      <c r="E11" s="99"/>
      <c r="F11" s="2">
        <f t="shared" si="30"/>
        <v>6</v>
      </c>
      <c r="G11" s="100">
        <v>233</v>
      </c>
      <c r="H11" s="169">
        <f t="shared" si="1"/>
        <v>9</v>
      </c>
      <c r="I11" s="169">
        <f t="shared" si="2"/>
        <v>294</v>
      </c>
      <c r="J11" s="331">
        <f t="shared" si="3"/>
        <v>96.496443989331794</v>
      </c>
      <c r="K11" s="2"/>
      <c r="L11" s="268"/>
      <c r="M11" s="268" t="str">
        <f>(INDEX(Finish_table!R$4:R$83,MATCH('10Year_History_Results'!$G11,Finish_table!S$4:S$83,0),1))</f>
        <v>SF</v>
      </c>
      <c r="N11" s="268" t="str">
        <f>(INDEX(Finish_table!Z$4:Z$99,MATCH('10Year_History_Results'!$G11,Finish_table!AA$4:AA$99,0),1))</f>
        <v>W</v>
      </c>
      <c r="O11" s="268" t="str">
        <f>(INDEX(Finish_table!AI$4:AI$99,MATCH('10Year_History_Results'!$G11,Finish_table!AJ$4:AJ$99,0),1))</f>
        <v>QF</v>
      </c>
      <c r="P11" s="268" t="str">
        <f>(INDEX(Finish_table!AR$4:AR$99,MATCH('10Year_History_Results'!$G11,Finish_table!AS$4:AS$99,0),1))</f>
        <v>QF</v>
      </c>
      <c r="Q11" s="268" t="str">
        <f>(INDEX(Finish_table!BA$4:BA$99,MATCH('10Year_History_Results'!$G11,Finish_table!BB$4:BB$99,0),1))</f>
        <v>SF</v>
      </c>
      <c r="R11" s="268" t="str">
        <f>(INDEX(Finish_table!BJ$4:BJ$99,MATCH('10Year_History_Results'!$G11,Finish_table!BK$4:BK$99,0),1))</f>
        <v>F</v>
      </c>
      <c r="S11" s="268" t="str">
        <f>(INDEX(Finish_table!BS$4:BS$99,MATCH('10Year_History_Results'!$G11,Finish_table!BT$4:BT$99,0),1))</f>
        <v>WF</v>
      </c>
      <c r="T11" s="268" t="str">
        <f>(INDEX(Finish_table!CB$4:CB$99,MATCH('10Year_History_Results'!$G11,Finish_table!CC$4:CC$99,0),1))</f>
        <v>W</v>
      </c>
      <c r="U11" s="268" t="e">
        <f>(INDEX(Finish_table!CK$4:CK$99,MATCH('10Year_History_Results'!$G11,Finish_table!CL$4:CL$99,0),1))</f>
        <v>#N/A</v>
      </c>
      <c r="V11" s="288" t="str">
        <f>(INDEX(Finish_table!CT$4:CT$99,MATCH('10Year_History_Results'!$G11,Finish_table!CU$4:CU$99,0),1))</f>
        <v>W</v>
      </c>
      <c r="W11" s="2"/>
      <c r="X11" s="100"/>
      <c r="Y11" s="100"/>
      <c r="Z11">
        <f t="shared" si="4"/>
        <v>233</v>
      </c>
      <c r="AA11" s="153"/>
      <c r="AB11" s="2"/>
      <c r="AC11" s="2">
        <f t="shared" si="24"/>
        <v>10</v>
      </c>
      <c r="AD11" s="2">
        <f t="shared" si="5"/>
        <v>30</v>
      </c>
      <c r="AE11" s="2">
        <f t="shared" si="6"/>
        <v>0</v>
      </c>
      <c r="AF11" s="2">
        <f t="shared" si="7"/>
        <v>0</v>
      </c>
      <c r="AG11" s="2">
        <f t="shared" si="8"/>
        <v>10</v>
      </c>
      <c r="AH11" s="2">
        <f t="shared" si="9"/>
        <v>20</v>
      </c>
      <c r="AI11" s="2">
        <f t="shared" si="10"/>
        <v>40</v>
      </c>
      <c r="AJ11" s="2">
        <f t="shared" si="11"/>
        <v>30</v>
      </c>
      <c r="AK11" s="2">
        <f t="shared" si="12"/>
        <v>0</v>
      </c>
      <c r="AL11" s="154">
        <f t="shared" si="13"/>
        <v>30</v>
      </c>
      <c r="AM11" s="2">
        <f t="shared" si="25"/>
        <v>14.944341180973263</v>
      </c>
      <c r="AN11" s="2"/>
      <c r="AO11">
        <f t="shared" si="26"/>
        <v>233</v>
      </c>
      <c r="AP11" s="153"/>
      <c r="AQ11" s="2"/>
      <c r="AR11" s="2">
        <f>INDEX('2001'!$B$44:$B$140,'10Year_History_Results'!BF11)</f>
        <v>13</v>
      </c>
      <c r="AS11" s="2">
        <f>INDEX('2002'!$B$44:$B$140,'10Year_History_Results'!BG11)</f>
        <v>14</v>
      </c>
      <c r="AT11" s="2">
        <f>INDEX('2003'!$B$44:$B$140,'10Year_History_Results'!BH11)</f>
        <v>9</v>
      </c>
      <c r="AU11" s="2">
        <f>INDEX('2004'!$B$44:$B$140,'10Year_History_Results'!BI11)</f>
        <v>15</v>
      </c>
      <c r="AV11" s="2">
        <f>INDEX('2005'!$B$44:$B$140,'10Year_History_Results'!BJ11)</f>
        <v>12</v>
      </c>
      <c r="AW11" s="2">
        <f>INDEX('2006'!$B$44:$B$140,'10Year_History_Results'!BK11)</f>
        <v>14</v>
      </c>
      <c r="AX11" s="2">
        <f>INDEX('2007'!$B$44:$B$140,'10Year_History_Results'!BL11)</f>
        <v>15</v>
      </c>
      <c r="AY11" s="2">
        <f>INDEX('2008'!$B$44:$B$140,'10Year_History_Results'!BM11)</f>
        <v>16</v>
      </c>
      <c r="AZ11" s="2">
        <f>INDEX('2009'!$B$44:$B$140,'10Year_History_Results'!BN11)</f>
        <v>0</v>
      </c>
      <c r="BA11" s="154">
        <f>INDEX('2010'!$B$44:$B$140,'10Year_History_Results'!BO11)</f>
        <v>16</v>
      </c>
      <c r="BC11">
        <f t="shared" si="27"/>
        <v>233</v>
      </c>
      <c r="BD11" s="153"/>
      <c r="BE11" s="2"/>
      <c r="BF11" s="2">
        <f>IF(ISNA(MATCH($BC11,'2001'!$A$44:$A$139,0)),97,MATCH($BC11,'2001'!$A$44:$A$139,0))</f>
        <v>49</v>
      </c>
      <c r="BG11" s="2">
        <f>IF(ISNA(MATCH($BC11,'2002'!$A$44:$A$139,0)),97,MATCH($BC11,'2002'!$A$44:$A$139,0))</f>
        <v>51</v>
      </c>
      <c r="BH11" s="2">
        <f>IF(ISNA(MATCH($BC11,'2003'!$A$44:$A$139,0)),97,MATCH($BC11,'2003'!$A$44:$A$139,0))</f>
        <v>43</v>
      </c>
      <c r="BI11" s="2">
        <f>IF(ISNA(MATCH($BC11,'2004'!$A$44:$A$139,0)),97,MATCH($BC11,'2004'!$A$44:$A$139,0))</f>
        <v>36</v>
      </c>
      <c r="BJ11" s="2">
        <f>IF(ISNA(MATCH($BC11,'2005'!$A$44:$A$139,0)),97,MATCH($BC11,'2005'!$A$44:$A$139,0))</f>
        <v>39</v>
      </c>
      <c r="BK11" s="2">
        <f>IF(ISNA(MATCH($BC11,'2006'!$A$44:$A$139,0)),97,MATCH($BC11,'2006'!$A$44:$A$139,0))</f>
        <v>44</v>
      </c>
      <c r="BL11" s="2">
        <f>IF(ISNA(MATCH($BC11,'2007'!$A$44:$A$139,0)),97,MATCH($BC11,'2007'!$A$44:$A$139,0))</f>
        <v>37</v>
      </c>
      <c r="BM11" s="2">
        <f>IF(ISNA(MATCH($BC11,'2008'!$A$44:$A$139,0)),97,MATCH($BC11,'2008'!$A$44:$A$139,0))</f>
        <v>40</v>
      </c>
      <c r="BN11" s="2">
        <f>IF(ISNA(MATCH($BC11,'2009'!$A$44:$A$139,0)),97,MATCH($BC11,'2009'!$A$44:$A$139,0))</f>
        <v>97</v>
      </c>
      <c r="BO11" s="154">
        <f>IF(ISNA(MATCH($BC11,'2010'!$A$44:$A$139,0)),97,MATCH($BC11,'2010'!$A$44:$A$139,0))</f>
        <v>25</v>
      </c>
      <c r="BQ11">
        <f t="shared" si="28"/>
        <v>233</v>
      </c>
      <c r="BR11" s="323"/>
      <c r="BS11" s="324"/>
      <c r="BT11" s="324">
        <f t="shared" si="29"/>
        <v>23</v>
      </c>
      <c r="BU11" s="324">
        <f t="shared" si="14"/>
        <v>59.331800000000001</v>
      </c>
      <c r="BV11" s="324">
        <f t="shared" si="15"/>
        <v>48.550577879999999</v>
      </c>
      <c r="BW11" s="324">
        <f t="shared" si="16"/>
        <v>47.363815214808</v>
      </c>
      <c r="BX11" s="324">
        <f t="shared" si="17"/>
        <v>53.572719222191012</v>
      </c>
      <c r="BY11" s="324">
        <f t="shared" si="18"/>
        <v>69.711574633512527</v>
      </c>
      <c r="BZ11" s="324">
        <f t="shared" si="19"/>
        <v>101.46973565069945</v>
      </c>
      <c r="CA11" s="324">
        <f t="shared" si="20"/>
        <v>113.63972578475625</v>
      </c>
      <c r="CB11" s="324">
        <f t="shared" si="21"/>
        <v>75.752241208118519</v>
      </c>
      <c r="CC11" s="325">
        <f t="shared" si="22"/>
        <v>96.496443989331794</v>
      </c>
    </row>
    <row r="12" spans="1:81" ht="13.5" thickBot="1">
      <c r="B12" s="138">
        <v>11</v>
      </c>
      <c r="C12" s="52">
        <f t="shared" si="0"/>
        <v>3</v>
      </c>
      <c r="D12" s="52">
        <f t="shared" si="23"/>
        <v>3</v>
      </c>
      <c r="E12" s="99"/>
      <c r="F12" s="2">
        <f t="shared" si="30"/>
        <v>7</v>
      </c>
      <c r="G12" s="100">
        <v>254</v>
      </c>
      <c r="H12" s="169">
        <f t="shared" si="1"/>
        <v>10</v>
      </c>
      <c r="I12" s="169">
        <f t="shared" si="2"/>
        <v>309</v>
      </c>
      <c r="J12" s="331">
        <f t="shared" si="3"/>
        <v>95.051996082130927</v>
      </c>
      <c r="K12" s="2"/>
      <c r="L12" s="268"/>
      <c r="M12" s="268" t="str">
        <f>(INDEX(Finish_table!R$4:R$83,MATCH('10Year_History_Results'!$G12,Finish_table!S$4:S$83,0),1))</f>
        <v>WF</v>
      </c>
      <c r="N12" s="268" t="str">
        <f>(INDEX(Finish_table!Z$4:Z$99,MATCH('10Year_History_Results'!$G12,Finish_table!AA$4:AA$99,0),1))</f>
        <v>SF</v>
      </c>
      <c r="O12" s="268" t="str">
        <f>(INDEX(Finish_table!AI$4:AI$99,MATCH('10Year_History_Results'!$G12,Finish_table!AJ$4:AJ$99,0),1))</f>
        <v>SF</v>
      </c>
      <c r="P12" s="268" t="str">
        <f>(INDEX(Finish_table!AR$4:AR$99,MATCH('10Year_History_Results'!$G12,Finish_table!AS$4:AS$99,0),1))</f>
        <v>QF</v>
      </c>
      <c r="Q12" s="268" t="str">
        <f>(INDEX(Finish_table!BA$4:BA$99,MATCH('10Year_History_Results'!$G12,Finish_table!BB$4:BB$99,0),1))</f>
        <v>WF</v>
      </c>
      <c r="R12" s="268" t="str">
        <f>(INDEX(Finish_table!BJ$4:BJ$99,MATCH('10Year_History_Results'!$G12,Finish_table!BK$4:BK$99,0),1))</f>
        <v>SF</v>
      </c>
      <c r="S12" s="268" t="str">
        <f>(INDEX(Finish_table!BS$4:BS$99,MATCH('10Year_History_Results'!$G12,Finish_table!BT$4:BT$99,0),1))</f>
        <v>SF</v>
      </c>
      <c r="T12" s="268" t="str">
        <f>(INDEX(Finish_table!CB$4:CB$99,MATCH('10Year_History_Results'!$G12,Finish_table!CC$4:CC$99,0),1))</f>
        <v>F</v>
      </c>
      <c r="U12" s="268" t="str">
        <f>(INDEX(Finish_table!CK$4:CK$99,MATCH('10Year_History_Results'!$G12,Finish_table!CL$4:CL$99,0),1))</f>
        <v>QF</v>
      </c>
      <c r="V12" s="288" t="str">
        <f>(INDEX(Finish_table!CT$4:CT$99,MATCH('10Year_History_Results'!$G12,Finish_table!CU$4:CU$99,0),1))</f>
        <v>W</v>
      </c>
      <c r="W12" s="2"/>
      <c r="X12" s="100"/>
      <c r="Y12" s="100"/>
      <c r="Z12">
        <f t="shared" si="4"/>
        <v>254</v>
      </c>
      <c r="AA12" s="153"/>
      <c r="AB12" s="2"/>
      <c r="AC12" s="2">
        <f t="shared" si="24"/>
        <v>40</v>
      </c>
      <c r="AD12" s="2">
        <f t="shared" si="5"/>
        <v>10</v>
      </c>
      <c r="AE12" s="2">
        <f t="shared" si="6"/>
        <v>10</v>
      </c>
      <c r="AF12" s="2">
        <f t="shared" si="7"/>
        <v>0</v>
      </c>
      <c r="AG12" s="2">
        <f t="shared" si="8"/>
        <v>40</v>
      </c>
      <c r="AH12" s="2">
        <f t="shared" si="9"/>
        <v>10</v>
      </c>
      <c r="AI12" s="2">
        <f t="shared" si="10"/>
        <v>10</v>
      </c>
      <c r="AJ12" s="2">
        <f t="shared" si="11"/>
        <v>20</v>
      </c>
      <c r="AK12" s="2">
        <f t="shared" si="12"/>
        <v>0</v>
      </c>
      <c r="AL12" s="154">
        <f t="shared" si="13"/>
        <v>30</v>
      </c>
      <c r="AM12" s="2">
        <f t="shared" si="25"/>
        <v>14.944341180973263</v>
      </c>
      <c r="AN12" s="2"/>
      <c r="AO12">
        <f t="shared" si="26"/>
        <v>254</v>
      </c>
      <c r="AP12" s="153"/>
      <c r="AQ12" s="2"/>
      <c r="AR12" s="2">
        <f>INDEX('2001'!$B$44:$B$140,'10Year_History_Results'!BF12)</f>
        <v>12</v>
      </c>
      <c r="AS12" s="2">
        <f>INDEX('2002'!$B$44:$B$140,'10Year_History_Results'!BG12)</f>
        <v>11</v>
      </c>
      <c r="AT12" s="2">
        <f>INDEX('2003'!$B$44:$B$140,'10Year_History_Results'!BH12)</f>
        <v>15</v>
      </c>
      <c r="AU12" s="2">
        <f>INDEX('2004'!$B$44:$B$140,'10Year_History_Results'!BI12)</f>
        <v>12</v>
      </c>
      <c r="AV12" s="2">
        <f>INDEX('2005'!$B$44:$B$140,'10Year_History_Results'!BJ12)</f>
        <v>15</v>
      </c>
      <c r="AW12" s="2">
        <f>INDEX('2006'!$B$44:$B$140,'10Year_History_Results'!BK12)</f>
        <v>13</v>
      </c>
      <c r="AX12" s="2">
        <f>INDEX('2007'!$B$44:$B$140,'10Year_History_Results'!BL12)</f>
        <v>16</v>
      </c>
      <c r="AY12" s="2">
        <f>INDEX('2008'!$B$44:$B$140,'10Year_History_Results'!BM12)</f>
        <v>15</v>
      </c>
      <c r="AZ12" s="2">
        <f>INDEX('2009'!$B$44:$B$140,'10Year_History_Results'!BN12)</f>
        <v>14</v>
      </c>
      <c r="BA12" s="154">
        <f>INDEX('2010'!$B$44:$B$140,'10Year_History_Results'!BO12)</f>
        <v>16</v>
      </c>
      <c r="BC12">
        <f t="shared" si="27"/>
        <v>254</v>
      </c>
      <c r="BD12" s="153"/>
      <c r="BE12" s="2"/>
      <c r="BF12" s="2">
        <f>IF(ISNA(MATCH($BC12,'2001'!$A$44:$A$139,0)),97,MATCH($BC12,'2001'!$A$44:$A$139,0))</f>
        <v>53</v>
      </c>
      <c r="BG12" s="2">
        <f>IF(ISNA(MATCH($BC12,'2002'!$A$44:$A$139,0)),97,MATCH($BC12,'2002'!$A$44:$A$139,0))</f>
        <v>54</v>
      </c>
      <c r="BH12" s="2">
        <f>IF(ISNA(MATCH($BC12,'2003'!$A$44:$A$139,0)),97,MATCH($BC12,'2003'!$A$44:$A$139,0))</f>
        <v>47</v>
      </c>
      <c r="BI12" s="2">
        <f>IF(ISNA(MATCH($BC12,'2004'!$A$44:$A$139,0)),97,MATCH($BC12,'2004'!$A$44:$A$139,0))</f>
        <v>39</v>
      </c>
      <c r="BJ12" s="2">
        <f>IF(ISNA(MATCH($BC12,'2005'!$A$44:$A$139,0)),97,MATCH($BC12,'2005'!$A$44:$A$139,0))</f>
        <v>43</v>
      </c>
      <c r="BK12" s="2">
        <f>IF(ISNA(MATCH($BC12,'2006'!$A$44:$A$139,0)),97,MATCH($BC12,'2006'!$A$44:$A$139,0))</f>
        <v>47</v>
      </c>
      <c r="BL12" s="2">
        <f>IF(ISNA(MATCH($BC12,'2007'!$A$44:$A$139,0)),97,MATCH($BC12,'2007'!$A$44:$A$139,0))</f>
        <v>40</v>
      </c>
      <c r="BM12" s="2">
        <f>IF(ISNA(MATCH($BC12,'2008'!$A$44:$A$139,0)),97,MATCH($BC12,'2008'!$A$44:$A$139,0))</f>
        <v>41</v>
      </c>
      <c r="BN12" s="2">
        <f>IF(ISNA(MATCH($BC12,'2009'!$A$44:$A$139,0)),97,MATCH($BC12,'2009'!$A$44:$A$139,0))</f>
        <v>35</v>
      </c>
      <c r="BO12" s="154">
        <f>IF(ISNA(MATCH($BC12,'2010'!$A$44:$A$139,0)),97,MATCH($BC12,'2010'!$A$44:$A$139,0))</f>
        <v>27</v>
      </c>
      <c r="BQ12">
        <f t="shared" si="28"/>
        <v>254</v>
      </c>
      <c r="BR12" s="323"/>
      <c r="BS12" s="324"/>
      <c r="BT12" s="324">
        <f t="shared" si="29"/>
        <v>52</v>
      </c>
      <c r="BU12" s="324">
        <f t="shared" si="14"/>
        <v>55.663199999999996</v>
      </c>
      <c r="BV12" s="324">
        <f t="shared" si="15"/>
        <v>62.105089119999995</v>
      </c>
      <c r="BW12" s="324">
        <f t="shared" si="16"/>
        <v>53.399252407391998</v>
      </c>
      <c r="BX12" s="324">
        <f t="shared" si="17"/>
        <v>90.5959416547675</v>
      </c>
      <c r="BY12" s="324">
        <f t="shared" si="18"/>
        <v>83.391254707068015</v>
      </c>
      <c r="BZ12" s="324">
        <f t="shared" si="19"/>
        <v>81.588610387731535</v>
      </c>
      <c r="CA12" s="324">
        <f t="shared" si="20"/>
        <v>89.386967684461837</v>
      </c>
      <c r="CB12" s="324">
        <f t="shared" si="21"/>
        <v>73.585352658462256</v>
      </c>
      <c r="CC12" s="325">
        <f t="shared" si="22"/>
        <v>95.051996082130927</v>
      </c>
    </row>
    <row r="13" spans="1:81" ht="13.5" thickBot="1">
      <c r="B13" s="138">
        <v>16</v>
      </c>
      <c r="C13" s="52">
        <f t="shared" si="0"/>
        <v>1</v>
      </c>
      <c r="D13" s="52">
        <f t="shared" si="23"/>
        <v>0</v>
      </c>
      <c r="E13" s="99"/>
      <c r="F13" s="2">
        <f t="shared" si="30"/>
        <v>8</v>
      </c>
      <c r="G13" s="100">
        <v>469</v>
      </c>
      <c r="H13" s="169">
        <f t="shared" si="1"/>
        <v>10</v>
      </c>
      <c r="I13" s="169">
        <f t="shared" si="2"/>
        <v>316</v>
      </c>
      <c r="J13" s="331">
        <f t="shared" si="3"/>
        <v>90.697062865341337</v>
      </c>
      <c r="K13" s="2"/>
      <c r="L13" s="268"/>
      <c r="M13" s="268" t="str">
        <f>(INDEX(Finish_table!R$4:R$83,MATCH('10Year_History_Results'!$G13,Finish_table!S$4:S$83,0),1))</f>
        <v>F</v>
      </c>
      <c r="N13" s="268" t="str">
        <f>(INDEX(Finish_table!Z$4:Z$99,MATCH('10Year_History_Results'!$G13,Finish_table!AA$4:AA$99,0),1))</f>
        <v>F</v>
      </c>
      <c r="O13" s="268" t="str">
        <f>(INDEX(Finish_table!AI$4:AI$99,MATCH('10Year_History_Results'!$G13,Finish_table!AJ$4:AJ$99,0),1))</f>
        <v>WC</v>
      </c>
      <c r="P13" s="268" t="str">
        <f>(INDEX(Finish_table!AR$4:AR$99,MATCH('10Year_History_Results'!$G13,Finish_table!AS$4:AS$99,0),1))</f>
        <v>WF</v>
      </c>
      <c r="Q13" s="268" t="str">
        <f>(INDEX(Finish_table!BA$4:BA$99,MATCH('10Year_History_Results'!$G13,Finish_table!BB$4:BB$99,0),1))</f>
        <v>QF</v>
      </c>
      <c r="R13" s="268" t="str">
        <f>(INDEX(Finish_table!BJ$4:BJ$99,MATCH('10Year_History_Results'!$G13,Finish_table!BK$4:BK$99,0),1))</f>
        <v>SF</v>
      </c>
      <c r="S13" s="268" t="str">
        <f>(INDEX(Finish_table!BS$4:BS$99,MATCH('10Year_History_Results'!$G13,Finish_table!BT$4:BT$99,0),1))</f>
        <v>SF</v>
      </c>
      <c r="T13" s="268" t="str">
        <f>(INDEX(Finish_table!CB$4:CB$99,MATCH('10Year_History_Results'!$G13,Finish_table!CC$4:CC$99,0),1))</f>
        <v>QF</v>
      </c>
      <c r="U13" s="268" t="str">
        <f>(INDEX(Finish_table!CK$4:CK$99,MATCH('10Year_History_Results'!$G13,Finish_table!CL$4:CL$99,0),1))</f>
        <v>QF</v>
      </c>
      <c r="V13" s="288" t="str">
        <f>(INDEX(Finish_table!CT$4:CT$99,MATCH('10Year_History_Results'!$G13,Finish_table!CU$4:CU$99,0),1))</f>
        <v>WF</v>
      </c>
      <c r="W13" s="2"/>
      <c r="X13" s="100"/>
      <c r="Y13" s="100"/>
      <c r="Z13">
        <f t="shared" si="4"/>
        <v>469</v>
      </c>
      <c r="AA13" s="153"/>
      <c r="AB13" s="2"/>
      <c r="AC13" s="2">
        <f t="shared" si="24"/>
        <v>20</v>
      </c>
      <c r="AD13" s="2">
        <f t="shared" si="5"/>
        <v>20</v>
      </c>
      <c r="AE13" s="2">
        <f t="shared" si="6"/>
        <v>50</v>
      </c>
      <c r="AF13" s="2">
        <f t="shared" si="7"/>
        <v>40</v>
      </c>
      <c r="AG13" s="2">
        <f t="shared" si="8"/>
        <v>0</v>
      </c>
      <c r="AH13" s="2">
        <f t="shared" si="9"/>
        <v>10</v>
      </c>
      <c r="AI13" s="2">
        <f t="shared" si="10"/>
        <v>10</v>
      </c>
      <c r="AJ13" s="2">
        <f t="shared" si="11"/>
        <v>0</v>
      </c>
      <c r="AK13" s="2">
        <f t="shared" si="12"/>
        <v>0</v>
      </c>
      <c r="AL13" s="154">
        <f t="shared" si="13"/>
        <v>40</v>
      </c>
      <c r="AM13" s="2">
        <f t="shared" si="25"/>
        <v>18.529256146249729</v>
      </c>
      <c r="AN13" s="2"/>
      <c r="AO13">
        <f t="shared" si="26"/>
        <v>469</v>
      </c>
      <c r="AP13" s="153"/>
      <c r="AQ13" s="2"/>
      <c r="AR13" s="2">
        <f>INDEX('2001'!$B$44:$B$140,'10Year_History_Results'!BF13)</f>
        <v>11</v>
      </c>
      <c r="AS13" s="2">
        <f>INDEX('2002'!$B$44:$B$140,'10Year_History_Results'!BG13)</f>
        <v>16</v>
      </c>
      <c r="AT13" s="2">
        <f>INDEX('2003'!$B$44:$B$140,'10Year_History_Results'!BH13)</f>
        <v>16</v>
      </c>
      <c r="AU13" s="2">
        <f>INDEX('2004'!$B$44:$B$140,'10Year_History_Results'!BI13)</f>
        <v>16</v>
      </c>
      <c r="AV13" s="2">
        <f>INDEX('2005'!$B$44:$B$140,'10Year_History_Results'!BJ13)</f>
        <v>2</v>
      </c>
      <c r="AW13" s="2">
        <f>INDEX('2006'!$B$44:$B$140,'10Year_History_Results'!BK13)</f>
        <v>15</v>
      </c>
      <c r="AX13" s="2">
        <f>INDEX('2007'!$B$44:$B$140,'10Year_History_Results'!BL13)</f>
        <v>12</v>
      </c>
      <c r="AY13" s="2">
        <f>INDEX('2008'!$B$44:$B$140,'10Year_History_Results'!BM13)</f>
        <v>12</v>
      </c>
      <c r="AZ13" s="2">
        <f>INDEX('2009'!$B$44:$B$140,'10Year_History_Results'!BN13)</f>
        <v>10</v>
      </c>
      <c r="BA13" s="154">
        <f>INDEX('2010'!$B$44:$B$140,'10Year_History_Results'!BO13)</f>
        <v>16</v>
      </c>
      <c r="BC13">
        <f t="shared" si="27"/>
        <v>469</v>
      </c>
      <c r="BD13" s="153"/>
      <c r="BE13" s="2"/>
      <c r="BF13" s="2">
        <f>IF(ISNA(MATCH($BC13,'2001'!$A$44:$A$139,0)),97,MATCH($BC13,'2001'!$A$44:$A$139,0))</f>
        <v>76</v>
      </c>
      <c r="BG13" s="2">
        <f>IF(ISNA(MATCH($BC13,'2002'!$A$44:$A$139,0)),97,MATCH($BC13,'2002'!$A$44:$A$139,0))</f>
        <v>80</v>
      </c>
      <c r="BH13" s="2">
        <f>IF(ISNA(MATCH($BC13,'2003'!$A$44:$A$139,0)),97,MATCH($BC13,'2003'!$A$44:$A$139,0))</f>
        <v>70</v>
      </c>
      <c r="BI13" s="2">
        <f>IF(ISNA(MATCH($BC13,'2004'!$A$44:$A$139,0)),97,MATCH($BC13,'2004'!$A$44:$A$139,0))</f>
        <v>63</v>
      </c>
      <c r="BJ13" s="2">
        <f>IF(ISNA(MATCH($BC13,'2005'!$A$44:$A$139,0)),97,MATCH($BC13,'2005'!$A$44:$A$139,0))</f>
        <v>61</v>
      </c>
      <c r="BK13" s="2">
        <f>IF(ISNA(MATCH($BC13,'2006'!$A$44:$A$139,0)),97,MATCH($BC13,'2006'!$A$44:$A$139,0))</f>
        <v>63</v>
      </c>
      <c r="BL13" s="2">
        <f>IF(ISNA(MATCH($BC13,'2007'!$A$44:$A$139,0)),97,MATCH($BC13,'2007'!$A$44:$A$139,0))</f>
        <v>48</v>
      </c>
      <c r="BM13" s="2">
        <f>IF(ISNA(MATCH($BC13,'2008'!$A$44:$A$139,0)),97,MATCH($BC13,'2008'!$A$44:$A$139,0))</f>
        <v>52</v>
      </c>
      <c r="BN13" s="2">
        <f>IF(ISNA(MATCH($BC13,'2009'!$A$44:$A$139,0)),97,MATCH($BC13,'2009'!$A$44:$A$139,0))</f>
        <v>45</v>
      </c>
      <c r="BO13" s="154">
        <f>IF(ISNA(MATCH($BC13,'2010'!$A$44:$A$139,0)),97,MATCH($BC13,'2010'!$A$44:$A$139,0))</f>
        <v>40</v>
      </c>
      <c r="BQ13">
        <f t="shared" si="28"/>
        <v>469</v>
      </c>
      <c r="BR13" s="323"/>
      <c r="BS13" s="324"/>
      <c r="BT13" s="324">
        <f t="shared" si="29"/>
        <v>31</v>
      </c>
      <c r="BU13" s="324">
        <f t="shared" si="14"/>
        <v>56.6646</v>
      </c>
      <c r="BV13" s="324">
        <f t="shared" si="15"/>
        <v>103.77262236</v>
      </c>
      <c r="BW13" s="324">
        <f t="shared" si="16"/>
        <v>125.174830065176</v>
      </c>
      <c r="BX13" s="324">
        <f t="shared" si="17"/>
        <v>85.441541721446313</v>
      </c>
      <c r="BY13" s="324">
        <f t="shared" si="18"/>
        <v>81.955331711516109</v>
      </c>
      <c r="BZ13" s="324">
        <f t="shared" si="19"/>
        <v>76.631424118896632</v>
      </c>
      <c r="CA13" s="324">
        <f t="shared" si="20"/>
        <v>63.082507317656493</v>
      </c>
      <c r="CB13" s="324">
        <f t="shared" si="21"/>
        <v>52.050799377949815</v>
      </c>
      <c r="CC13" s="325">
        <f t="shared" si="22"/>
        <v>90.697062865341337</v>
      </c>
    </row>
    <row r="14" spans="1:81" ht="13.5" thickBot="1">
      <c r="B14" s="138">
        <v>16</v>
      </c>
      <c r="C14" s="52">
        <f t="shared" si="0"/>
        <v>2</v>
      </c>
      <c r="D14" s="52">
        <f t="shared" si="23"/>
        <v>0</v>
      </c>
      <c r="E14" s="99"/>
      <c r="F14" s="2">
        <f t="shared" si="30"/>
        <v>9</v>
      </c>
      <c r="G14" s="158">
        <v>2056</v>
      </c>
      <c r="H14" s="169">
        <f t="shared" si="1"/>
        <v>4</v>
      </c>
      <c r="I14" s="169">
        <f t="shared" si="2"/>
        <v>117</v>
      </c>
      <c r="J14" s="331">
        <f t="shared" si="3"/>
        <v>78.957052158511999</v>
      </c>
      <c r="K14" s="2"/>
      <c r="L14" s="268"/>
      <c r="M14" s="268" t="e">
        <f>(INDEX(Finish_table!R$4:R$83,MATCH('10Year_History_Results'!$G14,Finish_table!S$4:S$83,0),1))</f>
        <v>#N/A</v>
      </c>
      <c r="N14" s="268" t="e">
        <f>(INDEX(Finish_table!Z$4:Z$99,MATCH('10Year_History_Results'!$G14,Finish_table!AA$4:AA$99,0),1))</f>
        <v>#N/A</v>
      </c>
      <c r="O14" s="268" t="e">
        <f>(INDEX(Finish_table!AI$4:AI$99,MATCH('10Year_History_Results'!$G14,Finish_table!AJ$4:AJ$99,0),1))</f>
        <v>#N/A</v>
      </c>
      <c r="P14" s="268" t="e">
        <f>(INDEX(Finish_table!AR$4:AR$99,MATCH('10Year_History_Results'!$G14,Finish_table!AS$4:AS$99,0),1))</f>
        <v>#N/A</v>
      </c>
      <c r="Q14" s="268" t="e">
        <f>(INDEX(Finish_table!BA$4:BA$99,MATCH('10Year_History_Results'!$G14,Finish_table!BB$4:BB$99,0),1))</f>
        <v>#N/A</v>
      </c>
      <c r="R14" s="268" t="e">
        <f>(INDEX(Finish_table!BJ$4:BJ$99,MATCH('10Year_History_Results'!$G14,Finish_table!BK$4:BK$99,0),1))</f>
        <v>#N/A</v>
      </c>
      <c r="S14" s="268" t="str">
        <f>(INDEX(Finish_table!BS$4:BS$99,MATCH('10Year_History_Results'!$G14,Finish_table!BT$4:BT$99,0),1))</f>
        <v>SF</v>
      </c>
      <c r="T14" s="268" t="str">
        <f>(INDEX(Finish_table!CB$4:CB$99,MATCH('10Year_History_Results'!$G14,Finish_table!CC$4:CC$99,0),1))</f>
        <v>SF</v>
      </c>
      <c r="U14" s="268" t="str">
        <f>(INDEX(Finish_table!CK$4:CK$99,MATCH('10Year_History_Results'!$G14,Finish_table!CL$4:CL$99,0),1))</f>
        <v>SF</v>
      </c>
      <c r="V14" s="288" t="str">
        <f>(INDEX(Finish_table!CT$4:CT$99,MATCH('10Year_History_Results'!$G14,Finish_table!CU$4:CU$99,0),1))</f>
        <v>W</v>
      </c>
      <c r="W14" s="2"/>
      <c r="X14" s="100"/>
      <c r="Y14" s="100"/>
      <c r="Z14">
        <f t="shared" si="4"/>
        <v>2056</v>
      </c>
      <c r="AA14" s="153"/>
      <c r="AB14" s="2"/>
      <c r="AC14" s="2">
        <f t="shared" si="24"/>
        <v>0</v>
      </c>
      <c r="AD14" s="2">
        <f t="shared" si="5"/>
        <v>0</v>
      </c>
      <c r="AE14" s="2">
        <f t="shared" si="6"/>
        <v>0</v>
      </c>
      <c r="AF14" s="2">
        <f t="shared" si="7"/>
        <v>0</v>
      </c>
      <c r="AG14" s="2">
        <f t="shared" si="8"/>
        <v>0</v>
      </c>
      <c r="AH14" s="2">
        <f t="shared" si="9"/>
        <v>0</v>
      </c>
      <c r="AI14" s="2">
        <f t="shared" si="10"/>
        <v>10</v>
      </c>
      <c r="AJ14" s="2">
        <f t="shared" si="11"/>
        <v>10</v>
      </c>
      <c r="AK14" s="2">
        <f t="shared" si="12"/>
        <v>10</v>
      </c>
      <c r="AL14" s="154">
        <f t="shared" si="13"/>
        <v>30</v>
      </c>
      <c r="AM14" s="2">
        <f t="shared" si="25"/>
        <v>9.6609178307929593</v>
      </c>
      <c r="AN14" s="2"/>
      <c r="AO14">
        <f t="shared" si="26"/>
        <v>2056</v>
      </c>
      <c r="AP14" s="153"/>
      <c r="AQ14" s="2"/>
      <c r="AR14" s="2">
        <f>INDEX('2001'!$B$44:$B$140,'10Year_History_Results'!BF14)</f>
        <v>0</v>
      </c>
      <c r="AS14" s="2">
        <f>INDEX('2002'!$B$44:$B$140,'10Year_History_Results'!BG14)</f>
        <v>0</v>
      </c>
      <c r="AT14" s="2">
        <f>INDEX('2003'!$B$44:$B$140,'10Year_History_Results'!BH14)</f>
        <v>0</v>
      </c>
      <c r="AU14" s="2">
        <f>INDEX('2004'!$B$44:$B$140,'10Year_History_Results'!BI14)</f>
        <v>0</v>
      </c>
      <c r="AV14" s="2">
        <f>INDEX('2005'!$B$44:$B$140,'10Year_History_Results'!BJ14)</f>
        <v>0</v>
      </c>
      <c r="AW14" s="2">
        <f>INDEX('2006'!$B$44:$B$140,'10Year_History_Results'!BK14)</f>
        <v>0</v>
      </c>
      <c r="AX14" s="2">
        <f>INDEX('2007'!$B$44:$B$140,'10Year_History_Results'!BL14)</f>
        <v>12</v>
      </c>
      <c r="AY14" s="2">
        <f>INDEX('2008'!$B$44:$B$140,'10Year_History_Results'!BM14)</f>
        <v>15</v>
      </c>
      <c r="AZ14" s="2">
        <f>INDEX('2009'!$B$44:$B$140,'10Year_History_Results'!BN14)</f>
        <v>16</v>
      </c>
      <c r="BA14" s="154">
        <f>INDEX('2010'!$B$44:$B$140,'10Year_History_Results'!BO14)</f>
        <v>14</v>
      </c>
      <c r="BC14">
        <f t="shared" si="27"/>
        <v>2056</v>
      </c>
      <c r="BD14" s="153"/>
      <c r="BE14" s="2"/>
      <c r="BF14" s="2">
        <f>IF(ISNA(MATCH($BC14,'2001'!$A$44:$A$139,0)),97,MATCH($BC14,'2001'!$A$44:$A$139,0))</f>
        <v>97</v>
      </c>
      <c r="BG14" s="2">
        <f>IF(ISNA(MATCH($BC14,'2002'!$A$44:$A$139,0)),97,MATCH($BC14,'2002'!$A$44:$A$139,0))</f>
        <v>97</v>
      </c>
      <c r="BH14" s="2">
        <f>IF(ISNA(MATCH($BC14,'2003'!$A$44:$A$139,0)),97,MATCH($BC14,'2003'!$A$44:$A$139,0))</f>
        <v>97</v>
      </c>
      <c r="BI14" s="2">
        <f>IF(ISNA(MATCH($BC14,'2004'!$A$44:$A$139,0)),97,MATCH($BC14,'2004'!$A$44:$A$139,0))</f>
        <v>97</v>
      </c>
      <c r="BJ14" s="2">
        <f>IF(ISNA(MATCH($BC14,'2005'!$A$44:$A$139,0)),97,MATCH($BC14,'2005'!$A$44:$A$139,0))</f>
        <v>97</v>
      </c>
      <c r="BK14" s="2">
        <f>IF(ISNA(MATCH($BC14,'2006'!$A$44:$A$139,0)),97,MATCH($BC14,'2006'!$A$44:$A$139,0))</f>
        <v>97</v>
      </c>
      <c r="BL14" s="2">
        <f>IF(ISNA(MATCH($BC14,'2007'!$A$44:$A$139,0)),97,MATCH($BC14,'2007'!$A$44:$A$139,0))</f>
        <v>90</v>
      </c>
      <c r="BM14" s="2">
        <f>IF(ISNA(MATCH($BC14,'2008'!$A$44:$A$139,0)),97,MATCH($BC14,'2008'!$A$44:$A$139,0))</f>
        <v>88</v>
      </c>
      <c r="BN14" s="2">
        <f>IF(ISNA(MATCH($BC14,'2009'!$A$44:$A$139,0)),97,MATCH($BC14,'2009'!$A$44:$A$139,0))</f>
        <v>89</v>
      </c>
      <c r="BO14" s="154">
        <f>IF(ISNA(MATCH($BC14,'2010'!$A$44:$A$139,0)),97,MATCH($BC14,'2010'!$A$44:$A$139,0))</f>
        <v>80</v>
      </c>
      <c r="BQ14">
        <f t="shared" si="28"/>
        <v>2056</v>
      </c>
      <c r="BR14" s="323"/>
      <c r="BS14" s="324"/>
      <c r="BT14" s="324">
        <f t="shared" si="29"/>
        <v>0</v>
      </c>
      <c r="BU14" s="324">
        <f t="shared" si="14"/>
        <v>0</v>
      </c>
      <c r="BV14" s="324">
        <f t="shared" si="15"/>
        <v>0</v>
      </c>
      <c r="BW14" s="324">
        <f t="shared" si="16"/>
        <v>0</v>
      </c>
      <c r="BX14" s="324">
        <f t="shared" si="17"/>
        <v>0</v>
      </c>
      <c r="BY14" s="324">
        <f t="shared" si="18"/>
        <v>0</v>
      </c>
      <c r="BZ14" s="324">
        <f t="shared" si="19"/>
        <v>22</v>
      </c>
      <c r="CA14" s="324">
        <f t="shared" si="20"/>
        <v>39.665199999999999</v>
      </c>
      <c r="CB14" s="324">
        <f t="shared" si="21"/>
        <v>52.440822319999995</v>
      </c>
      <c r="CC14" s="325">
        <f t="shared" si="22"/>
        <v>78.957052158511999</v>
      </c>
    </row>
    <row r="15" spans="1:81" ht="13.5" thickBot="1">
      <c r="B15" s="138">
        <v>16</v>
      </c>
      <c r="C15" s="52">
        <f t="shared" si="0"/>
        <v>3</v>
      </c>
      <c r="D15" s="52">
        <f t="shared" si="23"/>
        <v>0</v>
      </c>
      <c r="E15" s="99"/>
      <c r="F15" s="2">
        <f t="shared" si="30"/>
        <v>10</v>
      </c>
      <c r="G15" s="100">
        <v>148</v>
      </c>
      <c r="H15" s="169">
        <f t="shared" si="1"/>
        <v>9</v>
      </c>
      <c r="I15" s="169">
        <f t="shared" si="2"/>
        <v>186</v>
      </c>
      <c r="J15" s="331">
        <f t="shared" si="3"/>
        <v>78.945194547377696</v>
      </c>
      <c r="K15" s="161"/>
      <c r="L15" s="268"/>
      <c r="M15" s="268" t="str">
        <f>(INDEX(Finish_table!R$4:R$83,MATCH('10Year_History_Results'!$G15,Finish_table!S$4:S$83,0),1))</f>
        <v>SF</v>
      </c>
      <c r="N15" s="268" t="str">
        <f>(INDEX(Finish_table!Z$4:Z$99,MATCH('10Year_History_Results'!$G15,Finish_table!AA$4:AA$99,0),1))</f>
        <v>QF</v>
      </c>
      <c r="O15" s="268" t="e">
        <f>(INDEX(Finish_table!AI$4:AI$99,MATCH('10Year_History_Results'!$G15,Finish_table!AJ$4:AJ$99,0),1))</f>
        <v>#N/A</v>
      </c>
      <c r="P15" s="268" t="str">
        <f>(INDEX(Finish_table!AR$4:AR$99,MATCH('10Year_History_Results'!$G15,Finish_table!AS$4:AS$99,0),1))</f>
        <v>QF</v>
      </c>
      <c r="Q15" s="268" t="str">
        <f>(INDEX(Finish_table!BA$4:BA$99,MATCH('10Year_History_Results'!$G15,Finish_table!BB$4:BB$99,0),1))</f>
        <v>SF</v>
      </c>
      <c r="R15" s="268" t="str">
        <f>(INDEX(Finish_table!BJ$4:BJ$99,MATCH('10Year_History_Results'!$G15,Finish_table!BK$4:BK$99,0),1))</f>
        <v>QF</v>
      </c>
      <c r="S15" s="291" t="str">
        <f>(INDEX(Finish_table!BS$4:BS$99,MATCH('10Year_History_Results'!$G15,Finish_table!BT$4:BT$99,0),1))</f>
        <v>SF</v>
      </c>
      <c r="T15" s="268" t="str">
        <f>(INDEX(Finish_table!CB$4:CB$99,MATCH('10Year_History_Results'!$G15,Finish_table!CC$4:CC$99,0),1))</f>
        <v>WC</v>
      </c>
      <c r="U15" s="268" t="str">
        <f>(INDEX(Finish_table!CK$4:CK$99,MATCH('10Year_History_Results'!$G15,Finish_table!CL$4:CL$99,0),1))</f>
        <v>QF</v>
      </c>
      <c r="V15" s="288" t="str">
        <f>(INDEX(Finish_table!CT$4:CT$99,MATCH('10Year_History_Results'!$G15,Finish_table!CU$4:CU$99,0),1))</f>
        <v>F</v>
      </c>
      <c r="W15" s="2"/>
      <c r="X15" s="100"/>
      <c r="Y15" s="100"/>
      <c r="Z15">
        <f t="shared" si="4"/>
        <v>148</v>
      </c>
      <c r="AA15" s="153"/>
      <c r="AB15" s="2"/>
      <c r="AC15" s="2">
        <f t="shared" si="24"/>
        <v>10</v>
      </c>
      <c r="AD15" s="2">
        <f t="shared" si="5"/>
        <v>0</v>
      </c>
      <c r="AE15" s="2">
        <f t="shared" si="6"/>
        <v>0</v>
      </c>
      <c r="AF15" s="2">
        <f t="shared" si="7"/>
        <v>0</v>
      </c>
      <c r="AG15" s="2">
        <f t="shared" si="8"/>
        <v>10</v>
      </c>
      <c r="AH15" s="2">
        <f t="shared" si="9"/>
        <v>0</v>
      </c>
      <c r="AI15" s="2">
        <f t="shared" si="10"/>
        <v>10</v>
      </c>
      <c r="AJ15" s="2">
        <f t="shared" si="11"/>
        <v>50</v>
      </c>
      <c r="AK15" s="2">
        <f t="shared" si="12"/>
        <v>0</v>
      </c>
      <c r="AL15" s="154">
        <f t="shared" si="13"/>
        <v>20</v>
      </c>
      <c r="AM15" s="2">
        <f t="shared" si="25"/>
        <v>15.634719199411432</v>
      </c>
      <c r="AN15" s="2"/>
      <c r="AO15">
        <f t="shared" si="26"/>
        <v>148</v>
      </c>
      <c r="AP15" s="153"/>
      <c r="AQ15" s="2"/>
      <c r="AR15" s="2">
        <f>INDEX('2001'!$B$44:$B$140,'10Year_History_Results'!BF15)</f>
        <v>14</v>
      </c>
      <c r="AS15" s="2">
        <f>INDEX('2002'!$B$44:$B$140,'10Year_History_Results'!BG15)</f>
        <v>10</v>
      </c>
      <c r="AT15" s="2">
        <f>INDEX('2003'!$B$44:$B$140,'10Year_History_Results'!BH15)</f>
        <v>0</v>
      </c>
      <c r="AU15" s="2">
        <f>INDEX('2004'!$B$44:$B$140,'10Year_History_Results'!BI15)</f>
        <v>8</v>
      </c>
      <c r="AV15" s="2">
        <f>INDEX('2005'!$B$44:$B$140,'10Year_History_Results'!BJ15)</f>
        <v>4</v>
      </c>
      <c r="AW15" s="2">
        <f>INDEX('2006'!$B$44:$B$140,'10Year_History_Results'!BK15)</f>
        <v>5</v>
      </c>
      <c r="AX15" s="2">
        <f>INDEX('2007'!$B$44:$B$140,'10Year_History_Results'!BL15)</f>
        <v>15</v>
      </c>
      <c r="AY15" s="2">
        <f>INDEX('2008'!$B$44:$B$140,'10Year_History_Results'!BM15)</f>
        <v>1</v>
      </c>
      <c r="AZ15" s="2">
        <f>INDEX('2009'!$B$44:$B$140,'10Year_History_Results'!BN15)</f>
        <v>14</v>
      </c>
      <c r="BA15" s="154">
        <f>INDEX('2010'!$B$44:$B$140,'10Year_History_Results'!BO15)</f>
        <v>15</v>
      </c>
      <c r="BC15">
        <f t="shared" si="27"/>
        <v>148</v>
      </c>
      <c r="BD15" s="153"/>
      <c r="BE15" s="2"/>
      <c r="BF15" s="2">
        <f>IF(ISNA(MATCH($BC15,'2001'!$A$44:$A$139,0)),97,MATCH($BC15,'2001'!$A$44:$A$139,0))</f>
        <v>38</v>
      </c>
      <c r="BG15" s="2">
        <f>IF(ISNA(MATCH($BC15,'2002'!$A$44:$A$139,0)),97,MATCH($BC15,'2002'!$A$44:$A$139,0))</f>
        <v>33</v>
      </c>
      <c r="BH15" s="2">
        <f>IF(ISNA(MATCH($BC15,'2003'!$A$44:$A$139,0)),97,MATCH($BC15,'2003'!$A$44:$A$139,0))</f>
        <v>97</v>
      </c>
      <c r="BI15" s="2">
        <f>IF(ISNA(MATCH($BC15,'2004'!$A$44:$A$139,0)),97,MATCH($BC15,'2004'!$A$44:$A$139,0))</f>
        <v>24</v>
      </c>
      <c r="BJ15" s="2">
        <f>IF(ISNA(MATCH($BC15,'2005'!$A$44:$A$139,0)),97,MATCH($BC15,'2005'!$A$44:$A$139,0))</f>
        <v>27</v>
      </c>
      <c r="BK15" s="2">
        <f>IF(ISNA(MATCH($BC15,'2006'!$A$44:$A$139,0)),97,MATCH($BC15,'2006'!$A$44:$A$139,0))</f>
        <v>30</v>
      </c>
      <c r="BL15" s="2">
        <f>IF(ISNA(MATCH($BC15,'2007'!$A$44:$A$139,0)),97,MATCH($BC15,'2007'!$A$44:$A$139,0))</f>
        <v>24</v>
      </c>
      <c r="BM15" s="2">
        <f>IF(ISNA(MATCH($BC15,'2008'!$A$44:$A$139,0)),97,MATCH($BC15,'2008'!$A$44:$A$139,0))</f>
        <v>28</v>
      </c>
      <c r="BN15" s="2">
        <f>IF(ISNA(MATCH($BC15,'2009'!$A$44:$A$139,0)),97,MATCH($BC15,'2009'!$A$44:$A$139,0))</f>
        <v>23</v>
      </c>
      <c r="BO15" s="154">
        <f>IF(ISNA(MATCH($BC15,'2010'!$A$44:$A$139,0)),97,MATCH($BC15,'2010'!$A$44:$A$139,0))</f>
        <v>18</v>
      </c>
      <c r="BQ15">
        <f t="shared" si="28"/>
        <v>148</v>
      </c>
      <c r="BR15" s="323"/>
      <c r="BS15" s="324"/>
      <c r="BT15" s="324">
        <f t="shared" si="29"/>
        <v>24</v>
      </c>
      <c r="BU15" s="324">
        <f t="shared" si="14"/>
        <v>25.9984</v>
      </c>
      <c r="BV15" s="324">
        <f t="shared" si="15"/>
        <v>17.33053344</v>
      </c>
      <c r="BW15" s="324">
        <f t="shared" si="16"/>
        <v>19.552533591104002</v>
      </c>
      <c r="BX15" s="324">
        <f t="shared" si="17"/>
        <v>27.033718891829928</v>
      </c>
      <c r="BY15" s="324">
        <f t="shared" si="18"/>
        <v>23.020677013293827</v>
      </c>
      <c r="BZ15" s="324">
        <f t="shared" si="19"/>
        <v>40.345583297061665</v>
      </c>
      <c r="CA15" s="324">
        <f t="shared" si="20"/>
        <v>77.894365825821296</v>
      </c>
      <c r="CB15" s="324">
        <f t="shared" si="21"/>
        <v>65.924384259492484</v>
      </c>
      <c r="CC15" s="325">
        <f t="shared" si="22"/>
        <v>78.945194547377696</v>
      </c>
    </row>
    <row r="16" spans="1:81" ht="13.5" thickBot="1">
      <c r="B16" s="138">
        <v>16</v>
      </c>
      <c r="C16" s="52">
        <f t="shared" si="0"/>
        <v>4</v>
      </c>
      <c r="D16" s="52">
        <f t="shared" si="23"/>
        <v>0</v>
      </c>
      <c r="E16" s="99"/>
      <c r="F16" s="2">
        <f t="shared" si="30"/>
        <v>11</v>
      </c>
      <c r="G16" s="100">
        <v>33</v>
      </c>
      <c r="H16" s="169">
        <f t="shared" si="1"/>
        <v>10</v>
      </c>
      <c r="I16" s="169">
        <f t="shared" si="2"/>
        <v>268</v>
      </c>
      <c r="J16" s="331">
        <f t="shared" si="3"/>
        <v>78.179009576284216</v>
      </c>
      <c r="K16" s="2"/>
      <c r="L16" s="268"/>
      <c r="M16" s="268" t="str">
        <f>(INDEX(Finish_table!R$4:R$83,MATCH('10Year_History_Results'!$G16,Finish_table!S$4:S$83,0),1))</f>
        <v>WF</v>
      </c>
      <c r="N16" s="268" t="str">
        <f>(INDEX(Finish_table!Z$4:Z$99,MATCH('10Year_History_Results'!$G16,Finish_table!AA$4:AA$99,0),1))</f>
        <v>QF</v>
      </c>
      <c r="O16" s="268" t="str">
        <f>(INDEX(Finish_table!AI$4:AI$99,MATCH('10Year_History_Results'!$G16,Finish_table!AJ$4:AJ$99,0),1))</f>
        <v>QF</v>
      </c>
      <c r="P16" s="268" t="str">
        <f>(INDEX(Finish_table!AR$4:AR$99,MATCH('10Year_History_Results'!$G16,Finish_table!AS$4:AS$99,0),1))</f>
        <v>QF</v>
      </c>
      <c r="Q16" s="268" t="str">
        <f>(INDEX(Finish_table!BA$4:BA$99,MATCH('10Year_History_Results'!$G16,Finish_table!BB$4:BB$99,0),1))</f>
        <v>W</v>
      </c>
      <c r="R16" s="268" t="str">
        <f>(INDEX(Finish_table!BJ$4:BJ$99,MATCH('10Year_History_Results'!$G16,Finish_table!BK$4:BK$99,0),1))</f>
        <v>F</v>
      </c>
      <c r="S16" s="268" t="str">
        <f>(INDEX(Finish_table!BS$4:BS$99,MATCH('10Year_History_Results'!$G16,Finish_table!BT$4:BT$99,0),1))</f>
        <v>QF</v>
      </c>
      <c r="T16" s="268" t="str">
        <f>(INDEX(Finish_table!CB$4:CB$99,MATCH('10Year_History_Results'!$G16,Finish_table!CC$4:CC$99,0),1))</f>
        <v>SF</v>
      </c>
      <c r="U16" s="268" t="str">
        <f>(INDEX(Finish_table!CK$4:CK$99,MATCH('10Year_History_Results'!$G16,Finish_table!CL$4:CL$99,0),1))</f>
        <v>SF</v>
      </c>
      <c r="V16" s="288" t="str">
        <f>(INDEX(Finish_table!CT$4:CT$99,MATCH('10Year_History_Results'!$G16,Finish_table!CU$4:CU$99,0),1))</f>
        <v>F</v>
      </c>
      <c r="W16" s="2"/>
      <c r="X16" s="100"/>
      <c r="Y16" s="100"/>
      <c r="Z16">
        <f t="shared" si="4"/>
        <v>33</v>
      </c>
      <c r="AA16" s="153"/>
      <c r="AB16" s="2"/>
      <c r="AC16" s="2">
        <f t="shared" si="24"/>
        <v>40</v>
      </c>
      <c r="AD16" s="2">
        <f t="shared" si="5"/>
        <v>0</v>
      </c>
      <c r="AE16" s="2">
        <f t="shared" si="6"/>
        <v>0</v>
      </c>
      <c r="AF16" s="2">
        <f t="shared" si="7"/>
        <v>0</v>
      </c>
      <c r="AG16" s="2">
        <f t="shared" si="8"/>
        <v>30</v>
      </c>
      <c r="AH16" s="2">
        <f t="shared" si="9"/>
        <v>20</v>
      </c>
      <c r="AI16" s="2">
        <f t="shared" si="10"/>
        <v>0</v>
      </c>
      <c r="AJ16" s="2">
        <f t="shared" si="11"/>
        <v>10</v>
      </c>
      <c r="AK16" s="2">
        <f t="shared" si="12"/>
        <v>10</v>
      </c>
      <c r="AL16" s="154">
        <f t="shared" si="13"/>
        <v>20</v>
      </c>
      <c r="AM16" s="2">
        <f t="shared" si="25"/>
        <v>14.181364924121764</v>
      </c>
      <c r="AN16" s="2"/>
      <c r="AO16">
        <f t="shared" si="26"/>
        <v>33</v>
      </c>
      <c r="AP16" s="153"/>
      <c r="AQ16" s="2"/>
      <c r="AR16" s="2">
        <f>INDEX('2001'!$B$44:$B$140,'10Year_History_Results'!BF16)</f>
        <v>16</v>
      </c>
      <c r="AS16" s="2">
        <f>INDEX('2002'!$B$44:$B$140,'10Year_History_Results'!BG16)</f>
        <v>15</v>
      </c>
      <c r="AT16" s="2">
        <f>INDEX('2003'!$B$44:$B$140,'10Year_History_Results'!BH16)</f>
        <v>10</v>
      </c>
      <c r="AU16" s="2">
        <f>INDEX('2004'!$B$44:$B$140,'10Year_History_Results'!BI16)</f>
        <v>16</v>
      </c>
      <c r="AV16" s="2">
        <f>INDEX('2005'!$B$44:$B$140,'10Year_History_Results'!BJ16)</f>
        <v>15</v>
      </c>
      <c r="AW16" s="2">
        <f>INDEX('2006'!$B$44:$B$140,'10Year_History_Results'!BK16)</f>
        <v>14</v>
      </c>
      <c r="AX16" s="2">
        <f>INDEX('2007'!$B$44:$B$140,'10Year_History_Results'!BL16)</f>
        <v>16</v>
      </c>
      <c r="AY16" s="2">
        <f>INDEX('2008'!$B$44:$B$140,'10Year_History_Results'!BM16)</f>
        <v>15</v>
      </c>
      <c r="AZ16" s="2">
        <f>INDEX('2009'!$B$44:$B$140,'10Year_History_Results'!BN16)</f>
        <v>6</v>
      </c>
      <c r="BA16" s="154">
        <f>INDEX('2010'!$B$44:$B$140,'10Year_History_Results'!BO16)</f>
        <v>15</v>
      </c>
      <c r="BC16">
        <f t="shared" si="27"/>
        <v>33</v>
      </c>
      <c r="BD16" s="153"/>
      <c r="BE16" s="2"/>
      <c r="BF16" s="2">
        <f>IF(ISNA(MATCH($BC16,'2001'!$A$44:$A$139,0)),97,MATCH($BC16,'2001'!$A$44:$A$139,0))</f>
        <v>5</v>
      </c>
      <c r="BG16" s="2">
        <f>IF(ISNA(MATCH($BC16,'2002'!$A$44:$A$139,0)),97,MATCH($BC16,'2002'!$A$44:$A$139,0))</f>
        <v>5</v>
      </c>
      <c r="BH16" s="2">
        <f>IF(ISNA(MATCH($BC16,'2003'!$A$44:$A$139,0)),97,MATCH($BC16,'2003'!$A$44:$A$139,0))</f>
        <v>5</v>
      </c>
      <c r="BI16" s="2">
        <f>IF(ISNA(MATCH($BC16,'2004'!$A$44:$A$139,0)),97,MATCH($BC16,'2004'!$A$44:$A$139,0))</f>
        <v>4</v>
      </c>
      <c r="BJ16" s="2">
        <f>IF(ISNA(MATCH($BC16,'2005'!$A$44:$A$139,0)),97,MATCH($BC16,'2005'!$A$44:$A$139,0))</f>
        <v>4</v>
      </c>
      <c r="BK16" s="2">
        <f>IF(ISNA(MATCH($BC16,'2006'!$A$44:$A$139,0)),97,MATCH($BC16,'2006'!$A$44:$A$139,0))</f>
        <v>6</v>
      </c>
      <c r="BL16" s="2">
        <f>IF(ISNA(MATCH($BC16,'2007'!$A$44:$A$139,0)),97,MATCH($BC16,'2007'!$A$44:$A$139,0))</f>
        <v>3</v>
      </c>
      <c r="BM16" s="2">
        <f>IF(ISNA(MATCH($BC16,'2008'!$A$44:$A$139,0)),97,MATCH($BC16,'2008'!$A$44:$A$139,0))</f>
        <v>7</v>
      </c>
      <c r="BN16" s="2">
        <f>IF(ISNA(MATCH($BC16,'2009'!$A$44:$A$139,0)),97,MATCH($BC16,'2009'!$A$44:$A$139,0))</f>
        <v>3</v>
      </c>
      <c r="BO16" s="154">
        <f>IF(ISNA(MATCH($BC16,'2010'!$A$44:$A$139,0)),97,MATCH($BC16,'2010'!$A$44:$A$139,0))</f>
        <v>5</v>
      </c>
      <c r="BQ16">
        <f t="shared" si="28"/>
        <v>33</v>
      </c>
      <c r="BR16" s="323"/>
      <c r="BS16" s="324"/>
      <c r="BT16" s="324">
        <f t="shared" si="29"/>
        <v>56</v>
      </c>
      <c r="BU16" s="324">
        <f t="shared" si="14"/>
        <v>52.329599999999999</v>
      </c>
      <c r="BV16" s="324">
        <f t="shared" si="15"/>
        <v>44.882911360000001</v>
      </c>
      <c r="BW16" s="324">
        <f t="shared" si="16"/>
        <v>45.918948712575997</v>
      </c>
      <c r="BX16" s="324">
        <f t="shared" si="17"/>
        <v>75.609571211803157</v>
      </c>
      <c r="BY16" s="324">
        <f t="shared" si="18"/>
        <v>84.401340169787986</v>
      </c>
      <c r="BZ16" s="324">
        <f t="shared" si="19"/>
        <v>72.261933357180666</v>
      </c>
      <c r="CA16" s="324">
        <f t="shared" si="20"/>
        <v>73.169804775896637</v>
      </c>
      <c r="CB16" s="324">
        <f t="shared" si="21"/>
        <v>64.774991863612698</v>
      </c>
      <c r="CC16" s="325">
        <f t="shared" si="22"/>
        <v>78.179009576284216</v>
      </c>
    </row>
    <row r="17" spans="2:81" ht="13.5" thickBot="1">
      <c r="B17" s="138">
        <v>16</v>
      </c>
      <c r="C17" s="52">
        <f t="shared" si="0"/>
        <v>5</v>
      </c>
      <c r="D17" s="52">
        <f t="shared" si="23"/>
        <v>0</v>
      </c>
      <c r="E17" s="99"/>
      <c r="F17" s="2">
        <f t="shared" si="30"/>
        <v>12</v>
      </c>
      <c r="G17" s="100">
        <v>1625</v>
      </c>
      <c r="H17" s="169">
        <f t="shared" si="1"/>
        <v>4</v>
      </c>
      <c r="I17" s="169">
        <f t="shared" si="2"/>
        <v>118</v>
      </c>
      <c r="J17" s="331">
        <f t="shared" si="3"/>
        <v>73.77213381330489</v>
      </c>
      <c r="K17" s="2"/>
      <c r="L17" s="268"/>
      <c r="M17" s="268" t="e">
        <f>(INDEX(Finish_table!R$4:R$83,MATCH('10Year_History_Results'!$G17,Finish_table!S$4:S$83,0),1))</f>
        <v>#N/A</v>
      </c>
      <c r="N17" s="268" t="e">
        <f>(INDEX(Finish_table!Z$4:Z$99,MATCH('10Year_History_Results'!$G17,Finish_table!AA$4:AA$99,0),1))</f>
        <v>#N/A</v>
      </c>
      <c r="O17" s="268" t="e">
        <f>(INDEX(Finish_table!AI$4:AI$99,MATCH('10Year_History_Results'!$G17,Finish_table!AJ$4:AJ$99,0),1))</f>
        <v>#N/A</v>
      </c>
      <c r="P17" s="268" t="e">
        <f>(INDEX(Finish_table!AR$4:AR$99,MATCH('10Year_History_Results'!$G17,Finish_table!AS$4:AS$99,0),1))</f>
        <v>#N/A</v>
      </c>
      <c r="Q17" s="268" t="e">
        <f>(INDEX(Finish_table!BA$4:BA$99,MATCH('10Year_History_Results'!$G17,Finish_table!BB$4:BB$99,0),1))</f>
        <v>#N/A</v>
      </c>
      <c r="R17" s="268" t="str">
        <f>(INDEX(Finish_table!BJ$4:BJ$99,MATCH('10Year_History_Results'!$G17,Finish_table!BK$4:BK$99,0),1))</f>
        <v>F</v>
      </c>
      <c r="S17" s="268" t="e">
        <f>(INDEX(Finish_table!BS$4:BS$99,MATCH('10Year_History_Results'!$G17,Finish_table!BT$4:BT$99,0),1))</f>
        <v>#N/A</v>
      </c>
      <c r="T17" s="268" t="str">
        <f>(INDEX(Finish_table!CB$4:CB$99,MATCH('10Year_History_Results'!$G17,Finish_table!CC$4:CC$99,0),1))</f>
        <v>QF</v>
      </c>
      <c r="U17" s="268" t="str">
        <f>(INDEX(Finish_table!CK$4:CK$99,MATCH('10Year_History_Results'!$G17,Finish_table!CL$4:CL$99,0),1))</f>
        <v>SF</v>
      </c>
      <c r="V17" s="288" t="str">
        <f>(INDEX(Finish_table!CT$4:CT$99,MATCH('10Year_History_Results'!$G17,Finish_table!CU$4:CU$99,0),1))</f>
        <v>W</v>
      </c>
      <c r="W17" s="2"/>
      <c r="X17" s="100"/>
      <c r="Y17" s="100"/>
      <c r="Z17">
        <f t="shared" si="4"/>
        <v>1625</v>
      </c>
      <c r="AA17" s="153"/>
      <c r="AB17" s="2"/>
      <c r="AC17" s="2">
        <f t="shared" si="24"/>
        <v>0</v>
      </c>
      <c r="AD17" s="2">
        <f t="shared" si="5"/>
        <v>0</v>
      </c>
      <c r="AE17" s="2">
        <f t="shared" si="6"/>
        <v>0</v>
      </c>
      <c r="AF17" s="2">
        <f t="shared" si="7"/>
        <v>0</v>
      </c>
      <c r="AG17" s="2">
        <f t="shared" si="8"/>
        <v>0</v>
      </c>
      <c r="AH17" s="2">
        <f t="shared" si="9"/>
        <v>20</v>
      </c>
      <c r="AI17" s="2">
        <f t="shared" si="10"/>
        <v>0</v>
      </c>
      <c r="AJ17" s="2">
        <f t="shared" si="11"/>
        <v>0</v>
      </c>
      <c r="AK17" s="2">
        <f t="shared" si="12"/>
        <v>10</v>
      </c>
      <c r="AL17" s="154">
        <f t="shared" si="13"/>
        <v>30</v>
      </c>
      <c r="AM17" s="2">
        <f t="shared" si="25"/>
        <v>10.749676997731399</v>
      </c>
      <c r="AN17" s="2"/>
      <c r="AO17">
        <f t="shared" si="26"/>
        <v>1625</v>
      </c>
      <c r="AP17" s="153"/>
      <c r="AQ17" s="2"/>
      <c r="AR17" s="2">
        <f>INDEX('2001'!$B$44:$B$140,'10Year_History_Results'!BF17)</f>
        <v>0</v>
      </c>
      <c r="AS17" s="2">
        <f>INDEX('2002'!$B$44:$B$140,'10Year_History_Results'!BG17)</f>
        <v>0</v>
      </c>
      <c r="AT17" s="2">
        <f>INDEX('2003'!$B$44:$B$140,'10Year_History_Results'!BH17)</f>
        <v>0</v>
      </c>
      <c r="AU17" s="2">
        <f>INDEX('2004'!$B$44:$B$140,'10Year_History_Results'!BI17)</f>
        <v>0</v>
      </c>
      <c r="AV17" s="2">
        <f>INDEX('2005'!$B$44:$B$140,'10Year_History_Results'!BJ17)</f>
        <v>0</v>
      </c>
      <c r="AW17" s="2">
        <f>INDEX('2006'!$B$44:$B$140,'10Year_History_Results'!BK17)</f>
        <v>16</v>
      </c>
      <c r="AX17" s="2">
        <f>INDEX('2007'!$B$44:$B$140,'10Year_History_Results'!BL17)</f>
        <v>0</v>
      </c>
      <c r="AY17" s="2">
        <f>INDEX('2008'!$B$44:$B$140,'10Year_History_Results'!BM17)</f>
        <v>12</v>
      </c>
      <c r="AZ17" s="2">
        <f>INDEX('2009'!$B$44:$B$140,'10Year_History_Results'!BN17)</f>
        <v>16</v>
      </c>
      <c r="BA17" s="154">
        <f>INDEX('2010'!$B$44:$B$140,'10Year_History_Results'!BO17)</f>
        <v>14</v>
      </c>
      <c r="BC17">
        <f t="shared" si="27"/>
        <v>1625</v>
      </c>
      <c r="BD17" s="153"/>
      <c r="BE17" s="2"/>
      <c r="BF17" s="2">
        <f>IF(ISNA(MATCH($BC17,'2001'!$A$44:$A$139,0)),97,MATCH($BC17,'2001'!$A$44:$A$139,0))</f>
        <v>97</v>
      </c>
      <c r="BG17" s="2">
        <f>IF(ISNA(MATCH($BC17,'2002'!$A$44:$A$139,0)),97,MATCH($BC17,'2002'!$A$44:$A$139,0))</f>
        <v>97</v>
      </c>
      <c r="BH17" s="2">
        <f>IF(ISNA(MATCH($BC17,'2003'!$A$44:$A$139,0)),97,MATCH($BC17,'2003'!$A$44:$A$139,0))</f>
        <v>97</v>
      </c>
      <c r="BI17" s="2">
        <f>IF(ISNA(MATCH($BC17,'2004'!$A$44:$A$139,0)),97,MATCH($BC17,'2004'!$A$44:$A$139,0))</f>
        <v>97</v>
      </c>
      <c r="BJ17" s="2">
        <f>IF(ISNA(MATCH($BC17,'2005'!$A$44:$A$139,0)),97,MATCH($BC17,'2005'!$A$44:$A$139,0))</f>
        <v>97</v>
      </c>
      <c r="BK17" s="2">
        <f>IF(ISNA(MATCH($BC17,'2006'!$A$44:$A$139,0)),97,MATCH($BC17,'2006'!$A$44:$A$139,0))</f>
        <v>90</v>
      </c>
      <c r="BL17" s="2">
        <f>IF(ISNA(MATCH($BC17,'2007'!$A$44:$A$139,0)),97,MATCH($BC17,'2007'!$A$44:$A$139,0))</f>
        <v>97</v>
      </c>
      <c r="BM17" s="2">
        <f>IF(ISNA(MATCH($BC17,'2008'!$A$44:$A$139,0)),97,MATCH($BC17,'2008'!$A$44:$A$139,0))</f>
        <v>79</v>
      </c>
      <c r="BN17" s="2">
        <f>IF(ISNA(MATCH($BC17,'2009'!$A$44:$A$139,0)),97,MATCH($BC17,'2009'!$A$44:$A$139,0))</f>
        <v>75</v>
      </c>
      <c r="BO17" s="154">
        <f>IF(ISNA(MATCH($BC17,'2010'!$A$44:$A$139,0)),97,MATCH($BC17,'2010'!$A$44:$A$139,0))</f>
        <v>65</v>
      </c>
      <c r="BQ17">
        <f t="shared" si="28"/>
        <v>1625</v>
      </c>
      <c r="BR17" s="323"/>
      <c r="BS17" s="324"/>
      <c r="BT17" s="324">
        <f t="shared" si="29"/>
        <v>0</v>
      </c>
      <c r="BU17" s="324">
        <f t="shared" si="14"/>
        <v>0</v>
      </c>
      <c r="BV17" s="324">
        <f t="shared" si="15"/>
        <v>0</v>
      </c>
      <c r="BW17" s="324">
        <f t="shared" si="16"/>
        <v>0</v>
      </c>
      <c r="BX17" s="324">
        <f t="shared" si="17"/>
        <v>0</v>
      </c>
      <c r="BY17" s="324">
        <f t="shared" si="18"/>
        <v>36</v>
      </c>
      <c r="BZ17" s="324">
        <f t="shared" si="19"/>
        <v>23.997599999999998</v>
      </c>
      <c r="CA17" s="324">
        <f t="shared" si="20"/>
        <v>27.996800159999999</v>
      </c>
      <c r="CB17" s="324">
        <f t="shared" si="21"/>
        <v>44.662666986655999</v>
      </c>
      <c r="CC17" s="325">
        <f t="shared" si="22"/>
        <v>73.77213381330489</v>
      </c>
    </row>
    <row r="18" spans="2:81" ht="13.5" thickBot="1">
      <c r="B18" s="138">
        <v>16</v>
      </c>
      <c r="C18" s="52">
        <f t="shared" si="0"/>
        <v>6</v>
      </c>
      <c r="D18" s="52">
        <f t="shared" si="23"/>
        <v>0</v>
      </c>
      <c r="E18" s="99"/>
      <c r="F18" s="2">
        <f t="shared" si="30"/>
        <v>13</v>
      </c>
      <c r="G18" s="100">
        <v>16</v>
      </c>
      <c r="H18" s="169">
        <f t="shared" si="1"/>
        <v>7</v>
      </c>
      <c r="I18" s="169">
        <f t="shared" si="2"/>
        <v>191</v>
      </c>
      <c r="J18" s="331">
        <f t="shared" si="3"/>
        <v>68.11063585083312</v>
      </c>
      <c r="K18" s="161"/>
      <c r="L18" s="268"/>
      <c r="M18" s="268" t="e">
        <f>(INDEX(Finish_table!R$4:R$83,MATCH('10Year_History_Results'!$G18,Finish_table!S$4:S$83,0),1))</f>
        <v>#N/A</v>
      </c>
      <c r="N18" s="268" t="str">
        <f>(INDEX(Finish_table!Z$4:Z$99,MATCH('10Year_History_Results'!$G18,Finish_table!AA$4:AA$99,0),1))</f>
        <v>SF</v>
      </c>
      <c r="O18" s="268" t="str">
        <f>(INDEX(Finish_table!AI$4:AI$99,MATCH('10Year_History_Results'!$G18,Finish_table!AJ$4:AJ$99,0),1))</f>
        <v>SF</v>
      </c>
      <c r="P18" s="268" t="str">
        <f>(INDEX(Finish_table!AR$4:AR$99,MATCH('10Year_History_Results'!$G18,Finish_table!AS$4:AS$99,0),1))</f>
        <v>SF</v>
      </c>
      <c r="Q18" s="268" t="str">
        <f>(INDEX(Finish_table!BA$4:BA$99,MATCH('10Year_History_Results'!$G18,Finish_table!BB$4:BB$99,0),1))</f>
        <v>SF</v>
      </c>
      <c r="R18" s="268" t="str">
        <f>(INDEX(Finish_table!BJ$4:BJ$99,MATCH('10Year_History_Results'!$G18,Finish_table!BK$4:BK$99,0),1))</f>
        <v>QF</v>
      </c>
      <c r="S18" s="268" t="e">
        <f>(INDEX(Finish_table!BS$4:BS$99,MATCH('10Year_History_Results'!$G18,Finish_table!BT$4:BT$99,0),1))</f>
        <v>#N/A</v>
      </c>
      <c r="T18" s="268" t="str">
        <f>(INDEX(Finish_table!CB$4:CB$99,MATCH('10Year_History_Results'!$G18,Finish_table!CC$4:CC$99,0),1))</f>
        <v>WF</v>
      </c>
      <c r="U18" s="268" t="e">
        <f>(INDEX(Finish_table!CK$4:CK$99,MATCH('10Year_History_Results'!$G18,Finish_table!CL$4:CL$99,0),1))</f>
        <v>#N/A</v>
      </c>
      <c r="V18" s="288" t="str">
        <f>(INDEX(Finish_table!CT$4:CT$99,MATCH('10Year_History_Results'!$G18,Finish_table!CU$4:CU$99,0),1))</f>
        <v>F</v>
      </c>
      <c r="W18" s="2"/>
      <c r="X18" s="100"/>
      <c r="Y18" s="100"/>
      <c r="Z18">
        <f t="shared" si="4"/>
        <v>16</v>
      </c>
      <c r="AA18" s="153"/>
      <c r="AB18" s="2"/>
      <c r="AC18" s="2">
        <f t="shared" si="24"/>
        <v>0</v>
      </c>
      <c r="AD18" s="2">
        <f t="shared" si="5"/>
        <v>10</v>
      </c>
      <c r="AE18" s="2">
        <f t="shared" si="6"/>
        <v>10</v>
      </c>
      <c r="AF18" s="2">
        <f t="shared" si="7"/>
        <v>10</v>
      </c>
      <c r="AG18" s="2">
        <f t="shared" si="8"/>
        <v>10</v>
      </c>
      <c r="AH18" s="2">
        <f t="shared" si="9"/>
        <v>0</v>
      </c>
      <c r="AI18" s="2">
        <f t="shared" si="10"/>
        <v>0</v>
      </c>
      <c r="AJ18" s="2">
        <f t="shared" si="11"/>
        <v>40</v>
      </c>
      <c r="AK18" s="2">
        <f t="shared" si="12"/>
        <v>0</v>
      </c>
      <c r="AL18" s="154">
        <f t="shared" si="13"/>
        <v>20</v>
      </c>
      <c r="AM18" s="2">
        <f t="shared" si="25"/>
        <v>12.472191289246471</v>
      </c>
      <c r="AN18" s="2"/>
      <c r="AO18">
        <f t="shared" si="26"/>
        <v>16</v>
      </c>
      <c r="AP18" s="153"/>
      <c r="AQ18" s="2"/>
      <c r="AR18" s="2">
        <f>INDEX('2001'!$B$44:$B$140,'10Year_History_Results'!BF18)</f>
        <v>0</v>
      </c>
      <c r="AS18" s="2">
        <f>INDEX('2002'!$B$44:$B$140,'10Year_History_Results'!BG18)</f>
        <v>13</v>
      </c>
      <c r="AT18" s="2">
        <f>INDEX('2003'!$B$44:$B$140,'10Year_History_Results'!BH18)</f>
        <v>15</v>
      </c>
      <c r="AU18" s="2">
        <f>INDEX('2004'!$B$44:$B$140,'10Year_History_Results'!BI18)</f>
        <v>13</v>
      </c>
      <c r="AV18" s="2">
        <f>INDEX('2005'!$B$44:$B$140,'10Year_History_Results'!BJ18)</f>
        <v>11</v>
      </c>
      <c r="AW18" s="2">
        <f>INDEX('2006'!$B$44:$B$140,'10Year_History_Results'!BK18)</f>
        <v>10</v>
      </c>
      <c r="AX18" s="2">
        <f>INDEX('2007'!$B$44:$B$140,'10Year_History_Results'!BL18)</f>
        <v>0</v>
      </c>
      <c r="AY18" s="2">
        <f>INDEX('2008'!$B$44:$B$140,'10Year_History_Results'!BM18)</f>
        <v>14</v>
      </c>
      <c r="AZ18" s="2">
        <f>INDEX('2009'!$B$44:$B$140,'10Year_History_Results'!BN18)</f>
        <v>0</v>
      </c>
      <c r="BA18" s="154">
        <f>INDEX('2010'!$B$44:$B$140,'10Year_History_Results'!BO18)</f>
        <v>15</v>
      </c>
      <c r="BC18">
        <f t="shared" si="27"/>
        <v>16</v>
      </c>
      <c r="BD18" s="153"/>
      <c r="BE18" s="2"/>
      <c r="BF18" s="2">
        <f>IF(ISNA(MATCH($BC18,'2001'!$A$44:$A$139,0)),97,MATCH($BC18,'2001'!$A$44:$A$139,0))</f>
        <v>97</v>
      </c>
      <c r="BG18" s="2">
        <f>IF(ISNA(MATCH($BC18,'2002'!$A$44:$A$139,0)),97,MATCH($BC18,'2002'!$A$44:$A$139,0))</f>
        <v>2</v>
      </c>
      <c r="BH18" s="2">
        <f>IF(ISNA(MATCH($BC18,'2003'!$A$44:$A$139,0)),97,MATCH($BC18,'2003'!$A$44:$A$139,0))</f>
        <v>2</v>
      </c>
      <c r="BI18" s="2">
        <f>IF(ISNA(MATCH($BC18,'2004'!$A$44:$A$139,0)),97,MATCH($BC18,'2004'!$A$44:$A$139,0))</f>
        <v>2</v>
      </c>
      <c r="BJ18" s="2">
        <f>IF(ISNA(MATCH($BC18,'2005'!$A$44:$A$139,0)),97,MATCH($BC18,'2005'!$A$44:$A$139,0))</f>
        <v>1</v>
      </c>
      <c r="BK18" s="2">
        <f>IF(ISNA(MATCH($BC18,'2006'!$A$44:$A$139,0)),97,MATCH($BC18,'2006'!$A$44:$A$139,0))</f>
        <v>2</v>
      </c>
      <c r="BL18" s="2">
        <f>IF(ISNA(MATCH($BC18,'2007'!$A$44:$A$139,0)),97,MATCH($BC18,'2007'!$A$44:$A$139,0))</f>
        <v>97</v>
      </c>
      <c r="BM18" s="2">
        <f>IF(ISNA(MATCH($BC18,'2008'!$A$44:$A$139,0)),97,MATCH($BC18,'2008'!$A$44:$A$139,0))</f>
        <v>3</v>
      </c>
      <c r="BN18" s="2">
        <f>IF(ISNA(MATCH($BC18,'2009'!$A$44:$A$139,0)),97,MATCH($BC18,'2009'!$A$44:$A$139,0))</f>
        <v>97</v>
      </c>
      <c r="BO18" s="154">
        <f>IF(ISNA(MATCH($BC18,'2010'!$A$44:$A$139,0)),97,MATCH($BC18,'2010'!$A$44:$A$139,0))</f>
        <v>1</v>
      </c>
      <c r="BQ18">
        <f t="shared" si="28"/>
        <v>16</v>
      </c>
      <c r="BR18" s="323"/>
      <c r="BS18" s="324"/>
      <c r="BT18" s="324">
        <f t="shared" si="29"/>
        <v>0</v>
      </c>
      <c r="BU18" s="324">
        <f t="shared" si="14"/>
        <v>23</v>
      </c>
      <c r="BV18" s="324">
        <f t="shared" si="15"/>
        <v>40.331800000000001</v>
      </c>
      <c r="BW18" s="324">
        <f t="shared" si="16"/>
        <v>49.885177880000001</v>
      </c>
      <c r="BX18" s="324">
        <f t="shared" si="17"/>
        <v>54.253459574807998</v>
      </c>
      <c r="BY18" s="324">
        <f t="shared" si="18"/>
        <v>46.165356152567007</v>
      </c>
      <c r="BZ18" s="324">
        <f t="shared" si="19"/>
        <v>30.773826411301165</v>
      </c>
      <c r="CA18" s="324">
        <f t="shared" si="20"/>
        <v>74.513832685773352</v>
      </c>
      <c r="CB18" s="324">
        <f t="shared" si="21"/>
        <v>49.670920868336516</v>
      </c>
      <c r="CC18" s="325">
        <f t="shared" si="22"/>
        <v>68.11063585083312</v>
      </c>
    </row>
    <row r="19" spans="2:81" ht="13.5" thickBot="1">
      <c r="B19" s="138">
        <v>16</v>
      </c>
      <c r="C19" s="52">
        <f t="shared" si="0"/>
        <v>7</v>
      </c>
      <c r="D19" s="52">
        <f t="shared" si="23"/>
        <v>0</v>
      </c>
      <c r="E19" s="99"/>
      <c r="F19" s="2">
        <f t="shared" si="30"/>
        <v>14</v>
      </c>
      <c r="G19" s="100">
        <v>294</v>
      </c>
      <c r="H19" s="169">
        <f t="shared" si="1"/>
        <v>2</v>
      </c>
      <c r="I19" s="169">
        <f t="shared" si="2"/>
        <v>128</v>
      </c>
      <c r="J19" s="331">
        <f t="shared" si="3"/>
        <v>67.611311376577447</v>
      </c>
      <c r="K19" s="2"/>
      <c r="L19" s="268"/>
      <c r="M19" s="268" t="str">
        <f>(INDEX(Finish_table!R$4:R$83,MATCH('10Year_History_Results'!$G19,Finish_table!S$4:S$83,0),1))</f>
        <v>WC</v>
      </c>
      <c r="N19" s="268" t="e">
        <f>(INDEX(Finish_table!Z$4:Z$99,MATCH('10Year_History_Results'!$G19,Finish_table!AA$4:AA$99,0),1))</f>
        <v>#N/A</v>
      </c>
      <c r="O19" s="268" t="e">
        <f>(INDEX(Finish_table!AI$4:AI$99,MATCH('10Year_History_Results'!$G19,Finish_table!AJ$4:AJ$99,0),1))</f>
        <v>#N/A</v>
      </c>
      <c r="P19" s="268" t="e">
        <f>(INDEX(Finish_table!AR$4:AR$99,MATCH('10Year_History_Results'!$G19,Finish_table!AS$4:AS$99,0),1))</f>
        <v>#N/A</v>
      </c>
      <c r="Q19" s="268" t="e">
        <f>(INDEX(Finish_table!BA$4:BA$99,MATCH('10Year_History_Results'!$G19,Finish_table!BB$4:BB$99,0),1))</f>
        <v>#N/A</v>
      </c>
      <c r="R19" s="268" t="e">
        <f>(INDEX(Finish_table!BJ$4:BJ$99,MATCH('10Year_History_Results'!$G19,Finish_table!BK$4:BK$99,0),1))</f>
        <v>#N/A</v>
      </c>
      <c r="S19" s="268" t="e">
        <f>(INDEX(Finish_table!BS$4:BS$99,MATCH('10Year_History_Results'!$G19,Finish_table!BT$4:BT$99,0),1))</f>
        <v>#N/A</v>
      </c>
      <c r="T19" s="268" t="e">
        <f>(INDEX(Finish_table!CB$4:CB$99,MATCH('10Year_History_Results'!$G19,Finish_table!CC$4:CC$99,0),1))</f>
        <v>#N/A</v>
      </c>
      <c r="U19" s="268" t="e">
        <f>(INDEX(Finish_table!CK$4:CK$99,MATCH('10Year_History_Results'!$G19,Finish_table!CL$4:CL$99,0),1))</f>
        <v>#N/A</v>
      </c>
      <c r="V19" s="288" t="str">
        <f>(INDEX(Finish_table!CT$4:CT$99,MATCH('10Year_History_Results'!$G19,Finish_table!CU$4:CU$99,0),1))</f>
        <v>WC</v>
      </c>
      <c r="W19" s="2"/>
      <c r="X19" s="100"/>
      <c r="Y19" s="100"/>
      <c r="Z19">
        <f t="shared" si="4"/>
        <v>294</v>
      </c>
      <c r="AA19" s="153"/>
      <c r="AB19" s="2"/>
      <c r="AC19" s="2">
        <f t="shared" si="24"/>
        <v>50</v>
      </c>
      <c r="AD19" s="2">
        <f t="shared" si="5"/>
        <v>0</v>
      </c>
      <c r="AE19" s="2">
        <f t="shared" si="6"/>
        <v>0</v>
      </c>
      <c r="AF19" s="2">
        <f t="shared" si="7"/>
        <v>0</v>
      </c>
      <c r="AG19" s="2">
        <f t="shared" si="8"/>
        <v>0</v>
      </c>
      <c r="AH19" s="2">
        <f t="shared" si="9"/>
        <v>0</v>
      </c>
      <c r="AI19" s="2">
        <f t="shared" si="10"/>
        <v>0</v>
      </c>
      <c r="AJ19" s="2">
        <f t="shared" si="11"/>
        <v>0</v>
      </c>
      <c r="AK19" s="2">
        <f t="shared" si="12"/>
        <v>0</v>
      </c>
      <c r="AL19" s="154">
        <f t="shared" si="13"/>
        <v>50</v>
      </c>
      <c r="AM19" s="2">
        <f t="shared" si="25"/>
        <v>21.081851067789195</v>
      </c>
      <c r="AN19" s="2"/>
      <c r="AO19">
        <f t="shared" si="26"/>
        <v>294</v>
      </c>
      <c r="AP19" s="153"/>
      <c r="AQ19" s="2"/>
      <c r="AR19" s="2">
        <f>INDEX('2001'!$B$44:$B$140,'10Year_History_Results'!BF19)</f>
        <v>12</v>
      </c>
      <c r="AS19" s="2">
        <f>INDEX('2002'!$B$44:$B$140,'10Year_History_Results'!BG19)</f>
        <v>0</v>
      </c>
      <c r="AT19" s="2">
        <f>INDEX('2003'!$B$44:$B$140,'10Year_History_Results'!BH19)</f>
        <v>0</v>
      </c>
      <c r="AU19" s="2">
        <f>INDEX('2004'!$B$44:$B$140,'10Year_History_Results'!BI19)</f>
        <v>0</v>
      </c>
      <c r="AV19" s="2">
        <f>INDEX('2005'!$B$44:$B$140,'10Year_History_Results'!BJ19)</f>
        <v>0</v>
      </c>
      <c r="AW19" s="2">
        <f>INDEX('2006'!$B$44:$B$140,'10Year_History_Results'!BK19)</f>
        <v>0</v>
      </c>
      <c r="AX19" s="2">
        <f>INDEX('2007'!$B$44:$B$140,'10Year_History_Results'!BL19)</f>
        <v>0</v>
      </c>
      <c r="AY19" s="2">
        <f>INDEX('2008'!$B$44:$B$140,'10Year_History_Results'!BM19)</f>
        <v>0</v>
      </c>
      <c r="AZ19" s="2">
        <f>INDEX('2009'!$B$44:$B$140,'10Year_History_Results'!BN19)</f>
        <v>0</v>
      </c>
      <c r="BA19" s="154">
        <f>INDEX('2010'!$B$44:$B$140,'10Year_History_Results'!BO19)</f>
        <v>16</v>
      </c>
      <c r="BC19">
        <f t="shared" si="27"/>
        <v>294</v>
      </c>
      <c r="BD19" s="153"/>
      <c r="BE19" s="2"/>
      <c r="BF19" s="2">
        <f>IF(ISNA(MATCH($BC19,'2001'!$A$44:$A$139,0)),97,MATCH($BC19,'2001'!$A$44:$A$139,0))</f>
        <v>60</v>
      </c>
      <c r="BG19" s="2">
        <f>IF(ISNA(MATCH($BC19,'2002'!$A$44:$A$139,0)),97,MATCH($BC19,'2002'!$A$44:$A$139,0))</f>
        <v>97</v>
      </c>
      <c r="BH19" s="2">
        <f>IF(ISNA(MATCH($BC19,'2003'!$A$44:$A$139,0)),97,MATCH($BC19,'2003'!$A$44:$A$139,0))</f>
        <v>97</v>
      </c>
      <c r="BI19" s="2">
        <f>IF(ISNA(MATCH($BC19,'2004'!$A$44:$A$139,0)),97,MATCH($BC19,'2004'!$A$44:$A$139,0))</f>
        <v>97</v>
      </c>
      <c r="BJ19" s="2">
        <f>IF(ISNA(MATCH($BC19,'2005'!$A$44:$A$139,0)),97,MATCH($BC19,'2005'!$A$44:$A$139,0))</f>
        <v>97</v>
      </c>
      <c r="BK19" s="2">
        <f>IF(ISNA(MATCH($BC19,'2006'!$A$44:$A$139,0)),97,MATCH($BC19,'2006'!$A$44:$A$139,0))</f>
        <v>97</v>
      </c>
      <c r="BL19" s="2">
        <f>IF(ISNA(MATCH($BC19,'2007'!$A$44:$A$139,0)),97,MATCH($BC19,'2007'!$A$44:$A$139,0))</f>
        <v>97</v>
      </c>
      <c r="BM19" s="2">
        <f>IF(ISNA(MATCH($BC19,'2008'!$A$44:$A$139,0)),97,MATCH($BC19,'2008'!$A$44:$A$139,0))</f>
        <v>97</v>
      </c>
      <c r="BN19" s="2">
        <f>IF(ISNA(MATCH($BC19,'2009'!$A$44:$A$139,0)),97,MATCH($BC19,'2009'!$A$44:$A$139,0))</f>
        <v>97</v>
      </c>
      <c r="BO19" s="154">
        <f>IF(ISNA(MATCH($BC19,'2010'!$A$44:$A$139,0)),97,MATCH($BC19,'2010'!$A$44:$A$139,0))</f>
        <v>30</v>
      </c>
      <c r="BQ19">
        <f t="shared" si="28"/>
        <v>294</v>
      </c>
      <c r="BR19" s="323"/>
      <c r="BS19" s="324"/>
      <c r="BT19" s="324">
        <f t="shared" si="29"/>
        <v>62</v>
      </c>
      <c r="BU19" s="324">
        <f t="shared" si="14"/>
        <v>41.3292</v>
      </c>
      <c r="BV19" s="324">
        <f t="shared" si="15"/>
        <v>27.550044719999999</v>
      </c>
      <c r="BW19" s="324">
        <f t="shared" si="16"/>
        <v>18.364859810351998</v>
      </c>
      <c r="BX19" s="324">
        <f t="shared" si="17"/>
        <v>12.242015549580641</v>
      </c>
      <c r="BY19" s="324">
        <f t="shared" si="18"/>
        <v>8.1605275653504545</v>
      </c>
      <c r="BZ19" s="324">
        <f t="shared" si="19"/>
        <v>5.439807675062613</v>
      </c>
      <c r="CA19" s="324">
        <f t="shared" si="20"/>
        <v>3.6261757961967378</v>
      </c>
      <c r="CB19" s="324">
        <f t="shared" si="21"/>
        <v>2.4172087857447453</v>
      </c>
      <c r="CC19" s="325">
        <f t="shared" si="22"/>
        <v>67.611311376577447</v>
      </c>
    </row>
    <row r="20" spans="2:81" ht="13.5" thickBot="1">
      <c r="B20" s="138">
        <v>16</v>
      </c>
      <c r="C20" s="52">
        <f t="shared" si="0"/>
        <v>8</v>
      </c>
      <c r="D20" s="52">
        <f t="shared" si="23"/>
        <v>8</v>
      </c>
      <c r="E20" s="99"/>
      <c r="F20" s="2">
        <f t="shared" si="30"/>
        <v>15</v>
      </c>
      <c r="G20" s="158">
        <v>27</v>
      </c>
      <c r="H20" s="169">
        <f t="shared" si="1"/>
        <v>9</v>
      </c>
      <c r="I20" s="169">
        <f t="shared" si="2"/>
        <v>200</v>
      </c>
      <c r="J20" s="331">
        <f t="shared" si="3"/>
        <v>67.084515474968271</v>
      </c>
      <c r="K20" s="2"/>
      <c r="L20" s="268"/>
      <c r="M20" s="268" t="e">
        <f>(INDEX(Finish_table!R$4:R$83,MATCH('10Year_History_Results'!$G20,Finish_table!S$4:S$83,0),1))</f>
        <v>#N/A</v>
      </c>
      <c r="N20" s="268" t="str">
        <f>(INDEX(Finish_table!Z$4:Z$99,MATCH('10Year_History_Results'!$G20,Finish_table!AA$4:AA$99,0),1))</f>
        <v>QF</v>
      </c>
      <c r="O20" s="268" t="str">
        <f>(INDEX(Finish_table!AI$4:AI$99,MATCH('10Year_History_Results'!$G20,Finish_table!AJ$4:AJ$99,0),1))</f>
        <v>SF</v>
      </c>
      <c r="P20" s="268" t="str">
        <f>(INDEX(Finish_table!AR$4:AR$99,MATCH('10Year_History_Results'!$G20,Finish_table!AS$4:AS$99,0),1))</f>
        <v>F</v>
      </c>
      <c r="Q20" s="268" t="str">
        <f>(INDEX(Finish_table!BA$4:BA$99,MATCH('10Year_History_Results'!$G20,Finish_table!BB$4:BB$99,0),1))</f>
        <v>QF</v>
      </c>
      <c r="R20" s="268" t="str">
        <f>(INDEX(Finish_table!BJ$4:BJ$99,MATCH('10Year_History_Results'!$G20,Finish_table!BK$4:BK$99,0),1))</f>
        <v>F</v>
      </c>
      <c r="S20" s="268" t="str">
        <f>(INDEX(Finish_table!BS$4:BS$99,MATCH('10Year_History_Results'!$G20,Finish_table!BT$4:BT$99,0),1))</f>
        <v>SF</v>
      </c>
      <c r="T20" s="268" t="str">
        <f>(INDEX(Finish_table!CB$4:CB$99,MATCH('10Year_History_Results'!$G20,Finish_table!CC$4:CC$99,0),1))</f>
        <v>SF</v>
      </c>
      <c r="U20" s="268" t="str">
        <f>(INDEX(Finish_table!CK$4:CK$99,MATCH('10Year_History_Results'!$G20,Finish_table!CL$4:CL$99,0),1))</f>
        <v>SF</v>
      </c>
      <c r="V20" s="288" t="str">
        <f>(INDEX(Finish_table!CT$4:CT$99,MATCH('10Year_History_Results'!$G20,Finish_table!CU$4:CU$99,0),1))</f>
        <v>SF</v>
      </c>
      <c r="W20" s="2"/>
      <c r="X20" s="158"/>
      <c r="Y20" s="100"/>
      <c r="Z20">
        <f t="shared" si="4"/>
        <v>27</v>
      </c>
      <c r="AA20" s="153"/>
      <c r="AB20" s="2"/>
      <c r="AC20" s="2">
        <f t="shared" si="24"/>
        <v>0</v>
      </c>
      <c r="AD20" s="2">
        <f t="shared" si="5"/>
        <v>0</v>
      </c>
      <c r="AE20" s="2">
        <f t="shared" si="6"/>
        <v>10</v>
      </c>
      <c r="AF20" s="2">
        <f t="shared" si="7"/>
        <v>20</v>
      </c>
      <c r="AG20" s="2">
        <f t="shared" si="8"/>
        <v>0</v>
      </c>
      <c r="AH20" s="2">
        <f t="shared" si="9"/>
        <v>20</v>
      </c>
      <c r="AI20" s="2">
        <f t="shared" si="10"/>
        <v>10</v>
      </c>
      <c r="AJ20" s="2">
        <f t="shared" si="11"/>
        <v>10</v>
      </c>
      <c r="AK20" s="2">
        <f t="shared" si="12"/>
        <v>10</v>
      </c>
      <c r="AL20" s="154">
        <f t="shared" si="13"/>
        <v>10</v>
      </c>
      <c r="AM20" s="2">
        <f t="shared" si="25"/>
        <v>7.3786478737262184</v>
      </c>
      <c r="AN20" s="2"/>
      <c r="AO20">
        <f t="shared" si="26"/>
        <v>27</v>
      </c>
      <c r="AP20" s="153"/>
      <c r="AQ20" s="2"/>
      <c r="AR20" s="2">
        <f>INDEX('2001'!$B$44:$B$140,'10Year_History_Results'!BF20)</f>
        <v>0</v>
      </c>
      <c r="AS20" s="2">
        <f>INDEX('2002'!$B$44:$B$140,'10Year_History_Results'!BG20)</f>
        <v>4</v>
      </c>
      <c r="AT20" s="2">
        <f>INDEX('2003'!$B$44:$B$140,'10Year_History_Results'!BH20)</f>
        <v>15</v>
      </c>
      <c r="AU20" s="2">
        <f>INDEX('2004'!$B$44:$B$140,'10Year_History_Results'!BI20)</f>
        <v>10</v>
      </c>
      <c r="AV20" s="2">
        <f>INDEX('2005'!$B$44:$B$140,'10Year_History_Results'!BJ20)</f>
        <v>14</v>
      </c>
      <c r="AW20" s="2">
        <f>INDEX('2006'!$B$44:$B$140,'10Year_History_Results'!BK20)</f>
        <v>16</v>
      </c>
      <c r="AX20" s="2">
        <f>INDEX('2007'!$B$44:$B$140,'10Year_History_Results'!BL20)</f>
        <v>14</v>
      </c>
      <c r="AY20" s="2">
        <f>INDEX('2008'!$B$44:$B$140,'10Year_History_Results'!BM20)</f>
        <v>15</v>
      </c>
      <c r="AZ20" s="2">
        <f>INDEX('2009'!$B$44:$B$140,'10Year_History_Results'!BN20)</f>
        <v>9</v>
      </c>
      <c r="BA20" s="154">
        <f>INDEX('2010'!$B$44:$B$140,'10Year_History_Results'!BO20)</f>
        <v>13</v>
      </c>
      <c r="BC20">
        <f t="shared" si="27"/>
        <v>27</v>
      </c>
      <c r="BD20" s="153"/>
      <c r="BE20" s="2"/>
      <c r="BF20" s="2">
        <f>IF(ISNA(MATCH($BC20,'2001'!$A$44:$A$139,0)),97,MATCH($BC20,'2001'!$A$44:$A$139,0))</f>
        <v>97</v>
      </c>
      <c r="BG20" s="2">
        <f>IF(ISNA(MATCH($BC20,'2002'!$A$44:$A$139,0)),97,MATCH($BC20,'2002'!$A$44:$A$139,0))</f>
        <v>4</v>
      </c>
      <c r="BH20" s="2">
        <f>IF(ISNA(MATCH($BC20,'2003'!$A$44:$A$139,0)),97,MATCH($BC20,'2003'!$A$44:$A$139,0))</f>
        <v>4</v>
      </c>
      <c r="BI20" s="2">
        <f>IF(ISNA(MATCH($BC20,'2004'!$A$44:$A$139,0)),97,MATCH($BC20,'2004'!$A$44:$A$139,0))</f>
        <v>3</v>
      </c>
      <c r="BJ20" s="2">
        <f>IF(ISNA(MATCH($BC20,'2005'!$A$44:$A$139,0)),97,MATCH($BC20,'2005'!$A$44:$A$139,0))</f>
        <v>3</v>
      </c>
      <c r="BK20" s="2">
        <f>IF(ISNA(MATCH($BC20,'2006'!$A$44:$A$139,0)),97,MATCH($BC20,'2006'!$A$44:$A$139,0))</f>
        <v>5</v>
      </c>
      <c r="BL20" s="2">
        <f>IF(ISNA(MATCH($BC20,'2007'!$A$44:$A$139,0)),97,MATCH($BC20,'2007'!$A$44:$A$139,0))</f>
        <v>2</v>
      </c>
      <c r="BM20" s="2">
        <f>IF(ISNA(MATCH($BC20,'2008'!$A$44:$A$139,0)),97,MATCH($BC20,'2008'!$A$44:$A$139,0))</f>
        <v>6</v>
      </c>
      <c r="BN20" s="2">
        <f>IF(ISNA(MATCH($BC20,'2009'!$A$44:$A$139,0)),97,MATCH($BC20,'2009'!$A$44:$A$139,0))</f>
        <v>2</v>
      </c>
      <c r="BO20" s="154">
        <f>IF(ISNA(MATCH($BC20,'2010'!$A$44:$A$139,0)),97,MATCH($BC20,'2010'!$A$44:$A$139,0))</f>
        <v>4</v>
      </c>
      <c r="BQ20">
        <f t="shared" si="28"/>
        <v>27</v>
      </c>
      <c r="BR20" s="323"/>
      <c r="BS20" s="324"/>
      <c r="BT20" s="324">
        <f t="shared" si="29"/>
        <v>0</v>
      </c>
      <c r="BU20" s="324">
        <f t="shared" si="14"/>
        <v>4</v>
      </c>
      <c r="BV20" s="324">
        <f t="shared" si="15"/>
        <v>27.666399999999999</v>
      </c>
      <c r="BW20" s="324">
        <f t="shared" si="16"/>
        <v>48.442422239999999</v>
      </c>
      <c r="BX20" s="324">
        <f t="shared" si="17"/>
        <v>46.291718665184</v>
      </c>
      <c r="BY20" s="324">
        <f t="shared" si="18"/>
        <v>66.858059662211645</v>
      </c>
      <c r="BZ20" s="324">
        <f t="shared" si="19"/>
        <v>68.567582570830282</v>
      </c>
      <c r="CA20" s="324">
        <f t="shared" si="20"/>
        <v>70.707150541715464</v>
      </c>
      <c r="CB20" s="324">
        <f t="shared" si="21"/>
        <v>66.13338655110752</v>
      </c>
      <c r="CC20" s="325">
        <f t="shared" si="22"/>
        <v>67.084515474968271</v>
      </c>
    </row>
    <row r="21" spans="2:81" ht="13.5" thickBot="1">
      <c r="B21" s="138">
        <v>20</v>
      </c>
      <c r="C21" s="52">
        <f t="shared" si="0"/>
        <v>1</v>
      </c>
      <c r="D21" s="52">
        <f t="shared" si="23"/>
        <v>0</v>
      </c>
      <c r="E21" s="99"/>
      <c r="F21" s="2">
        <f t="shared" si="30"/>
        <v>16</v>
      </c>
      <c r="G21" s="158">
        <v>1124</v>
      </c>
      <c r="H21" s="169">
        <f t="shared" si="1"/>
        <v>4</v>
      </c>
      <c r="I21" s="169">
        <f t="shared" si="2"/>
        <v>112</v>
      </c>
      <c r="J21" s="331">
        <f t="shared" si="3"/>
        <v>60.288696794064002</v>
      </c>
      <c r="K21" s="2"/>
      <c r="L21" s="268"/>
      <c r="M21" s="268" t="e">
        <f>(INDEX(Finish_table!R$4:R$83,MATCH('10Year_History_Results'!$G21,Finish_table!S$4:S$83,0),1))</f>
        <v>#N/A</v>
      </c>
      <c r="N21" s="268" t="e">
        <f>(INDEX(Finish_table!Z$4:Z$99,MATCH('10Year_History_Results'!$G21,Finish_table!AA$4:AA$99,0),1))</f>
        <v>#N/A</v>
      </c>
      <c r="O21" s="268" t="e">
        <f>(INDEX(Finish_table!AI$4:AI$99,MATCH('10Year_History_Results'!$G21,Finish_table!AJ$4:AJ$99,0),1))</f>
        <v>#N/A</v>
      </c>
      <c r="P21" s="268" t="e">
        <f>(INDEX(Finish_table!AR$4:AR$99,MATCH('10Year_History_Results'!$G21,Finish_table!AS$4:AS$99,0),1))</f>
        <v>#N/A</v>
      </c>
      <c r="Q21" s="268" t="e">
        <f>(INDEX(Finish_table!BA$4:BA$99,MATCH('10Year_History_Results'!$G21,Finish_table!BB$4:BB$99,0),1))</f>
        <v>#N/A</v>
      </c>
      <c r="R21" s="268" t="e">
        <f>(INDEX(Finish_table!BJ$4:BJ$99,MATCH('10Year_History_Results'!$G21,Finish_table!BK$4:BK$99,0),1))</f>
        <v>#N/A</v>
      </c>
      <c r="S21" s="268" t="str">
        <f>(INDEX(Finish_table!BS$4:BS$99,MATCH('10Year_History_Results'!$G21,Finish_table!BT$4:BT$99,0),1))</f>
        <v>F</v>
      </c>
      <c r="T21" s="268" t="str">
        <f>(INDEX(Finish_table!CB$4:CB$99,MATCH('10Year_History_Results'!$G21,Finish_table!CC$4:CC$99,0),1))</f>
        <v>W</v>
      </c>
      <c r="U21" s="268" t="str">
        <f>(INDEX(Finish_table!CK$4:CK$99,MATCH('10Year_History_Results'!$G21,Finish_table!CL$4:CL$99,0),1))</f>
        <v>QF</v>
      </c>
      <c r="V21" s="288" t="str">
        <f>(INDEX(Finish_table!CT$4:CT$99,MATCH('10Year_History_Results'!$G21,Finish_table!CU$4:CU$99,0),1))</f>
        <v>SF</v>
      </c>
      <c r="W21" s="2"/>
      <c r="X21" s="100"/>
      <c r="Y21" s="100"/>
      <c r="Z21">
        <f t="shared" si="4"/>
        <v>1124</v>
      </c>
      <c r="AA21" s="153"/>
      <c r="AB21" s="2"/>
      <c r="AC21" s="2">
        <f t="shared" si="24"/>
        <v>0</v>
      </c>
      <c r="AD21" s="2">
        <f t="shared" si="5"/>
        <v>0</v>
      </c>
      <c r="AE21" s="2">
        <f t="shared" si="6"/>
        <v>0</v>
      </c>
      <c r="AF21" s="2">
        <f t="shared" si="7"/>
        <v>0</v>
      </c>
      <c r="AG21" s="2">
        <f t="shared" si="8"/>
        <v>0</v>
      </c>
      <c r="AH21" s="2">
        <f t="shared" si="9"/>
        <v>0</v>
      </c>
      <c r="AI21" s="2">
        <f t="shared" si="10"/>
        <v>20</v>
      </c>
      <c r="AJ21" s="2">
        <f t="shared" si="11"/>
        <v>30</v>
      </c>
      <c r="AK21" s="2">
        <f t="shared" si="12"/>
        <v>0</v>
      </c>
      <c r="AL21" s="154">
        <f t="shared" si="13"/>
        <v>10</v>
      </c>
      <c r="AM21" s="2">
        <f t="shared" si="25"/>
        <v>10.749676997731399</v>
      </c>
      <c r="AN21" s="2"/>
      <c r="AO21">
        <f t="shared" si="26"/>
        <v>1124</v>
      </c>
      <c r="AP21" s="153"/>
      <c r="AQ21" s="2"/>
      <c r="AR21" s="2">
        <f>INDEX('2001'!$B$44:$B$140,'10Year_History_Results'!BF21)</f>
        <v>0</v>
      </c>
      <c r="AS21" s="2">
        <f>INDEX('2002'!$B$44:$B$140,'10Year_History_Results'!BG21)</f>
        <v>0</v>
      </c>
      <c r="AT21" s="2">
        <f>INDEX('2003'!$B$44:$B$140,'10Year_History_Results'!BH21)</f>
        <v>0</v>
      </c>
      <c r="AU21" s="2">
        <f>INDEX('2004'!$B$44:$B$140,'10Year_History_Results'!BI21)</f>
        <v>0</v>
      </c>
      <c r="AV21" s="2">
        <f>INDEX('2005'!$B$44:$B$140,'10Year_History_Results'!BJ21)</f>
        <v>0</v>
      </c>
      <c r="AW21" s="2">
        <f>INDEX('2006'!$B$44:$B$140,'10Year_History_Results'!BK21)</f>
        <v>0</v>
      </c>
      <c r="AX21" s="2">
        <f>INDEX('2007'!$B$44:$B$140,'10Year_History_Results'!BL21)</f>
        <v>14</v>
      </c>
      <c r="AY21" s="2">
        <f>INDEX('2008'!$B$44:$B$140,'10Year_History_Results'!BM21)</f>
        <v>14</v>
      </c>
      <c r="AZ21" s="2">
        <f>INDEX('2009'!$B$44:$B$140,'10Year_History_Results'!BN21)</f>
        <v>10</v>
      </c>
      <c r="BA21" s="154">
        <f>INDEX('2010'!$B$44:$B$140,'10Year_History_Results'!BO21)</f>
        <v>14</v>
      </c>
      <c r="BC21">
        <f t="shared" si="27"/>
        <v>1124</v>
      </c>
      <c r="BD21" s="153"/>
      <c r="BE21" s="2"/>
      <c r="BF21" s="2">
        <f>IF(ISNA(MATCH($BC21,'2001'!$A$44:$A$139,0)),97,MATCH($BC21,'2001'!$A$44:$A$139,0))</f>
        <v>97</v>
      </c>
      <c r="BG21" s="2">
        <f>IF(ISNA(MATCH($BC21,'2002'!$A$44:$A$139,0)),97,MATCH($BC21,'2002'!$A$44:$A$139,0))</f>
        <v>97</v>
      </c>
      <c r="BH21" s="2">
        <f>IF(ISNA(MATCH($BC21,'2003'!$A$44:$A$139,0)),97,MATCH($BC21,'2003'!$A$44:$A$139,0))</f>
        <v>97</v>
      </c>
      <c r="BI21" s="2">
        <f>IF(ISNA(MATCH($BC21,'2004'!$A$44:$A$139,0)),97,MATCH($BC21,'2004'!$A$44:$A$139,0))</f>
        <v>97</v>
      </c>
      <c r="BJ21" s="2">
        <f>IF(ISNA(MATCH($BC21,'2005'!$A$44:$A$139,0)),97,MATCH($BC21,'2005'!$A$44:$A$139,0))</f>
        <v>97</v>
      </c>
      <c r="BK21" s="2">
        <f>IF(ISNA(MATCH($BC21,'2006'!$A$44:$A$139,0)),97,MATCH($BC21,'2006'!$A$44:$A$139,0))</f>
        <v>97</v>
      </c>
      <c r="BL21" s="2">
        <f>IF(ISNA(MATCH($BC21,'2007'!$A$44:$A$139,0)),97,MATCH($BC21,'2007'!$A$44:$A$139,0))</f>
        <v>64</v>
      </c>
      <c r="BM21" s="2">
        <f>IF(ISNA(MATCH($BC21,'2008'!$A$44:$A$139,0)),97,MATCH($BC21,'2008'!$A$44:$A$139,0))</f>
        <v>68</v>
      </c>
      <c r="BN21" s="2">
        <f>IF(ISNA(MATCH($BC21,'2009'!$A$44:$A$139,0)),97,MATCH($BC21,'2009'!$A$44:$A$139,0))</f>
        <v>62</v>
      </c>
      <c r="BO21" s="154">
        <f>IF(ISNA(MATCH($BC21,'2010'!$A$44:$A$139,0)),97,MATCH($BC21,'2010'!$A$44:$A$139,0))</f>
        <v>56</v>
      </c>
      <c r="BQ21">
        <f t="shared" si="28"/>
        <v>1124</v>
      </c>
      <c r="BR21" s="323"/>
      <c r="BS21" s="324"/>
      <c r="BT21" s="324">
        <f t="shared" si="29"/>
        <v>0</v>
      </c>
      <c r="BU21" s="324">
        <f t="shared" si="14"/>
        <v>0</v>
      </c>
      <c r="BV21" s="324">
        <f t="shared" si="15"/>
        <v>0</v>
      </c>
      <c r="BW21" s="324">
        <f t="shared" si="16"/>
        <v>0</v>
      </c>
      <c r="BX21" s="324">
        <f t="shared" si="17"/>
        <v>0</v>
      </c>
      <c r="BY21" s="324">
        <f t="shared" si="18"/>
        <v>0</v>
      </c>
      <c r="BZ21" s="324">
        <f t="shared" si="19"/>
        <v>34</v>
      </c>
      <c r="CA21" s="324">
        <f t="shared" si="20"/>
        <v>66.664400000000001</v>
      </c>
      <c r="CB21" s="324">
        <f t="shared" si="21"/>
        <v>54.43848904</v>
      </c>
      <c r="CC21" s="325">
        <f t="shared" si="22"/>
        <v>60.288696794064002</v>
      </c>
    </row>
    <row r="22" spans="2:81" ht="13.5" thickBot="1">
      <c r="B22" s="138">
        <v>20</v>
      </c>
      <c r="C22" s="52">
        <f t="shared" si="0"/>
        <v>2</v>
      </c>
      <c r="D22" s="52">
        <f t="shared" si="23"/>
        <v>0</v>
      </c>
      <c r="E22" s="99"/>
      <c r="F22" s="2">
        <f t="shared" si="30"/>
        <v>17</v>
      </c>
      <c r="G22" s="100">
        <v>71</v>
      </c>
      <c r="H22" s="169">
        <f t="shared" si="1"/>
        <v>10</v>
      </c>
      <c r="I22" s="169">
        <f t="shared" si="2"/>
        <v>341</v>
      </c>
      <c r="J22" s="331">
        <f t="shared" si="3"/>
        <v>60.149157815766742</v>
      </c>
      <c r="K22" s="2"/>
      <c r="L22" s="268"/>
      <c r="M22" s="268" t="str">
        <f>(INDEX(Finish_table!R$4:R$83,MATCH('10Year_History_Results'!$G22,Finish_table!S$4:S$83,0),1))</f>
        <v>WC</v>
      </c>
      <c r="N22" s="268" t="str">
        <f>(INDEX(Finish_table!Z$4:Z$99,MATCH('10Year_History_Results'!$G22,Finish_table!AA$4:AA$99,0),1))</f>
        <v>WC</v>
      </c>
      <c r="O22" s="268" t="str">
        <f>(INDEX(Finish_table!AI$4:AI$99,MATCH('10Year_History_Results'!$G22,Finish_table!AJ$4:AJ$99,0),1))</f>
        <v>QF</v>
      </c>
      <c r="P22" s="268" t="str">
        <f>(INDEX(Finish_table!AR$4:AR$99,MATCH('10Year_History_Results'!$G22,Finish_table!AS$4:AS$99,0),1))</f>
        <v>WC</v>
      </c>
      <c r="Q22" s="268" t="str">
        <f>(INDEX(Finish_table!BA$4:BA$99,MATCH('10Year_History_Results'!$G22,Finish_table!BB$4:BB$99,0),1))</f>
        <v>QF</v>
      </c>
      <c r="R22" s="268" t="str">
        <f>(INDEX(Finish_table!BJ$4:BJ$99,MATCH('10Year_History_Results'!$G22,Finish_table!BK$4:BK$99,0),1))</f>
        <v>SF</v>
      </c>
      <c r="S22" s="268" t="str">
        <f>(INDEX(Finish_table!BS$4:BS$99,MATCH('10Year_History_Results'!$G22,Finish_table!BT$4:BT$99,0),1))</f>
        <v>WF</v>
      </c>
      <c r="T22" s="268" t="str">
        <f>(INDEX(Finish_table!CB$4:CB$99,MATCH('10Year_History_Results'!$G22,Finish_table!CC$4:CC$99,0),1))</f>
        <v>SF</v>
      </c>
      <c r="U22" s="268" t="str">
        <f>(INDEX(Finish_table!CK$4:CK$99,MATCH('10Year_History_Results'!$G22,Finish_table!CL$4:CL$99,0),1))</f>
        <v>QF</v>
      </c>
      <c r="V22" s="288" t="str">
        <f>(INDEX(Finish_table!CT$4:CT$99,MATCH('10Year_History_Results'!$G22,Finish_table!CU$4:CU$99,0),1))</f>
        <v>QF</v>
      </c>
      <c r="W22" s="2"/>
      <c r="X22" s="100"/>
      <c r="Y22" s="100"/>
      <c r="Z22">
        <f t="shared" si="4"/>
        <v>71</v>
      </c>
      <c r="AA22" s="153"/>
      <c r="AB22" s="2"/>
      <c r="AC22" s="2">
        <f t="shared" si="24"/>
        <v>50</v>
      </c>
      <c r="AD22" s="2">
        <f t="shared" si="5"/>
        <v>50</v>
      </c>
      <c r="AE22" s="2">
        <f t="shared" si="6"/>
        <v>0</v>
      </c>
      <c r="AF22" s="2">
        <f t="shared" si="7"/>
        <v>50</v>
      </c>
      <c r="AG22" s="2">
        <f t="shared" si="8"/>
        <v>0</v>
      </c>
      <c r="AH22" s="2">
        <f t="shared" si="9"/>
        <v>10</v>
      </c>
      <c r="AI22" s="2">
        <f t="shared" si="10"/>
        <v>40</v>
      </c>
      <c r="AJ22" s="2">
        <f t="shared" si="11"/>
        <v>10</v>
      </c>
      <c r="AK22" s="2">
        <f t="shared" si="12"/>
        <v>0</v>
      </c>
      <c r="AL22" s="154">
        <f t="shared" si="13"/>
        <v>0</v>
      </c>
      <c r="AM22" s="2">
        <f t="shared" si="25"/>
        <v>23.309511649396118</v>
      </c>
      <c r="AN22" s="2"/>
      <c r="AO22">
        <f t="shared" si="26"/>
        <v>71</v>
      </c>
      <c r="AP22" s="153"/>
      <c r="AQ22" s="2"/>
      <c r="AR22" s="2">
        <f>INDEX('2001'!$B$44:$B$140,'10Year_History_Results'!BF22)</f>
        <v>16</v>
      </c>
      <c r="AS22" s="2">
        <f>INDEX('2002'!$B$44:$B$140,'10Year_History_Results'!BG22)</f>
        <v>16</v>
      </c>
      <c r="AT22" s="2">
        <f>INDEX('2003'!$B$44:$B$140,'10Year_History_Results'!BH22)</f>
        <v>9</v>
      </c>
      <c r="AU22" s="2">
        <f>INDEX('2004'!$B$44:$B$140,'10Year_History_Results'!BI22)</f>
        <v>12</v>
      </c>
      <c r="AV22" s="2">
        <f>INDEX('2005'!$B$44:$B$140,'10Year_History_Results'!BJ22)</f>
        <v>14</v>
      </c>
      <c r="AW22" s="2">
        <f>INDEX('2006'!$B$44:$B$140,'10Year_History_Results'!BK22)</f>
        <v>13</v>
      </c>
      <c r="AX22" s="2">
        <f>INDEX('2007'!$B$44:$B$140,'10Year_History_Results'!BL22)</f>
        <v>15</v>
      </c>
      <c r="AY22" s="2">
        <f>INDEX('2008'!$B$44:$B$140,'10Year_History_Results'!BM22)</f>
        <v>16</v>
      </c>
      <c r="AZ22" s="2">
        <f>INDEX('2009'!$B$44:$B$140,'10Year_History_Results'!BN22)</f>
        <v>13</v>
      </c>
      <c r="BA22" s="154">
        <f>INDEX('2010'!$B$44:$B$140,'10Year_History_Results'!BO22)</f>
        <v>7</v>
      </c>
      <c r="BC22">
        <f t="shared" si="27"/>
        <v>71</v>
      </c>
      <c r="BD22" s="153"/>
      <c r="BE22" s="2"/>
      <c r="BF22" s="2">
        <f>IF(ISNA(MATCH($BC22,'2001'!$A$44:$A$139,0)),97,MATCH($BC22,'2001'!$A$44:$A$139,0))</f>
        <v>19</v>
      </c>
      <c r="BG22" s="2">
        <f>IF(ISNA(MATCH($BC22,'2002'!$A$44:$A$139,0)),97,MATCH($BC22,'2002'!$A$44:$A$139,0))</f>
        <v>17</v>
      </c>
      <c r="BH22" s="2">
        <f>IF(ISNA(MATCH($BC22,'2003'!$A$44:$A$139,0)),97,MATCH($BC22,'2003'!$A$44:$A$139,0))</f>
        <v>16</v>
      </c>
      <c r="BI22" s="2">
        <f>IF(ISNA(MATCH($BC22,'2004'!$A$44:$A$139,0)),97,MATCH($BC22,'2004'!$A$44:$A$139,0))</f>
        <v>17</v>
      </c>
      <c r="BJ22" s="2">
        <f>IF(ISNA(MATCH($BC22,'2005'!$A$44:$A$139,0)),97,MATCH($BC22,'2005'!$A$44:$A$139,0))</f>
        <v>14</v>
      </c>
      <c r="BK22" s="2">
        <f>IF(ISNA(MATCH($BC22,'2006'!$A$44:$A$139,0)),97,MATCH($BC22,'2006'!$A$44:$A$139,0))</f>
        <v>14</v>
      </c>
      <c r="BL22" s="2">
        <f>IF(ISNA(MATCH($BC22,'2007'!$A$44:$A$139,0)),97,MATCH($BC22,'2007'!$A$44:$A$139,0))</f>
        <v>13</v>
      </c>
      <c r="BM22" s="2">
        <f>IF(ISNA(MATCH($BC22,'2008'!$A$44:$A$139,0)),97,MATCH($BC22,'2008'!$A$44:$A$139,0))</f>
        <v>16</v>
      </c>
      <c r="BN22" s="2">
        <f>IF(ISNA(MATCH($BC22,'2009'!$A$44:$A$139,0)),97,MATCH($BC22,'2009'!$A$44:$A$139,0))</f>
        <v>11</v>
      </c>
      <c r="BO22" s="154">
        <f>IF(ISNA(MATCH($BC22,'2010'!$A$44:$A$139,0)),97,MATCH($BC22,'2010'!$A$44:$A$139,0))</f>
        <v>10</v>
      </c>
      <c r="BQ22">
        <f t="shared" si="28"/>
        <v>71</v>
      </c>
      <c r="BR22" s="323"/>
      <c r="BS22" s="324"/>
      <c r="BT22" s="324">
        <f t="shared" si="29"/>
        <v>66</v>
      </c>
      <c r="BU22" s="324">
        <f t="shared" si="14"/>
        <v>109.9956</v>
      </c>
      <c r="BV22" s="324">
        <f t="shared" si="15"/>
        <v>82.323066959999991</v>
      </c>
      <c r="BW22" s="324">
        <f t="shared" si="16"/>
        <v>116.87655643553599</v>
      </c>
      <c r="BX22" s="324">
        <f t="shared" si="17"/>
        <v>91.909912519928284</v>
      </c>
      <c r="BY22" s="324">
        <f t="shared" si="18"/>
        <v>84.267147685784181</v>
      </c>
      <c r="BZ22" s="324">
        <f t="shared" si="19"/>
        <v>111.17248064734373</v>
      </c>
      <c r="CA22" s="324">
        <f t="shared" si="20"/>
        <v>100.10757559951932</v>
      </c>
      <c r="CB22" s="324">
        <f t="shared" si="21"/>
        <v>79.731709894639579</v>
      </c>
      <c r="CC22" s="325">
        <f t="shared" si="22"/>
        <v>60.149157815766742</v>
      </c>
    </row>
    <row r="23" spans="2:81" ht="13.5" thickBot="1">
      <c r="B23" s="138">
        <v>20</v>
      </c>
      <c r="C23" s="52">
        <f t="shared" si="0"/>
        <v>3</v>
      </c>
      <c r="D23" s="52">
        <f t="shared" si="23"/>
        <v>3</v>
      </c>
      <c r="E23" s="99"/>
      <c r="F23" s="2">
        <f t="shared" si="30"/>
        <v>18</v>
      </c>
      <c r="G23" s="100">
        <v>330</v>
      </c>
      <c r="H23" s="169">
        <f t="shared" si="1"/>
        <v>7</v>
      </c>
      <c r="I23" s="169">
        <f t="shared" si="2"/>
        <v>202</v>
      </c>
      <c r="J23" s="331">
        <f t="shared" si="3"/>
        <v>58.312100939602324</v>
      </c>
      <c r="K23" s="2"/>
      <c r="L23" s="268"/>
      <c r="M23" s="268" t="e">
        <f>(INDEX(Finish_table!R$4:R$83,MATCH('10Year_History_Results'!$G23,Finish_table!S$4:S$83,0),1))</f>
        <v>#N/A</v>
      </c>
      <c r="N23" s="268" t="str">
        <f>(INDEX(Finish_table!Z$4:Z$99,MATCH('10Year_History_Results'!$G23,Finish_table!AA$4:AA$99,0),1))</f>
        <v>QF</v>
      </c>
      <c r="O23" s="268" t="str">
        <f>(INDEX(Finish_table!AI$4:AI$99,MATCH('10Year_History_Results'!$G23,Finish_table!AJ$4:AJ$99,0),1))</f>
        <v>QF</v>
      </c>
      <c r="P23" s="268" t="str">
        <f>(INDEX(Finish_table!AR$4:AR$99,MATCH('10Year_History_Results'!$G23,Finish_table!AS$4:AS$99,0),1))</f>
        <v>SF</v>
      </c>
      <c r="Q23" s="268" t="str">
        <f>(INDEX(Finish_table!BA$4:BA$99,MATCH('10Year_History_Results'!$G23,Finish_table!BB$4:BB$99,0),1))</f>
        <v>WC</v>
      </c>
      <c r="R23" s="268" t="e">
        <f>(INDEX(Finish_table!BJ$4:BJ$99,MATCH('10Year_History_Results'!$G23,Finish_table!BK$4:BK$99,0),1))</f>
        <v>#N/A</v>
      </c>
      <c r="S23" s="268" t="str">
        <f>(INDEX(Finish_table!BS$4:BS$99,MATCH('10Year_History_Results'!$G23,Finish_table!BT$4:BT$99,0),1))</f>
        <v>W</v>
      </c>
      <c r="T23" s="268" t="str">
        <f>(INDEX(Finish_table!CB$4:CB$99,MATCH('10Year_History_Results'!$G23,Finish_table!CC$4:CC$99,0),1))</f>
        <v>SF</v>
      </c>
      <c r="U23" s="268" t="e">
        <f>(INDEX(Finish_table!CK$4:CK$99,MATCH('10Year_History_Results'!$G23,Finish_table!CL$4:CL$99,0),1))</f>
        <v>#N/A</v>
      </c>
      <c r="V23" s="288" t="str">
        <f>(INDEX(Finish_table!CT$4:CT$99,MATCH('10Year_History_Results'!$G23,Finish_table!CU$4:CU$99,0),1))</f>
        <v>SF</v>
      </c>
      <c r="W23" s="2"/>
      <c r="X23" s="100"/>
      <c r="Y23" s="100"/>
      <c r="Z23">
        <f t="shared" si="4"/>
        <v>330</v>
      </c>
      <c r="AA23" s="153"/>
      <c r="AB23" s="2"/>
      <c r="AC23" s="2">
        <f t="shared" si="24"/>
        <v>0</v>
      </c>
      <c r="AD23" s="2">
        <f t="shared" si="5"/>
        <v>0</v>
      </c>
      <c r="AE23" s="2">
        <f t="shared" si="6"/>
        <v>0</v>
      </c>
      <c r="AF23" s="2">
        <f t="shared" si="7"/>
        <v>10</v>
      </c>
      <c r="AG23" s="2">
        <f t="shared" si="8"/>
        <v>50</v>
      </c>
      <c r="AH23" s="2">
        <f t="shared" si="9"/>
        <v>0</v>
      </c>
      <c r="AI23" s="2">
        <f t="shared" si="10"/>
        <v>30</v>
      </c>
      <c r="AJ23" s="2">
        <f t="shared" si="11"/>
        <v>10</v>
      </c>
      <c r="AK23" s="2">
        <f t="shared" si="12"/>
        <v>0</v>
      </c>
      <c r="AL23" s="154">
        <f t="shared" si="13"/>
        <v>10</v>
      </c>
      <c r="AM23" s="2">
        <f t="shared" si="25"/>
        <v>16.633299933166199</v>
      </c>
      <c r="AN23" s="2"/>
      <c r="AO23">
        <f t="shared" si="26"/>
        <v>330</v>
      </c>
      <c r="AP23" s="153"/>
      <c r="AQ23" s="2"/>
      <c r="AR23" s="2">
        <f>INDEX('2001'!$B$44:$B$140,'10Year_History_Results'!BF23)</f>
        <v>0</v>
      </c>
      <c r="AS23" s="2">
        <f>INDEX('2002'!$B$44:$B$140,'10Year_History_Results'!BG23)</f>
        <v>11</v>
      </c>
      <c r="AT23" s="2">
        <f>INDEX('2003'!$B$44:$B$140,'10Year_History_Results'!BH23)</f>
        <v>10</v>
      </c>
      <c r="AU23" s="2">
        <f>INDEX('2004'!$B$44:$B$140,'10Year_History_Results'!BI23)</f>
        <v>15</v>
      </c>
      <c r="AV23" s="2">
        <f>INDEX('2005'!$B$44:$B$140,'10Year_History_Results'!BJ23)</f>
        <v>15</v>
      </c>
      <c r="AW23" s="2">
        <f>INDEX('2006'!$B$44:$B$140,'10Year_History_Results'!BK23)</f>
        <v>0</v>
      </c>
      <c r="AX23" s="2">
        <f>INDEX('2007'!$B$44:$B$140,'10Year_History_Results'!BL23)</f>
        <v>15</v>
      </c>
      <c r="AY23" s="2">
        <f>INDEX('2008'!$B$44:$B$140,'10Year_History_Results'!BM23)</f>
        <v>13</v>
      </c>
      <c r="AZ23" s="2">
        <f>INDEX('2009'!$B$44:$B$140,'10Year_History_Results'!BN23)</f>
        <v>0</v>
      </c>
      <c r="BA23" s="154">
        <f>INDEX('2010'!$B$44:$B$140,'10Year_History_Results'!BO23)</f>
        <v>13</v>
      </c>
      <c r="BC23">
        <f t="shared" si="27"/>
        <v>330</v>
      </c>
      <c r="BD23" s="153"/>
      <c r="BE23" s="2"/>
      <c r="BF23" s="2">
        <f>IF(ISNA(MATCH($BC23,'2001'!$A$44:$A$139,0)),97,MATCH($BC23,'2001'!$A$44:$A$139,0))</f>
        <v>97</v>
      </c>
      <c r="BG23" s="2">
        <f>IF(ISNA(MATCH($BC23,'2002'!$A$44:$A$139,0)),97,MATCH($BC23,'2002'!$A$44:$A$139,0))</f>
        <v>68</v>
      </c>
      <c r="BH23" s="2">
        <f>IF(ISNA(MATCH($BC23,'2003'!$A$44:$A$139,0)),97,MATCH($BC23,'2003'!$A$44:$A$139,0))</f>
        <v>61</v>
      </c>
      <c r="BI23" s="2">
        <f>IF(ISNA(MATCH($BC23,'2004'!$A$44:$A$139,0)),97,MATCH($BC23,'2004'!$A$44:$A$139,0))</f>
        <v>50</v>
      </c>
      <c r="BJ23" s="2">
        <f>IF(ISNA(MATCH($BC23,'2005'!$A$44:$A$139,0)),97,MATCH($BC23,'2005'!$A$44:$A$139,0))</f>
        <v>51</v>
      </c>
      <c r="BK23" s="2">
        <f>IF(ISNA(MATCH($BC23,'2006'!$A$44:$A$139,0)),97,MATCH($BC23,'2006'!$A$44:$A$139,0))</f>
        <v>97</v>
      </c>
      <c r="BL23" s="2">
        <f>IF(ISNA(MATCH($BC23,'2007'!$A$44:$A$139,0)),97,MATCH($BC23,'2007'!$A$44:$A$139,0))</f>
        <v>43</v>
      </c>
      <c r="BM23" s="2">
        <f>IF(ISNA(MATCH($BC23,'2008'!$A$44:$A$139,0)),97,MATCH($BC23,'2008'!$A$44:$A$139,0))</f>
        <v>45</v>
      </c>
      <c r="BN23" s="2">
        <f>IF(ISNA(MATCH($BC23,'2009'!$A$44:$A$139,0)),97,MATCH($BC23,'2009'!$A$44:$A$139,0))</f>
        <v>97</v>
      </c>
      <c r="BO23" s="154">
        <f>IF(ISNA(MATCH($BC23,'2010'!$A$44:$A$139,0)),97,MATCH($BC23,'2010'!$A$44:$A$139,0))</f>
        <v>32</v>
      </c>
      <c r="BQ23">
        <f t="shared" si="28"/>
        <v>330</v>
      </c>
      <c r="BR23" s="323"/>
      <c r="BS23" s="324"/>
      <c r="BT23" s="324">
        <f t="shared" si="29"/>
        <v>0</v>
      </c>
      <c r="BU23" s="324">
        <f t="shared" si="14"/>
        <v>11</v>
      </c>
      <c r="BV23" s="324">
        <f t="shared" si="15"/>
        <v>17.332599999999999</v>
      </c>
      <c r="BW23" s="324">
        <f t="shared" si="16"/>
        <v>36.553911159999998</v>
      </c>
      <c r="BX23" s="324">
        <f t="shared" si="17"/>
        <v>89.366837179255995</v>
      </c>
      <c r="BY23" s="324">
        <f t="shared" si="18"/>
        <v>59.571933663692043</v>
      </c>
      <c r="BZ23" s="324">
        <f t="shared" si="19"/>
        <v>84.71065098021711</v>
      </c>
      <c r="CA23" s="324">
        <f t="shared" si="20"/>
        <v>79.468119943412717</v>
      </c>
      <c r="CB23" s="324">
        <f t="shared" si="21"/>
        <v>52.973448754278913</v>
      </c>
      <c r="CC23" s="325">
        <f t="shared" si="22"/>
        <v>58.312100939602324</v>
      </c>
    </row>
    <row r="24" spans="2:81" ht="13.5" thickBot="1">
      <c r="B24" s="138">
        <v>21</v>
      </c>
      <c r="C24" s="52">
        <f t="shared" si="0"/>
        <v>1</v>
      </c>
      <c r="D24" s="52">
        <f t="shared" si="23"/>
        <v>1</v>
      </c>
      <c r="E24" s="99"/>
      <c r="F24" s="2">
        <f t="shared" si="30"/>
        <v>19</v>
      </c>
      <c r="G24" s="100">
        <v>25</v>
      </c>
      <c r="H24" s="169">
        <f t="shared" si="1"/>
        <v>8</v>
      </c>
      <c r="I24" s="169">
        <f t="shared" si="2"/>
        <v>232</v>
      </c>
      <c r="J24" s="331">
        <f t="shared" si="3"/>
        <v>56.276980135557892</v>
      </c>
      <c r="K24" s="2"/>
      <c r="L24" s="268"/>
      <c r="M24" s="268" t="str">
        <f>(INDEX(Finish_table!R$4:R$83,MATCH('10Year_History_Results'!$G24,Finish_table!S$4:S$83,0),1))</f>
        <v>SF</v>
      </c>
      <c r="N24" s="268" t="str">
        <f>(INDEX(Finish_table!Z$4:Z$99,MATCH('10Year_History_Results'!$G24,Finish_table!AA$4:AA$99,0),1))</f>
        <v>W</v>
      </c>
      <c r="O24" s="268" t="str">
        <f>(INDEX(Finish_table!AI$4:AI$99,MATCH('10Year_History_Results'!$G24,Finish_table!AJ$4:AJ$99,0),1))</f>
        <v>WF</v>
      </c>
      <c r="P24" s="268" t="e">
        <f>(INDEX(Finish_table!AR$4:AR$99,MATCH('10Year_History_Results'!$G24,Finish_table!AS$4:AS$99,0),1))</f>
        <v>#N/A</v>
      </c>
      <c r="Q24" s="268" t="e">
        <f>(INDEX(Finish_table!BA$4:BA$99,MATCH('10Year_History_Results'!$G24,Finish_table!BB$4:BB$99,0),1))</f>
        <v>#N/A</v>
      </c>
      <c r="R24" s="268" t="str">
        <f>(INDEX(Finish_table!BJ$4:BJ$99,MATCH('10Year_History_Results'!$G24,Finish_table!BK$4:BK$99,0),1))</f>
        <v>WF</v>
      </c>
      <c r="S24" s="268" t="str">
        <f>(INDEX(Finish_table!BS$4:BS$99,MATCH('10Year_History_Results'!$G24,Finish_table!BT$4:BT$99,0),1))</f>
        <v>QF</v>
      </c>
      <c r="T24" s="268" t="str">
        <f>(INDEX(Finish_table!CB$4:CB$99,MATCH('10Year_History_Results'!$G24,Finish_table!CC$4:CC$99,0),1))</f>
        <v>QF</v>
      </c>
      <c r="U24" s="268" t="str">
        <f>(INDEX(Finish_table!CK$4:CK$99,MATCH('10Year_History_Results'!$G24,Finish_table!CL$4:CL$99,0),1))</f>
        <v>SF</v>
      </c>
      <c r="V24" s="288" t="str">
        <f>(INDEX(Finish_table!CT$4:CT$99,MATCH('10Year_History_Results'!$G24,Finish_table!CU$4:CU$99,0),1))</f>
        <v>SF</v>
      </c>
      <c r="W24" s="2"/>
      <c r="X24" s="100"/>
      <c r="Y24" s="100"/>
      <c r="Z24">
        <f t="shared" si="4"/>
        <v>25</v>
      </c>
      <c r="AA24" s="153"/>
      <c r="AB24" s="2"/>
      <c r="AC24" s="2">
        <f t="shared" si="24"/>
        <v>10</v>
      </c>
      <c r="AD24" s="2">
        <f t="shared" si="5"/>
        <v>30</v>
      </c>
      <c r="AE24" s="2">
        <f t="shared" si="6"/>
        <v>40</v>
      </c>
      <c r="AF24" s="2">
        <f t="shared" si="7"/>
        <v>0</v>
      </c>
      <c r="AG24" s="2">
        <f t="shared" si="8"/>
        <v>0</v>
      </c>
      <c r="AH24" s="2">
        <f t="shared" si="9"/>
        <v>40</v>
      </c>
      <c r="AI24" s="2">
        <f t="shared" si="10"/>
        <v>0</v>
      </c>
      <c r="AJ24" s="2">
        <f t="shared" si="11"/>
        <v>0</v>
      </c>
      <c r="AK24" s="2">
        <f t="shared" si="12"/>
        <v>10</v>
      </c>
      <c r="AL24" s="154">
        <f t="shared" si="13"/>
        <v>10</v>
      </c>
      <c r="AM24" s="2">
        <f t="shared" si="25"/>
        <v>16.46545204697129</v>
      </c>
      <c r="AN24" s="2"/>
      <c r="AO24">
        <f t="shared" si="26"/>
        <v>25</v>
      </c>
      <c r="AP24" s="153"/>
      <c r="AQ24" s="2"/>
      <c r="AR24" s="2">
        <f>INDEX('2001'!$B$44:$B$140,'10Year_History_Results'!BF24)</f>
        <v>7</v>
      </c>
      <c r="AS24" s="2">
        <f>INDEX('2002'!$B$44:$B$140,'10Year_History_Results'!BG24)</f>
        <v>14</v>
      </c>
      <c r="AT24" s="2">
        <f>INDEX('2003'!$B$44:$B$140,'10Year_History_Results'!BH24)</f>
        <v>16</v>
      </c>
      <c r="AU24" s="2">
        <f>INDEX('2004'!$B$44:$B$140,'10Year_History_Results'!BI24)</f>
        <v>0</v>
      </c>
      <c r="AV24" s="2">
        <f>INDEX('2005'!$B$44:$B$140,'10Year_History_Results'!BJ24)</f>
        <v>0</v>
      </c>
      <c r="AW24" s="2">
        <f>INDEX('2006'!$B$44:$B$140,'10Year_History_Results'!BK24)</f>
        <v>14</v>
      </c>
      <c r="AX24" s="2">
        <f>INDEX('2007'!$B$44:$B$140,'10Year_History_Results'!BL24)</f>
        <v>16</v>
      </c>
      <c r="AY24" s="2">
        <f>INDEX('2008'!$B$44:$B$140,'10Year_History_Results'!BM24)</f>
        <v>10</v>
      </c>
      <c r="AZ24" s="2">
        <f>INDEX('2009'!$B$44:$B$140,'10Year_History_Results'!BN24)</f>
        <v>2</v>
      </c>
      <c r="BA24" s="154">
        <f>INDEX('2010'!$B$44:$B$140,'10Year_History_Results'!BO24)</f>
        <v>13</v>
      </c>
      <c r="BC24">
        <f t="shared" si="27"/>
        <v>25</v>
      </c>
      <c r="BD24" s="153"/>
      <c r="BE24" s="2"/>
      <c r="BF24" s="2">
        <f>IF(ISNA(MATCH($BC24,'2001'!$A$44:$A$139,0)),97,MATCH($BC24,'2001'!$A$44:$A$139,0))</f>
        <v>3</v>
      </c>
      <c r="BG24" s="2">
        <f>IF(ISNA(MATCH($BC24,'2002'!$A$44:$A$139,0)),97,MATCH($BC24,'2002'!$A$44:$A$139,0))</f>
        <v>3</v>
      </c>
      <c r="BH24" s="2">
        <f>IF(ISNA(MATCH($BC24,'2003'!$A$44:$A$139,0)),97,MATCH($BC24,'2003'!$A$44:$A$139,0))</f>
        <v>3</v>
      </c>
      <c r="BI24" s="2">
        <f>IF(ISNA(MATCH($BC24,'2004'!$A$44:$A$139,0)),97,MATCH($BC24,'2004'!$A$44:$A$139,0))</f>
        <v>97</v>
      </c>
      <c r="BJ24" s="2">
        <f>IF(ISNA(MATCH($BC24,'2005'!$A$44:$A$139,0)),97,MATCH($BC24,'2005'!$A$44:$A$139,0))</f>
        <v>97</v>
      </c>
      <c r="BK24" s="2">
        <f>IF(ISNA(MATCH($BC24,'2006'!$A$44:$A$139,0)),97,MATCH($BC24,'2006'!$A$44:$A$139,0))</f>
        <v>4</v>
      </c>
      <c r="BL24" s="2">
        <f>IF(ISNA(MATCH($BC24,'2007'!$A$44:$A$139,0)),97,MATCH($BC24,'2007'!$A$44:$A$139,0))</f>
        <v>1</v>
      </c>
      <c r="BM24" s="2">
        <f>IF(ISNA(MATCH($BC24,'2008'!$A$44:$A$139,0)),97,MATCH($BC24,'2008'!$A$44:$A$139,0))</f>
        <v>5</v>
      </c>
      <c r="BN24" s="2">
        <f>IF(ISNA(MATCH($BC24,'2009'!$A$44:$A$139,0)),97,MATCH($BC24,'2009'!$A$44:$A$139,0))</f>
        <v>1</v>
      </c>
      <c r="BO24" s="154">
        <f>IF(ISNA(MATCH($BC24,'2010'!$A$44:$A$139,0)),97,MATCH($BC24,'2010'!$A$44:$A$139,0))</f>
        <v>3</v>
      </c>
      <c r="BQ24">
        <f t="shared" si="28"/>
        <v>25</v>
      </c>
      <c r="BR24" s="323"/>
      <c r="BS24" s="324"/>
      <c r="BT24" s="324">
        <f t="shared" si="29"/>
        <v>17</v>
      </c>
      <c r="BU24" s="324">
        <f t="shared" si="14"/>
        <v>55.3322</v>
      </c>
      <c r="BV24" s="324">
        <f t="shared" si="15"/>
        <v>92.884444519999988</v>
      </c>
      <c r="BW24" s="324">
        <f t="shared" si="16"/>
        <v>61.916770717031987</v>
      </c>
      <c r="BX24" s="324">
        <f t="shared" si="17"/>
        <v>41.273719359973519</v>
      </c>
      <c r="BY24" s="324">
        <f t="shared" si="18"/>
        <v>81.51306132535835</v>
      </c>
      <c r="BZ24" s="324">
        <f t="shared" si="19"/>
        <v>70.336606679483879</v>
      </c>
      <c r="CA24" s="324">
        <f t="shared" si="20"/>
        <v>56.886382012543955</v>
      </c>
      <c r="CB24" s="324">
        <f t="shared" si="21"/>
        <v>49.920462249561801</v>
      </c>
      <c r="CC24" s="325">
        <f t="shared" si="22"/>
        <v>56.276980135557892</v>
      </c>
    </row>
    <row r="25" spans="2:81" ht="13.5" thickBot="1">
      <c r="B25" s="138">
        <v>22</v>
      </c>
      <c r="C25" s="52">
        <f t="shared" si="0"/>
        <v>1</v>
      </c>
      <c r="D25" s="52">
        <f t="shared" si="23"/>
        <v>0</v>
      </c>
      <c r="E25" s="99"/>
      <c r="F25" s="2">
        <f t="shared" si="30"/>
        <v>20</v>
      </c>
      <c r="G25" s="100">
        <v>968</v>
      </c>
      <c r="H25" s="169">
        <f t="shared" si="1"/>
        <v>4</v>
      </c>
      <c r="I25" s="169">
        <f t="shared" si="2"/>
        <v>133</v>
      </c>
      <c r="J25" s="331">
        <f t="shared" si="3"/>
        <v>55.89240590117609</v>
      </c>
      <c r="K25" s="2"/>
      <c r="L25" s="268"/>
      <c r="M25" s="268" t="e">
        <f>(INDEX(Finish_table!R$4:R$83,MATCH('10Year_History_Results'!$G25,Finish_table!S$4:S$83,0),1))</f>
        <v>#N/A</v>
      </c>
      <c r="N25" s="268" t="e">
        <f>(INDEX(Finish_table!Z$4:Z$99,MATCH('10Year_History_Results'!$G25,Finish_table!AA$4:AA$99,0),1))</f>
        <v>#N/A</v>
      </c>
      <c r="O25" s="268" t="e">
        <f>(INDEX(Finish_table!AI$4:AI$99,MATCH('10Year_History_Results'!$G25,Finish_table!AJ$4:AJ$99,0),1))</f>
        <v>#N/A</v>
      </c>
      <c r="P25" s="268" t="str">
        <f>(INDEX(Finish_table!AR$4:AR$99,MATCH('10Year_History_Results'!$G25,Finish_table!AS$4:AS$99,0),1))</f>
        <v>QF</v>
      </c>
      <c r="Q25" s="268" t="e">
        <f>(INDEX(Finish_table!BA$4:BA$99,MATCH('10Year_History_Results'!$G25,Finish_table!BB$4:BB$99,0),1))</f>
        <v>#N/A</v>
      </c>
      <c r="R25" s="268" t="str">
        <f>(INDEX(Finish_table!BJ$4:BJ$99,MATCH('10Year_History_Results'!$G25,Finish_table!BK$4:BK$99,0),1))</f>
        <v>WF</v>
      </c>
      <c r="S25" s="268" t="e">
        <f>(INDEX(Finish_table!BS$4:BS$99,MATCH('10Year_History_Results'!$G25,Finish_table!BT$4:BT$99,0),1))</f>
        <v>#N/A</v>
      </c>
      <c r="T25" s="268" t="str">
        <f>(INDEX(Finish_table!CB$4:CB$99,MATCH('10Year_History_Results'!$G25,Finish_table!CC$4:CC$99,0),1))</f>
        <v>W</v>
      </c>
      <c r="U25" s="268" t="e">
        <f>(INDEX(Finish_table!CK$4:CK$99,MATCH('10Year_History_Results'!$G25,Finish_table!CL$4:CL$99,0),1))</f>
        <v>#N/A</v>
      </c>
      <c r="V25" s="288" t="str">
        <f>(INDEX(Finish_table!CT$4:CT$99,MATCH('10Year_History_Results'!$G25,Finish_table!CU$4:CU$99,0),1))</f>
        <v>SF</v>
      </c>
      <c r="W25" s="2"/>
      <c r="X25" s="100"/>
      <c r="Y25" s="100"/>
      <c r="Z25">
        <f t="shared" si="4"/>
        <v>968</v>
      </c>
      <c r="AA25" s="153"/>
      <c r="AB25" s="2"/>
      <c r="AC25" s="2">
        <f t="shared" si="24"/>
        <v>0</v>
      </c>
      <c r="AD25" s="2">
        <f t="shared" si="5"/>
        <v>0</v>
      </c>
      <c r="AE25" s="2">
        <f t="shared" si="6"/>
        <v>0</v>
      </c>
      <c r="AF25" s="2">
        <f t="shared" si="7"/>
        <v>0</v>
      </c>
      <c r="AG25" s="2">
        <f t="shared" si="8"/>
        <v>0</v>
      </c>
      <c r="AH25" s="2">
        <f t="shared" si="9"/>
        <v>40</v>
      </c>
      <c r="AI25" s="2">
        <f t="shared" si="10"/>
        <v>0</v>
      </c>
      <c r="AJ25" s="2">
        <f t="shared" si="11"/>
        <v>30</v>
      </c>
      <c r="AK25" s="2">
        <f t="shared" si="12"/>
        <v>0</v>
      </c>
      <c r="AL25" s="154">
        <f t="shared" si="13"/>
        <v>10</v>
      </c>
      <c r="AM25" s="2">
        <f t="shared" si="25"/>
        <v>14.757295747452437</v>
      </c>
      <c r="AN25" s="2"/>
      <c r="AO25">
        <f t="shared" si="26"/>
        <v>968</v>
      </c>
      <c r="AP25" s="153"/>
      <c r="AQ25" s="2"/>
      <c r="AR25" s="2">
        <f>INDEX('2001'!$B$44:$B$140,'10Year_History_Results'!BF25)</f>
        <v>0</v>
      </c>
      <c r="AS25" s="2">
        <f>INDEX('2002'!$B$44:$B$140,'10Year_History_Results'!BG25)</f>
        <v>0</v>
      </c>
      <c r="AT25" s="2">
        <f>INDEX('2003'!$B$44:$B$140,'10Year_History_Results'!BH25)</f>
        <v>0</v>
      </c>
      <c r="AU25" s="2">
        <f>INDEX('2004'!$B$44:$B$140,'10Year_History_Results'!BI25)</f>
        <v>9</v>
      </c>
      <c r="AV25" s="2">
        <f>INDEX('2005'!$B$44:$B$140,'10Year_History_Results'!BJ25)</f>
        <v>0</v>
      </c>
      <c r="AW25" s="2">
        <f>INDEX('2006'!$B$44:$B$140,'10Year_History_Results'!BK25)</f>
        <v>14</v>
      </c>
      <c r="AX25" s="2">
        <f>INDEX('2007'!$B$44:$B$140,'10Year_History_Results'!BL25)</f>
        <v>0</v>
      </c>
      <c r="AY25" s="2">
        <f>INDEX('2008'!$B$44:$B$140,'10Year_History_Results'!BM25)</f>
        <v>16</v>
      </c>
      <c r="AZ25" s="2">
        <f>INDEX('2009'!$B$44:$B$140,'10Year_History_Results'!BN25)</f>
        <v>0</v>
      </c>
      <c r="BA25" s="154">
        <f>INDEX('2010'!$B$44:$B$140,'10Year_History_Results'!BO25)</f>
        <v>14</v>
      </c>
      <c r="BC25">
        <f t="shared" si="27"/>
        <v>968</v>
      </c>
      <c r="BD25" s="153"/>
      <c r="BE25" s="2"/>
      <c r="BF25" s="2">
        <f>IF(ISNA(MATCH($BC25,'2001'!$A$44:$A$139,0)),97,MATCH($BC25,'2001'!$A$44:$A$139,0))</f>
        <v>97</v>
      </c>
      <c r="BG25" s="2">
        <f>IF(ISNA(MATCH($BC25,'2002'!$A$44:$A$139,0)),97,MATCH($BC25,'2002'!$A$44:$A$139,0))</f>
        <v>97</v>
      </c>
      <c r="BH25" s="2">
        <f>IF(ISNA(MATCH($BC25,'2003'!$A$44:$A$139,0)),97,MATCH($BC25,'2003'!$A$44:$A$139,0))</f>
        <v>97</v>
      </c>
      <c r="BI25" s="2">
        <f>IF(ISNA(MATCH($BC25,'2004'!$A$44:$A$139,0)),97,MATCH($BC25,'2004'!$A$44:$A$139,0))</f>
        <v>81</v>
      </c>
      <c r="BJ25" s="2">
        <f>IF(ISNA(MATCH($BC25,'2005'!$A$44:$A$139,0)),97,MATCH($BC25,'2005'!$A$44:$A$139,0))</f>
        <v>97</v>
      </c>
      <c r="BK25" s="2">
        <f>IF(ISNA(MATCH($BC25,'2006'!$A$44:$A$139,0)),97,MATCH($BC25,'2006'!$A$44:$A$139,0))</f>
        <v>72</v>
      </c>
      <c r="BL25" s="2">
        <f>IF(ISNA(MATCH($BC25,'2007'!$A$44:$A$139,0)),97,MATCH($BC25,'2007'!$A$44:$A$139,0))</f>
        <v>97</v>
      </c>
      <c r="BM25" s="2">
        <f>IF(ISNA(MATCH($BC25,'2008'!$A$44:$A$139,0)),97,MATCH($BC25,'2008'!$A$44:$A$139,0))</f>
        <v>61</v>
      </c>
      <c r="BN25" s="2">
        <f>IF(ISNA(MATCH($BC25,'2009'!$A$44:$A$139,0)),97,MATCH($BC25,'2009'!$A$44:$A$139,0))</f>
        <v>97</v>
      </c>
      <c r="BO25" s="154">
        <f>IF(ISNA(MATCH($BC25,'2010'!$A$44:$A$139,0)),97,MATCH($BC25,'2010'!$A$44:$A$139,0))</f>
        <v>50</v>
      </c>
      <c r="BQ25">
        <f t="shared" si="28"/>
        <v>968</v>
      </c>
      <c r="BR25" s="323"/>
      <c r="BS25" s="324"/>
      <c r="BT25" s="324">
        <f t="shared" si="29"/>
        <v>0</v>
      </c>
      <c r="BU25" s="324">
        <f t="shared" si="14"/>
        <v>0</v>
      </c>
      <c r="BV25" s="324">
        <f t="shared" si="15"/>
        <v>0</v>
      </c>
      <c r="BW25" s="324">
        <f t="shared" si="16"/>
        <v>9</v>
      </c>
      <c r="BX25" s="324">
        <f t="shared" si="17"/>
        <v>5.9993999999999996</v>
      </c>
      <c r="BY25" s="324">
        <f t="shared" si="18"/>
        <v>57.999200039999998</v>
      </c>
      <c r="BZ25" s="324">
        <f t="shared" si="19"/>
        <v>38.662266746663995</v>
      </c>
      <c r="CA25" s="324">
        <f t="shared" si="20"/>
        <v>71.772267013326214</v>
      </c>
      <c r="CB25" s="324">
        <f t="shared" si="21"/>
        <v>47.843393191083251</v>
      </c>
      <c r="CC25" s="325">
        <f t="shared" si="22"/>
        <v>55.89240590117609</v>
      </c>
    </row>
    <row r="26" spans="2:81" ht="13.5" thickBot="1">
      <c r="B26" s="138">
        <v>22</v>
      </c>
      <c r="C26" s="52">
        <f t="shared" si="0"/>
        <v>2</v>
      </c>
      <c r="D26" s="52">
        <f t="shared" si="23"/>
        <v>2</v>
      </c>
      <c r="E26" s="99"/>
      <c r="F26" s="2">
        <f t="shared" si="30"/>
        <v>21</v>
      </c>
      <c r="G26" s="273">
        <v>343</v>
      </c>
      <c r="H26" s="169">
        <f t="shared" si="1"/>
        <v>7</v>
      </c>
      <c r="I26" s="169">
        <f t="shared" si="2"/>
        <v>173</v>
      </c>
      <c r="J26" s="331">
        <f t="shared" si="3"/>
        <v>52.454990481867114</v>
      </c>
      <c r="K26" s="2"/>
      <c r="L26" s="268"/>
      <c r="M26" s="268" t="e">
        <f>(INDEX(Finish_table!R$4:R$83,MATCH('10Year_History_Results'!$G26,Finish_table!S$4:S$83,0),1))</f>
        <v>#N/A</v>
      </c>
      <c r="N26" s="268" t="str">
        <f>(INDEX(Finish_table!Z$4:Z$99,MATCH('10Year_History_Results'!$G26,Finish_table!AA$4:AA$99,0),1))</f>
        <v>F</v>
      </c>
      <c r="O26" s="268" t="str">
        <f>(INDEX(Finish_table!AI$4:AI$99,MATCH('10Year_History_Results'!$G26,Finish_table!AJ$4:AJ$99,0),1))</f>
        <v>WF</v>
      </c>
      <c r="P26" s="268" t="str">
        <f>(INDEX(Finish_table!AR$4:AR$99,MATCH('10Year_History_Results'!$G26,Finish_table!AS$4:AS$99,0),1))</f>
        <v>QF</v>
      </c>
      <c r="Q26" s="268" t="str">
        <f>(INDEX(Finish_table!BA$4:BA$99,MATCH('10Year_History_Results'!$G26,Finish_table!BB$4:BB$99,0),1))</f>
        <v>SF</v>
      </c>
      <c r="R26" s="268" t="str">
        <f>(INDEX(Finish_table!BJ$4:BJ$99,MATCH('10Year_History_Results'!$G26,Finish_table!BK$4:BK$99,0),1))</f>
        <v>QF</v>
      </c>
      <c r="S26" s="268" t="e">
        <f>(INDEX(Finish_table!BS$4:BS$99,MATCH('10Year_History_Results'!$G26,Finish_table!BT$4:BT$99,0),1))</f>
        <v>#N/A</v>
      </c>
      <c r="T26" s="268" t="e">
        <f>(INDEX(Finish_table!CB$4:CB$99,MATCH('10Year_History_Results'!$G26,Finish_table!CC$4:CC$99,0),1))</f>
        <v>#N/A</v>
      </c>
      <c r="U26" s="268" t="str">
        <f>(INDEX(Finish_table!CK$4:CK$99,MATCH('10Year_History_Results'!$G26,Finish_table!CL$4:CL$99,0),1))</f>
        <v>F</v>
      </c>
      <c r="V26" s="288" t="str">
        <f>(INDEX(Finish_table!CT$4:CT$99,MATCH('10Year_History_Results'!$G26,Finish_table!CU$4:CU$99,0),1))</f>
        <v>F</v>
      </c>
      <c r="W26" s="2"/>
      <c r="X26" s="100"/>
      <c r="Y26" s="100"/>
      <c r="Z26">
        <f t="shared" si="4"/>
        <v>343</v>
      </c>
      <c r="AA26" s="153"/>
      <c r="AB26" s="2"/>
      <c r="AC26" s="2">
        <f t="shared" si="24"/>
        <v>0</v>
      </c>
      <c r="AD26" s="2">
        <f t="shared" si="5"/>
        <v>20</v>
      </c>
      <c r="AE26" s="2">
        <f t="shared" si="6"/>
        <v>40</v>
      </c>
      <c r="AF26" s="2">
        <f t="shared" si="7"/>
        <v>0</v>
      </c>
      <c r="AG26" s="2">
        <f t="shared" si="8"/>
        <v>10</v>
      </c>
      <c r="AH26" s="2">
        <f t="shared" si="9"/>
        <v>0</v>
      </c>
      <c r="AI26" s="2">
        <f t="shared" si="10"/>
        <v>0</v>
      </c>
      <c r="AJ26" s="2">
        <f t="shared" si="11"/>
        <v>0</v>
      </c>
      <c r="AK26" s="2">
        <f t="shared" si="12"/>
        <v>20</v>
      </c>
      <c r="AL26" s="154">
        <f t="shared" si="13"/>
        <v>20</v>
      </c>
      <c r="AM26" s="2">
        <f t="shared" si="25"/>
        <v>13.703203194062977</v>
      </c>
      <c r="AN26" s="2"/>
      <c r="AO26">
        <f t="shared" si="26"/>
        <v>343</v>
      </c>
      <c r="AP26" s="153"/>
      <c r="AQ26" s="2"/>
      <c r="AR26" s="2">
        <f>INDEX('2001'!$B$44:$B$140,'10Year_History_Results'!BF26)</f>
        <v>0</v>
      </c>
      <c r="AS26" s="2">
        <f>INDEX('2002'!$B$44:$B$140,'10Year_History_Results'!BG26)</f>
        <v>7</v>
      </c>
      <c r="AT26" s="2">
        <f>INDEX('2003'!$B$44:$B$140,'10Year_History_Results'!BH26)</f>
        <v>16</v>
      </c>
      <c r="AU26" s="2">
        <f>INDEX('2004'!$B$44:$B$140,'10Year_History_Results'!BI26)</f>
        <v>3</v>
      </c>
      <c r="AV26" s="2">
        <f>INDEX('2005'!$B$44:$B$140,'10Year_History_Results'!BJ26)</f>
        <v>13</v>
      </c>
      <c r="AW26" s="2">
        <f>INDEX('2006'!$B$44:$B$140,'10Year_History_Results'!BK26)</f>
        <v>11</v>
      </c>
      <c r="AX26" s="2">
        <f>INDEX('2007'!$B$44:$B$140,'10Year_History_Results'!BL26)</f>
        <v>0</v>
      </c>
      <c r="AY26" s="2">
        <f>INDEX('2008'!$B$44:$B$140,'10Year_History_Results'!BM26)</f>
        <v>0</v>
      </c>
      <c r="AZ26" s="2">
        <f>INDEX('2009'!$B$44:$B$140,'10Year_History_Results'!BN26)</f>
        <v>11</v>
      </c>
      <c r="BA26" s="154">
        <f>INDEX('2010'!$B$44:$B$140,'10Year_History_Results'!BO26)</f>
        <v>2</v>
      </c>
      <c r="BC26">
        <f t="shared" si="27"/>
        <v>343</v>
      </c>
      <c r="BD26" s="153"/>
      <c r="BE26" s="2"/>
      <c r="BF26" s="2">
        <f>IF(ISNA(MATCH($BC26,'2001'!$A$44:$A$139,0)),97,MATCH($BC26,'2001'!$A$44:$A$139,0))</f>
        <v>97</v>
      </c>
      <c r="BG26" s="2">
        <f>IF(ISNA(MATCH($BC26,'2002'!$A$44:$A$139,0)),97,MATCH($BC26,'2002'!$A$44:$A$139,0))</f>
        <v>70</v>
      </c>
      <c r="BH26" s="2">
        <f>IF(ISNA(MATCH($BC26,'2003'!$A$44:$A$139,0)),97,MATCH($BC26,'2003'!$A$44:$A$139,0))</f>
        <v>63</v>
      </c>
      <c r="BI26" s="2">
        <f>IF(ISNA(MATCH($BC26,'2004'!$A$44:$A$139,0)),97,MATCH($BC26,'2004'!$A$44:$A$139,0))</f>
        <v>53</v>
      </c>
      <c r="BJ26" s="2">
        <f>IF(ISNA(MATCH($BC26,'2005'!$A$44:$A$139,0)),97,MATCH($BC26,'2005'!$A$44:$A$139,0))</f>
        <v>53</v>
      </c>
      <c r="BK26" s="2">
        <f>IF(ISNA(MATCH($BC26,'2006'!$A$44:$A$139,0)),97,MATCH($BC26,'2006'!$A$44:$A$139,0))</f>
        <v>55</v>
      </c>
      <c r="BL26" s="2">
        <f>IF(ISNA(MATCH($BC26,'2007'!$A$44:$A$139,0)),97,MATCH($BC26,'2007'!$A$44:$A$139,0))</f>
        <v>97</v>
      </c>
      <c r="BM26" s="2">
        <f>IF(ISNA(MATCH($BC26,'2008'!$A$44:$A$139,0)),97,MATCH($BC26,'2008'!$A$44:$A$139,0))</f>
        <v>97</v>
      </c>
      <c r="BN26" s="2">
        <f>IF(ISNA(MATCH($BC26,'2009'!$A$44:$A$139,0)),97,MATCH($BC26,'2009'!$A$44:$A$139,0))</f>
        <v>38</v>
      </c>
      <c r="BO26" s="154">
        <f>IF(ISNA(MATCH($BC26,'2010'!$A$44:$A$139,0)),97,MATCH($BC26,'2010'!$A$44:$A$139,0))</f>
        <v>35</v>
      </c>
      <c r="BQ26">
        <f t="shared" si="28"/>
        <v>343</v>
      </c>
      <c r="BR26" s="323"/>
      <c r="BS26" s="324"/>
      <c r="BT26" s="324">
        <f t="shared" si="29"/>
        <v>0</v>
      </c>
      <c r="BU26" s="324">
        <f t="shared" si="14"/>
        <v>27</v>
      </c>
      <c r="BV26" s="324">
        <f t="shared" si="15"/>
        <v>73.998199999999997</v>
      </c>
      <c r="BW26" s="324">
        <f t="shared" si="16"/>
        <v>52.327200119999993</v>
      </c>
      <c r="BX26" s="324">
        <f t="shared" si="17"/>
        <v>57.881311599991996</v>
      </c>
      <c r="BY26" s="324">
        <f t="shared" si="18"/>
        <v>49.583682312554664</v>
      </c>
      <c r="BZ26" s="324">
        <f t="shared" si="19"/>
        <v>33.05248262954894</v>
      </c>
      <c r="CA26" s="324">
        <f t="shared" si="20"/>
        <v>22.032784920857324</v>
      </c>
      <c r="CB26" s="324">
        <f t="shared" si="21"/>
        <v>45.687054428243492</v>
      </c>
      <c r="CC26" s="325">
        <f t="shared" si="22"/>
        <v>52.454990481867114</v>
      </c>
    </row>
    <row r="27" spans="2:81" ht="13.5" thickBot="1">
      <c r="B27" s="138">
        <v>25</v>
      </c>
      <c r="C27" s="52">
        <f t="shared" si="0"/>
        <v>1</v>
      </c>
      <c r="D27" s="52">
        <f t="shared" si="23"/>
        <v>0</v>
      </c>
      <c r="E27" s="99"/>
      <c r="F27" s="2">
        <f t="shared" si="30"/>
        <v>22</v>
      </c>
      <c r="G27" s="100">
        <v>68</v>
      </c>
      <c r="H27" s="169">
        <f t="shared" si="1"/>
        <v>8</v>
      </c>
      <c r="I27" s="169">
        <f t="shared" si="2"/>
        <v>176</v>
      </c>
      <c r="J27" s="331">
        <f t="shared" si="3"/>
        <v>50.830007729459076</v>
      </c>
      <c r="K27" s="2"/>
      <c r="L27" s="268"/>
      <c r="M27" s="268" t="str">
        <f>(INDEX(Finish_table!R$4:R$83,MATCH('10Year_History_Results'!$G27,Finish_table!S$4:S$83,0),1))</f>
        <v>SF</v>
      </c>
      <c r="N27" s="268" t="str">
        <f>(INDEX(Finish_table!Z$4:Z$99,MATCH('10Year_History_Results'!$G27,Finish_table!AA$4:AA$99,0),1))</f>
        <v>SF</v>
      </c>
      <c r="O27" s="268" t="str">
        <f>(INDEX(Finish_table!AI$4:AI$99,MATCH('10Year_History_Results'!$G27,Finish_table!AJ$4:AJ$99,0),1))</f>
        <v>SF</v>
      </c>
      <c r="P27" s="268" t="str">
        <f>(INDEX(Finish_table!AR$4:AR$99,MATCH('10Year_History_Results'!$G27,Finish_table!AS$4:AS$99,0),1))</f>
        <v>QF</v>
      </c>
      <c r="Q27" s="268" t="str">
        <f>(INDEX(Finish_table!BA$4:BA$99,MATCH('10Year_History_Results'!$G27,Finish_table!BB$4:BB$99,0),1))</f>
        <v>QF</v>
      </c>
      <c r="R27" s="268" t="e">
        <f>(INDEX(Finish_table!BJ$4:BJ$99,MATCH('10Year_History_Results'!$G27,Finish_table!BK$4:BK$99,0),1))</f>
        <v>#N/A</v>
      </c>
      <c r="S27" s="268" t="str">
        <f>(INDEX(Finish_table!BS$4:BS$99,MATCH('10Year_History_Results'!$G27,Finish_table!BT$4:BT$99,0),1))</f>
        <v>SF</v>
      </c>
      <c r="T27" s="268" t="str">
        <f>(INDEX(Finish_table!CB$4:CB$99,MATCH('10Year_History_Results'!$G27,Finish_table!CC$4:CC$99,0),1))</f>
        <v>SF</v>
      </c>
      <c r="U27" s="268" t="str">
        <f>(INDEX(Finish_table!CK$4:CK$99,MATCH('10Year_History_Results'!$G27,Finish_table!CL$4:CL$99,0),1))</f>
        <v>WF</v>
      </c>
      <c r="V27" s="288" t="e">
        <f>(INDEX(Finish_table!CT$4:CT$99,MATCH('10Year_History_Results'!$G27,Finish_table!CU$4:CU$99,0),1))</f>
        <v>#N/A</v>
      </c>
      <c r="W27" s="2"/>
      <c r="X27" s="100"/>
      <c r="Y27" s="100"/>
      <c r="Z27">
        <f t="shared" si="4"/>
        <v>68</v>
      </c>
      <c r="AA27" s="153"/>
      <c r="AB27" s="2"/>
      <c r="AC27" s="2">
        <f t="shared" si="24"/>
        <v>10</v>
      </c>
      <c r="AD27" s="2">
        <f t="shared" si="5"/>
        <v>10</v>
      </c>
      <c r="AE27" s="2">
        <f t="shared" si="6"/>
        <v>10</v>
      </c>
      <c r="AF27" s="2">
        <f t="shared" si="7"/>
        <v>0</v>
      </c>
      <c r="AG27" s="2">
        <f t="shared" si="8"/>
        <v>0</v>
      </c>
      <c r="AH27" s="2">
        <f t="shared" si="9"/>
        <v>0</v>
      </c>
      <c r="AI27" s="2">
        <f t="shared" si="10"/>
        <v>10</v>
      </c>
      <c r="AJ27" s="2">
        <f t="shared" si="11"/>
        <v>10</v>
      </c>
      <c r="AK27" s="2">
        <f t="shared" si="12"/>
        <v>40</v>
      </c>
      <c r="AL27" s="154">
        <f t="shared" si="13"/>
        <v>0</v>
      </c>
      <c r="AM27" s="2">
        <f t="shared" si="25"/>
        <v>11.972189997378647</v>
      </c>
      <c r="AN27" s="2"/>
      <c r="AO27">
        <f t="shared" si="26"/>
        <v>68</v>
      </c>
      <c r="AP27" s="153"/>
      <c r="AQ27" s="2"/>
      <c r="AR27" s="2">
        <f>INDEX('2001'!$B$44:$B$140,'10Year_History_Results'!BF27)</f>
        <v>10</v>
      </c>
      <c r="AS27" s="2">
        <f>INDEX('2002'!$B$44:$B$140,'10Year_History_Results'!BG27)</f>
        <v>12</v>
      </c>
      <c r="AT27" s="2">
        <f>INDEX('2003'!$B$44:$B$140,'10Year_History_Results'!BH27)</f>
        <v>16</v>
      </c>
      <c r="AU27" s="2">
        <f>INDEX('2004'!$B$44:$B$140,'10Year_History_Results'!BI27)</f>
        <v>13</v>
      </c>
      <c r="AV27" s="2">
        <f>INDEX('2005'!$B$44:$B$140,'10Year_History_Results'!BJ27)</f>
        <v>10</v>
      </c>
      <c r="AW27" s="2">
        <f>INDEX('2006'!$B$44:$B$140,'10Year_History_Results'!BK27)</f>
        <v>0</v>
      </c>
      <c r="AX27" s="2">
        <f>INDEX('2007'!$B$44:$B$140,'10Year_History_Results'!BL27)</f>
        <v>13</v>
      </c>
      <c r="AY27" s="2">
        <f>INDEX('2008'!$B$44:$B$140,'10Year_History_Results'!BM27)</f>
        <v>2</v>
      </c>
      <c r="AZ27" s="2">
        <f>INDEX('2009'!$B$44:$B$140,'10Year_History_Results'!BN27)</f>
        <v>10</v>
      </c>
      <c r="BA27" s="154">
        <f>INDEX('2010'!$B$44:$B$140,'10Year_History_Results'!BO27)</f>
        <v>0</v>
      </c>
      <c r="BC27">
        <f t="shared" si="27"/>
        <v>68</v>
      </c>
      <c r="BD27" s="153"/>
      <c r="BE27" s="2"/>
      <c r="BF27" s="2">
        <f>IF(ISNA(MATCH($BC27,'2001'!$A$44:$A$139,0)),97,MATCH($BC27,'2001'!$A$44:$A$139,0))</f>
        <v>17</v>
      </c>
      <c r="BG27" s="2">
        <f>IF(ISNA(MATCH($BC27,'2002'!$A$44:$A$139,0)),97,MATCH($BC27,'2002'!$A$44:$A$139,0))</f>
        <v>16</v>
      </c>
      <c r="BH27" s="2">
        <f>IF(ISNA(MATCH($BC27,'2003'!$A$44:$A$139,0)),97,MATCH($BC27,'2003'!$A$44:$A$139,0))</f>
        <v>14</v>
      </c>
      <c r="BI27" s="2">
        <f>IF(ISNA(MATCH($BC27,'2004'!$A$44:$A$139,0)),97,MATCH($BC27,'2004'!$A$44:$A$139,0))</f>
        <v>16</v>
      </c>
      <c r="BJ27" s="2">
        <f>IF(ISNA(MATCH($BC27,'2005'!$A$44:$A$139,0)),97,MATCH($BC27,'2005'!$A$44:$A$139,0))</f>
        <v>13</v>
      </c>
      <c r="BK27" s="2">
        <f>IF(ISNA(MATCH($BC27,'2006'!$A$44:$A$139,0)),97,MATCH($BC27,'2006'!$A$44:$A$139,0))</f>
        <v>97</v>
      </c>
      <c r="BL27" s="2">
        <f>IF(ISNA(MATCH($BC27,'2007'!$A$44:$A$139,0)),97,MATCH($BC27,'2007'!$A$44:$A$139,0))</f>
        <v>12</v>
      </c>
      <c r="BM27" s="2">
        <f>IF(ISNA(MATCH($BC27,'2008'!$A$44:$A$139,0)),97,MATCH($BC27,'2008'!$A$44:$A$139,0))</f>
        <v>15</v>
      </c>
      <c r="BN27" s="2">
        <f>IF(ISNA(MATCH($BC27,'2009'!$A$44:$A$139,0)),97,MATCH($BC27,'2009'!$A$44:$A$139,0))</f>
        <v>9</v>
      </c>
      <c r="BO27" s="154">
        <f>IF(ISNA(MATCH($BC27,'2010'!$A$44:$A$139,0)),97,MATCH($BC27,'2010'!$A$44:$A$139,0))</f>
        <v>97</v>
      </c>
      <c r="BQ27">
        <f t="shared" si="28"/>
        <v>68</v>
      </c>
      <c r="BR27" s="323"/>
      <c r="BS27" s="324"/>
      <c r="BT27" s="324">
        <f t="shared" si="29"/>
        <v>20</v>
      </c>
      <c r="BU27" s="324">
        <f t="shared" si="14"/>
        <v>35.332000000000001</v>
      </c>
      <c r="BV27" s="324">
        <f t="shared" si="15"/>
        <v>49.552311199999998</v>
      </c>
      <c r="BW27" s="324">
        <f t="shared" si="16"/>
        <v>46.031570645919999</v>
      </c>
      <c r="BX27" s="324">
        <f t="shared" si="17"/>
        <v>40.68464499257027</v>
      </c>
      <c r="BY27" s="324">
        <f t="shared" si="18"/>
        <v>27.120384352047342</v>
      </c>
      <c r="BZ27" s="324">
        <f t="shared" si="19"/>
        <v>41.078448209074757</v>
      </c>
      <c r="CA27" s="324">
        <f t="shared" si="20"/>
        <v>39.382893576169231</v>
      </c>
      <c r="CB27" s="324">
        <f t="shared" si="21"/>
        <v>76.252636857874407</v>
      </c>
      <c r="CC27" s="325">
        <f t="shared" si="22"/>
        <v>50.830007729459076</v>
      </c>
    </row>
    <row r="28" spans="2:81" ht="13.5" thickBot="1">
      <c r="B28" s="138">
        <v>25</v>
      </c>
      <c r="C28" s="52">
        <f t="shared" si="0"/>
        <v>2</v>
      </c>
      <c r="D28" s="52">
        <f t="shared" si="23"/>
        <v>0</v>
      </c>
      <c r="E28" s="99"/>
      <c r="F28" s="2">
        <f t="shared" si="30"/>
        <v>23</v>
      </c>
      <c r="G28" s="100">
        <v>987</v>
      </c>
      <c r="H28" s="169">
        <f t="shared" si="1"/>
        <v>6</v>
      </c>
      <c r="I28" s="169">
        <f t="shared" si="2"/>
        <v>166</v>
      </c>
      <c r="J28" s="331">
        <f t="shared" si="3"/>
        <v>49.368828392058575</v>
      </c>
      <c r="K28" s="2"/>
      <c r="L28" s="268"/>
      <c r="M28" s="268" t="e">
        <f>(INDEX(Finish_table!R$4:R$83,MATCH('10Year_History_Results'!$G28,Finish_table!S$4:S$83,0),1))</f>
        <v>#N/A</v>
      </c>
      <c r="N28" s="268" t="str">
        <f>(INDEX(Finish_table!Z$4:Z$99,MATCH('10Year_History_Results'!$G28,Finish_table!AA$4:AA$99,0),1))</f>
        <v>QF</v>
      </c>
      <c r="O28" s="268" t="e">
        <f>(INDEX(Finish_table!AI$4:AI$99,MATCH('10Year_History_Results'!$G28,Finish_table!AJ$4:AJ$99,0),1))</f>
        <v>#N/A</v>
      </c>
      <c r="P28" s="268" t="e">
        <f>(INDEX(Finish_table!AR$4:AR$99,MATCH('10Year_History_Results'!$G28,Finish_table!AS$4:AS$99,0),1))</f>
        <v>#N/A</v>
      </c>
      <c r="Q28" s="268" t="str">
        <f>(INDEX(Finish_table!BA$4:BA$99,MATCH('10Year_History_Results'!$G28,Finish_table!BB$4:BB$99,0),1))</f>
        <v>SF</v>
      </c>
      <c r="R28" s="268" t="str">
        <f>(INDEX(Finish_table!BJ$4:BJ$99,MATCH('10Year_History_Results'!$G28,Finish_table!BK$4:BK$99,0),1))</f>
        <v>SF</v>
      </c>
      <c r="S28" s="268" t="str">
        <f>(INDEX(Finish_table!BS$4:BS$99,MATCH('10Year_History_Results'!$G28,Finish_table!BT$4:BT$99,0),1))</f>
        <v>WC</v>
      </c>
      <c r="T28" s="268" t="str">
        <f>(INDEX(Finish_table!CB$4:CB$99,MATCH('10Year_History_Results'!$G28,Finish_table!CC$4:CC$99,0),1))</f>
        <v>F</v>
      </c>
      <c r="U28" s="268" t="str">
        <f>(INDEX(Finish_table!CK$4:CK$99,MATCH('10Year_History_Results'!$G28,Finish_table!CL$4:CL$99,0),1))</f>
        <v>QF</v>
      </c>
      <c r="V28" s="288" t="e">
        <f>(INDEX(Finish_table!CT$4:CT$99,MATCH('10Year_History_Results'!$G28,Finish_table!CU$4:CU$99,0),1))</f>
        <v>#N/A</v>
      </c>
      <c r="W28" s="2"/>
      <c r="X28" s="273"/>
      <c r="Y28" s="100"/>
      <c r="Z28">
        <f t="shared" si="4"/>
        <v>987</v>
      </c>
      <c r="AA28" s="153"/>
      <c r="AB28" s="2"/>
      <c r="AC28" s="2">
        <f t="shared" si="24"/>
        <v>0</v>
      </c>
      <c r="AD28" s="2">
        <f t="shared" si="5"/>
        <v>0</v>
      </c>
      <c r="AE28" s="2">
        <f t="shared" si="6"/>
        <v>0</v>
      </c>
      <c r="AF28" s="2">
        <f t="shared" si="7"/>
        <v>0</v>
      </c>
      <c r="AG28" s="2">
        <f t="shared" si="8"/>
        <v>10</v>
      </c>
      <c r="AH28" s="2">
        <f t="shared" si="9"/>
        <v>10</v>
      </c>
      <c r="AI28" s="2">
        <f t="shared" si="10"/>
        <v>50</v>
      </c>
      <c r="AJ28" s="2">
        <f t="shared" si="11"/>
        <v>20</v>
      </c>
      <c r="AK28" s="2">
        <f t="shared" si="12"/>
        <v>0</v>
      </c>
      <c r="AL28" s="154">
        <f t="shared" si="13"/>
        <v>0</v>
      </c>
      <c r="AM28" s="2">
        <f t="shared" si="25"/>
        <v>15.951314818673865</v>
      </c>
      <c r="AN28" s="2"/>
      <c r="AO28">
        <f t="shared" si="26"/>
        <v>987</v>
      </c>
      <c r="AP28" s="153"/>
      <c r="AQ28" s="2"/>
      <c r="AR28" s="2">
        <f>INDEX('2001'!$B$44:$B$140,'10Year_History_Results'!BF28)</f>
        <v>0</v>
      </c>
      <c r="AS28" s="2">
        <f>INDEX('2002'!$B$44:$B$140,'10Year_History_Results'!BG28)</f>
        <v>12</v>
      </c>
      <c r="AT28" s="2">
        <f>INDEX('2003'!$B$44:$B$140,'10Year_History_Results'!BH28)</f>
        <v>0</v>
      </c>
      <c r="AU28" s="2">
        <f>INDEX('2004'!$B$44:$B$140,'10Year_History_Results'!BI28)</f>
        <v>0</v>
      </c>
      <c r="AV28" s="2">
        <f>INDEX('2005'!$B$44:$B$140,'10Year_History_Results'!BJ28)</f>
        <v>14</v>
      </c>
      <c r="AW28" s="2">
        <f>INDEX('2006'!$B$44:$B$140,'10Year_History_Results'!BK28)</f>
        <v>15</v>
      </c>
      <c r="AX28" s="2">
        <f>INDEX('2007'!$B$44:$B$140,'10Year_History_Results'!BL28)</f>
        <v>9</v>
      </c>
      <c r="AY28" s="2">
        <f>INDEX('2008'!$B$44:$B$140,'10Year_History_Results'!BM28)</f>
        <v>13</v>
      </c>
      <c r="AZ28" s="2">
        <f>INDEX('2009'!$B$44:$B$140,'10Year_History_Results'!BN28)</f>
        <v>13</v>
      </c>
      <c r="BA28" s="154">
        <f>INDEX('2010'!$B$44:$B$140,'10Year_History_Results'!BO28)</f>
        <v>0</v>
      </c>
      <c r="BC28">
        <f t="shared" si="27"/>
        <v>987</v>
      </c>
      <c r="BD28" s="153"/>
      <c r="BE28" s="2"/>
      <c r="BF28" s="2">
        <f>IF(ISNA(MATCH($BC28,'2001'!$A$44:$A$139,0)),97,MATCH($BC28,'2001'!$A$44:$A$139,0))</f>
        <v>97</v>
      </c>
      <c r="BG28" s="2">
        <f>IF(ISNA(MATCH($BC28,'2002'!$A$44:$A$139,0)),97,MATCH($BC28,'2002'!$A$44:$A$139,0))</f>
        <v>96</v>
      </c>
      <c r="BH28" s="2">
        <f>IF(ISNA(MATCH($BC28,'2003'!$A$44:$A$139,0)),97,MATCH($BC28,'2003'!$A$44:$A$139,0))</f>
        <v>97</v>
      </c>
      <c r="BI28" s="2">
        <f>IF(ISNA(MATCH($BC28,'2004'!$A$44:$A$139,0)),97,MATCH($BC28,'2004'!$A$44:$A$139,0))</f>
        <v>97</v>
      </c>
      <c r="BJ28" s="2">
        <f>IF(ISNA(MATCH($BC28,'2005'!$A$44:$A$139,0)),97,MATCH($BC28,'2005'!$A$44:$A$139,0))</f>
        <v>75</v>
      </c>
      <c r="BK28" s="2">
        <f>IF(ISNA(MATCH($BC28,'2006'!$A$44:$A$139,0)),97,MATCH($BC28,'2006'!$A$44:$A$139,0))</f>
        <v>73</v>
      </c>
      <c r="BL28" s="2">
        <f>IF(ISNA(MATCH($BC28,'2007'!$A$44:$A$139,0)),97,MATCH($BC28,'2007'!$A$44:$A$139,0))</f>
        <v>58</v>
      </c>
      <c r="BM28" s="2">
        <f>IF(ISNA(MATCH($BC28,'2008'!$A$44:$A$139,0)),97,MATCH($BC28,'2008'!$A$44:$A$139,0))</f>
        <v>62</v>
      </c>
      <c r="BN28" s="2">
        <f>IF(ISNA(MATCH($BC28,'2009'!$A$44:$A$139,0)),97,MATCH($BC28,'2009'!$A$44:$A$139,0))</f>
        <v>59</v>
      </c>
      <c r="BO28" s="154">
        <f>IF(ISNA(MATCH($BC28,'2010'!$A$44:$A$139,0)),97,MATCH($BC28,'2010'!$A$44:$A$139,0))</f>
        <v>97</v>
      </c>
      <c r="BQ28">
        <f t="shared" si="28"/>
        <v>987</v>
      </c>
      <c r="BR28" s="323"/>
      <c r="BS28" s="324"/>
      <c r="BT28" s="324">
        <f t="shared" si="29"/>
        <v>0</v>
      </c>
      <c r="BU28" s="324">
        <f t="shared" si="14"/>
        <v>12</v>
      </c>
      <c r="BV28" s="324">
        <f t="shared" si="15"/>
        <v>7.9992000000000001</v>
      </c>
      <c r="BW28" s="324">
        <f t="shared" si="16"/>
        <v>5.3322667199999998</v>
      </c>
      <c r="BX28" s="324">
        <f t="shared" si="17"/>
        <v>27.554488995551999</v>
      </c>
      <c r="BY28" s="324">
        <f t="shared" si="18"/>
        <v>43.367822364434957</v>
      </c>
      <c r="BZ28" s="324">
        <f t="shared" si="19"/>
        <v>87.908990388132338</v>
      </c>
      <c r="CA28" s="324">
        <f t="shared" si="20"/>
        <v>91.600132992729016</v>
      </c>
      <c r="CB28" s="324">
        <f t="shared" si="21"/>
        <v>74.060648652953162</v>
      </c>
      <c r="CC28" s="325">
        <f t="shared" si="22"/>
        <v>49.368828392058575</v>
      </c>
    </row>
    <row r="29" spans="2:81" ht="13.5" thickBot="1">
      <c r="B29" s="149">
        <v>25</v>
      </c>
      <c r="C29" s="52">
        <f t="shared" si="0"/>
        <v>3</v>
      </c>
      <c r="D29" s="52">
        <f t="shared" si="23"/>
        <v>0</v>
      </c>
      <c r="E29" s="99"/>
      <c r="F29" s="2">
        <f t="shared" si="30"/>
        <v>24</v>
      </c>
      <c r="G29" s="100">
        <v>1717</v>
      </c>
      <c r="H29" s="169">
        <f t="shared" si="1"/>
        <v>3</v>
      </c>
      <c r="I29" s="169">
        <f t="shared" si="2"/>
        <v>79</v>
      </c>
      <c r="J29" s="331">
        <f t="shared" si="3"/>
        <v>49.217044600000001</v>
      </c>
      <c r="K29" s="2"/>
      <c r="L29" s="268"/>
      <c r="M29" s="268" t="e">
        <f>(INDEX(Finish_table!R$4:R$83,MATCH('10Year_History_Results'!$G29,Finish_table!S$4:S$83,0),1))</f>
        <v>#N/A</v>
      </c>
      <c r="N29" s="268" t="e">
        <f>(INDEX(Finish_table!Z$4:Z$99,MATCH('10Year_History_Results'!$G29,Finish_table!AA$4:AA$99,0),1))</f>
        <v>#N/A</v>
      </c>
      <c r="O29" s="268" t="e">
        <f>(INDEX(Finish_table!AI$4:AI$99,MATCH('10Year_History_Results'!$G29,Finish_table!AJ$4:AJ$99,0),1))</f>
        <v>#N/A</v>
      </c>
      <c r="P29" s="268" t="e">
        <f>(INDEX(Finish_table!AR$4:AR$99,MATCH('10Year_History_Results'!$G29,Finish_table!AS$4:AS$99,0),1))</f>
        <v>#N/A</v>
      </c>
      <c r="Q29" s="268" t="e">
        <f>(INDEX(Finish_table!BA$4:BA$99,MATCH('10Year_History_Results'!$G29,Finish_table!BB$4:BB$99,0),1))</f>
        <v>#N/A</v>
      </c>
      <c r="R29" s="268" t="e">
        <f>(INDEX(Finish_table!BJ$4:BJ$99,MATCH('10Year_History_Results'!$G29,Finish_table!BK$4:BK$99,0),1))</f>
        <v>#N/A</v>
      </c>
      <c r="S29" s="268" t="e">
        <f>(INDEX(Finish_table!BS$4:BS$99,MATCH('10Year_History_Results'!$G29,Finish_table!BT$4:BT$99,0),1))</f>
        <v>#N/A</v>
      </c>
      <c r="T29" s="268" t="str">
        <f>(INDEX(Finish_table!CB$4:CB$99,MATCH('10Year_History_Results'!$G29,Finish_table!CC$4:CC$99,0),1))</f>
        <v>F</v>
      </c>
      <c r="U29" s="268" t="str">
        <f>(INDEX(Finish_table!CK$4:CK$99,MATCH('10Year_History_Results'!$G29,Finish_table!CL$4:CL$99,0),1))</f>
        <v>F</v>
      </c>
      <c r="V29" s="288" t="str">
        <f>(INDEX(Finish_table!CT$4:CT$99,MATCH('10Year_History_Results'!$G29,Finish_table!CU$4:CU$99,0),1))</f>
        <v>QF</v>
      </c>
      <c r="W29" s="2"/>
      <c r="X29" s="100"/>
      <c r="Y29" s="100"/>
      <c r="Z29">
        <f t="shared" si="4"/>
        <v>1717</v>
      </c>
      <c r="AA29" s="153"/>
      <c r="AB29" s="2"/>
      <c r="AC29" s="2">
        <f t="shared" si="24"/>
        <v>0</v>
      </c>
      <c r="AD29" s="2">
        <f t="shared" si="5"/>
        <v>0</v>
      </c>
      <c r="AE29" s="2">
        <f t="shared" si="6"/>
        <v>0</v>
      </c>
      <c r="AF29" s="2">
        <f t="shared" si="7"/>
        <v>0</v>
      </c>
      <c r="AG29" s="2">
        <f t="shared" si="8"/>
        <v>0</v>
      </c>
      <c r="AH29" s="2">
        <f t="shared" si="9"/>
        <v>0</v>
      </c>
      <c r="AI29" s="2">
        <f t="shared" si="10"/>
        <v>0</v>
      </c>
      <c r="AJ29" s="2">
        <f t="shared" si="11"/>
        <v>20</v>
      </c>
      <c r="AK29" s="2">
        <f t="shared" si="12"/>
        <v>20</v>
      </c>
      <c r="AL29" s="154">
        <f t="shared" si="13"/>
        <v>0</v>
      </c>
      <c r="AM29" s="2">
        <f t="shared" si="25"/>
        <v>8.4327404271156787</v>
      </c>
      <c r="AN29" s="2"/>
      <c r="AO29">
        <f t="shared" si="26"/>
        <v>1717</v>
      </c>
      <c r="AP29" s="153"/>
      <c r="AQ29" s="2"/>
      <c r="AR29" s="2">
        <f>INDEX('2001'!$B$44:$B$140,'10Year_History_Results'!BF29)</f>
        <v>0</v>
      </c>
      <c r="AS29" s="2">
        <f>INDEX('2002'!$B$44:$B$140,'10Year_History_Results'!BG29)</f>
        <v>0</v>
      </c>
      <c r="AT29" s="2">
        <f>INDEX('2003'!$B$44:$B$140,'10Year_History_Results'!BH29)</f>
        <v>0</v>
      </c>
      <c r="AU29" s="2">
        <f>INDEX('2004'!$B$44:$B$140,'10Year_History_Results'!BI29)</f>
        <v>0</v>
      </c>
      <c r="AV29" s="2">
        <f>INDEX('2005'!$B$44:$B$140,'10Year_History_Results'!BJ29)</f>
        <v>0</v>
      </c>
      <c r="AW29" s="2">
        <f>INDEX('2006'!$B$44:$B$140,'10Year_History_Results'!BK29)</f>
        <v>0</v>
      </c>
      <c r="AX29" s="2">
        <f>INDEX('2007'!$B$44:$B$140,'10Year_History_Results'!BL29)</f>
        <v>0</v>
      </c>
      <c r="AY29" s="2">
        <f>INDEX('2008'!$B$44:$B$140,'10Year_History_Results'!BM29)</f>
        <v>15</v>
      </c>
      <c r="AZ29" s="2">
        <f>INDEX('2009'!$B$44:$B$140,'10Year_History_Results'!BN29)</f>
        <v>11</v>
      </c>
      <c r="BA29" s="154">
        <f>INDEX('2010'!$B$44:$B$140,'10Year_History_Results'!BO29)</f>
        <v>13</v>
      </c>
      <c r="BC29">
        <f t="shared" si="27"/>
        <v>1717</v>
      </c>
      <c r="BD29" s="153"/>
      <c r="BE29" s="2"/>
      <c r="BF29" s="2">
        <f>IF(ISNA(MATCH($BC29,'2001'!$A$44:$A$139,0)),97,MATCH($BC29,'2001'!$A$44:$A$139,0))</f>
        <v>97</v>
      </c>
      <c r="BG29" s="2">
        <f>IF(ISNA(MATCH($BC29,'2002'!$A$44:$A$139,0)),97,MATCH($BC29,'2002'!$A$44:$A$139,0))</f>
        <v>97</v>
      </c>
      <c r="BH29" s="2">
        <f>IF(ISNA(MATCH($BC29,'2003'!$A$44:$A$139,0)),97,MATCH($BC29,'2003'!$A$44:$A$139,0))</f>
        <v>97</v>
      </c>
      <c r="BI29" s="2">
        <f>IF(ISNA(MATCH($BC29,'2004'!$A$44:$A$139,0)),97,MATCH($BC29,'2004'!$A$44:$A$139,0))</f>
        <v>97</v>
      </c>
      <c r="BJ29" s="2">
        <f>IF(ISNA(MATCH($BC29,'2005'!$A$44:$A$139,0)),97,MATCH($BC29,'2005'!$A$44:$A$139,0))</f>
        <v>97</v>
      </c>
      <c r="BK29" s="2">
        <f>IF(ISNA(MATCH($BC29,'2006'!$A$44:$A$139,0)),97,MATCH($BC29,'2006'!$A$44:$A$139,0))</f>
        <v>97</v>
      </c>
      <c r="BL29" s="2">
        <f>IF(ISNA(MATCH($BC29,'2007'!$A$44:$A$139,0)),97,MATCH($BC29,'2007'!$A$44:$A$139,0))</f>
        <v>97</v>
      </c>
      <c r="BM29" s="2">
        <f>IF(ISNA(MATCH($BC29,'2008'!$A$44:$A$139,0)),97,MATCH($BC29,'2008'!$A$44:$A$139,0))</f>
        <v>82</v>
      </c>
      <c r="BN29" s="2">
        <f>IF(ISNA(MATCH($BC29,'2009'!$A$44:$A$139,0)),97,MATCH($BC29,'2009'!$A$44:$A$139,0))</f>
        <v>78</v>
      </c>
      <c r="BO29" s="154">
        <f>IF(ISNA(MATCH($BC29,'2010'!$A$44:$A$139,0)),97,MATCH($BC29,'2010'!$A$44:$A$139,0))</f>
        <v>68</v>
      </c>
      <c r="BQ29">
        <f t="shared" si="28"/>
        <v>1717</v>
      </c>
      <c r="BR29" s="323"/>
      <c r="BS29" s="324"/>
      <c r="BT29" s="324">
        <f t="shared" si="29"/>
        <v>0</v>
      </c>
      <c r="BU29" s="324">
        <f t="shared" si="14"/>
        <v>0</v>
      </c>
      <c r="BV29" s="324">
        <f t="shared" si="15"/>
        <v>0</v>
      </c>
      <c r="BW29" s="324">
        <f t="shared" si="16"/>
        <v>0</v>
      </c>
      <c r="BX29" s="324">
        <f t="shared" si="17"/>
        <v>0</v>
      </c>
      <c r="BY29" s="324">
        <f t="shared" si="18"/>
        <v>0</v>
      </c>
      <c r="BZ29" s="324">
        <f t="shared" si="19"/>
        <v>0</v>
      </c>
      <c r="CA29" s="324">
        <f t="shared" si="20"/>
        <v>35</v>
      </c>
      <c r="CB29" s="324">
        <f t="shared" si="21"/>
        <v>54.331000000000003</v>
      </c>
      <c r="CC29" s="325">
        <f t="shared" si="22"/>
        <v>49.217044600000001</v>
      </c>
    </row>
    <row r="30" spans="2:81" ht="13.5" thickBot="1">
      <c r="B30" s="282">
        <v>25</v>
      </c>
      <c r="C30" s="52">
        <f t="shared" si="0"/>
        <v>4</v>
      </c>
      <c r="D30" s="52">
        <f t="shared" si="23"/>
        <v>0</v>
      </c>
      <c r="E30" s="99"/>
      <c r="F30" s="2">
        <f t="shared" si="30"/>
        <v>25</v>
      </c>
      <c r="G30" s="100">
        <v>121</v>
      </c>
      <c r="H30" s="169">
        <f t="shared" si="1"/>
        <v>8</v>
      </c>
      <c r="I30" s="169">
        <f t="shared" si="2"/>
        <v>178</v>
      </c>
      <c r="J30" s="331">
        <f t="shared" si="3"/>
        <v>49.057133448654291</v>
      </c>
      <c r="K30" s="2"/>
      <c r="L30" s="268"/>
      <c r="M30" s="268" t="e">
        <f>(INDEX(Finish_table!R$4:R$83,MATCH('10Year_History_Results'!$G30,Finish_table!S$4:S$83,0),1))</f>
        <v>#N/A</v>
      </c>
      <c r="N30" s="268" t="str">
        <f>(INDEX(Finish_table!Z$4:Z$99,MATCH('10Year_History_Results'!$G30,Finish_table!AA$4:AA$99,0),1))</f>
        <v>F</v>
      </c>
      <c r="O30" s="268" t="str">
        <f>(INDEX(Finish_table!AI$4:AI$99,MATCH('10Year_History_Results'!$G30,Finish_table!AJ$4:AJ$99,0),1))</f>
        <v>QF</v>
      </c>
      <c r="P30" s="268" t="str">
        <f>(INDEX(Finish_table!AR$4:AR$99,MATCH('10Year_History_Results'!$G30,Finish_table!AS$4:AS$99,0),1))</f>
        <v>SF</v>
      </c>
      <c r="Q30" s="268" t="str">
        <f>(INDEX(Finish_table!BA$4:BA$99,MATCH('10Year_History_Results'!$G30,Finish_table!BB$4:BB$99,0),1))</f>
        <v>QF</v>
      </c>
      <c r="R30" s="268" t="str">
        <f>(INDEX(Finish_table!BJ$4:BJ$99,MATCH('10Year_History_Results'!$G30,Finish_table!BK$4:BK$99,0),1))</f>
        <v>SF</v>
      </c>
      <c r="S30" s="268" t="str">
        <f>(INDEX(Finish_table!BS$4:BS$99,MATCH('10Year_History_Results'!$G30,Finish_table!BT$4:BT$99,0),1))</f>
        <v>SF</v>
      </c>
      <c r="T30" s="268" t="str">
        <f>(INDEX(Finish_table!CB$4:CB$99,MATCH('10Year_History_Results'!$G30,Finish_table!CC$4:CC$99,0),1))</f>
        <v>QF</v>
      </c>
      <c r="U30" s="268" t="str">
        <f>(INDEX(Finish_table!CK$4:CK$99,MATCH('10Year_History_Results'!$G30,Finish_table!CL$4:CL$99,0),1))</f>
        <v>W</v>
      </c>
      <c r="V30" s="288" t="e">
        <f>(INDEX(Finish_table!CT$4:CT$99,MATCH('10Year_History_Results'!$G30,Finish_table!CU$4:CU$99,0),1))</f>
        <v>#N/A</v>
      </c>
      <c r="W30" s="2"/>
      <c r="X30" s="100"/>
      <c r="Y30" s="100"/>
      <c r="Z30">
        <f t="shared" si="4"/>
        <v>121</v>
      </c>
      <c r="AA30" s="153"/>
      <c r="AB30" s="2"/>
      <c r="AC30" s="2">
        <f t="shared" si="24"/>
        <v>0</v>
      </c>
      <c r="AD30" s="2">
        <f t="shared" si="5"/>
        <v>20</v>
      </c>
      <c r="AE30" s="2">
        <f t="shared" si="6"/>
        <v>0</v>
      </c>
      <c r="AF30" s="2">
        <f t="shared" si="7"/>
        <v>10</v>
      </c>
      <c r="AG30" s="2">
        <f t="shared" si="8"/>
        <v>0</v>
      </c>
      <c r="AH30" s="2">
        <f t="shared" si="9"/>
        <v>10</v>
      </c>
      <c r="AI30" s="2">
        <f t="shared" si="10"/>
        <v>10</v>
      </c>
      <c r="AJ30" s="2">
        <f t="shared" si="11"/>
        <v>0</v>
      </c>
      <c r="AK30" s="2">
        <f t="shared" si="12"/>
        <v>30</v>
      </c>
      <c r="AL30" s="154">
        <f t="shared" si="13"/>
        <v>0</v>
      </c>
      <c r="AM30" s="2">
        <f t="shared" si="25"/>
        <v>10.327955589886445</v>
      </c>
      <c r="AN30" s="2"/>
      <c r="AO30">
        <f t="shared" si="26"/>
        <v>121</v>
      </c>
      <c r="AP30" s="153"/>
      <c r="AQ30" s="2"/>
      <c r="AR30" s="2">
        <f>INDEX('2001'!$B$44:$B$140,'10Year_History_Results'!BF30)</f>
        <v>0</v>
      </c>
      <c r="AS30" s="2">
        <f>INDEX('2002'!$B$44:$B$140,'10Year_History_Results'!BG30)</f>
        <v>16</v>
      </c>
      <c r="AT30" s="2">
        <f>INDEX('2003'!$B$44:$B$140,'10Year_History_Results'!BH30)</f>
        <v>13</v>
      </c>
      <c r="AU30" s="2">
        <f>INDEX('2004'!$B$44:$B$140,'10Year_History_Results'!BI30)</f>
        <v>9</v>
      </c>
      <c r="AV30" s="2">
        <f>INDEX('2005'!$B$44:$B$140,'10Year_History_Results'!BJ30)</f>
        <v>12</v>
      </c>
      <c r="AW30" s="2">
        <f>INDEX('2006'!$B$44:$B$140,'10Year_History_Results'!BK30)</f>
        <v>13</v>
      </c>
      <c r="AX30" s="2">
        <f>INDEX('2007'!$B$44:$B$140,'10Year_History_Results'!BL30)</f>
        <v>14</v>
      </c>
      <c r="AY30" s="2">
        <f>INDEX('2008'!$B$44:$B$140,'10Year_History_Results'!BM30)</f>
        <v>9</v>
      </c>
      <c r="AZ30" s="2">
        <f>INDEX('2009'!$B$44:$B$140,'10Year_History_Results'!BN30)</f>
        <v>12</v>
      </c>
      <c r="BA30" s="154">
        <f>INDEX('2010'!$B$44:$B$140,'10Year_History_Results'!BO30)</f>
        <v>0</v>
      </c>
      <c r="BC30">
        <f t="shared" si="27"/>
        <v>121</v>
      </c>
      <c r="BD30" s="153"/>
      <c r="BE30" s="2"/>
      <c r="BF30" s="2">
        <f>IF(ISNA(MATCH($BC30,'2001'!$A$44:$A$139,0)),97,MATCH($BC30,'2001'!$A$44:$A$139,0))</f>
        <v>97</v>
      </c>
      <c r="BG30" s="2">
        <f>IF(ISNA(MATCH($BC30,'2002'!$A$44:$A$139,0)),97,MATCH($BC30,'2002'!$A$44:$A$139,0))</f>
        <v>27</v>
      </c>
      <c r="BH30" s="2">
        <f>IF(ISNA(MATCH($BC30,'2003'!$A$44:$A$139,0)),97,MATCH($BC30,'2003'!$A$44:$A$139,0))</f>
        <v>24</v>
      </c>
      <c r="BI30" s="2">
        <f>IF(ISNA(MATCH($BC30,'2004'!$A$44:$A$139,0)),97,MATCH($BC30,'2004'!$A$44:$A$139,0))</f>
        <v>22</v>
      </c>
      <c r="BJ30" s="2">
        <f>IF(ISNA(MATCH($BC30,'2005'!$A$44:$A$139,0)),97,MATCH($BC30,'2005'!$A$44:$A$139,0))</f>
        <v>24</v>
      </c>
      <c r="BK30" s="2">
        <f>IF(ISNA(MATCH($BC30,'2006'!$A$44:$A$139,0)),97,MATCH($BC30,'2006'!$A$44:$A$139,0))</f>
        <v>24</v>
      </c>
      <c r="BL30" s="2">
        <f>IF(ISNA(MATCH($BC30,'2007'!$A$44:$A$139,0)),97,MATCH($BC30,'2007'!$A$44:$A$139,0))</f>
        <v>22</v>
      </c>
      <c r="BM30" s="2">
        <f>IF(ISNA(MATCH($BC30,'2008'!$A$44:$A$139,0)),97,MATCH($BC30,'2008'!$A$44:$A$139,0))</f>
        <v>25</v>
      </c>
      <c r="BN30" s="2">
        <f>IF(ISNA(MATCH($BC30,'2009'!$A$44:$A$139,0)),97,MATCH($BC30,'2009'!$A$44:$A$139,0))</f>
        <v>19</v>
      </c>
      <c r="BO30" s="154">
        <f>IF(ISNA(MATCH($BC30,'2010'!$A$44:$A$139,0)),97,MATCH($BC30,'2010'!$A$44:$A$139,0))</f>
        <v>97</v>
      </c>
      <c r="BQ30">
        <f t="shared" si="28"/>
        <v>121</v>
      </c>
      <c r="BR30" s="323"/>
      <c r="BS30" s="324"/>
      <c r="BT30" s="324">
        <f t="shared" si="29"/>
        <v>0</v>
      </c>
      <c r="BU30" s="324">
        <f t="shared" si="14"/>
        <v>36</v>
      </c>
      <c r="BV30" s="324">
        <f t="shared" si="15"/>
        <v>36.997599999999998</v>
      </c>
      <c r="BW30" s="324">
        <f t="shared" si="16"/>
        <v>43.662600159999997</v>
      </c>
      <c r="BX30" s="324">
        <f t="shared" si="17"/>
        <v>41.105489266655994</v>
      </c>
      <c r="BY30" s="324">
        <f t="shared" si="18"/>
        <v>50.400919145152884</v>
      </c>
      <c r="BZ30" s="324">
        <f t="shared" si="19"/>
        <v>57.597252702158912</v>
      </c>
      <c r="CA30" s="324">
        <f t="shared" si="20"/>
        <v>47.39432865125913</v>
      </c>
      <c r="CB30" s="324">
        <f t="shared" si="21"/>
        <v>73.593059478929334</v>
      </c>
      <c r="CC30" s="325">
        <f t="shared" si="22"/>
        <v>49.057133448654291</v>
      </c>
    </row>
    <row r="31" spans="2:81" ht="13.5" thickBot="1">
      <c r="B31" s="149">
        <v>25</v>
      </c>
      <c r="C31" s="52">
        <f t="shared" si="0"/>
        <v>5</v>
      </c>
      <c r="D31" s="52">
        <f t="shared" si="23"/>
        <v>0</v>
      </c>
      <c r="E31" s="99"/>
      <c r="F31" s="2">
        <f t="shared" si="30"/>
        <v>26</v>
      </c>
      <c r="G31" s="100">
        <v>85</v>
      </c>
      <c r="H31" s="169">
        <f t="shared" si="1"/>
        <v>6</v>
      </c>
      <c r="I31" s="169">
        <f t="shared" si="2"/>
        <v>152</v>
      </c>
      <c r="J31" s="331">
        <f t="shared" si="3"/>
        <v>47.870037115090071</v>
      </c>
      <c r="K31" s="2"/>
      <c r="L31" s="268"/>
      <c r="M31" s="268" t="str">
        <f>(INDEX(Finish_table!R$4:R$83,MATCH('10Year_History_Results'!$G31,Finish_table!S$4:S$83,0),1))</f>
        <v>W</v>
      </c>
      <c r="N31" s="268" t="e">
        <f>(INDEX(Finish_table!Z$4:Z$99,MATCH('10Year_History_Results'!$G31,Finish_table!AA$4:AA$99,0),1))</f>
        <v>#N/A</v>
      </c>
      <c r="O31" s="268" t="e">
        <f>(INDEX(Finish_table!AI$4:AI$99,MATCH('10Year_History_Results'!$G31,Finish_table!AJ$4:AJ$99,0),1))</f>
        <v>#N/A</v>
      </c>
      <c r="P31" s="268" t="e">
        <f>(INDEX(Finish_table!AR$4:AR$99,MATCH('10Year_History_Results'!$G31,Finish_table!AS$4:AS$99,0),1))</f>
        <v>#N/A</v>
      </c>
      <c r="Q31" s="268" t="str">
        <f>(INDEX(Finish_table!BA$4:BA$99,MATCH('10Year_History_Results'!$G31,Finish_table!BB$4:BB$99,0),1))</f>
        <v>F</v>
      </c>
      <c r="R31" s="268" t="str">
        <f>(INDEX(Finish_table!BJ$4:BJ$99,MATCH('10Year_History_Results'!$G31,Finish_table!BK$4:BK$99,0),1))</f>
        <v>QF</v>
      </c>
      <c r="S31" s="268" t="str">
        <f>(INDEX(Finish_table!BS$4:BS$99,MATCH('10Year_History_Results'!$G31,Finish_table!BT$4:BT$99,0),1))</f>
        <v>F</v>
      </c>
      <c r="T31" s="268" t="e">
        <f>(INDEX(Finish_table!CB$4:CB$99,MATCH('10Year_History_Results'!$G31,Finish_table!CC$4:CC$99,0),1))</f>
        <v>#N/A</v>
      </c>
      <c r="U31" s="268" t="str">
        <f>(INDEX(Finish_table!CK$4:CK$99,MATCH('10Year_History_Results'!$G31,Finish_table!CL$4:CL$99,0),1))</f>
        <v>F</v>
      </c>
      <c r="V31" s="288" t="str">
        <f>(INDEX(Finish_table!CT$4:CT$99,MATCH('10Year_History_Results'!$G31,Finish_table!CU$4:CU$99,0),1))</f>
        <v>QF</v>
      </c>
      <c r="W31" s="2"/>
      <c r="X31" s="100"/>
      <c r="Y31" s="100"/>
      <c r="Z31">
        <f t="shared" si="4"/>
        <v>85</v>
      </c>
      <c r="AA31" s="153"/>
      <c r="AB31" s="2"/>
      <c r="AC31" s="2">
        <f t="shared" si="24"/>
        <v>30</v>
      </c>
      <c r="AD31" s="2">
        <f t="shared" si="5"/>
        <v>0</v>
      </c>
      <c r="AE31" s="2">
        <f t="shared" si="6"/>
        <v>0</v>
      </c>
      <c r="AF31" s="2">
        <f t="shared" si="7"/>
        <v>0</v>
      </c>
      <c r="AG31" s="2">
        <f t="shared" si="8"/>
        <v>20</v>
      </c>
      <c r="AH31" s="2">
        <f t="shared" si="9"/>
        <v>0</v>
      </c>
      <c r="AI31" s="2">
        <f t="shared" si="10"/>
        <v>20</v>
      </c>
      <c r="AJ31" s="2">
        <f t="shared" si="11"/>
        <v>0</v>
      </c>
      <c r="AK31" s="2">
        <f t="shared" si="12"/>
        <v>20</v>
      </c>
      <c r="AL31" s="154">
        <f t="shared" si="13"/>
        <v>0</v>
      </c>
      <c r="AM31" s="2">
        <f t="shared" si="25"/>
        <v>11.972189997378647</v>
      </c>
      <c r="AN31" s="2"/>
      <c r="AO31">
        <f t="shared" si="26"/>
        <v>85</v>
      </c>
      <c r="AP31" s="153"/>
      <c r="AQ31" s="2"/>
      <c r="AR31" s="2">
        <f>INDEX('2001'!$B$44:$B$140,'10Year_History_Results'!BF31)</f>
        <v>12</v>
      </c>
      <c r="AS31" s="2">
        <f>INDEX('2002'!$B$44:$B$140,'10Year_History_Results'!BG31)</f>
        <v>0</v>
      </c>
      <c r="AT31" s="2">
        <f>INDEX('2003'!$B$44:$B$140,'10Year_History_Results'!BH31)</f>
        <v>0</v>
      </c>
      <c r="AU31" s="2">
        <f>INDEX('2004'!$B$44:$B$140,'10Year_History_Results'!BI31)</f>
        <v>0</v>
      </c>
      <c r="AV31" s="2">
        <f>INDEX('2005'!$B$44:$B$140,'10Year_History_Results'!BJ31)</f>
        <v>8</v>
      </c>
      <c r="AW31" s="2">
        <f>INDEX('2006'!$B$44:$B$140,'10Year_History_Results'!BK31)</f>
        <v>5</v>
      </c>
      <c r="AX31" s="2">
        <f>INDEX('2007'!$B$44:$B$140,'10Year_History_Results'!BL31)</f>
        <v>13</v>
      </c>
      <c r="AY31" s="2">
        <f>INDEX('2008'!$B$44:$B$140,'10Year_History_Results'!BM31)</f>
        <v>0</v>
      </c>
      <c r="AZ31" s="2">
        <f>INDEX('2009'!$B$44:$B$140,'10Year_History_Results'!BN31)</f>
        <v>15</v>
      </c>
      <c r="BA31" s="154">
        <f>INDEX('2010'!$B$44:$B$140,'10Year_History_Results'!BO31)</f>
        <v>9</v>
      </c>
      <c r="BC31">
        <f t="shared" si="27"/>
        <v>85</v>
      </c>
      <c r="BD31" s="153"/>
      <c r="BE31" s="2"/>
      <c r="BF31" s="2">
        <f>IF(ISNA(MATCH($BC31,'2001'!$A$44:$A$139,0)),97,MATCH($BC31,'2001'!$A$44:$A$139,0))</f>
        <v>22</v>
      </c>
      <c r="BG31" s="2">
        <f>IF(ISNA(MATCH($BC31,'2002'!$A$44:$A$139,0)),97,MATCH($BC31,'2002'!$A$44:$A$139,0))</f>
        <v>97</v>
      </c>
      <c r="BH31" s="2">
        <f>IF(ISNA(MATCH($BC31,'2003'!$A$44:$A$139,0)),97,MATCH($BC31,'2003'!$A$44:$A$139,0))</f>
        <v>97</v>
      </c>
      <c r="BI31" s="2">
        <f>IF(ISNA(MATCH($BC31,'2004'!$A$44:$A$139,0)),97,MATCH($BC31,'2004'!$A$44:$A$139,0))</f>
        <v>97</v>
      </c>
      <c r="BJ31" s="2">
        <f>IF(ISNA(MATCH($BC31,'2005'!$A$44:$A$139,0)),97,MATCH($BC31,'2005'!$A$44:$A$139,0))</f>
        <v>17</v>
      </c>
      <c r="BK31" s="2">
        <f>IF(ISNA(MATCH($BC31,'2006'!$A$44:$A$139,0)),97,MATCH($BC31,'2006'!$A$44:$A$139,0))</f>
        <v>16</v>
      </c>
      <c r="BL31" s="2">
        <f>IF(ISNA(MATCH($BC31,'2007'!$A$44:$A$139,0)),97,MATCH($BC31,'2007'!$A$44:$A$139,0))</f>
        <v>15</v>
      </c>
      <c r="BM31" s="2">
        <f>IF(ISNA(MATCH($BC31,'2008'!$A$44:$A$139,0)),97,MATCH($BC31,'2008'!$A$44:$A$139,0))</f>
        <v>97</v>
      </c>
      <c r="BN31" s="2">
        <f>IF(ISNA(MATCH($BC31,'2009'!$A$44:$A$139,0)),97,MATCH($BC31,'2009'!$A$44:$A$139,0))</f>
        <v>13</v>
      </c>
      <c r="BO31" s="154">
        <f>IF(ISNA(MATCH($BC31,'2010'!$A$44:$A$139,0)),97,MATCH($BC31,'2010'!$A$44:$A$139,0))</f>
        <v>13</v>
      </c>
      <c r="BQ31">
        <f t="shared" si="28"/>
        <v>85</v>
      </c>
      <c r="BR31" s="323"/>
      <c r="BS31" s="324"/>
      <c r="BT31" s="324">
        <f t="shared" si="29"/>
        <v>42</v>
      </c>
      <c r="BU31" s="324">
        <f t="shared" si="14"/>
        <v>27.997199999999999</v>
      </c>
      <c r="BV31" s="324">
        <f t="shared" si="15"/>
        <v>18.662933519999999</v>
      </c>
      <c r="BW31" s="324">
        <f t="shared" si="16"/>
        <v>12.440711484431999</v>
      </c>
      <c r="BX31" s="324">
        <f t="shared" si="17"/>
        <v>36.292978275522373</v>
      </c>
      <c r="BY31" s="324">
        <f t="shared" si="18"/>
        <v>29.192899318463212</v>
      </c>
      <c r="BZ31" s="324">
        <f t="shared" si="19"/>
        <v>52.459986685687575</v>
      </c>
      <c r="CA31" s="324">
        <f t="shared" si="20"/>
        <v>34.969827124679334</v>
      </c>
      <c r="CB31" s="324">
        <f t="shared" si="21"/>
        <v>58.310886761311238</v>
      </c>
      <c r="CC31" s="325">
        <f t="shared" si="22"/>
        <v>47.870037115090071</v>
      </c>
    </row>
    <row r="32" spans="2:81" ht="13.5" thickBot="1">
      <c r="B32" s="149">
        <v>25</v>
      </c>
      <c r="C32" s="52">
        <f t="shared" si="0"/>
        <v>6</v>
      </c>
      <c r="D32" s="52">
        <f t="shared" si="23"/>
        <v>0</v>
      </c>
      <c r="E32" s="99"/>
      <c r="F32" s="2">
        <f t="shared" si="30"/>
        <v>27</v>
      </c>
      <c r="G32" s="100">
        <v>971</v>
      </c>
      <c r="H32" s="169">
        <f t="shared" si="1"/>
        <v>3</v>
      </c>
      <c r="I32" s="169">
        <f t="shared" si="2"/>
        <v>71</v>
      </c>
      <c r="J32" s="331">
        <f t="shared" si="3"/>
        <v>47.610771834281259</v>
      </c>
      <c r="K32" s="2"/>
      <c r="L32" s="268"/>
      <c r="M32" s="268" t="e">
        <f>(INDEX(Finish_table!R$4:R$83,MATCH('10Year_History_Results'!$G32,Finish_table!S$4:S$83,0),1))</f>
        <v>#N/A</v>
      </c>
      <c r="N32" s="268" t="e">
        <f>(INDEX(Finish_table!Z$4:Z$99,MATCH('10Year_History_Results'!$G32,Finish_table!AA$4:AA$99,0),1))</f>
        <v>#N/A</v>
      </c>
      <c r="O32" s="268" t="e">
        <f>(INDEX(Finish_table!AI$4:AI$99,MATCH('10Year_History_Results'!$G32,Finish_table!AJ$4:AJ$99,0),1))</f>
        <v>#N/A</v>
      </c>
      <c r="P32" s="268" t="str">
        <f>(INDEX(Finish_table!AR$4:AR$99,MATCH('10Year_History_Results'!$G32,Finish_table!AS$4:AS$99,0),1))</f>
        <v>QF</v>
      </c>
      <c r="Q32" s="268" t="e">
        <f>(INDEX(Finish_table!BA$4:BA$99,MATCH('10Year_History_Results'!$G32,Finish_table!BB$4:BB$99,0),1))</f>
        <v>#N/A</v>
      </c>
      <c r="R32" s="268" t="e">
        <f>(INDEX(Finish_table!BJ$4:BJ$99,MATCH('10Year_History_Results'!$G32,Finish_table!BK$4:BK$99,0),1))</f>
        <v>#N/A</v>
      </c>
      <c r="S32" s="268" t="e">
        <f>(INDEX(Finish_table!BS$4:BS$99,MATCH('10Year_History_Results'!$G32,Finish_table!BT$4:BT$99,0),1))</f>
        <v>#N/A</v>
      </c>
      <c r="T32" s="268" t="e">
        <f>(INDEX(Finish_table!CB$4:CB$99,MATCH('10Year_History_Results'!$G32,Finish_table!CC$4:CC$99,0),1))</f>
        <v>#N/A</v>
      </c>
      <c r="U32" s="268" t="str">
        <f>(INDEX(Finish_table!CK$4:CK$99,MATCH('10Year_History_Results'!$G32,Finish_table!CL$4:CL$99,0),1))</f>
        <v>WC</v>
      </c>
      <c r="V32" s="288" t="str">
        <f>(INDEX(Finish_table!CT$4:CT$99,MATCH('10Year_History_Results'!$G32,Finish_table!CU$4:CU$99,0),1))</f>
        <v>QF</v>
      </c>
      <c r="W32" s="2"/>
      <c r="X32" s="158"/>
      <c r="Y32" s="100"/>
      <c r="Z32">
        <f t="shared" si="4"/>
        <v>971</v>
      </c>
      <c r="AA32" s="153"/>
      <c r="AB32" s="2"/>
      <c r="AC32" s="2">
        <f t="shared" si="24"/>
        <v>0</v>
      </c>
      <c r="AD32" s="2">
        <f t="shared" si="5"/>
        <v>0</v>
      </c>
      <c r="AE32" s="2">
        <f t="shared" si="6"/>
        <v>0</v>
      </c>
      <c r="AF32" s="2">
        <f t="shared" si="7"/>
        <v>0</v>
      </c>
      <c r="AG32" s="2">
        <f t="shared" si="8"/>
        <v>0</v>
      </c>
      <c r="AH32" s="2">
        <f t="shared" si="9"/>
        <v>0</v>
      </c>
      <c r="AI32" s="2">
        <f t="shared" si="10"/>
        <v>0</v>
      </c>
      <c r="AJ32" s="2">
        <f t="shared" si="11"/>
        <v>0</v>
      </c>
      <c r="AK32" s="2">
        <f t="shared" si="12"/>
        <v>50</v>
      </c>
      <c r="AL32" s="154">
        <f t="shared" si="13"/>
        <v>0</v>
      </c>
      <c r="AM32" s="2">
        <f t="shared" si="25"/>
        <v>15.811388300841896</v>
      </c>
      <c r="AN32" s="2"/>
      <c r="AO32">
        <f t="shared" si="26"/>
        <v>971</v>
      </c>
      <c r="AP32" s="153"/>
      <c r="AQ32" s="2"/>
      <c r="AR32" s="2">
        <f>INDEX('2001'!$B$44:$B$140,'10Year_History_Results'!BF32)</f>
        <v>0</v>
      </c>
      <c r="AS32" s="2">
        <f>INDEX('2002'!$B$44:$B$140,'10Year_History_Results'!BG32)</f>
        <v>0</v>
      </c>
      <c r="AT32" s="2">
        <f>INDEX('2003'!$B$44:$B$140,'10Year_History_Results'!BH32)</f>
        <v>0</v>
      </c>
      <c r="AU32" s="2">
        <f>INDEX('2004'!$B$44:$B$140,'10Year_History_Results'!BI32)</f>
        <v>7</v>
      </c>
      <c r="AV32" s="2">
        <f>INDEX('2005'!$B$44:$B$140,'10Year_History_Results'!BJ32)</f>
        <v>0</v>
      </c>
      <c r="AW32" s="2">
        <f>INDEX('2006'!$B$44:$B$140,'10Year_History_Results'!BK32)</f>
        <v>0</v>
      </c>
      <c r="AX32" s="2">
        <f>INDEX('2007'!$B$44:$B$140,'10Year_History_Results'!BL32)</f>
        <v>0</v>
      </c>
      <c r="AY32" s="2">
        <f>INDEX('2008'!$B$44:$B$140,'10Year_History_Results'!BM32)</f>
        <v>0</v>
      </c>
      <c r="AZ32" s="2">
        <f>INDEX('2009'!$B$44:$B$140,'10Year_History_Results'!BN32)</f>
        <v>1</v>
      </c>
      <c r="BA32" s="154">
        <f>INDEX('2010'!$B$44:$B$140,'10Year_History_Results'!BO32)</f>
        <v>13</v>
      </c>
      <c r="BC32">
        <f t="shared" si="27"/>
        <v>971</v>
      </c>
      <c r="BD32" s="153"/>
      <c r="BE32" s="2"/>
      <c r="BF32" s="2">
        <f>IF(ISNA(MATCH($BC32,'2001'!$A$44:$A$139,0)),97,MATCH($BC32,'2001'!$A$44:$A$139,0))</f>
        <v>97</v>
      </c>
      <c r="BG32" s="2">
        <f>IF(ISNA(MATCH($BC32,'2002'!$A$44:$A$139,0)),97,MATCH($BC32,'2002'!$A$44:$A$139,0))</f>
        <v>97</v>
      </c>
      <c r="BH32" s="2">
        <f>IF(ISNA(MATCH($BC32,'2003'!$A$44:$A$139,0)),97,MATCH($BC32,'2003'!$A$44:$A$139,0))</f>
        <v>97</v>
      </c>
      <c r="BI32" s="2">
        <f>IF(ISNA(MATCH($BC32,'2004'!$A$44:$A$139,0)),97,MATCH($BC32,'2004'!$A$44:$A$139,0))</f>
        <v>82</v>
      </c>
      <c r="BJ32" s="2">
        <f>IF(ISNA(MATCH($BC32,'2005'!$A$44:$A$139,0)),97,MATCH($BC32,'2005'!$A$44:$A$139,0))</f>
        <v>97</v>
      </c>
      <c r="BK32" s="2">
        <f>IF(ISNA(MATCH($BC32,'2006'!$A$44:$A$139,0)),97,MATCH($BC32,'2006'!$A$44:$A$139,0))</f>
        <v>97</v>
      </c>
      <c r="BL32" s="2">
        <f>IF(ISNA(MATCH($BC32,'2007'!$A$44:$A$139,0)),97,MATCH($BC32,'2007'!$A$44:$A$139,0))</f>
        <v>97</v>
      </c>
      <c r="BM32" s="2">
        <f>IF(ISNA(MATCH($BC32,'2008'!$A$44:$A$139,0)),97,MATCH($BC32,'2008'!$A$44:$A$139,0))</f>
        <v>97</v>
      </c>
      <c r="BN32" s="2">
        <f>IF(ISNA(MATCH($BC32,'2009'!$A$44:$A$139,0)),97,MATCH($BC32,'2009'!$A$44:$A$139,0))</f>
        <v>57</v>
      </c>
      <c r="BO32" s="154">
        <f>IF(ISNA(MATCH($BC32,'2010'!$A$44:$A$139,0)),97,MATCH($BC32,'2010'!$A$44:$A$139,0))</f>
        <v>51</v>
      </c>
      <c r="BQ32">
        <f t="shared" si="28"/>
        <v>971</v>
      </c>
      <c r="BR32" s="323"/>
      <c r="BS32" s="324"/>
      <c r="BT32" s="324">
        <f t="shared" si="29"/>
        <v>0</v>
      </c>
      <c r="BU32" s="324">
        <f t="shared" si="14"/>
        <v>0</v>
      </c>
      <c r="BV32" s="324">
        <f t="shared" si="15"/>
        <v>0</v>
      </c>
      <c r="BW32" s="324">
        <f t="shared" si="16"/>
        <v>7</v>
      </c>
      <c r="BX32" s="324">
        <f t="shared" si="17"/>
        <v>4.6661999999999999</v>
      </c>
      <c r="BY32" s="324">
        <f t="shared" si="18"/>
        <v>3.1104889199999999</v>
      </c>
      <c r="BZ32" s="324">
        <f t="shared" si="19"/>
        <v>2.0734519140719998</v>
      </c>
      <c r="CA32" s="324">
        <f t="shared" si="20"/>
        <v>1.3821630459203951</v>
      </c>
      <c r="CB32" s="324">
        <f t="shared" si="21"/>
        <v>51.921349886410532</v>
      </c>
      <c r="CC32" s="325">
        <f t="shared" si="22"/>
        <v>47.610771834281259</v>
      </c>
    </row>
    <row r="33" spans="2:81" ht="13.5" thickBot="1">
      <c r="B33" s="149">
        <v>25</v>
      </c>
      <c r="C33" s="52">
        <f t="shared" si="0"/>
        <v>7</v>
      </c>
      <c r="D33" s="52">
        <f t="shared" si="23"/>
        <v>0</v>
      </c>
      <c r="E33" s="99"/>
      <c r="F33" s="2">
        <f t="shared" si="30"/>
        <v>28</v>
      </c>
      <c r="G33" s="100">
        <v>1218</v>
      </c>
      <c r="H33" s="169">
        <f t="shared" si="1"/>
        <v>4</v>
      </c>
      <c r="I33" s="169">
        <f t="shared" si="2"/>
        <v>118</v>
      </c>
      <c r="J33" s="331">
        <f t="shared" si="3"/>
        <v>46.2428413942501</v>
      </c>
      <c r="K33" s="2"/>
      <c r="L33" s="268"/>
      <c r="M33" s="268" t="e">
        <f>(INDEX(Finish_table!R$4:R$83,MATCH('10Year_History_Results'!$G33,Finish_table!S$4:S$83,0),1))</f>
        <v>#N/A</v>
      </c>
      <c r="N33" s="268" t="e">
        <f>(INDEX(Finish_table!Z$4:Z$99,MATCH('10Year_History_Results'!$G33,Finish_table!AA$4:AA$99,0),1))</f>
        <v>#N/A</v>
      </c>
      <c r="O33" s="268" t="e">
        <f>(INDEX(Finish_table!AI$4:AI$99,MATCH('10Year_History_Results'!$G33,Finish_table!AJ$4:AJ$99,0),1))</f>
        <v>#N/A</v>
      </c>
      <c r="P33" s="268" t="str">
        <f>(INDEX(Finish_table!AR$4:AR$99,MATCH('10Year_History_Results'!$G33,Finish_table!AS$4:AS$99,0),1))</f>
        <v>WF</v>
      </c>
      <c r="Q33" s="268" t="e">
        <f>(INDEX(Finish_table!BA$4:BA$99,MATCH('10Year_History_Results'!$G33,Finish_table!BB$4:BB$99,0),1))</f>
        <v>#N/A</v>
      </c>
      <c r="R33" s="268" t="e">
        <f>(INDEX(Finish_table!BJ$4:BJ$99,MATCH('10Year_History_Results'!$G33,Finish_table!BK$4:BK$99,0),1))</f>
        <v>#N/A</v>
      </c>
      <c r="S33" s="268" t="e">
        <f>(INDEX(Finish_table!BS$4:BS$99,MATCH('10Year_History_Results'!$G33,Finish_table!BT$4:BT$99,0),1))</f>
        <v>#N/A</v>
      </c>
      <c r="T33" s="268" t="str">
        <f>(INDEX(Finish_table!CB$4:CB$99,MATCH('10Year_History_Results'!$G33,Finish_table!CC$4:CC$99,0),1))</f>
        <v>QF</v>
      </c>
      <c r="U33" s="268" t="str">
        <f>(INDEX(Finish_table!CK$4:CK$99,MATCH('10Year_History_Results'!$G33,Finish_table!CL$4:CL$99,0),1))</f>
        <v>W</v>
      </c>
      <c r="V33" s="288" t="str">
        <f>(INDEX(Finish_table!CT$4:CT$99,MATCH('10Year_History_Results'!$G33,Finish_table!CU$4:CU$99,0),1))</f>
        <v>QF</v>
      </c>
      <c r="W33" s="2"/>
      <c r="X33" s="100"/>
      <c r="Y33" s="100"/>
      <c r="Z33">
        <f t="shared" si="4"/>
        <v>1218</v>
      </c>
      <c r="AA33" s="153"/>
      <c r="AB33" s="2"/>
      <c r="AC33" s="2">
        <f t="shared" si="24"/>
        <v>0</v>
      </c>
      <c r="AD33" s="2">
        <f t="shared" si="5"/>
        <v>0</v>
      </c>
      <c r="AE33" s="2">
        <f t="shared" si="6"/>
        <v>0</v>
      </c>
      <c r="AF33" s="2">
        <f t="shared" si="7"/>
        <v>40</v>
      </c>
      <c r="AG33" s="2">
        <f t="shared" si="8"/>
        <v>0</v>
      </c>
      <c r="AH33" s="2">
        <f t="shared" si="9"/>
        <v>0</v>
      </c>
      <c r="AI33" s="2">
        <f t="shared" si="10"/>
        <v>0</v>
      </c>
      <c r="AJ33" s="2">
        <f t="shared" si="11"/>
        <v>0</v>
      </c>
      <c r="AK33" s="2">
        <f t="shared" si="12"/>
        <v>30</v>
      </c>
      <c r="AL33" s="154">
        <f t="shared" si="13"/>
        <v>0</v>
      </c>
      <c r="AM33" s="2">
        <f t="shared" si="25"/>
        <v>14.944341180973263</v>
      </c>
      <c r="AN33" s="2"/>
      <c r="AO33">
        <f t="shared" si="26"/>
        <v>1218</v>
      </c>
      <c r="AP33" s="153"/>
      <c r="AQ33" s="2"/>
      <c r="AR33" s="2">
        <f>INDEX('2001'!$B$44:$B$140,'10Year_History_Results'!BF33)</f>
        <v>0</v>
      </c>
      <c r="AS33" s="2">
        <f>INDEX('2002'!$B$44:$B$140,'10Year_History_Results'!BG33)</f>
        <v>0</v>
      </c>
      <c r="AT33" s="2">
        <f>INDEX('2003'!$B$44:$B$140,'10Year_History_Results'!BH33)</f>
        <v>0</v>
      </c>
      <c r="AU33" s="2">
        <f>INDEX('2004'!$B$44:$B$140,'10Year_History_Results'!BI33)</f>
        <v>16</v>
      </c>
      <c r="AV33" s="2">
        <f>INDEX('2005'!$B$44:$B$140,'10Year_History_Results'!BJ33)</f>
        <v>0</v>
      </c>
      <c r="AW33" s="2">
        <f>INDEX('2006'!$B$44:$B$140,'10Year_History_Results'!BK33)</f>
        <v>0</v>
      </c>
      <c r="AX33" s="2">
        <f>INDEX('2007'!$B$44:$B$140,'10Year_History_Results'!BL33)</f>
        <v>0</v>
      </c>
      <c r="AY33" s="2">
        <f>INDEX('2008'!$B$44:$B$140,'10Year_History_Results'!BM33)</f>
        <v>12</v>
      </c>
      <c r="AZ33" s="2">
        <f>INDEX('2009'!$B$44:$B$140,'10Year_History_Results'!BN33)</f>
        <v>12</v>
      </c>
      <c r="BA33" s="154">
        <f>INDEX('2010'!$B$44:$B$140,'10Year_History_Results'!BO33)</f>
        <v>8</v>
      </c>
      <c r="BC33">
        <f t="shared" si="27"/>
        <v>1218</v>
      </c>
      <c r="BD33" s="153"/>
      <c r="BE33" s="2"/>
      <c r="BF33" s="2">
        <f>IF(ISNA(MATCH($BC33,'2001'!$A$44:$A$139,0)),97,MATCH($BC33,'2001'!$A$44:$A$139,0))</f>
        <v>97</v>
      </c>
      <c r="BG33" s="2">
        <f>IF(ISNA(MATCH($BC33,'2002'!$A$44:$A$139,0)),97,MATCH($BC33,'2002'!$A$44:$A$139,0))</f>
        <v>97</v>
      </c>
      <c r="BH33" s="2">
        <f>IF(ISNA(MATCH($BC33,'2003'!$A$44:$A$139,0)),97,MATCH($BC33,'2003'!$A$44:$A$139,0))</f>
        <v>97</v>
      </c>
      <c r="BI33" s="2">
        <f>IF(ISNA(MATCH($BC33,'2004'!$A$44:$A$139,0)),97,MATCH($BC33,'2004'!$A$44:$A$139,0))</f>
        <v>89</v>
      </c>
      <c r="BJ33" s="2">
        <f>IF(ISNA(MATCH($BC33,'2005'!$A$44:$A$139,0)),97,MATCH($BC33,'2005'!$A$44:$A$139,0))</f>
        <v>97</v>
      </c>
      <c r="BK33" s="2">
        <f>IF(ISNA(MATCH($BC33,'2006'!$A$44:$A$139,0)),97,MATCH($BC33,'2006'!$A$44:$A$139,0))</f>
        <v>97</v>
      </c>
      <c r="BL33" s="2">
        <f>IF(ISNA(MATCH($BC33,'2007'!$A$44:$A$139,0)),97,MATCH($BC33,'2007'!$A$44:$A$139,0))</f>
        <v>97</v>
      </c>
      <c r="BM33" s="2">
        <f>IF(ISNA(MATCH($BC33,'2008'!$A$44:$A$139,0)),97,MATCH($BC33,'2008'!$A$44:$A$139,0))</f>
        <v>70</v>
      </c>
      <c r="BN33" s="2">
        <f>IF(ISNA(MATCH($BC33,'2009'!$A$44:$A$139,0)),97,MATCH($BC33,'2009'!$A$44:$A$139,0))</f>
        <v>64</v>
      </c>
      <c r="BO33" s="154">
        <f>IF(ISNA(MATCH($BC33,'2010'!$A$44:$A$139,0)),97,MATCH($BC33,'2010'!$A$44:$A$139,0))</f>
        <v>57</v>
      </c>
      <c r="BQ33">
        <f t="shared" si="28"/>
        <v>1218</v>
      </c>
      <c r="BR33" s="323"/>
      <c r="BS33" s="324"/>
      <c r="BT33" s="324">
        <f t="shared" si="29"/>
        <v>0</v>
      </c>
      <c r="BU33" s="324">
        <f t="shared" si="14"/>
        <v>0</v>
      </c>
      <c r="BV33" s="324">
        <f t="shared" si="15"/>
        <v>0</v>
      </c>
      <c r="BW33" s="324">
        <f t="shared" si="16"/>
        <v>56</v>
      </c>
      <c r="BX33" s="324">
        <f t="shared" si="17"/>
        <v>37.329599999999999</v>
      </c>
      <c r="BY33" s="324">
        <f t="shared" si="18"/>
        <v>24.883911359999999</v>
      </c>
      <c r="BZ33" s="324">
        <f t="shared" si="19"/>
        <v>16.587615312575998</v>
      </c>
      <c r="CA33" s="324">
        <f t="shared" si="20"/>
        <v>23.057304367363159</v>
      </c>
      <c r="CB33" s="324">
        <f t="shared" si="21"/>
        <v>57.369999091284285</v>
      </c>
      <c r="CC33" s="325">
        <f t="shared" si="22"/>
        <v>46.2428413942501</v>
      </c>
    </row>
    <row r="34" spans="2:81" ht="13.5" thickBot="1">
      <c r="B34" s="138">
        <v>25</v>
      </c>
      <c r="C34" s="52">
        <f t="shared" si="0"/>
        <v>8</v>
      </c>
      <c r="D34" s="52">
        <f t="shared" si="23"/>
        <v>0</v>
      </c>
      <c r="E34" s="99"/>
      <c r="F34" s="2">
        <f t="shared" si="30"/>
        <v>29</v>
      </c>
      <c r="G34" s="100">
        <v>175</v>
      </c>
      <c r="H34" s="169">
        <f t="shared" si="1"/>
        <v>10</v>
      </c>
      <c r="I34" s="169">
        <f t="shared" si="2"/>
        <v>234</v>
      </c>
      <c r="J34" s="331">
        <f t="shared" si="3"/>
        <v>43.940050475824371</v>
      </c>
      <c r="K34" s="2"/>
      <c r="L34" s="268"/>
      <c r="M34" s="268" t="str">
        <f>(INDEX(Finish_table!R$4:R$83,MATCH('10Year_History_Results'!$G34,Finish_table!S$4:S$83,0),1))</f>
        <v>SF</v>
      </c>
      <c r="N34" s="268" t="str">
        <f>(INDEX(Finish_table!Z$4:Z$99,MATCH('10Year_History_Results'!$G34,Finish_table!AA$4:AA$99,0),1))</f>
        <v>SF</v>
      </c>
      <c r="O34" s="268" t="str">
        <f>(INDEX(Finish_table!AI$4:AI$99,MATCH('10Year_History_Results'!$G34,Finish_table!AJ$4:AJ$99,0),1))</f>
        <v>W</v>
      </c>
      <c r="P34" s="268" t="str">
        <f>(INDEX(Finish_table!AR$4:AR$99,MATCH('10Year_History_Results'!$G34,Finish_table!AS$4:AS$99,0),1))</f>
        <v>W</v>
      </c>
      <c r="Q34" s="268" t="str">
        <f>(INDEX(Finish_table!BA$4:BA$99,MATCH('10Year_History_Results'!$G34,Finish_table!BB$4:BB$99,0),1))</f>
        <v>W</v>
      </c>
      <c r="R34" s="268" t="str">
        <f>(INDEX(Finish_table!BJ$4:BJ$99,MATCH('10Year_History_Results'!$G34,Finish_table!BK$4:BK$99,0),1))</f>
        <v>QF</v>
      </c>
      <c r="S34" s="268" t="str">
        <f>(INDEX(Finish_table!BS$4:BS$99,MATCH('10Year_History_Results'!$G34,Finish_table!BT$4:BT$99,0),1))</f>
        <v>QF</v>
      </c>
      <c r="T34" s="268" t="str">
        <f>(INDEX(Finish_table!CB$4:CB$99,MATCH('10Year_History_Results'!$G34,Finish_table!CC$4:CC$99,0),1))</f>
        <v>QF</v>
      </c>
      <c r="U34" s="268" t="str">
        <f>(INDEX(Finish_table!CK$4:CK$99,MATCH('10Year_History_Results'!$G34,Finish_table!CL$4:CL$99,0),1))</f>
        <v>QF</v>
      </c>
      <c r="V34" s="288" t="str">
        <f>(INDEX(Finish_table!CT$4:CT$99,MATCH('10Year_History_Results'!$G34,Finish_table!CU$4:CU$99,0),1))</f>
        <v>QF</v>
      </c>
      <c r="W34" s="2"/>
      <c r="X34" s="100"/>
      <c r="Y34" s="100"/>
      <c r="Z34">
        <f t="shared" si="4"/>
        <v>175</v>
      </c>
      <c r="AA34" s="153"/>
      <c r="AB34" s="2"/>
      <c r="AC34" s="2">
        <f t="shared" si="24"/>
        <v>10</v>
      </c>
      <c r="AD34" s="2">
        <f t="shared" si="5"/>
        <v>10</v>
      </c>
      <c r="AE34" s="2">
        <f t="shared" si="6"/>
        <v>30</v>
      </c>
      <c r="AF34" s="2">
        <f t="shared" si="7"/>
        <v>30</v>
      </c>
      <c r="AG34" s="2">
        <f t="shared" si="8"/>
        <v>30</v>
      </c>
      <c r="AH34" s="2">
        <f t="shared" si="9"/>
        <v>0</v>
      </c>
      <c r="AI34" s="2">
        <f t="shared" si="10"/>
        <v>0</v>
      </c>
      <c r="AJ34" s="2">
        <f t="shared" si="11"/>
        <v>0</v>
      </c>
      <c r="AK34" s="2">
        <f t="shared" si="12"/>
        <v>0</v>
      </c>
      <c r="AL34" s="154">
        <f t="shared" si="13"/>
        <v>0</v>
      </c>
      <c r="AM34" s="2">
        <f t="shared" si="25"/>
        <v>13.703203194062977</v>
      </c>
      <c r="AN34" s="2"/>
      <c r="AO34">
        <f t="shared" si="26"/>
        <v>175</v>
      </c>
      <c r="AP34" s="153"/>
      <c r="AQ34" s="2"/>
      <c r="AR34" s="2">
        <f>INDEX('2001'!$B$44:$B$140,'10Year_History_Results'!BF34)</f>
        <v>13</v>
      </c>
      <c r="AS34" s="2">
        <f>INDEX('2002'!$B$44:$B$140,'10Year_History_Results'!BG34)</f>
        <v>15</v>
      </c>
      <c r="AT34" s="2">
        <f>INDEX('2003'!$B$44:$B$140,'10Year_History_Results'!BH34)</f>
        <v>13</v>
      </c>
      <c r="AU34" s="2">
        <f>INDEX('2004'!$B$44:$B$140,'10Year_History_Results'!BI34)</f>
        <v>13</v>
      </c>
      <c r="AV34" s="2">
        <f>INDEX('2005'!$B$44:$B$140,'10Year_History_Results'!BJ34)</f>
        <v>15</v>
      </c>
      <c r="AW34" s="2">
        <f>INDEX('2006'!$B$44:$B$140,'10Year_History_Results'!BK34)</f>
        <v>7</v>
      </c>
      <c r="AX34" s="2">
        <f>INDEX('2007'!$B$44:$B$140,'10Year_History_Results'!BL34)</f>
        <v>12</v>
      </c>
      <c r="AY34" s="2">
        <f>INDEX('2008'!$B$44:$B$140,'10Year_History_Results'!BM34)</f>
        <v>11</v>
      </c>
      <c r="AZ34" s="2">
        <f>INDEX('2009'!$B$44:$B$140,'10Year_History_Results'!BN34)</f>
        <v>14</v>
      </c>
      <c r="BA34" s="154">
        <f>INDEX('2010'!$B$44:$B$140,'10Year_History_Results'!BO34)</f>
        <v>11</v>
      </c>
      <c r="BC34">
        <f t="shared" si="27"/>
        <v>175</v>
      </c>
      <c r="BD34" s="153"/>
      <c r="BE34" s="2"/>
      <c r="BF34" s="2">
        <f>IF(ISNA(MATCH($BC34,'2001'!$A$44:$A$139,0)),97,MATCH($BC34,'2001'!$A$44:$A$139,0))</f>
        <v>41</v>
      </c>
      <c r="BG34" s="2">
        <f>IF(ISNA(MATCH($BC34,'2002'!$A$44:$A$139,0)),97,MATCH($BC34,'2002'!$A$44:$A$139,0))</f>
        <v>40</v>
      </c>
      <c r="BH34" s="2">
        <f>IF(ISNA(MATCH($BC34,'2003'!$A$44:$A$139,0)),97,MATCH($BC34,'2003'!$A$44:$A$139,0))</f>
        <v>31</v>
      </c>
      <c r="BI34" s="2">
        <f>IF(ISNA(MATCH($BC34,'2004'!$A$44:$A$139,0)),97,MATCH($BC34,'2004'!$A$44:$A$139,0))</f>
        <v>26</v>
      </c>
      <c r="BJ34" s="2">
        <f>IF(ISNA(MATCH($BC34,'2005'!$A$44:$A$139,0)),97,MATCH($BC34,'2005'!$A$44:$A$139,0))</f>
        <v>29</v>
      </c>
      <c r="BK34" s="2">
        <f>IF(ISNA(MATCH($BC34,'2006'!$A$44:$A$139,0)),97,MATCH($BC34,'2006'!$A$44:$A$139,0))</f>
        <v>33</v>
      </c>
      <c r="BL34" s="2">
        <f>IF(ISNA(MATCH($BC34,'2007'!$A$44:$A$139,0)),97,MATCH($BC34,'2007'!$A$44:$A$139,0))</f>
        <v>26</v>
      </c>
      <c r="BM34" s="2">
        <f>IF(ISNA(MATCH($BC34,'2008'!$A$44:$A$139,0)),97,MATCH($BC34,'2008'!$A$44:$A$139,0))</f>
        <v>30</v>
      </c>
      <c r="BN34" s="2">
        <f>IF(ISNA(MATCH($BC34,'2009'!$A$44:$A$139,0)),97,MATCH($BC34,'2009'!$A$44:$A$139,0))</f>
        <v>24</v>
      </c>
      <c r="BO34" s="154">
        <f>IF(ISNA(MATCH($BC34,'2010'!$A$44:$A$139,0)),97,MATCH($BC34,'2010'!$A$44:$A$139,0))</f>
        <v>19</v>
      </c>
      <c r="BQ34">
        <f t="shared" si="28"/>
        <v>175</v>
      </c>
      <c r="BR34" s="323"/>
      <c r="BS34" s="324"/>
      <c r="BT34" s="324">
        <f t="shared" si="29"/>
        <v>23</v>
      </c>
      <c r="BU34" s="324">
        <f t="shared" si="14"/>
        <v>40.331800000000001</v>
      </c>
      <c r="BV34" s="324">
        <f t="shared" si="15"/>
        <v>69.885177880000001</v>
      </c>
      <c r="BW34" s="324">
        <f t="shared" si="16"/>
        <v>89.585459574807999</v>
      </c>
      <c r="BX34" s="324">
        <f t="shared" si="17"/>
        <v>104.71766735256702</v>
      </c>
      <c r="BY34" s="324">
        <f t="shared" si="18"/>
        <v>76.804797057221165</v>
      </c>
      <c r="BZ34" s="324">
        <f t="shared" si="19"/>
        <v>63.198077718343626</v>
      </c>
      <c r="CA34" s="324">
        <f t="shared" si="20"/>
        <v>53.127838607047856</v>
      </c>
      <c r="CB34" s="324">
        <f t="shared" si="21"/>
        <v>49.4150172154581</v>
      </c>
      <c r="CC34" s="325">
        <f t="shared" si="22"/>
        <v>43.940050475824371</v>
      </c>
    </row>
    <row r="35" spans="2:81" ht="13.5" thickBot="1">
      <c r="B35" s="138">
        <v>25</v>
      </c>
      <c r="C35" s="52">
        <f t="shared" si="0"/>
        <v>9</v>
      </c>
      <c r="D35" s="52">
        <f t="shared" si="23"/>
        <v>9</v>
      </c>
      <c r="E35" s="99"/>
      <c r="F35" s="2">
        <f t="shared" si="30"/>
        <v>30</v>
      </c>
      <c r="G35" s="100">
        <v>79</v>
      </c>
      <c r="H35" s="169">
        <f t="shared" si="1"/>
        <v>9</v>
      </c>
      <c r="I35" s="169">
        <f t="shared" si="2"/>
        <v>158</v>
      </c>
      <c r="J35" s="331">
        <f t="shared" si="3"/>
        <v>43.568783357537733</v>
      </c>
      <c r="K35" s="2"/>
      <c r="L35" s="268"/>
      <c r="M35" s="268" t="e">
        <f>(INDEX(Finish_table!R$4:R$83,MATCH('10Year_History_Results'!$G35,Finish_table!S$4:S$83,0),1))</f>
        <v>#N/A</v>
      </c>
      <c r="N35" s="268" t="str">
        <f>(INDEX(Finish_table!Z$4:Z$99,MATCH('10Year_History_Results'!$G35,Finish_table!AA$4:AA$99,0),1))</f>
        <v>QF</v>
      </c>
      <c r="O35" s="268" t="str">
        <f>(INDEX(Finish_table!AI$4:AI$99,MATCH('10Year_History_Results'!$G35,Finish_table!AJ$4:AJ$99,0),1))</f>
        <v>SF</v>
      </c>
      <c r="P35" s="268" t="str">
        <f>(INDEX(Finish_table!AR$4:AR$99,MATCH('10Year_History_Results'!$G35,Finish_table!AS$4:AS$99,0),1))</f>
        <v>SF</v>
      </c>
      <c r="Q35" s="268" t="str">
        <f>(INDEX(Finish_table!BA$4:BA$99,MATCH('10Year_History_Results'!$G35,Finish_table!BB$4:BB$99,0),1))</f>
        <v>SF</v>
      </c>
      <c r="R35" s="268" t="str">
        <f>(INDEX(Finish_table!BJ$4:BJ$99,MATCH('10Year_History_Results'!$G35,Finish_table!BK$4:BK$99,0),1))</f>
        <v>SF</v>
      </c>
      <c r="S35" s="268" t="str">
        <f>(INDEX(Finish_table!BS$4:BS$99,MATCH('10Year_History_Results'!$G35,Finish_table!BT$4:BT$99,0),1))</f>
        <v>F</v>
      </c>
      <c r="T35" s="268" t="str">
        <f>(INDEX(Finish_table!CB$4:CB$99,MATCH('10Year_History_Results'!$G35,Finish_table!CC$4:CC$99,0),1))</f>
        <v>QF</v>
      </c>
      <c r="U35" s="268" t="str">
        <f>(INDEX(Finish_table!CK$4:CK$99,MATCH('10Year_History_Results'!$G35,Finish_table!CL$4:CL$99,0),1))</f>
        <v>SF</v>
      </c>
      <c r="V35" s="288" t="str">
        <f>(INDEX(Finish_table!CT$4:CT$99,MATCH('10Year_History_Results'!$G35,Finish_table!CU$4:CU$99,0),1))</f>
        <v>QF</v>
      </c>
      <c r="W35" s="2"/>
      <c r="X35" s="100"/>
      <c r="Y35" s="100"/>
      <c r="Z35">
        <f t="shared" si="4"/>
        <v>79</v>
      </c>
      <c r="AA35" s="153"/>
      <c r="AB35" s="2"/>
      <c r="AC35" s="2">
        <f t="shared" si="24"/>
        <v>0</v>
      </c>
      <c r="AD35" s="2">
        <f t="shared" si="5"/>
        <v>0</v>
      </c>
      <c r="AE35" s="2">
        <f t="shared" si="6"/>
        <v>10</v>
      </c>
      <c r="AF35" s="2">
        <f t="shared" si="7"/>
        <v>10</v>
      </c>
      <c r="AG35" s="2">
        <f t="shared" si="8"/>
        <v>10</v>
      </c>
      <c r="AH35" s="2">
        <f t="shared" si="9"/>
        <v>10</v>
      </c>
      <c r="AI35" s="2">
        <f t="shared" si="10"/>
        <v>20</v>
      </c>
      <c r="AJ35" s="2">
        <f t="shared" si="11"/>
        <v>0</v>
      </c>
      <c r="AK35" s="2">
        <f t="shared" si="12"/>
        <v>10</v>
      </c>
      <c r="AL35" s="154">
        <f t="shared" si="13"/>
        <v>0</v>
      </c>
      <c r="AM35" s="2">
        <f t="shared" si="25"/>
        <v>6.7494855771055287</v>
      </c>
      <c r="AN35" s="2"/>
      <c r="AO35">
        <f t="shared" si="26"/>
        <v>79</v>
      </c>
      <c r="AP35" s="153"/>
      <c r="AQ35" s="2"/>
      <c r="AR35" s="2">
        <f>INDEX('2001'!$B$44:$B$140,'10Year_History_Results'!BF35)</f>
        <v>0</v>
      </c>
      <c r="AS35" s="2">
        <f>INDEX('2002'!$B$44:$B$140,'10Year_History_Results'!BG35)</f>
        <v>9</v>
      </c>
      <c r="AT35" s="2">
        <f>INDEX('2003'!$B$44:$B$140,'10Year_History_Results'!BH35)</f>
        <v>15</v>
      </c>
      <c r="AU35" s="2">
        <f>INDEX('2004'!$B$44:$B$140,'10Year_History_Results'!BI35)</f>
        <v>13</v>
      </c>
      <c r="AV35" s="2">
        <f>INDEX('2005'!$B$44:$B$140,'10Year_History_Results'!BJ35)</f>
        <v>4</v>
      </c>
      <c r="AW35" s="2">
        <f>INDEX('2006'!$B$44:$B$140,'10Year_History_Results'!BK35)</f>
        <v>15</v>
      </c>
      <c r="AX35" s="2">
        <f>INDEX('2007'!$B$44:$B$140,'10Year_History_Results'!BL35)</f>
        <v>8</v>
      </c>
      <c r="AY35" s="2">
        <f>INDEX('2008'!$B$44:$B$140,'10Year_History_Results'!BM35)</f>
        <v>6</v>
      </c>
      <c r="AZ35" s="2">
        <f>INDEX('2009'!$B$44:$B$140,'10Year_History_Results'!BN35)</f>
        <v>8</v>
      </c>
      <c r="BA35" s="154">
        <f>INDEX('2010'!$B$44:$B$140,'10Year_History_Results'!BO35)</f>
        <v>10</v>
      </c>
      <c r="BC35">
        <f t="shared" si="27"/>
        <v>79</v>
      </c>
      <c r="BD35" s="153"/>
      <c r="BE35" s="2"/>
      <c r="BF35" s="2">
        <f>IF(ISNA(MATCH($BC35,'2001'!$A$44:$A$139,0)),97,MATCH($BC35,'2001'!$A$44:$A$139,0))</f>
        <v>97</v>
      </c>
      <c r="BG35" s="2">
        <f>IF(ISNA(MATCH($BC35,'2002'!$A$44:$A$139,0)),97,MATCH($BC35,'2002'!$A$44:$A$139,0))</f>
        <v>18</v>
      </c>
      <c r="BH35" s="2">
        <f>IF(ISNA(MATCH($BC35,'2003'!$A$44:$A$139,0)),97,MATCH($BC35,'2003'!$A$44:$A$139,0))</f>
        <v>18</v>
      </c>
      <c r="BI35" s="2">
        <f>IF(ISNA(MATCH($BC35,'2004'!$A$44:$A$139,0)),97,MATCH($BC35,'2004'!$A$44:$A$139,0))</f>
        <v>18</v>
      </c>
      <c r="BJ35" s="2">
        <f>IF(ISNA(MATCH($BC35,'2005'!$A$44:$A$139,0)),97,MATCH($BC35,'2005'!$A$44:$A$139,0))</f>
        <v>16</v>
      </c>
      <c r="BK35" s="2">
        <f>IF(ISNA(MATCH($BC35,'2006'!$A$44:$A$139,0)),97,MATCH($BC35,'2006'!$A$44:$A$139,0))</f>
        <v>15</v>
      </c>
      <c r="BL35" s="2">
        <f>IF(ISNA(MATCH($BC35,'2007'!$A$44:$A$139,0)),97,MATCH($BC35,'2007'!$A$44:$A$139,0))</f>
        <v>14</v>
      </c>
      <c r="BM35" s="2">
        <f>IF(ISNA(MATCH($BC35,'2008'!$A$44:$A$139,0)),97,MATCH($BC35,'2008'!$A$44:$A$139,0))</f>
        <v>17</v>
      </c>
      <c r="BN35" s="2">
        <f>IF(ISNA(MATCH($BC35,'2009'!$A$44:$A$139,0)),97,MATCH($BC35,'2009'!$A$44:$A$139,0))</f>
        <v>12</v>
      </c>
      <c r="BO35" s="154">
        <f>IF(ISNA(MATCH($BC35,'2010'!$A$44:$A$139,0)),97,MATCH($BC35,'2010'!$A$44:$A$139,0))</f>
        <v>12</v>
      </c>
      <c r="BQ35">
        <f t="shared" si="28"/>
        <v>79</v>
      </c>
      <c r="BR35" s="323"/>
      <c r="BS35" s="324"/>
      <c r="BT35" s="324">
        <f t="shared" si="29"/>
        <v>0</v>
      </c>
      <c r="BU35" s="324">
        <f t="shared" si="14"/>
        <v>9</v>
      </c>
      <c r="BV35" s="324">
        <f t="shared" si="15"/>
        <v>30.999400000000001</v>
      </c>
      <c r="BW35" s="324">
        <f t="shared" si="16"/>
        <v>43.664200039999997</v>
      </c>
      <c r="BX35" s="324">
        <f t="shared" si="17"/>
        <v>43.106555746664</v>
      </c>
      <c r="BY35" s="324">
        <f t="shared" si="18"/>
        <v>53.734830060726225</v>
      </c>
      <c r="BZ35" s="324">
        <f t="shared" si="19"/>
        <v>63.819637718480102</v>
      </c>
      <c r="CA35" s="324">
        <f t="shared" si="20"/>
        <v>48.542170503138834</v>
      </c>
      <c r="CB35" s="324">
        <f t="shared" si="21"/>
        <v>50.358210857392343</v>
      </c>
      <c r="CC35" s="325">
        <f t="shared" si="22"/>
        <v>43.568783357537733</v>
      </c>
    </row>
    <row r="36" spans="2:81" ht="13.5" thickBot="1">
      <c r="B36" s="149">
        <v>27</v>
      </c>
      <c r="C36" s="52">
        <f t="shared" si="0"/>
        <v>1</v>
      </c>
      <c r="D36" s="52">
        <f t="shared" si="23"/>
        <v>0</v>
      </c>
      <c r="E36" s="99"/>
      <c r="F36" s="2">
        <f t="shared" si="30"/>
        <v>31</v>
      </c>
      <c r="G36" s="100">
        <v>365</v>
      </c>
      <c r="H36" s="169">
        <f t="shared" si="1"/>
        <v>9</v>
      </c>
      <c r="I36" s="169">
        <f t="shared" si="2"/>
        <v>188</v>
      </c>
      <c r="J36" s="331">
        <f t="shared" si="3"/>
        <v>41.946993818527609</v>
      </c>
      <c r="K36" s="2"/>
      <c r="L36" s="268"/>
      <c r="M36" s="268" t="str">
        <f>(INDEX(Finish_table!R$4:R$83,MATCH('10Year_History_Results'!$G36,Finish_table!S$4:S$83,0),1))</f>
        <v>WC</v>
      </c>
      <c r="N36" s="268" t="str">
        <f>(INDEX(Finish_table!Z$4:Z$99,MATCH('10Year_History_Results'!$G36,Finish_table!AA$4:AA$99,0),1))</f>
        <v>QF</v>
      </c>
      <c r="O36" s="268" t="e">
        <f>(INDEX(Finish_table!AI$4:AI$99,MATCH('10Year_History_Results'!$G36,Finish_table!AJ$4:AJ$99,0),1))</f>
        <v>#N/A</v>
      </c>
      <c r="P36" s="268" t="str">
        <f>(INDEX(Finish_table!AR$4:AR$99,MATCH('10Year_History_Results'!$G36,Finish_table!AS$4:AS$99,0),1))</f>
        <v>F</v>
      </c>
      <c r="Q36" s="268" t="str">
        <f>(INDEX(Finish_table!BA$4:BA$99,MATCH('10Year_History_Results'!$G36,Finish_table!BB$4:BB$99,0),1))</f>
        <v>QF</v>
      </c>
      <c r="R36" s="268" t="str">
        <f>(INDEX(Finish_table!BJ$4:BJ$99,MATCH('10Year_History_Results'!$G36,Finish_table!BK$4:BK$99,0),1))</f>
        <v>SF</v>
      </c>
      <c r="S36" s="268" t="str">
        <f>(INDEX(Finish_table!BS$4:BS$99,MATCH('10Year_History_Results'!$G36,Finish_table!BT$4:BT$99,0),1))</f>
        <v>QF</v>
      </c>
      <c r="T36" s="268" t="str">
        <f>(INDEX(Finish_table!CB$4:CB$99,MATCH('10Year_History_Results'!$G36,Finish_table!CC$4:CC$99,0),1))</f>
        <v>F</v>
      </c>
      <c r="U36" s="268" t="str">
        <f>(INDEX(Finish_table!CK$4:CK$99,MATCH('10Year_History_Results'!$G36,Finish_table!CL$4:CL$99,0),1))</f>
        <v>QF</v>
      </c>
      <c r="V36" s="288" t="str">
        <f>(INDEX(Finish_table!CT$4:CT$99,MATCH('10Year_History_Results'!$G36,Finish_table!CU$4:CU$99,0),1))</f>
        <v>QF</v>
      </c>
      <c r="W36" s="2"/>
      <c r="X36" s="100"/>
      <c r="Y36" s="100"/>
      <c r="Z36">
        <f t="shared" si="4"/>
        <v>365</v>
      </c>
      <c r="AA36" s="153"/>
      <c r="AB36" s="2"/>
      <c r="AC36" s="2">
        <f t="shared" si="24"/>
        <v>50</v>
      </c>
      <c r="AD36" s="2">
        <f t="shared" si="5"/>
        <v>0</v>
      </c>
      <c r="AE36" s="2">
        <f t="shared" si="6"/>
        <v>0</v>
      </c>
      <c r="AF36" s="2">
        <f t="shared" si="7"/>
        <v>20</v>
      </c>
      <c r="AG36" s="2">
        <f t="shared" si="8"/>
        <v>0</v>
      </c>
      <c r="AH36" s="2">
        <f t="shared" si="9"/>
        <v>10</v>
      </c>
      <c r="AI36" s="2">
        <f t="shared" si="10"/>
        <v>0</v>
      </c>
      <c r="AJ36" s="2">
        <f t="shared" si="11"/>
        <v>20</v>
      </c>
      <c r="AK36" s="2">
        <f t="shared" si="12"/>
        <v>0</v>
      </c>
      <c r="AL36" s="154">
        <f t="shared" si="13"/>
        <v>0</v>
      </c>
      <c r="AM36" s="2">
        <f t="shared" si="25"/>
        <v>16.329931618554522</v>
      </c>
      <c r="AN36" s="2"/>
      <c r="AO36">
        <f t="shared" si="26"/>
        <v>365</v>
      </c>
      <c r="AP36" s="153"/>
      <c r="AQ36" s="2"/>
      <c r="AR36" s="2">
        <f>INDEX('2001'!$B$44:$B$140,'10Year_History_Results'!BF36)</f>
        <v>12</v>
      </c>
      <c r="AS36" s="2">
        <f>INDEX('2002'!$B$44:$B$140,'10Year_History_Results'!BG36)</f>
        <v>13</v>
      </c>
      <c r="AT36" s="2">
        <f>INDEX('2003'!$B$44:$B$140,'10Year_History_Results'!BH36)</f>
        <v>0</v>
      </c>
      <c r="AU36" s="2">
        <f>INDEX('2004'!$B$44:$B$140,'10Year_History_Results'!BI36)</f>
        <v>2</v>
      </c>
      <c r="AV36" s="2">
        <f>INDEX('2005'!$B$44:$B$140,'10Year_History_Results'!BJ36)</f>
        <v>8</v>
      </c>
      <c r="AW36" s="2">
        <f>INDEX('2006'!$B$44:$B$140,'10Year_History_Results'!BK36)</f>
        <v>14</v>
      </c>
      <c r="AX36" s="2">
        <f>INDEX('2007'!$B$44:$B$140,'10Year_History_Results'!BL36)</f>
        <v>6</v>
      </c>
      <c r="AY36" s="2">
        <f>INDEX('2008'!$B$44:$B$140,'10Year_History_Results'!BM36)</f>
        <v>13</v>
      </c>
      <c r="AZ36" s="2">
        <f>INDEX('2009'!$B$44:$B$140,'10Year_History_Results'!BN36)</f>
        <v>13</v>
      </c>
      <c r="BA36" s="154">
        <f>INDEX('2010'!$B$44:$B$140,'10Year_History_Results'!BO36)</f>
        <v>7</v>
      </c>
      <c r="BC36">
        <f t="shared" si="27"/>
        <v>365</v>
      </c>
      <c r="BD36" s="153"/>
      <c r="BE36" s="2"/>
      <c r="BF36" s="2">
        <f>IF(ISNA(MATCH($BC36,'2001'!$A$44:$A$139,0)),97,MATCH($BC36,'2001'!$A$44:$A$139,0))</f>
        <v>70</v>
      </c>
      <c r="BG36" s="2">
        <f>IF(ISNA(MATCH($BC36,'2002'!$A$44:$A$139,0)),97,MATCH($BC36,'2002'!$A$44:$A$139,0))</f>
        <v>73</v>
      </c>
      <c r="BH36" s="2">
        <f>IF(ISNA(MATCH($BC36,'2003'!$A$44:$A$139,0)),97,MATCH($BC36,'2003'!$A$44:$A$139,0))</f>
        <v>97</v>
      </c>
      <c r="BI36" s="2">
        <f>IF(ISNA(MATCH($BC36,'2004'!$A$44:$A$139,0)),97,MATCH($BC36,'2004'!$A$44:$A$139,0))</f>
        <v>56</v>
      </c>
      <c r="BJ36" s="2">
        <f>IF(ISNA(MATCH($BC36,'2005'!$A$44:$A$139,0)),97,MATCH($BC36,'2005'!$A$44:$A$139,0))</f>
        <v>56</v>
      </c>
      <c r="BK36" s="2">
        <f>IF(ISNA(MATCH($BC36,'2006'!$A$44:$A$139,0)),97,MATCH($BC36,'2006'!$A$44:$A$139,0))</f>
        <v>57</v>
      </c>
      <c r="BL36" s="2">
        <f>IF(ISNA(MATCH($BC36,'2007'!$A$44:$A$139,0)),97,MATCH($BC36,'2007'!$A$44:$A$139,0))</f>
        <v>46</v>
      </c>
      <c r="BM36" s="2">
        <f>IF(ISNA(MATCH($BC36,'2008'!$A$44:$A$139,0)),97,MATCH($BC36,'2008'!$A$44:$A$139,0))</f>
        <v>48</v>
      </c>
      <c r="BN36" s="2">
        <f>IF(ISNA(MATCH($BC36,'2009'!$A$44:$A$139,0)),97,MATCH($BC36,'2009'!$A$44:$A$139,0))</f>
        <v>41</v>
      </c>
      <c r="BO36" s="154">
        <f>IF(ISNA(MATCH($BC36,'2010'!$A$44:$A$139,0)),97,MATCH($BC36,'2010'!$A$44:$A$139,0))</f>
        <v>37</v>
      </c>
      <c r="BQ36">
        <f t="shared" si="28"/>
        <v>365</v>
      </c>
      <c r="BR36" s="323"/>
      <c r="BS36" s="324"/>
      <c r="BT36" s="324">
        <f t="shared" si="29"/>
        <v>62</v>
      </c>
      <c r="BU36" s="324">
        <f t="shared" si="14"/>
        <v>54.3292</v>
      </c>
      <c r="BV36" s="324">
        <f t="shared" si="15"/>
        <v>36.21584472</v>
      </c>
      <c r="BW36" s="324">
        <f t="shared" si="16"/>
        <v>46.141482090352</v>
      </c>
      <c r="BX36" s="324">
        <f t="shared" si="17"/>
        <v>38.75791196142864</v>
      </c>
      <c r="BY36" s="324">
        <f t="shared" si="18"/>
        <v>49.836024113488335</v>
      </c>
      <c r="BZ36" s="324">
        <f t="shared" si="19"/>
        <v>39.220693674051326</v>
      </c>
      <c r="CA36" s="324">
        <f t="shared" si="20"/>
        <v>59.144514403122614</v>
      </c>
      <c r="CB36" s="324">
        <f t="shared" si="21"/>
        <v>52.425733301121532</v>
      </c>
      <c r="CC36" s="325">
        <f t="shared" si="22"/>
        <v>41.946993818527609</v>
      </c>
    </row>
    <row r="37" spans="2:81" ht="13.5" thickBot="1">
      <c r="B37" s="138">
        <v>27</v>
      </c>
      <c r="C37" s="52">
        <f t="shared" si="0"/>
        <v>2</v>
      </c>
      <c r="D37" s="52">
        <f t="shared" si="23"/>
        <v>0</v>
      </c>
      <c r="E37" s="99"/>
      <c r="F37" s="2">
        <f t="shared" si="30"/>
        <v>32</v>
      </c>
      <c r="G37" s="100">
        <v>1538</v>
      </c>
      <c r="H37" s="169">
        <f t="shared" si="1"/>
        <v>2</v>
      </c>
      <c r="I37" s="169">
        <f t="shared" si="2"/>
        <v>50</v>
      </c>
      <c r="J37" s="331">
        <f t="shared" si="3"/>
        <v>41.664999999999999</v>
      </c>
      <c r="K37" s="2"/>
      <c r="L37" s="268"/>
      <c r="M37" s="268" t="e">
        <f>(INDEX(Finish_table!R$4:R$83,MATCH('10Year_History_Results'!$G37,Finish_table!S$4:S$83,0),1))</f>
        <v>#N/A</v>
      </c>
      <c r="N37" s="268" t="e">
        <f>(INDEX(Finish_table!Z$4:Z$99,MATCH('10Year_History_Results'!$G37,Finish_table!AA$4:AA$99,0),1))</f>
        <v>#N/A</v>
      </c>
      <c r="O37" s="268" t="e">
        <f>(INDEX(Finish_table!AI$4:AI$99,MATCH('10Year_History_Results'!$G37,Finish_table!AJ$4:AJ$99,0),1))</f>
        <v>#N/A</v>
      </c>
      <c r="P37" s="268" t="e">
        <f>(INDEX(Finish_table!AR$4:AR$99,MATCH('10Year_History_Results'!$G37,Finish_table!AS$4:AS$99,0),1))</f>
        <v>#N/A</v>
      </c>
      <c r="Q37" s="268" t="e">
        <f>(INDEX(Finish_table!BA$4:BA$99,MATCH('10Year_History_Results'!$G37,Finish_table!BB$4:BB$99,0),1))</f>
        <v>#N/A</v>
      </c>
      <c r="R37" s="268" t="e">
        <f>(INDEX(Finish_table!BJ$4:BJ$99,MATCH('10Year_History_Results'!$G37,Finish_table!BK$4:BK$99,0),1))</f>
        <v>#N/A</v>
      </c>
      <c r="S37" s="268" t="e">
        <f>(INDEX(Finish_table!BS$4:BS$99,MATCH('10Year_History_Results'!$G37,Finish_table!BT$4:BT$99,0),1))</f>
        <v>#N/A</v>
      </c>
      <c r="T37" s="268" t="e">
        <f>(INDEX(Finish_table!CB$4:CB$99,MATCH('10Year_History_Results'!$G37,Finish_table!CC$4:CC$99,0),1))</f>
        <v>#N/A</v>
      </c>
      <c r="U37" s="268" t="str">
        <f>(INDEX(Finish_table!CK$4:CK$99,MATCH('10Year_History_Results'!$G37,Finish_table!CL$4:CL$99,0),1))</f>
        <v>SF</v>
      </c>
      <c r="V37" s="288" t="str">
        <f>(INDEX(Finish_table!CT$4:CT$99,MATCH('10Year_History_Results'!$G37,Finish_table!CU$4:CU$99,0),1))</f>
        <v>SF</v>
      </c>
      <c r="W37" s="2"/>
      <c r="X37" s="2"/>
      <c r="Y37" s="2"/>
      <c r="Z37">
        <f t="shared" si="4"/>
        <v>1538</v>
      </c>
      <c r="AA37" s="153"/>
      <c r="AB37" s="2"/>
      <c r="AC37" s="2">
        <f t="shared" si="24"/>
        <v>0</v>
      </c>
      <c r="AD37" s="2">
        <f t="shared" si="5"/>
        <v>0</v>
      </c>
      <c r="AE37" s="2">
        <f t="shared" si="6"/>
        <v>0</v>
      </c>
      <c r="AF37" s="2">
        <f t="shared" si="7"/>
        <v>0</v>
      </c>
      <c r="AG37" s="2">
        <f t="shared" si="8"/>
        <v>0</v>
      </c>
      <c r="AH37" s="2">
        <f t="shared" si="9"/>
        <v>0</v>
      </c>
      <c r="AI37" s="2">
        <f t="shared" si="10"/>
        <v>0</v>
      </c>
      <c r="AJ37" s="2">
        <f t="shared" si="11"/>
        <v>0</v>
      </c>
      <c r="AK37" s="2">
        <f t="shared" si="12"/>
        <v>10</v>
      </c>
      <c r="AL37" s="154">
        <f t="shared" si="13"/>
        <v>10</v>
      </c>
      <c r="AM37" s="2">
        <f t="shared" si="25"/>
        <v>4.2163702135578394</v>
      </c>
      <c r="AN37" s="2"/>
      <c r="AO37">
        <f t="shared" si="26"/>
        <v>1538</v>
      </c>
      <c r="AP37" s="153"/>
      <c r="AQ37" s="2"/>
      <c r="AR37" s="2">
        <f>INDEX('2001'!$B$44:$B$140,'10Year_History_Results'!BF37)</f>
        <v>0</v>
      </c>
      <c r="AS37" s="2">
        <f>INDEX('2002'!$B$44:$B$140,'10Year_History_Results'!BG37)</f>
        <v>0</v>
      </c>
      <c r="AT37" s="2">
        <f>INDEX('2003'!$B$44:$B$140,'10Year_History_Results'!BH37)</f>
        <v>0</v>
      </c>
      <c r="AU37" s="2">
        <f>INDEX('2004'!$B$44:$B$140,'10Year_History_Results'!BI37)</f>
        <v>0</v>
      </c>
      <c r="AV37" s="2">
        <f>INDEX('2005'!$B$44:$B$140,'10Year_History_Results'!BJ37)</f>
        <v>0</v>
      </c>
      <c r="AW37" s="2">
        <f>INDEX('2006'!$B$44:$B$140,'10Year_History_Results'!BK37)</f>
        <v>0</v>
      </c>
      <c r="AX37" s="2">
        <f>INDEX('2007'!$B$44:$B$140,'10Year_History_Results'!BL37)</f>
        <v>0</v>
      </c>
      <c r="AY37" s="2">
        <f>INDEX('2008'!$B$44:$B$140,'10Year_History_Results'!BM37)</f>
        <v>0</v>
      </c>
      <c r="AZ37" s="2">
        <f>INDEX('2009'!$B$44:$B$140,'10Year_History_Results'!BN37)</f>
        <v>15</v>
      </c>
      <c r="BA37" s="154">
        <f>INDEX('2010'!$B$44:$B$140,'10Year_History_Results'!BO37)</f>
        <v>15</v>
      </c>
      <c r="BC37">
        <f t="shared" si="27"/>
        <v>1538</v>
      </c>
      <c r="BD37" s="153"/>
      <c r="BE37" s="2"/>
      <c r="BF37" s="2">
        <f>IF(ISNA(MATCH($BC37,'2001'!$A$44:$A$139,0)),97,MATCH($BC37,'2001'!$A$44:$A$139,0))</f>
        <v>97</v>
      </c>
      <c r="BG37" s="2">
        <f>IF(ISNA(MATCH($BC37,'2002'!$A$44:$A$139,0)),97,MATCH($BC37,'2002'!$A$44:$A$139,0))</f>
        <v>97</v>
      </c>
      <c r="BH37" s="2">
        <f>IF(ISNA(MATCH($BC37,'2003'!$A$44:$A$139,0)),97,MATCH($BC37,'2003'!$A$44:$A$139,0))</f>
        <v>97</v>
      </c>
      <c r="BI37" s="2">
        <f>IF(ISNA(MATCH($BC37,'2004'!$A$44:$A$139,0)),97,MATCH($BC37,'2004'!$A$44:$A$139,0))</f>
        <v>97</v>
      </c>
      <c r="BJ37" s="2">
        <f>IF(ISNA(MATCH($BC37,'2005'!$A$44:$A$139,0)),97,MATCH($BC37,'2005'!$A$44:$A$139,0))</f>
        <v>97</v>
      </c>
      <c r="BK37" s="2">
        <f>IF(ISNA(MATCH($BC37,'2006'!$A$44:$A$139,0)),97,MATCH($BC37,'2006'!$A$44:$A$139,0))</f>
        <v>97</v>
      </c>
      <c r="BL37" s="2">
        <f>IF(ISNA(MATCH($BC37,'2007'!$A$44:$A$139,0)),97,MATCH($BC37,'2007'!$A$44:$A$139,0))</f>
        <v>97</v>
      </c>
      <c r="BM37" s="2">
        <f>IF(ISNA(MATCH($BC37,'2008'!$A$44:$A$139,0)),97,MATCH($BC37,'2008'!$A$44:$A$139,0))</f>
        <v>97</v>
      </c>
      <c r="BN37" s="2">
        <f>IF(ISNA(MATCH($BC37,'2009'!$A$44:$A$139,0)),97,MATCH($BC37,'2009'!$A$44:$A$139,0))</f>
        <v>71</v>
      </c>
      <c r="BO37" s="154">
        <f>IF(ISNA(MATCH($BC37,'2010'!$A$44:$A$139,0)),97,MATCH($BC37,'2010'!$A$44:$A$139,0))</f>
        <v>62</v>
      </c>
      <c r="BQ37">
        <f t="shared" si="28"/>
        <v>1538</v>
      </c>
      <c r="BR37" s="323"/>
      <c r="BS37" s="324"/>
      <c r="BT37" s="324">
        <f t="shared" si="29"/>
        <v>0</v>
      </c>
      <c r="BU37" s="324">
        <f t="shared" si="14"/>
        <v>0</v>
      </c>
      <c r="BV37" s="324">
        <f t="shared" si="15"/>
        <v>0</v>
      </c>
      <c r="BW37" s="324">
        <f t="shared" si="16"/>
        <v>0</v>
      </c>
      <c r="BX37" s="324">
        <f t="shared" si="17"/>
        <v>0</v>
      </c>
      <c r="BY37" s="324">
        <f t="shared" si="18"/>
        <v>0</v>
      </c>
      <c r="BZ37" s="324">
        <f t="shared" si="19"/>
        <v>0</v>
      </c>
      <c r="CA37" s="324">
        <f t="shared" si="20"/>
        <v>0</v>
      </c>
      <c r="CB37" s="324">
        <f t="shared" si="21"/>
        <v>25</v>
      </c>
      <c r="CC37" s="325">
        <f t="shared" si="22"/>
        <v>41.664999999999999</v>
      </c>
    </row>
    <row r="38" spans="2:81" ht="13.5" thickBot="1">
      <c r="B38" s="138">
        <v>27</v>
      </c>
      <c r="C38" s="52">
        <f t="shared" si="0"/>
        <v>3</v>
      </c>
      <c r="D38" s="52">
        <f t="shared" si="23"/>
        <v>0</v>
      </c>
      <c r="E38" s="99"/>
      <c r="F38" s="2">
        <f t="shared" si="30"/>
        <v>33</v>
      </c>
      <c r="G38" s="100">
        <v>201</v>
      </c>
      <c r="H38" s="169">
        <f t="shared" si="1"/>
        <v>6</v>
      </c>
      <c r="I38" s="169">
        <f t="shared" si="2"/>
        <v>141</v>
      </c>
      <c r="J38" s="331">
        <f t="shared" si="3"/>
        <v>41.506536628944076</v>
      </c>
      <c r="K38" s="2"/>
      <c r="L38" s="268"/>
      <c r="M38" s="268" t="e">
        <f>(INDEX(Finish_table!R$4:R$83,MATCH('10Year_History_Results'!$G38,Finish_table!S$4:S$83,0),1))</f>
        <v>#N/A</v>
      </c>
      <c r="N38" s="268" t="str">
        <f>(INDEX(Finish_table!Z$4:Z$99,MATCH('10Year_History_Results'!$G38,Finish_table!AA$4:AA$99,0),1))</f>
        <v>F</v>
      </c>
      <c r="O38" s="268" t="str">
        <f>(INDEX(Finish_table!AI$4:AI$99,MATCH('10Year_History_Results'!$G38,Finish_table!AJ$4:AJ$99,0),1))</f>
        <v>F</v>
      </c>
      <c r="P38" s="268" t="e">
        <f>(INDEX(Finish_table!AR$4:AR$99,MATCH('10Year_History_Results'!$G38,Finish_table!AS$4:AS$99,0),1))</f>
        <v>#N/A</v>
      </c>
      <c r="Q38" s="268" t="e">
        <f>(INDEX(Finish_table!BA$4:BA$99,MATCH('10Year_History_Results'!$G38,Finish_table!BB$4:BB$99,0),1))</f>
        <v>#N/A</v>
      </c>
      <c r="R38" s="268" t="str">
        <f>(INDEX(Finish_table!BJ$4:BJ$99,MATCH('10Year_History_Results'!$G38,Finish_table!BK$4:BK$99,0),1))</f>
        <v>W</v>
      </c>
      <c r="S38" s="268" t="e">
        <f>(INDEX(Finish_table!BS$4:BS$99,MATCH('10Year_History_Results'!$G38,Finish_table!BT$4:BT$99,0),1))</f>
        <v>#N/A</v>
      </c>
      <c r="T38" s="268" t="str">
        <f>(INDEX(Finish_table!CB$4:CB$99,MATCH('10Year_History_Results'!$G38,Finish_table!CC$4:CC$99,0),1))</f>
        <v>QF</v>
      </c>
      <c r="U38" s="268" t="str">
        <f>(INDEX(Finish_table!CK$4:CK$99,MATCH('10Year_History_Results'!$G38,Finish_table!CL$4:CL$99,0),1))</f>
        <v>QF</v>
      </c>
      <c r="V38" s="288" t="str">
        <f>(INDEX(Finish_table!CT$4:CT$99,MATCH('10Year_History_Results'!$G38,Finish_table!CU$4:CU$99,0),1))</f>
        <v>F</v>
      </c>
      <c r="W38" s="2"/>
      <c r="X38" s="2"/>
      <c r="Y38" s="2"/>
      <c r="Z38">
        <f t="shared" si="4"/>
        <v>201</v>
      </c>
      <c r="AA38" s="153"/>
      <c r="AB38" s="2"/>
      <c r="AC38" s="2">
        <f t="shared" si="24"/>
        <v>0</v>
      </c>
      <c r="AD38" s="2">
        <f t="shared" si="5"/>
        <v>20</v>
      </c>
      <c r="AE38" s="2">
        <f t="shared" si="6"/>
        <v>20</v>
      </c>
      <c r="AF38" s="2">
        <f t="shared" si="7"/>
        <v>0</v>
      </c>
      <c r="AG38" s="2">
        <f t="shared" si="8"/>
        <v>0</v>
      </c>
      <c r="AH38" s="2">
        <f t="shared" si="9"/>
        <v>30</v>
      </c>
      <c r="AI38" s="2">
        <f t="shared" si="10"/>
        <v>0</v>
      </c>
      <c r="AJ38" s="2">
        <f t="shared" si="11"/>
        <v>0</v>
      </c>
      <c r="AK38" s="2">
        <f t="shared" si="12"/>
        <v>0</v>
      </c>
      <c r="AL38" s="154">
        <f t="shared" si="13"/>
        <v>20</v>
      </c>
      <c r="AM38" s="2">
        <f t="shared" si="25"/>
        <v>11.972189997378647</v>
      </c>
      <c r="AN38" s="2"/>
      <c r="AO38">
        <f t="shared" si="26"/>
        <v>201</v>
      </c>
      <c r="AP38" s="153"/>
      <c r="AQ38" s="2"/>
      <c r="AR38" s="2">
        <f>INDEX('2001'!$B$44:$B$140,'10Year_History_Results'!BF38)</f>
        <v>0</v>
      </c>
      <c r="AS38" s="2">
        <f>INDEX('2002'!$B$44:$B$140,'10Year_History_Results'!BG38)</f>
        <v>15</v>
      </c>
      <c r="AT38" s="2">
        <f>INDEX('2003'!$B$44:$B$140,'10Year_History_Results'!BH38)</f>
        <v>15</v>
      </c>
      <c r="AU38" s="2">
        <f>INDEX('2004'!$B$44:$B$140,'10Year_History_Results'!BI38)</f>
        <v>0</v>
      </c>
      <c r="AV38" s="2">
        <f>INDEX('2005'!$B$44:$B$140,'10Year_History_Results'!BJ38)</f>
        <v>0</v>
      </c>
      <c r="AW38" s="2">
        <f>INDEX('2006'!$B$44:$B$140,'10Year_History_Results'!BK38)</f>
        <v>2</v>
      </c>
      <c r="AX38" s="2">
        <f>INDEX('2007'!$B$44:$B$140,'10Year_History_Results'!BL38)</f>
        <v>0</v>
      </c>
      <c r="AY38" s="2">
        <f>INDEX('2008'!$B$44:$B$140,'10Year_History_Results'!BM38)</f>
        <v>7</v>
      </c>
      <c r="AZ38" s="2">
        <f>INDEX('2009'!$B$44:$B$140,'10Year_History_Results'!BN38)</f>
        <v>10</v>
      </c>
      <c r="BA38" s="154">
        <f>INDEX('2010'!$B$44:$B$140,'10Year_History_Results'!BO38)</f>
        <v>2</v>
      </c>
      <c r="BC38">
        <f t="shared" si="27"/>
        <v>201</v>
      </c>
      <c r="BD38" s="153"/>
      <c r="BE38" s="2"/>
      <c r="BF38" s="2">
        <f>IF(ISNA(MATCH($BC38,'2001'!$A$44:$A$139,0)),97,MATCH($BC38,'2001'!$A$44:$A$139,0))</f>
        <v>97</v>
      </c>
      <c r="BG38" s="2">
        <f>IF(ISNA(MATCH($BC38,'2002'!$A$44:$A$139,0)),97,MATCH($BC38,'2002'!$A$44:$A$139,0))</f>
        <v>46</v>
      </c>
      <c r="BH38" s="2">
        <f>IF(ISNA(MATCH($BC38,'2003'!$A$44:$A$139,0)),97,MATCH($BC38,'2003'!$A$44:$A$139,0))</f>
        <v>36</v>
      </c>
      <c r="BI38" s="2">
        <f>IF(ISNA(MATCH($BC38,'2004'!$A$44:$A$139,0)),97,MATCH($BC38,'2004'!$A$44:$A$139,0))</f>
        <v>97</v>
      </c>
      <c r="BJ38" s="2">
        <f>IF(ISNA(MATCH($BC38,'2005'!$A$44:$A$139,0)),97,MATCH($BC38,'2005'!$A$44:$A$139,0))</f>
        <v>97</v>
      </c>
      <c r="BK38" s="2">
        <f>IF(ISNA(MATCH($BC38,'2006'!$A$44:$A$139,0)),97,MATCH($BC38,'2006'!$A$44:$A$139,0))</f>
        <v>40</v>
      </c>
      <c r="BL38" s="2">
        <f>IF(ISNA(MATCH($BC38,'2007'!$A$44:$A$139,0)),97,MATCH($BC38,'2007'!$A$44:$A$139,0))</f>
        <v>97</v>
      </c>
      <c r="BM38" s="2">
        <f>IF(ISNA(MATCH($BC38,'2008'!$A$44:$A$139,0)),97,MATCH($BC38,'2008'!$A$44:$A$139,0))</f>
        <v>36</v>
      </c>
      <c r="BN38" s="2">
        <f>IF(ISNA(MATCH($BC38,'2009'!$A$44:$A$139,0)),97,MATCH($BC38,'2009'!$A$44:$A$139,0))</f>
        <v>28</v>
      </c>
      <c r="BO38" s="154">
        <f>IF(ISNA(MATCH($BC38,'2010'!$A$44:$A$139,0)),97,MATCH($BC38,'2010'!$A$44:$A$139,0))</f>
        <v>22</v>
      </c>
      <c r="BQ38">
        <f t="shared" si="28"/>
        <v>201</v>
      </c>
      <c r="BR38" s="323"/>
      <c r="BS38" s="324"/>
      <c r="BT38" s="324">
        <f t="shared" si="29"/>
        <v>0</v>
      </c>
      <c r="BU38" s="324">
        <f t="shared" si="14"/>
        <v>35</v>
      </c>
      <c r="BV38" s="324">
        <f t="shared" si="15"/>
        <v>58.331000000000003</v>
      </c>
      <c r="BW38" s="324">
        <f t="shared" si="16"/>
        <v>38.883444599999997</v>
      </c>
      <c r="BX38" s="324">
        <f t="shared" si="17"/>
        <v>25.919704170359996</v>
      </c>
      <c r="BY38" s="324">
        <f t="shared" si="18"/>
        <v>49.278074799961971</v>
      </c>
      <c r="BZ38" s="324">
        <f t="shared" si="19"/>
        <v>32.848764661654648</v>
      </c>
      <c r="CA38" s="324">
        <f t="shared" si="20"/>
        <v>28.896986523458988</v>
      </c>
      <c r="CB38" s="324">
        <f t="shared" si="21"/>
        <v>29.262731216537762</v>
      </c>
      <c r="CC38" s="325">
        <f t="shared" si="22"/>
        <v>41.506536628944076</v>
      </c>
    </row>
    <row r="39" spans="2:81" ht="13.5" thickBot="1">
      <c r="B39" s="138">
        <v>27</v>
      </c>
      <c r="C39" s="52">
        <f t="shared" si="0"/>
        <v>4</v>
      </c>
      <c r="D39" s="52">
        <f t="shared" si="23"/>
        <v>0</v>
      </c>
      <c r="E39" s="99"/>
      <c r="F39" s="2">
        <f t="shared" si="30"/>
        <v>34</v>
      </c>
      <c r="G39" s="100">
        <v>2041</v>
      </c>
      <c r="H39" s="169">
        <f t="shared" si="1"/>
        <v>1</v>
      </c>
      <c r="I39" s="169">
        <f t="shared" si="2"/>
        <v>41</v>
      </c>
      <c r="J39" s="331">
        <f t="shared" si="3"/>
        <v>41</v>
      </c>
      <c r="K39" s="2"/>
      <c r="L39" s="268"/>
      <c r="M39" s="268" t="e">
        <f>(INDEX(Finish_table!R$4:R$83,MATCH('10Year_History_Results'!$G39,Finish_table!S$4:S$83,0),1))</f>
        <v>#N/A</v>
      </c>
      <c r="N39" s="268" t="e">
        <f>(INDEX(Finish_table!Z$4:Z$99,MATCH('10Year_History_Results'!$G39,Finish_table!AA$4:AA$99,0),1))</f>
        <v>#N/A</v>
      </c>
      <c r="O39" s="268" t="e">
        <f>(INDEX(Finish_table!AI$4:AI$99,MATCH('10Year_History_Results'!$G39,Finish_table!AJ$4:AJ$99,0),1))</f>
        <v>#N/A</v>
      </c>
      <c r="P39" s="268" t="e">
        <f>(INDEX(Finish_table!AR$4:AR$99,MATCH('10Year_History_Results'!$G39,Finish_table!AS$4:AS$99,0),1))</f>
        <v>#N/A</v>
      </c>
      <c r="Q39" s="268" t="e">
        <f>(INDEX(Finish_table!BA$4:BA$99,MATCH('10Year_History_Results'!$G39,Finish_table!BB$4:BB$99,0),1))</f>
        <v>#N/A</v>
      </c>
      <c r="R39" s="268" t="e">
        <f>(INDEX(Finish_table!BJ$4:BJ$99,MATCH('10Year_History_Results'!$G39,Finish_table!BK$4:BK$99,0),1))</f>
        <v>#N/A</v>
      </c>
      <c r="S39" s="268" t="e">
        <f>(INDEX(Finish_table!BS$4:BS$99,MATCH('10Year_History_Results'!$G39,Finish_table!BT$4:BT$99,0),1))</f>
        <v>#N/A</v>
      </c>
      <c r="T39" s="268" t="e">
        <f>(INDEX(Finish_table!CB$4:CB$99,MATCH('10Year_History_Results'!$G39,Finish_table!CC$4:CC$99,0),1))</f>
        <v>#N/A</v>
      </c>
      <c r="U39" s="268" t="e">
        <f>(INDEX(Finish_table!CK$4:CK$99,MATCH('10Year_History_Results'!$G39,Finish_table!CL$4:CL$99,0),1))</f>
        <v>#N/A</v>
      </c>
      <c r="V39" s="288" t="str">
        <f>(INDEX(Finish_table!CT$4:CT$99,MATCH('10Year_History_Results'!$G39,Finish_table!CU$4:CU$99,0),1))</f>
        <v>WF</v>
      </c>
      <c r="W39" s="2"/>
      <c r="X39" s="2"/>
      <c r="Y39" s="2"/>
      <c r="Z39">
        <f t="shared" si="4"/>
        <v>2041</v>
      </c>
      <c r="AA39" s="153"/>
      <c r="AB39" s="2"/>
      <c r="AC39" s="2">
        <f t="shared" si="24"/>
        <v>0</v>
      </c>
      <c r="AD39" s="2">
        <f t="shared" si="5"/>
        <v>0</v>
      </c>
      <c r="AE39" s="2">
        <f t="shared" si="6"/>
        <v>0</v>
      </c>
      <c r="AF39" s="2">
        <f t="shared" si="7"/>
        <v>0</v>
      </c>
      <c r="AG39" s="2">
        <f t="shared" si="8"/>
        <v>0</v>
      </c>
      <c r="AH39" s="2">
        <f t="shared" si="9"/>
        <v>0</v>
      </c>
      <c r="AI39" s="2">
        <f t="shared" si="10"/>
        <v>0</v>
      </c>
      <c r="AJ39" s="2">
        <f t="shared" si="11"/>
        <v>0</v>
      </c>
      <c r="AK39" s="2">
        <f t="shared" si="12"/>
        <v>0</v>
      </c>
      <c r="AL39" s="154">
        <f t="shared" si="13"/>
        <v>40</v>
      </c>
      <c r="AM39" s="2">
        <f t="shared" si="25"/>
        <v>12.649110640673518</v>
      </c>
      <c r="AN39" s="2"/>
      <c r="AO39">
        <f t="shared" si="26"/>
        <v>2041</v>
      </c>
      <c r="AP39" s="153"/>
      <c r="AQ39" s="2"/>
      <c r="AR39" s="2">
        <f>INDEX('2001'!$B$44:$B$140,'10Year_History_Results'!BF39)</f>
        <v>0</v>
      </c>
      <c r="AS39" s="2">
        <f>INDEX('2002'!$B$44:$B$140,'10Year_History_Results'!BG39)</f>
        <v>0</v>
      </c>
      <c r="AT39" s="2">
        <f>INDEX('2003'!$B$44:$B$140,'10Year_History_Results'!BH39)</f>
        <v>0</v>
      </c>
      <c r="AU39" s="2">
        <f>INDEX('2004'!$B$44:$B$140,'10Year_History_Results'!BI39)</f>
        <v>0</v>
      </c>
      <c r="AV39" s="2">
        <f>INDEX('2005'!$B$44:$B$140,'10Year_History_Results'!BJ39)</f>
        <v>0</v>
      </c>
      <c r="AW39" s="2">
        <f>INDEX('2006'!$B$44:$B$140,'10Year_History_Results'!BK39)</f>
        <v>0</v>
      </c>
      <c r="AX39" s="2">
        <f>INDEX('2007'!$B$44:$B$140,'10Year_History_Results'!BL39)</f>
        <v>0</v>
      </c>
      <c r="AY39" s="2">
        <f>INDEX('2008'!$B$44:$B$140,'10Year_History_Results'!BM39)</f>
        <v>0</v>
      </c>
      <c r="AZ39" s="2">
        <f>INDEX('2009'!$B$44:$B$140,'10Year_History_Results'!BN39)</f>
        <v>0</v>
      </c>
      <c r="BA39" s="154">
        <f>INDEX('2010'!$B$44:$B$140,'10Year_History_Results'!BO39)</f>
        <v>1</v>
      </c>
      <c r="BC39">
        <f t="shared" si="27"/>
        <v>2041</v>
      </c>
      <c r="BD39" s="153"/>
      <c r="BE39" s="2"/>
      <c r="BF39" s="2">
        <f>IF(ISNA(MATCH($BC39,'2001'!$A$44:$A$139,0)),97,MATCH($BC39,'2001'!$A$44:$A$139,0))</f>
        <v>97</v>
      </c>
      <c r="BG39" s="2">
        <f>IF(ISNA(MATCH($BC39,'2002'!$A$44:$A$139,0)),97,MATCH($BC39,'2002'!$A$44:$A$139,0))</f>
        <v>97</v>
      </c>
      <c r="BH39" s="2">
        <f>IF(ISNA(MATCH($BC39,'2003'!$A$44:$A$139,0)),97,MATCH($BC39,'2003'!$A$44:$A$139,0))</f>
        <v>97</v>
      </c>
      <c r="BI39" s="2">
        <f>IF(ISNA(MATCH($BC39,'2004'!$A$44:$A$139,0)),97,MATCH($BC39,'2004'!$A$44:$A$139,0))</f>
        <v>97</v>
      </c>
      <c r="BJ39" s="2">
        <f>IF(ISNA(MATCH($BC39,'2005'!$A$44:$A$139,0)),97,MATCH($BC39,'2005'!$A$44:$A$139,0))</f>
        <v>97</v>
      </c>
      <c r="BK39" s="2">
        <f>IF(ISNA(MATCH($BC39,'2006'!$A$44:$A$139,0)),97,MATCH($BC39,'2006'!$A$44:$A$139,0))</f>
        <v>97</v>
      </c>
      <c r="BL39" s="2">
        <f>IF(ISNA(MATCH($BC39,'2007'!$A$44:$A$139,0)),97,MATCH($BC39,'2007'!$A$44:$A$139,0))</f>
        <v>97</v>
      </c>
      <c r="BM39" s="2">
        <f>IF(ISNA(MATCH($BC39,'2008'!$A$44:$A$139,0)),97,MATCH($BC39,'2008'!$A$44:$A$139,0))</f>
        <v>97</v>
      </c>
      <c r="BN39" s="2">
        <f>IF(ISNA(MATCH($BC39,'2009'!$A$44:$A$139,0)),97,MATCH($BC39,'2009'!$A$44:$A$139,0))</f>
        <v>97</v>
      </c>
      <c r="BO39" s="154">
        <f>IF(ISNA(MATCH($BC39,'2010'!$A$44:$A$139,0)),97,MATCH($BC39,'2010'!$A$44:$A$139,0))</f>
        <v>79</v>
      </c>
      <c r="BQ39">
        <f t="shared" si="28"/>
        <v>2041</v>
      </c>
      <c r="BR39" s="323"/>
      <c r="BS39" s="324"/>
      <c r="BT39" s="324">
        <f t="shared" si="29"/>
        <v>0</v>
      </c>
      <c r="BU39" s="324">
        <f t="shared" si="14"/>
        <v>0</v>
      </c>
      <c r="BV39" s="324">
        <f t="shared" si="15"/>
        <v>0</v>
      </c>
      <c r="BW39" s="324">
        <f t="shared" si="16"/>
        <v>0</v>
      </c>
      <c r="BX39" s="324">
        <f t="shared" si="17"/>
        <v>0</v>
      </c>
      <c r="BY39" s="324">
        <f t="shared" si="18"/>
        <v>0</v>
      </c>
      <c r="BZ39" s="324">
        <f t="shared" si="19"/>
        <v>0</v>
      </c>
      <c r="CA39" s="324">
        <f t="shared" si="20"/>
        <v>0</v>
      </c>
      <c r="CB39" s="324">
        <f t="shared" si="21"/>
        <v>0</v>
      </c>
      <c r="CC39" s="325">
        <f t="shared" si="22"/>
        <v>41</v>
      </c>
    </row>
    <row r="40" spans="2:81" ht="13.5" thickBot="1">
      <c r="B40" s="149">
        <v>27</v>
      </c>
      <c r="C40" s="52">
        <f t="shared" si="0"/>
        <v>5</v>
      </c>
      <c r="D40" s="52">
        <f t="shared" si="23"/>
        <v>0</v>
      </c>
      <c r="E40" s="99"/>
      <c r="F40" s="2">
        <f t="shared" si="30"/>
        <v>35</v>
      </c>
      <c r="G40" s="100">
        <v>1086</v>
      </c>
      <c r="H40" s="169">
        <f t="shared" si="1"/>
        <v>2</v>
      </c>
      <c r="I40" s="169">
        <f t="shared" si="2"/>
        <v>46</v>
      </c>
      <c r="J40" s="331">
        <f t="shared" si="3"/>
        <v>40.443555599999996</v>
      </c>
      <c r="K40" s="2"/>
      <c r="L40" s="268"/>
      <c r="M40" s="268" t="e">
        <f>(INDEX(Finish_table!R$4:R$83,MATCH('10Year_History_Results'!$G40,Finish_table!S$4:S$83,0),1))</f>
        <v>#N/A</v>
      </c>
      <c r="N40" s="268" t="e">
        <f>(INDEX(Finish_table!Z$4:Z$99,MATCH('10Year_History_Results'!$G40,Finish_table!AA$4:AA$99,0),1))</f>
        <v>#N/A</v>
      </c>
      <c r="O40" s="268" t="e">
        <f>(INDEX(Finish_table!AI$4:AI$99,MATCH('10Year_History_Results'!$G40,Finish_table!AJ$4:AJ$99,0),1))</f>
        <v>#N/A</v>
      </c>
      <c r="P40" s="268" t="e">
        <f>(INDEX(Finish_table!AR$4:AR$99,MATCH('10Year_History_Results'!$G40,Finish_table!AS$4:AS$99,0),1))</f>
        <v>#N/A</v>
      </c>
      <c r="Q40" s="268" t="e">
        <f>(INDEX(Finish_table!BA$4:BA$99,MATCH('10Year_History_Results'!$G40,Finish_table!BB$4:BB$99,0),1))</f>
        <v>#N/A</v>
      </c>
      <c r="R40" s="268" t="e">
        <f>(INDEX(Finish_table!BJ$4:BJ$99,MATCH('10Year_History_Results'!$G40,Finish_table!BK$4:BK$99,0),1))</f>
        <v>#N/A</v>
      </c>
      <c r="S40" s="268" t="e">
        <f>(INDEX(Finish_table!BS$4:BS$99,MATCH('10Year_History_Results'!$G40,Finish_table!BT$4:BT$99,0),1))</f>
        <v>#N/A</v>
      </c>
      <c r="T40" s="268" t="str">
        <f>(INDEX(Finish_table!CB$4:CB$99,MATCH('10Year_History_Results'!$G40,Finish_table!CC$4:CC$99,0),1))</f>
        <v>QF</v>
      </c>
      <c r="U40" s="268" t="e">
        <f>(INDEX(Finish_table!CK$4:CK$99,MATCH('10Year_History_Results'!$G40,Finish_table!CL$4:CL$99,0),1))</f>
        <v>#N/A</v>
      </c>
      <c r="V40" s="288" t="str">
        <f>(INDEX(Finish_table!CT$4:CT$99,MATCH('10Year_History_Results'!$G40,Finish_table!CU$4:CU$99,0),1))</f>
        <v>F</v>
      </c>
      <c r="W40" s="2"/>
      <c r="X40" s="2"/>
      <c r="Y40" s="2"/>
      <c r="Z40">
        <f t="shared" si="4"/>
        <v>1086</v>
      </c>
      <c r="AA40" s="153"/>
      <c r="AB40" s="2"/>
      <c r="AC40" s="2">
        <f t="shared" si="24"/>
        <v>0</v>
      </c>
      <c r="AD40" s="2">
        <f t="shared" si="5"/>
        <v>0</v>
      </c>
      <c r="AE40" s="2">
        <f t="shared" si="6"/>
        <v>0</v>
      </c>
      <c r="AF40" s="2">
        <f t="shared" si="7"/>
        <v>0</v>
      </c>
      <c r="AG40" s="2">
        <f t="shared" si="8"/>
        <v>0</v>
      </c>
      <c r="AH40" s="2">
        <f t="shared" si="9"/>
        <v>0</v>
      </c>
      <c r="AI40" s="2">
        <f t="shared" si="10"/>
        <v>0</v>
      </c>
      <c r="AJ40" s="2">
        <f t="shared" si="11"/>
        <v>0</v>
      </c>
      <c r="AK40" s="2">
        <f t="shared" si="12"/>
        <v>0</v>
      </c>
      <c r="AL40" s="154">
        <f t="shared" si="13"/>
        <v>20</v>
      </c>
      <c r="AM40" s="2">
        <f t="shared" si="25"/>
        <v>6.324555320336759</v>
      </c>
      <c r="AN40" s="2"/>
      <c r="AO40">
        <f t="shared" si="26"/>
        <v>1086</v>
      </c>
      <c r="AP40" s="153"/>
      <c r="AQ40" s="2"/>
      <c r="AR40" s="2">
        <f>INDEX('2001'!$B$44:$B$140,'10Year_History_Results'!BF40)</f>
        <v>0</v>
      </c>
      <c r="AS40" s="2">
        <f>INDEX('2002'!$B$44:$B$140,'10Year_History_Results'!BG40)</f>
        <v>0</v>
      </c>
      <c r="AT40" s="2">
        <f>INDEX('2003'!$B$44:$B$140,'10Year_History_Results'!BH40)</f>
        <v>0</v>
      </c>
      <c r="AU40" s="2">
        <f>INDEX('2004'!$B$44:$B$140,'10Year_History_Results'!BI40)</f>
        <v>0</v>
      </c>
      <c r="AV40" s="2">
        <f>INDEX('2005'!$B$44:$B$140,'10Year_History_Results'!BJ40)</f>
        <v>0</v>
      </c>
      <c r="AW40" s="2">
        <f>INDEX('2006'!$B$44:$B$140,'10Year_History_Results'!BK40)</f>
        <v>0</v>
      </c>
      <c r="AX40" s="2">
        <f>INDEX('2007'!$B$44:$B$140,'10Year_History_Results'!BL40)</f>
        <v>0</v>
      </c>
      <c r="AY40" s="2">
        <f>INDEX('2008'!$B$44:$B$140,'10Year_History_Results'!BM40)</f>
        <v>10</v>
      </c>
      <c r="AZ40" s="2">
        <f>INDEX('2009'!$B$44:$B$140,'10Year_History_Results'!BN40)</f>
        <v>0</v>
      </c>
      <c r="BA40" s="154">
        <f>INDEX('2010'!$B$44:$B$140,'10Year_History_Results'!BO40)</f>
        <v>16</v>
      </c>
      <c r="BC40">
        <f t="shared" si="27"/>
        <v>1086</v>
      </c>
      <c r="BD40" s="153"/>
      <c r="BE40" s="2"/>
      <c r="BF40" s="2">
        <f>IF(ISNA(MATCH($BC40,'2001'!$A$44:$A$139,0)),97,MATCH($BC40,'2001'!$A$44:$A$139,0))</f>
        <v>97</v>
      </c>
      <c r="BG40" s="2">
        <f>IF(ISNA(MATCH($BC40,'2002'!$A$44:$A$139,0)),97,MATCH($BC40,'2002'!$A$44:$A$139,0))</f>
        <v>97</v>
      </c>
      <c r="BH40" s="2">
        <f>IF(ISNA(MATCH($BC40,'2003'!$A$44:$A$139,0)),97,MATCH($BC40,'2003'!$A$44:$A$139,0))</f>
        <v>97</v>
      </c>
      <c r="BI40" s="2">
        <f>IF(ISNA(MATCH($BC40,'2004'!$A$44:$A$139,0)),97,MATCH($BC40,'2004'!$A$44:$A$139,0))</f>
        <v>97</v>
      </c>
      <c r="BJ40" s="2">
        <f>IF(ISNA(MATCH($BC40,'2005'!$A$44:$A$139,0)),97,MATCH($BC40,'2005'!$A$44:$A$139,0))</f>
        <v>97</v>
      </c>
      <c r="BK40" s="2">
        <f>IF(ISNA(MATCH($BC40,'2006'!$A$44:$A$139,0)),97,MATCH($BC40,'2006'!$A$44:$A$139,0))</f>
        <v>97</v>
      </c>
      <c r="BL40" s="2">
        <f>IF(ISNA(MATCH($BC40,'2007'!$A$44:$A$139,0)),97,MATCH($BC40,'2007'!$A$44:$A$139,0))</f>
        <v>97</v>
      </c>
      <c r="BM40" s="2">
        <f>IF(ISNA(MATCH($BC40,'2008'!$A$44:$A$139,0)),97,MATCH($BC40,'2008'!$A$44:$A$139,0))</f>
        <v>65</v>
      </c>
      <c r="BN40" s="2">
        <f>IF(ISNA(MATCH($BC40,'2009'!$A$44:$A$139,0)),97,MATCH($BC40,'2009'!$A$44:$A$139,0))</f>
        <v>97</v>
      </c>
      <c r="BO40" s="154">
        <f>IF(ISNA(MATCH($BC40,'2010'!$A$44:$A$139,0)),97,MATCH($BC40,'2010'!$A$44:$A$139,0))</f>
        <v>54</v>
      </c>
      <c r="BQ40">
        <f t="shared" si="28"/>
        <v>1086</v>
      </c>
      <c r="BR40" s="323"/>
      <c r="BS40" s="324"/>
      <c r="BT40" s="324">
        <f t="shared" si="29"/>
        <v>0</v>
      </c>
      <c r="BU40" s="324">
        <f t="shared" si="14"/>
        <v>0</v>
      </c>
      <c r="BV40" s="324">
        <f t="shared" si="15"/>
        <v>0</v>
      </c>
      <c r="BW40" s="324">
        <f t="shared" si="16"/>
        <v>0</v>
      </c>
      <c r="BX40" s="324">
        <f t="shared" si="17"/>
        <v>0</v>
      </c>
      <c r="BY40" s="324">
        <f t="shared" si="18"/>
        <v>0</v>
      </c>
      <c r="BZ40" s="324">
        <f t="shared" si="19"/>
        <v>0</v>
      </c>
      <c r="CA40" s="324">
        <f t="shared" si="20"/>
        <v>10</v>
      </c>
      <c r="CB40" s="324">
        <f t="shared" si="21"/>
        <v>6.6659999999999995</v>
      </c>
      <c r="CC40" s="325">
        <f t="shared" si="22"/>
        <v>40.443555599999996</v>
      </c>
    </row>
    <row r="41" spans="2:81" ht="13.5" thickBot="1">
      <c r="B41" s="149">
        <v>27</v>
      </c>
      <c r="C41" s="52">
        <f t="shared" si="0"/>
        <v>6</v>
      </c>
      <c r="D41" s="52">
        <f t="shared" si="23"/>
        <v>0</v>
      </c>
      <c r="E41" s="99"/>
      <c r="F41" s="2">
        <f t="shared" si="30"/>
        <v>36</v>
      </c>
      <c r="G41" s="100">
        <v>1592</v>
      </c>
      <c r="H41" s="169">
        <f t="shared" si="1"/>
        <v>5</v>
      </c>
      <c r="I41" s="169">
        <f t="shared" si="2"/>
        <v>105</v>
      </c>
      <c r="J41" s="331">
        <f t="shared" si="3"/>
        <v>40.297034558966189</v>
      </c>
      <c r="K41" s="2"/>
      <c r="L41" s="268"/>
      <c r="M41" s="268" t="e">
        <f>(INDEX(Finish_table!R$4:R$83,MATCH('10Year_History_Results'!$G41,Finish_table!S$4:S$83,0),1))</f>
        <v>#N/A</v>
      </c>
      <c r="N41" s="268" t="e">
        <f>(INDEX(Finish_table!Z$4:Z$99,MATCH('10Year_History_Results'!$G41,Finish_table!AA$4:AA$99,0),1))</f>
        <v>#N/A</v>
      </c>
      <c r="O41" s="268" t="e">
        <f>(INDEX(Finish_table!AI$4:AI$99,MATCH('10Year_History_Results'!$G41,Finish_table!AJ$4:AJ$99,0),1))</f>
        <v>#N/A</v>
      </c>
      <c r="P41" s="268" t="e">
        <f>(INDEX(Finish_table!AR$4:AR$99,MATCH('10Year_History_Results'!$G41,Finish_table!AS$4:AS$99,0),1))</f>
        <v>#N/A</v>
      </c>
      <c r="Q41" s="268" t="str">
        <f>(INDEX(Finish_table!BA$4:BA$99,MATCH('10Year_History_Results'!$G41,Finish_table!BB$4:BB$99,0),1))</f>
        <v>SF</v>
      </c>
      <c r="R41" s="268" t="str">
        <f>(INDEX(Finish_table!BJ$4:BJ$99,MATCH('10Year_History_Results'!$G41,Finish_table!BK$4:BK$99,0),1))</f>
        <v>QF</v>
      </c>
      <c r="S41" s="268" t="str">
        <f>(INDEX(Finish_table!BS$4:BS$99,MATCH('10Year_History_Results'!$G41,Finish_table!BT$4:BT$99,0),1))</f>
        <v>F</v>
      </c>
      <c r="T41" s="268" t="str">
        <f>(INDEX(Finish_table!CB$4:CB$99,MATCH('10Year_History_Results'!$G41,Finish_table!CC$4:CC$99,0),1))</f>
        <v>SF</v>
      </c>
      <c r="U41" s="268" t="e">
        <f>(INDEX(Finish_table!CK$4:CK$99,MATCH('10Year_History_Results'!$G41,Finish_table!CL$4:CL$99,0),1))</f>
        <v>#N/A</v>
      </c>
      <c r="V41" s="288" t="str">
        <f>(INDEX(Finish_table!CT$4:CT$99,MATCH('10Year_History_Results'!$G41,Finish_table!CU$4:CU$99,0),1))</f>
        <v>QF</v>
      </c>
      <c r="W41" s="2"/>
      <c r="X41" s="2"/>
      <c r="Y41" s="2"/>
      <c r="Z41">
        <f t="shared" si="4"/>
        <v>1592</v>
      </c>
      <c r="AA41" s="153"/>
      <c r="AB41" s="2"/>
      <c r="AC41" s="2">
        <f t="shared" si="24"/>
        <v>0</v>
      </c>
      <c r="AD41" s="2">
        <f t="shared" si="5"/>
        <v>0</v>
      </c>
      <c r="AE41" s="2">
        <f t="shared" si="6"/>
        <v>0</v>
      </c>
      <c r="AF41" s="2">
        <f t="shared" si="7"/>
        <v>0</v>
      </c>
      <c r="AG41" s="2">
        <f t="shared" si="8"/>
        <v>10</v>
      </c>
      <c r="AH41" s="2">
        <f t="shared" si="9"/>
        <v>0</v>
      </c>
      <c r="AI41" s="2">
        <f t="shared" si="10"/>
        <v>20</v>
      </c>
      <c r="AJ41" s="2">
        <f t="shared" si="11"/>
        <v>10</v>
      </c>
      <c r="AK41" s="2">
        <f t="shared" si="12"/>
        <v>0</v>
      </c>
      <c r="AL41" s="154">
        <f t="shared" si="13"/>
        <v>0</v>
      </c>
      <c r="AM41" s="2">
        <f t="shared" si="25"/>
        <v>6.99205898780101</v>
      </c>
      <c r="AN41" s="2"/>
      <c r="AO41">
        <f t="shared" si="26"/>
        <v>1592</v>
      </c>
      <c r="AP41" s="153"/>
      <c r="AQ41" s="2"/>
      <c r="AR41" s="2">
        <f>INDEX('2001'!$B$44:$B$140,'10Year_History_Results'!BF41)</f>
        <v>0</v>
      </c>
      <c r="AS41" s="2">
        <f>INDEX('2002'!$B$44:$B$140,'10Year_History_Results'!BG41)</f>
        <v>0</v>
      </c>
      <c r="AT41" s="2">
        <f>INDEX('2003'!$B$44:$B$140,'10Year_History_Results'!BH41)</f>
        <v>0</v>
      </c>
      <c r="AU41" s="2">
        <f>INDEX('2004'!$B$44:$B$140,'10Year_History_Results'!BI41)</f>
        <v>0</v>
      </c>
      <c r="AV41" s="2">
        <f>INDEX('2005'!$B$44:$B$140,'10Year_History_Results'!BJ41)</f>
        <v>12</v>
      </c>
      <c r="AW41" s="2">
        <f>INDEX('2006'!$B$44:$B$140,'10Year_History_Results'!BK41)</f>
        <v>9</v>
      </c>
      <c r="AX41" s="2">
        <f>INDEX('2007'!$B$44:$B$140,'10Year_History_Results'!BL41)</f>
        <v>14</v>
      </c>
      <c r="AY41" s="2">
        <f>INDEX('2008'!$B$44:$B$140,'10Year_History_Results'!BM41)</f>
        <v>16</v>
      </c>
      <c r="AZ41" s="2">
        <f>INDEX('2009'!$B$44:$B$140,'10Year_History_Results'!BN41)</f>
        <v>0</v>
      </c>
      <c r="BA41" s="154">
        <f>INDEX('2010'!$B$44:$B$140,'10Year_History_Results'!BO41)</f>
        <v>14</v>
      </c>
      <c r="BC41">
        <f t="shared" si="27"/>
        <v>1592</v>
      </c>
      <c r="BD41" s="153"/>
      <c r="BE41" s="2"/>
      <c r="BF41" s="2">
        <f>IF(ISNA(MATCH($BC41,'2001'!$A$44:$A$139,0)),97,MATCH($BC41,'2001'!$A$44:$A$139,0))</f>
        <v>97</v>
      </c>
      <c r="BG41" s="2">
        <f>IF(ISNA(MATCH($BC41,'2002'!$A$44:$A$139,0)),97,MATCH($BC41,'2002'!$A$44:$A$139,0))</f>
        <v>97</v>
      </c>
      <c r="BH41" s="2">
        <f>IF(ISNA(MATCH($BC41,'2003'!$A$44:$A$139,0)),97,MATCH($BC41,'2003'!$A$44:$A$139,0))</f>
        <v>97</v>
      </c>
      <c r="BI41" s="2">
        <f>IF(ISNA(MATCH($BC41,'2004'!$A$44:$A$139,0)),97,MATCH($BC41,'2004'!$A$44:$A$139,0))</f>
        <v>97</v>
      </c>
      <c r="BJ41" s="2">
        <f>IF(ISNA(MATCH($BC41,'2005'!$A$44:$A$139,0)),97,MATCH($BC41,'2005'!$A$44:$A$139,0))</f>
        <v>93</v>
      </c>
      <c r="BK41" s="2">
        <f>IF(ISNA(MATCH($BC41,'2006'!$A$44:$A$139,0)),97,MATCH($BC41,'2006'!$A$44:$A$139,0))</f>
        <v>89</v>
      </c>
      <c r="BL41" s="2">
        <f>IF(ISNA(MATCH($BC41,'2007'!$A$44:$A$139,0)),97,MATCH($BC41,'2007'!$A$44:$A$139,0))</f>
        <v>81</v>
      </c>
      <c r="BM41" s="2">
        <f>IF(ISNA(MATCH($BC41,'2008'!$A$44:$A$139,0)),97,MATCH($BC41,'2008'!$A$44:$A$139,0))</f>
        <v>77</v>
      </c>
      <c r="BN41" s="2">
        <f>IF(ISNA(MATCH($BC41,'2009'!$A$44:$A$139,0)),97,MATCH($BC41,'2009'!$A$44:$A$139,0))</f>
        <v>97</v>
      </c>
      <c r="BO41" s="154">
        <f>IF(ISNA(MATCH($BC41,'2010'!$A$44:$A$139,0)),97,MATCH($BC41,'2010'!$A$44:$A$139,0))</f>
        <v>63</v>
      </c>
      <c r="BQ41">
        <f t="shared" si="28"/>
        <v>1592</v>
      </c>
      <c r="BR41" s="323"/>
      <c r="BS41" s="324"/>
      <c r="BT41" s="324">
        <f t="shared" si="29"/>
        <v>0</v>
      </c>
      <c r="BU41" s="324">
        <f t="shared" si="14"/>
        <v>0</v>
      </c>
      <c r="BV41" s="324">
        <f t="shared" si="15"/>
        <v>0</v>
      </c>
      <c r="BW41" s="324">
        <f t="shared" si="16"/>
        <v>0</v>
      </c>
      <c r="BX41" s="324">
        <f t="shared" si="17"/>
        <v>22</v>
      </c>
      <c r="BY41" s="324">
        <f t="shared" si="18"/>
        <v>23.665199999999999</v>
      </c>
      <c r="BZ41" s="324">
        <f t="shared" si="19"/>
        <v>49.775222319999997</v>
      </c>
      <c r="CA41" s="324">
        <f t="shared" si="20"/>
        <v>59.180163198511998</v>
      </c>
      <c r="CB41" s="324">
        <f t="shared" si="21"/>
        <v>39.449496788128094</v>
      </c>
      <c r="CC41" s="325">
        <f t="shared" si="22"/>
        <v>40.297034558966189</v>
      </c>
    </row>
    <row r="42" spans="2:81" ht="13.5" thickBot="1">
      <c r="B42" s="138">
        <v>27</v>
      </c>
      <c r="C42" s="52">
        <f t="shared" si="0"/>
        <v>7</v>
      </c>
      <c r="D42" s="52">
        <f t="shared" si="23"/>
        <v>0</v>
      </c>
      <c r="E42" s="99"/>
      <c r="F42" s="2">
        <f t="shared" si="30"/>
        <v>37</v>
      </c>
      <c r="G42" s="100">
        <v>1718</v>
      </c>
      <c r="H42" s="169">
        <f t="shared" si="1"/>
        <v>2</v>
      </c>
      <c r="I42" s="169">
        <f t="shared" si="2"/>
        <v>47</v>
      </c>
      <c r="J42" s="331">
        <f t="shared" si="3"/>
        <v>37.369422364434961</v>
      </c>
      <c r="K42" s="2"/>
      <c r="L42" s="268"/>
      <c r="M42" s="268" t="e">
        <f>(INDEX(Finish_table!R$4:R$83,MATCH('10Year_History_Results'!$G42,Finish_table!S$4:S$83,0),1))</f>
        <v>#N/A</v>
      </c>
      <c r="N42" s="268" t="e">
        <f>(INDEX(Finish_table!Z$4:Z$99,MATCH('10Year_History_Results'!$G42,Finish_table!AA$4:AA$99,0),1))</f>
        <v>#N/A</v>
      </c>
      <c r="O42" s="268" t="e">
        <f>(INDEX(Finish_table!AI$4:AI$99,MATCH('10Year_History_Results'!$G42,Finish_table!AJ$4:AJ$99,0),1))</f>
        <v>#N/A</v>
      </c>
      <c r="P42" s="268" t="e">
        <f>(INDEX(Finish_table!AR$4:AR$99,MATCH('10Year_History_Results'!$G42,Finish_table!AS$4:AS$99,0),1))</f>
        <v>#N/A</v>
      </c>
      <c r="Q42" s="268" t="e">
        <f>(INDEX(Finish_table!BA$4:BA$99,MATCH('10Year_History_Results'!$G42,Finish_table!BB$4:BB$99,0),1))</f>
        <v>#N/A</v>
      </c>
      <c r="R42" s="268" t="str">
        <f>(INDEX(Finish_table!BJ$4:BJ$99,MATCH('10Year_History_Results'!$G42,Finish_table!BK$4:BK$99,0),1))</f>
        <v>SF</v>
      </c>
      <c r="S42" s="268" t="e">
        <f>(INDEX(Finish_table!BS$4:BS$99,MATCH('10Year_History_Results'!$G42,Finish_table!BT$4:BT$99,0),1))</f>
        <v>#N/A</v>
      </c>
      <c r="T42" s="268" t="e">
        <f>(INDEX(Finish_table!CB$4:CB$99,MATCH('10Year_History_Results'!$G42,Finish_table!CC$4:CC$99,0),1))</f>
        <v>#N/A</v>
      </c>
      <c r="U42" s="268" t="e">
        <f>(INDEX(Finish_table!CK$4:CK$99,MATCH('10Year_History_Results'!$G42,Finish_table!CL$4:CL$99,0),1))</f>
        <v>#N/A</v>
      </c>
      <c r="V42" s="288" t="str">
        <f>(INDEX(Finish_table!CT$4:CT$99,MATCH('10Year_History_Results'!$G42,Finish_table!CU$4:CU$99,0),1))</f>
        <v>F</v>
      </c>
      <c r="W42" s="2"/>
      <c r="X42" s="2"/>
      <c r="Y42" s="2"/>
      <c r="Z42">
        <f t="shared" si="4"/>
        <v>1718</v>
      </c>
      <c r="AA42" s="153"/>
      <c r="AB42" s="2"/>
      <c r="AC42" s="2">
        <f t="shared" si="24"/>
        <v>0</v>
      </c>
      <c r="AD42" s="2">
        <f t="shared" si="5"/>
        <v>0</v>
      </c>
      <c r="AE42" s="2">
        <f t="shared" si="6"/>
        <v>0</v>
      </c>
      <c r="AF42" s="2">
        <f t="shared" si="7"/>
        <v>0</v>
      </c>
      <c r="AG42" s="2">
        <f t="shared" si="8"/>
        <v>0</v>
      </c>
      <c r="AH42" s="2">
        <f t="shared" si="9"/>
        <v>10</v>
      </c>
      <c r="AI42" s="2">
        <f t="shared" si="10"/>
        <v>0</v>
      </c>
      <c r="AJ42" s="2">
        <f t="shared" si="11"/>
        <v>0</v>
      </c>
      <c r="AK42" s="2">
        <f t="shared" si="12"/>
        <v>0</v>
      </c>
      <c r="AL42" s="154">
        <f t="shared" si="13"/>
        <v>20</v>
      </c>
      <c r="AM42" s="2">
        <f t="shared" si="25"/>
        <v>6.7494855771055287</v>
      </c>
      <c r="AN42" s="2"/>
      <c r="AO42">
        <f t="shared" si="26"/>
        <v>1718</v>
      </c>
      <c r="AP42" s="153"/>
      <c r="AQ42" s="2"/>
      <c r="AR42" s="2">
        <f>INDEX('2001'!$B$44:$B$140,'10Year_History_Results'!BF42)</f>
        <v>0</v>
      </c>
      <c r="AS42" s="2">
        <f>INDEX('2002'!$B$44:$B$140,'10Year_History_Results'!BG42)</f>
        <v>0</v>
      </c>
      <c r="AT42" s="2">
        <f>INDEX('2003'!$B$44:$B$140,'10Year_History_Results'!BH42)</f>
        <v>0</v>
      </c>
      <c r="AU42" s="2">
        <f>INDEX('2004'!$B$44:$B$140,'10Year_History_Results'!BI42)</f>
        <v>0</v>
      </c>
      <c r="AV42" s="2">
        <f>INDEX('2005'!$B$44:$B$140,'10Year_History_Results'!BJ42)</f>
        <v>0</v>
      </c>
      <c r="AW42" s="2">
        <f>INDEX('2006'!$B$44:$B$140,'10Year_History_Results'!BK42)</f>
        <v>2</v>
      </c>
      <c r="AX42" s="2">
        <f>INDEX('2007'!$B$44:$B$140,'10Year_History_Results'!BL42)</f>
        <v>0</v>
      </c>
      <c r="AY42" s="2">
        <f>INDEX('2008'!$B$44:$B$140,'10Year_History_Results'!BM42)</f>
        <v>0</v>
      </c>
      <c r="AZ42" s="2">
        <f>INDEX('2009'!$B$44:$B$140,'10Year_History_Results'!BN42)</f>
        <v>0</v>
      </c>
      <c r="BA42" s="154">
        <f>INDEX('2010'!$B$44:$B$140,'10Year_History_Results'!BO42)</f>
        <v>15</v>
      </c>
      <c r="BC42">
        <f t="shared" si="27"/>
        <v>1718</v>
      </c>
      <c r="BD42" s="153"/>
      <c r="BE42" s="2"/>
      <c r="BF42" s="2">
        <f>IF(ISNA(MATCH($BC42,'2001'!$A$44:$A$139,0)),97,MATCH($BC42,'2001'!$A$44:$A$139,0))</f>
        <v>97</v>
      </c>
      <c r="BG42" s="2">
        <f>IF(ISNA(MATCH($BC42,'2002'!$A$44:$A$139,0)),97,MATCH($BC42,'2002'!$A$44:$A$139,0))</f>
        <v>97</v>
      </c>
      <c r="BH42" s="2">
        <f>IF(ISNA(MATCH($BC42,'2003'!$A$44:$A$139,0)),97,MATCH($BC42,'2003'!$A$44:$A$139,0))</f>
        <v>97</v>
      </c>
      <c r="BI42" s="2">
        <f>IF(ISNA(MATCH($BC42,'2004'!$A$44:$A$139,0)),97,MATCH($BC42,'2004'!$A$44:$A$139,0))</f>
        <v>97</v>
      </c>
      <c r="BJ42" s="2">
        <f>IF(ISNA(MATCH($BC42,'2005'!$A$44:$A$139,0)),97,MATCH($BC42,'2005'!$A$44:$A$139,0))</f>
        <v>97</v>
      </c>
      <c r="BK42" s="2">
        <f>IF(ISNA(MATCH($BC42,'2006'!$A$44:$A$139,0)),97,MATCH($BC42,'2006'!$A$44:$A$139,0))</f>
        <v>93</v>
      </c>
      <c r="BL42" s="2">
        <f>IF(ISNA(MATCH($BC42,'2007'!$A$44:$A$139,0)),97,MATCH($BC42,'2007'!$A$44:$A$139,0))</f>
        <v>97</v>
      </c>
      <c r="BM42" s="2">
        <f>IF(ISNA(MATCH($BC42,'2008'!$A$44:$A$139,0)),97,MATCH($BC42,'2008'!$A$44:$A$139,0))</f>
        <v>97</v>
      </c>
      <c r="BN42" s="2">
        <f>IF(ISNA(MATCH($BC42,'2009'!$A$44:$A$139,0)),97,MATCH($BC42,'2009'!$A$44:$A$139,0))</f>
        <v>97</v>
      </c>
      <c r="BO42" s="154">
        <f>IF(ISNA(MATCH($BC42,'2010'!$A$44:$A$139,0)),97,MATCH($BC42,'2010'!$A$44:$A$139,0))</f>
        <v>69</v>
      </c>
      <c r="BQ42">
        <f t="shared" si="28"/>
        <v>1718</v>
      </c>
      <c r="BR42" s="323"/>
      <c r="BS42" s="324"/>
      <c r="BT42" s="324">
        <f t="shared" si="29"/>
        <v>0</v>
      </c>
      <c r="BU42" s="324">
        <f t="shared" si="14"/>
        <v>0</v>
      </c>
      <c r="BV42" s="324">
        <f t="shared" si="15"/>
        <v>0</v>
      </c>
      <c r="BW42" s="324">
        <f t="shared" si="16"/>
        <v>0</v>
      </c>
      <c r="BX42" s="324">
        <f t="shared" si="17"/>
        <v>0</v>
      </c>
      <c r="BY42" s="324">
        <f t="shared" si="18"/>
        <v>12</v>
      </c>
      <c r="BZ42" s="324">
        <f t="shared" si="19"/>
        <v>7.9992000000000001</v>
      </c>
      <c r="CA42" s="324">
        <f t="shared" si="20"/>
        <v>5.3322667199999998</v>
      </c>
      <c r="CB42" s="324">
        <f t="shared" si="21"/>
        <v>3.5544889955519996</v>
      </c>
      <c r="CC42" s="325">
        <f t="shared" si="22"/>
        <v>37.369422364434961</v>
      </c>
    </row>
    <row r="43" spans="2:81" ht="13.5" thickBot="1">
      <c r="B43" s="138">
        <v>27</v>
      </c>
      <c r="C43" s="52">
        <f t="shared" si="0"/>
        <v>8</v>
      </c>
      <c r="D43" s="52">
        <f t="shared" si="23"/>
        <v>0</v>
      </c>
      <c r="E43" s="99"/>
      <c r="F43" s="2">
        <f t="shared" si="30"/>
        <v>38</v>
      </c>
      <c r="G43" s="100">
        <v>247</v>
      </c>
      <c r="H43" s="169">
        <f t="shared" si="1"/>
        <v>3</v>
      </c>
      <c r="I43" s="169">
        <f t="shared" si="2"/>
        <v>70</v>
      </c>
      <c r="J43" s="331">
        <f t="shared" si="3"/>
        <v>35.528042765844972</v>
      </c>
      <c r="K43" s="2"/>
      <c r="L43" s="268"/>
      <c r="M43" s="268" t="e">
        <f>(INDEX(Finish_table!R$4:R$83,MATCH('10Year_History_Results'!$G43,Finish_table!S$4:S$83,0),1))</f>
        <v>#N/A</v>
      </c>
      <c r="N43" s="268" t="e">
        <f>(INDEX(Finish_table!Z$4:Z$99,MATCH('10Year_History_Results'!$G43,Finish_table!AA$4:AA$99,0),1))</f>
        <v>#N/A</v>
      </c>
      <c r="O43" s="268" t="str">
        <f>(INDEX(Finish_table!AI$4:AI$99,MATCH('10Year_History_Results'!$G43,Finish_table!AJ$4:AJ$99,0),1))</f>
        <v>QF</v>
      </c>
      <c r="P43" s="268" t="e">
        <f>(INDEX(Finish_table!AR$4:AR$99,MATCH('10Year_History_Results'!$G43,Finish_table!AS$4:AS$99,0),1))</f>
        <v>#N/A</v>
      </c>
      <c r="Q43" s="268" t="e">
        <f>(INDEX(Finish_table!BA$4:BA$99,MATCH('10Year_History_Results'!$G43,Finish_table!BB$4:BB$99,0),1))</f>
        <v>#N/A</v>
      </c>
      <c r="R43" s="268" t="e">
        <f>(INDEX(Finish_table!BJ$4:BJ$99,MATCH('10Year_History_Results'!$G43,Finish_table!BK$4:BK$99,0),1))</f>
        <v>#N/A</v>
      </c>
      <c r="S43" s="268" t="str">
        <f>(INDEX(Finish_table!BS$4:BS$99,MATCH('10Year_History_Results'!$G43,Finish_table!BT$4:BT$99,0),1))</f>
        <v>QF</v>
      </c>
      <c r="T43" s="268" t="e">
        <f>(INDEX(Finish_table!CB$4:CB$99,MATCH('10Year_History_Results'!$G43,Finish_table!CC$4:CC$99,0),1))</f>
        <v>#N/A</v>
      </c>
      <c r="U43" s="268" t="str">
        <f>(INDEX(Finish_table!CK$4:CK$99,MATCH('10Year_History_Results'!$G43,Finish_table!CL$4:CL$99,0),1))</f>
        <v>WF</v>
      </c>
      <c r="V43" s="288" t="e">
        <f>(INDEX(Finish_table!CT$4:CT$99,MATCH('10Year_History_Results'!$G43,Finish_table!CU$4:CU$99,0),1))</f>
        <v>#N/A</v>
      </c>
      <c r="W43" s="2"/>
      <c r="X43" s="2"/>
      <c r="Y43" s="2"/>
      <c r="Z43">
        <f t="shared" si="4"/>
        <v>247</v>
      </c>
      <c r="AA43" s="153"/>
      <c r="AB43" s="2"/>
      <c r="AC43" s="2">
        <f t="shared" si="24"/>
        <v>0</v>
      </c>
      <c r="AD43" s="2">
        <f t="shared" si="5"/>
        <v>0</v>
      </c>
      <c r="AE43" s="2">
        <f t="shared" si="6"/>
        <v>0</v>
      </c>
      <c r="AF43" s="2">
        <f t="shared" si="7"/>
        <v>0</v>
      </c>
      <c r="AG43" s="2">
        <f t="shared" si="8"/>
        <v>0</v>
      </c>
      <c r="AH43" s="2">
        <f t="shared" si="9"/>
        <v>0</v>
      </c>
      <c r="AI43" s="2">
        <f t="shared" si="10"/>
        <v>0</v>
      </c>
      <c r="AJ43" s="2">
        <f t="shared" si="11"/>
        <v>0</v>
      </c>
      <c r="AK43" s="2">
        <f t="shared" si="12"/>
        <v>40</v>
      </c>
      <c r="AL43" s="154">
        <f t="shared" si="13"/>
        <v>0</v>
      </c>
      <c r="AM43" s="2">
        <f t="shared" si="25"/>
        <v>12.649110640673518</v>
      </c>
      <c r="AN43" s="2"/>
      <c r="AO43">
        <f t="shared" si="26"/>
        <v>247</v>
      </c>
      <c r="AP43" s="153"/>
      <c r="AQ43" s="2"/>
      <c r="AR43" s="2">
        <f>INDEX('2001'!$B$44:$B$140,'10Year_History_Results'!BF43)</f>
        <v>0</v>
      </c>
      <c r="AS43" s="2">
        <f>INDEX('2002'!$B$44:$B$140,'10Year_History_Results'!BG43)</f>
        <v>0</v>
      </c>
      <c r="AT43" s="2">
        <f>INDEX('2003'!$B$44:$B$140,'10Year_History_Results'!BH43)</f>
        <v>11</v>
      </c>
      <c r="AU43" s="2">
        <f>INDEX('2004'!$B$44:$B$140,'10Year_History_Results'!BI43)</f>
        <v>0</v>
      </c>
      <c r="AV43" s="2">
        <f>INDEX('2005'!$B$44:$B$140,'10Year_History_Results'!BJ43)</f>
        <v>0</v>
      </c>
      <c r="AW43" s="2">
        <f>INDEX('2006'!$B$44:$B$140,'10Year_History_Results'!BK43)</f>
        <v>0</v>
      </c>
      <c r="AX43" s="2">
        <f>INDEX('2007'!$B$44:$B$140,'10Year_History_Results'!BL43)</f>
        <v>12</v>
      </c>
      <c r="AY43" s="2">
        <f>INDEX('2008'!$B$44:$B$140,'10Year_History_Results'!BM43)</f>
        <v>0</v>
      </c>
      <c r="AZ43" s="2">
        <f>INDEX('2009'!$B$44:$B$140,'10Year_History_Results'!BN43)</f>
        <v>7</v>
      </c>
      <c r="BA43" s="154">
        <f>INDEX('2010'!$B$44:$B$140,'10Year_History_Results'!BO43)</f>
        <v>0</v>
      </c>
      <c r="BC43">
        <f t="shared" si="27"/>
        <v>247</v>
      </c>
      <c r="BD43" s="153"/>
      <c r="BE43" s="2"/>
      <c r="BF43" s="2">
        <f>IF(ISNA(MATCH($BC43,'2001'!$A$44:$A$139,0)),97,MATCH($BC43,'2001'!$A$44:$A$139,0))</f>
        <v>97</v>
      </c>
      <c r="BG43" s="2">
        <f>IF(ISNA(MATCH($BC43,'2002'!$A$44:$A$139,0)),97,MATCH($BC43,'2002'!$A$44:$A$139,0))</f>
        <v>97</v>
      </c>
      <c r="BH43" s="2">
        <f>IF(ISNA(MATCH($BC43,'2003'!$A$44:$A$139,0)),97,MATCH($BC43,'2003'!$A$44:$A$139,0))</f>
        <v>46</v>
      </c>
      <c r="BI43" s="2">
        <f>IF(ISNA(MATCH($BC43,'2004'!$A$44:$A$139,0)),97,MATCH($BC43,'2004'!$A$44:$A$139,0))</f>
        <v>97</v>
      </c>
      <c r="BJ43" s="2">
        <f>IF(ISNA(MATCH($BC43,'2005'!$A$44:$A$139,0)),97,MATCH($BC43,'2005'!$A$44:$A$139,0))</f>
        <v>97</v>
      </c>
      <c r="BK43" s="2">
        <f>IF(ISNA(MATCH($BC43,'2006'!$A$44:$A$139,0)),97,MATCH($BC43,'2006'!$A$44:$A$139,0))</f>
        <v>97</v>
      </c>
      <c r="BL43" s="2">
        <f>IF(ISNA(MATCH($BC43,'2007'!$A$44:$A$139,0)),97,MATCH($BC43,'2007'!$A$44:$A$139,0))</f>
        <v>39</v>
      </c>
      <c r="BM43" s="2">
        <f>IF(ISNA(MATCH($BC43,'2008'!$A$44:$A$139,0)),97,MATCH($BC43,'2008'!$A$44:$A$139,0))</f>
        <v>97</v>
      </c>
      <c r="BN43" s="2">
        <f>IF(ISNA(MATCH($BC43,'2009'!$A$44:$A$139,0)),97,MATCH($BC43,'2009'!$A$44:$A$139,0))</f>
        <v>34</v>
      </c>
      <c r="BO43" s="154">
        <f>IF(ISNA(MATCH($BC43,'2010'!$A$44:$A$139,0)),97,MATCH($BC43,'2010'!$A$44:$A$139,0))</f>
        <v>97</v>
      </c>
      <c r="BQ43">
        <f t="shared" si="28"/>
        <v>247</v>
      </c>
      <c r="BR43" s="323"/>
      <c r="BS43" s="324"/>
      <c r="BT43" s="324">
        <f t="shared" si="29"/>
        <v>0</v>
      </c>
      <c r="BU43" s="324">
        <f t="shared" si="14"/>
        <v>0</v>
      </c>
      <c r="BV43" s="324">
        <f t="shared" si="15"/>
        <v>11</v>
      </c>
      <c r="BW43" s="324">
        <f t="shared" si="16"/>
        <v>7.3325999999999993</v>
      </c>
      <c r="BX43" s="324">
        <f t="shared" si="17"/>
        <v>4.8879111599999989</v>
      </c>
      <c r="BY43" s="324">
        <f t="shared" si="18"/>
        <v>3.2582815792559989</v>
      </c>
      <c r="BZ43" s="324">
        <f t="shared" si="19"/>
        <v>14.171970500732048</v>
      </c>
      <c r="CA43" s="324">
        <f t="shared" si="20"/>
        <v>9.4470355357879825</v>
      </c>
      <c r="CB43" s="324">
        <f t="shared" si="21"/>
        <v>53.297393888156272</v>
      </c>
      <c r="CC43" s="325">
        <f t="shared" si="22"/>
        <v>35.528042765844972</v>
      </c>
    </row>
    <row r="44" spans="2:81" ht="13.5" thickBot="1">
      <c r="B44" s="138">
        <v>27</v>
      </c>
      <c r="C44" s="52">
        <f t="shared" si="0"/>
        <v>9</v>
      </c>
      <c r="D44" s="52">
        <f t="shared" si="23"/>
        <v>9</v>
      </c>
      <c r="E44" s="99"/>
      <c r="F44" s="2">
        <f t="shared" si="30"/>
        <v>39</v>
      </c>
      <c r="G44" s="100">
        <v>1918</v>
      </c>
      <c r="H44" s="169">
        <f t="shared" si="1"/>
        <v>2</v>
      </c>
      <c r="I44" s="169">
        <f t="shared" si="2"/>
        <v>47</v>
      </c>
      <c r="J44" s="331">
        <f t="shared" si="3"/>
        <v>35.331000000000003</v>
      </c>
      <c r="K44" s="161"/>
      <c r="L44" s="268"/>
      <c r="M44" s="268" t="e">
        <f>(INDEX(Finish_table!R$4:R$83,MATCH('10Year_History_Results'!$G44,Finish_table!S$4:S$83,0),1))</f>
        <v>#N/A</v>
      </c>
      <c r="N44" s="268" t="e">
        <f>(INDEX(Finish_table!Z$4:Z$99,MATCH('10Year_History_Results'!$G44,Finish_table!AA$4:AA$99,0),1))</f>
        <v>#N/A</v>
      </c>
      <c r="O44" s="268" t="e">
        <f>(INDEX(Finish_table!AI$4:AI$99,MATCH('10Year_History_Results'!$G44,Finish_table!AJ$4:AJ$99,0),1))</f>
        <v>#N/A</v>
      </c>
      <c r="P44" s="268" t="e">
        <f>(INDEX(Finish_table!AR$4:AR$99,MATCH('10Year_History_Results'!$G44,Finish_table!AS$4:AS$99,0),1))</f>
        <v>#N/A</v>
      </c>
      <c r="Q44" s="268" t="e">
        <f>(INDEX(Finish_table!BA$4:BA$99,MATCH('10Year_History_Results'!$G44,Finish_table!BB$4:BB$99,0),1))</f>
        <v>#N/A</v>
      </c>
      <c r="R44" s="268" t="e">
        <f>(INDEX(Finish_table!BJ$4:BJ$99,MATCH('10Year_History_Results'!$G44,Finish_table!BK$4:BK$99,0),1))</f>
        <v>#N/A</v>
      </c>
      <c r="S44" s="268" t="e">
        <f>(INDEX(Finish_table!BS$4:BS$99,MATCH('10Year_History_Results'!$G44,Finish_table!BT$4:BT$99,0),1))</f>
        <v>#N/A</v>
      </c>
      <c r="T44" s="268" t="e">
        <f>(INDEX(Finish_table!CB$4:CB$99,MATCH('10Year_History_Results'!$G44,Finish_table!CC$4:CC$99,0),1))</f>
        <v>#N/A</v>
      </c>
      <c r="U44" s="268" t="str">
        <f>(INDEX(Finish_table!CK$4:CK$99,MATCH('10Year_History_Results'!$G44,Finish_table!CL$4:CL$99,0),1))</f>
        <v>F</v>
      </c>
      <c r="V44" s="288" t="str">
        <f>(INDEX(Finish_table!CT$4:CT$99,MATCH('10Year_History_Results'!$G44,Finish_table!CU$4:CU$99,0),1))</f>
        <v>QF</v>
      </c>
      <c r="W44" s="2"/>
      <c r="X44" s="2"/>
      <c r="Y44" s="2"/>
      <c r="Z44">
        <f t="shared" si="4"/>
        <v>1918</v>
      </c>
      <c r="AA44" s="153"/>
      <c r="AB44" s="2"/>
      <c r="AC44" s="2">
        <f t="shared" si="24"/>
        <v>0</v>
      </c>
      <c r="AD44" s="2">
        <f t="shared" si="5"/>
        <v>0</v>
      </c>
      <c r="AE44" s="2">
        <f t="shared" si="6"/>
        <v>0</v>
      </c>
      <c r="AF44" s="2">
        <f t="shared" si="7"/>
        <v>0</v>
      </c>
      <c r="AG44" s="2">
        <f t="shared" si="8"/>
        <v>0</v>
      </c>
      <c r="AH44" s="2">
        <f t="shared" si="9"/>
        <v>0</v>
      </c>
      <c r="AI44" s="2">
        <f t="shared" si="10"/>
        <v>0</v>
      </c>
      <c r="AJ44" s="2">
        <f t="shared" si="11"/>
        <v>0</v>
      </c>
      <c r="AK44" s="2">
        <f t="shared" si="12"/>
        <v>20</v>
      </c>
      <c r="AL44" s="154">
        <f t="shared" si="13"/>
        <v>0</v>
      </c>
      <c r="AM44" s="2">
        <f t="shared" si="25"/>
        <v>6.324555320336759</v>
      </c>
      <c r="AN44" s="2"/>
      <c r="AO44">
        <f t="shared" si="26"/>
        <v>1918</v>
      </c>
      <c r="AP44" s="153"/>
      <c r="AQ44" s="2"/>
      <c r="AR44" s="2">
        <f>INDEX('2001'!$B$44:$B$140,'10Year_History_Results'!BF44)</f>
        <v>0</v>
      </c>
      <c r="AS44" s="2">
        <f>INDEX('2002'!$B$44:$B$140,'10Year_History_Results'!BG44)</f>
        <v>0</v>
      </c>
      <c r="AT44" s="2">
        <f>INDEX('2003'!$B$44:$B$140,'10Year_History_Results'!BH44)</f>
        <v>0</v>
      </c>
      <c r="AU44" s="2">
        <f>INDEX('2004'!$B$44:$B$140,'10Year_History_Results'!BI44)</f>
        <v>0</v>
      </c>
      <c r="AV44" s="2">
        <f>INDEX('2005'!$B$44:$B$140,'10Year_History_Results'!BJ44)</f>
        <v>0</v>
      </c>
      <c r="AW44" s="2">
        <f>INDEX('2006'!$B$44:$B$140,'10Year_History_Results'!BK44)</f>
        <v>0</v>
      </c>
      <c r="AX44" s="2">
        <f>INDEX('2007'!$B$44:$B$140,'10Year_History_Results'!BL44)</f>
        <v>0</v>
      </c>
      <c r="AY44" s="2">
        <f>INDEX('2008'!$B$44:$B$140,'10Year_History_Results'!BM44)</f>
        <v>0</v>
      </c>
      <c r="AZ44" s="2">
        <f>INDEX('2009'!$B$44:$B$140,'10Year_History_Results'!BN44)</f>
        <v>15</v>
      </c>
      <c r="BA44" s="154">
        <f>INDEX('2010'!$B$44:$B$140,'10Year_History_Results'!BO44)</f>
        <v>12</v>
      </c>
      <c r="BC44">
        <f t="shared" si="27"/>
        <v>1918</v>
      </c>
      <c r="BD44" s="153"/>
      <c r="BE44" s="2"/>
      <c r="BF44" s="2">
        <f>IF(ISNA(MATCH($BC44,'2001'!$A$44:$A$139,0)),97,MATCH($BC44,'2001'!$A$44:$A$139,0))</f>
        <v>97</v>
      </c>
      <c r="BG44" s="2">
        <f>IF(ISNA(MATCH($BC44,'2002'!$A$44:$A$139,0)),97,MATCH($BC44,'2002'!$A$44:$A$139,0))</f>
        <v>97</v>
      </c>
      <c r="BH44" s="2">
        <f>IF(ISNA(MATCH($BC44,'2003'!$A$44:$A$139,0)),97,MATCH($BC44,'2003'!$A$44:$A$139,0))</f>
        <v>97</v>
      </c>
      <c r="BI44" s="2">
        <f>IF(ISNA(MATCH($BC44,'2004'!$A$44:$A$139,0)),97,MATCH($BC44,'2004'!$A$44:$A$139,0))</f>
        <v>97</v>
      </c>
      <c r="BJ44" s="2">
        <f>IF(ISNA(MATCH($BC44,'2005'!$A$44:$A$139,0)),97,MATCH($BC44,'2005'!$A$44:$A$139,0))</f>
        <v>97</v>
      </c>
      <c r="BK44" s="2">
        <f>IF(ISNA(MATCH($BC44,'2006'!$A$44:$A$139,0)),97,MATCH($BC44,'2006'!$A$44:$A$139,0))</f>
        <v>97</v>
      </c>
      <c r="BL44" s="2">
        <f>IF(ISNA(MATCH($BC44,'2007'!$A$44:$A$139,0)),97,MATCH($BC44,'2007'!$A$44:$A$139,0))</f>
        <v>97</v>
      </c>
      <c r="BM44" s="2">
        <f>IF(ISNA(MATCH($BC44,'2008'!$A$44:$A$139,0)),97,MATCH($BC44,'2008'!$A$44:$A$139,0))</f>
        <v>97</v>
      </c>
      <c r="BN44" s="2">
        <f>IF(ISNA(MATCH($BC44,'2009'!$A$44:$A$139,0)),97,MATCH($BC44,'2009'!$A$44:$A$139,0))</f>
        <v>85</v>
      </c>
      <c r="BO44" s="154">
        <f>IF(ISNA(MATCH($BC44,'2010'!$A$44:$A$139,0)),97,MATCH($BC44,'2010'!$A$44:$A$139,0))</f>
        <v>75</v>
      </c>
      <c r="BQ44">
        <f t="shared" si="28"/>
        <v>1918</v>
      </c>
      <c r="BR44" s="323"/>
      <c r="BS44" s="324"/>
      <c r="BT44" s="324">
        <f t="shared" si="29"/>
        <v>0</v>
      </c>
      <c r="BU44" s="324">
        <f t="shared" si="14"/>
        <v>0</v>
      </c>
      <c r="BV44" s="324">
        <f t="shared" si="15"/>
        <v>0</v>
      </c>
      <c r="BW44" s="324">
        <f t="shared" si="16"/>
        <v>0</v>
      </c>
      <c r="BX44" s="324">
        <f t="shared" si="17"/>
        <v>0</v>
      </c>
      <c r="BY44" s="324">
        <f t="shared" si="18"/>
        <v>0</v>
      </c>
      <c r="BZ44" s="324">
        <f t="shared" si="19"/>
        <v>0</v>
      </c>
      <c r="CA44" s="324">
        <f t="shared" si="20"/>
        <v>0</v>
      </c>
      <c r="CB44" s="324">
        <f t="shared" si="21"/>
        <v>35</v>
      </c>
      <c r="CC44" s="325">
        <f t="shared" si="22"/>
        <v>35.331000000000003</v>
      </c>
    </row>
    <row r="45" spans="2:81" ht="13.5" thickBot="1">
      <c r="B45" s="138">
        <v>28</v>
      </c>
      <c r="C45" s="52">
        <f t="shared" si="0"/>
        <v>1</v>
      </c>
      <c r="D45" s="52">
        <f t="shared" si="23"/>
        <v>1</v>
      </c>
      <c r="E45" s="99"/>
      <c r="F45" s="2">
        <f t="shared" si="30"/>
        <v>40</v>
      </c>
      <c r="G45" s="100">
        <v>1902</v>
      </c>
      <c r="H45" s="169">
        <f t="shared" si="1"/>
        <v>4</v>
      </c>
      <c r="I45" s="169">
        <f t="shared" si="2"/>
        <v>90</v>
      </c>
      <c r="J45" s="331">
        <f t="shared" si="3"/>
        <v>34.869726598487006</v>
      </c>
      <c r="K45" s="2"/>
      <c r="L45" s="268"/>
      <c r="M45" s="268" t="e">
        <f>(INDEX(Finish_table!R$4:R$83,MATCH('10Year_History_Results'!$G45,Finish_table!S$4:S$83,0),1))</f>
        <v>#N/A</v>
      </c>
      <c r="N45" s="268" t="e">
        <f>(INDEX(Finish_table!Z$4:Z$99,MATCH('10Year_History_Results'!$G45,Finish_table!AA$4:AA$99,0),1))</f>
        <v>#N/A</v>
      </c>
      <c r="O45" s="268" t="e">
        <f>(INDEX(Finish_table!AI$4:AI$99,MATCH('10Year_History_Results'!$G45,Finish_table!AJ$4:AJ$99,0),1))</f>
        <v>#N/A</v>
      </c>
      <c r="P45" s="268" t="e">
        <f>(INDEX(Finish_table!AR$4:AR$99,MATCH('10Year_History_Results'!$G45,Finish_table!AS$4:AS$99,0),1))</f>
        <v>#N/A</v>
      </c>
      <c r="Q45" s="268" t="e">
        <f>(INDEX(Finish_table!BA$4:BA$99,MATCH('10Year_History_Results'!$G45,Finish_table!BB$4:BB$99,0),1))</f>
        <v>#N/A</v>
      </c>
      <c r="R45" s="268" t="str">
        <f>(INDEX(Finish_table!BJ$4:BJ$99,MATCH('10Year_History_Results'!$G45,Finish_table!BK$4:BK$99,0),1))</f>
        <v>F</v>
      </c>
      <c r="S45" s="268" t="str">
        <f>(INDEX(Finish_table!BS$4:BS$99,MATCH('10Year_History_Results'!$G45,Finish_table!BT$4:BT$99,0),1))</f>
        <v>W</v>
      </c>
      <c r="T45" s="268" t="e">
        <f>(INDEX(Finish_table!CB$4:CB$99,MATCH('10Year_History_Results'!$G45,Finish_table!CC$4:CC$99,0),1))</f>
        <v>#N/A</v>
      </c>
      <c r="U45" s="268" t="str">
        <f>(INDEX(Finish_table!CK$4:CK$99,MATCH('10Year_History_Results'!$G45,Finish_table!CL$4:CL$99,0),1))</f>
        <v>SF</v>
      </c>
      <c r="V45" s="288" t="str">
        <f>(INDEX(Finish_table!CT$4:CT$99,MATCH('10Year_History_Results'!$G45,Finish_table!CU$4:CU$99,0),1))</f>
        <v>QF</v>
      </c>
      <c r="W45" s="2"/>
      <c r="X45" s="2"/>
      <c r="Y45" s="2"/>
      <c r="Z45">
        <f t="shared" si="4"/>
        <v>1902</v>
      </c>
      <c r="AA45" s="153"/>
      <c r="AB45" s="2"/>
      <c r="AC45" s="2">
        <f t="shared" si="24"/>
        <v>0</v>
      </c>
      <c r="AD45" s="2">
        <f t="shared" si="5"/>
        <v>0</v>
      </c>
      <c r="AE45" s="2">
        <f t="shared" si="6"/>
        <v>0</v>
      </c>
      <c r="AF45" s="2">
        <f t="shared" si="7"/>
        <v>0</v>
      </c>
      <c r="AG45" s="2">
        <f t="shared" si="8"/>
        <v>0</v>
      </c>
      <c r="AH45" s="2">
        <f t="shared" si="9"/>
        <v>20</v>
      </c>
      <c r="AI45" s="2">
        <f t="shared" si="10"/>
        <v>30</v>
      </c>
      <c r="AJ45" s="2">
        <f t="shared" si="11"/>
        <v>0</v>
      </c>
      <c r="AK45" s="2">
        <f t="shared" si="12"/>
        <v>10</v>
      </c>
      <c r="AL45" s="154">
        <f t="shared" si="13"/>
        <v>0</v>
      </c>
      <c r="AM45" s="2">
        <f t="shared" si="25"/>
        <v>10.749676997731399</v>
      </c>
      <c r="AN45" s="2"/>
      <c r="AO45">
        <f t="shared" si="26"/>
        <v>1902</v>
      </c>
      <c r="AP45" s="153"/>
      <c r="AQ45" s="2"/>
      <c r="AR45" s="2">
        <f>INDEX('2001'!$B$44:$B$140,'10Year_History_Results'!BF45)</f>
        <v>0</v>
      </c>
      <c r="AS45" s="2">
        <f>INDEX('2002'!$B$44:$B$140,'10Year_History_Results'!BG45)</f>
        <v>0</v>
      </c>
      <c r="AT45" s="2">
        <f>INDEX('2003'!$B$44:$B$140,'10Year_History_Results'!BH45)</f>
        <v>0</v>
      </c>
      <c r="AU45" s="2">
        <f>INDEX('2004'!$B$44:$B$140,'10Year_History_Results'!BI45)</f>
        <v>0</v>
      </c>
      <c r="AV45" s="2">
        <f>INDEX('2005'!$B$44:$B$140,'10Year_History_Results'!BJ45)</f>
        <v>0</v>
      </c>
      <c r="AW45" s="2">
        <f>INDEX('2006'!$B$44:$B$140,'10Year_History_Results'!BK45)</f>
        <v>3</v>
      </c>
      <c r="AX45" s="2">
        <f>INDEX('2007'!$B$44:$B$140,'10Year_History_Results'!BL45)</f>
        <v>15</v>
      </c>
      <c r="AY45" s="2">
        <f>INDEX('2008'!$B$44:$B$140,'10Year_History_Results'!BM45)</f>
        <v>0</v>
      </c>
      <c r="AZ45" s="2">
        <f>INDEX('2009'!$B$44:$B$140,'10Year_History_Results'!BN45)</f>
        <v>5</v>
      </c>
      <c r="BA45" s="154">
        <f>INDEX('2010'!$B$44:$B$140,'10Year_History_Results'!BO45)</f>
        <v>7</v>
      </c>
      <c r="BC45">
        <f t="shared" si="27"/>
        <v>1902</v>
      </c>
      <c r="BD45" s="153"/>
      <c r="BE45" s="2"/>
      <c r="BF45" s="2">
        <f>IF(ISNA(MATCH($BC45,'2001'!$A$44:$A$139,0)),97,MATCH($BC45,'2001'!$A$44:$A$139,0))</f>
        <v>97</v>
      </c>
      <c r="BG45" s="2">
        <f>IF(ISNA(MATCH($BC45,'2002'!$A$44:$A$139,0)),97,MATCH($BC45,'2002'!$A$44:$A$139,0))</f>
        <v>97</v>
      </c>
      <c r="BH45" s="2">
        <f>IF(ISNA(MATCH($BC45,'2003'!$A$44:$A$139,0)),97,MATCH($BC45,'2003'!$A$44:$A$139,0))</f>
        <v>97</v>
      </c>
      <c r="BI45" s="2">
        <f>IF(ISNA(MATCH($BC45,'2004'!$A$44:$A$139,0)),97,MATCH($BC45,'2004'!$A$44:$A$139,0))</f>
        <v>97</v>
      </c>
      <c r="BJ45" s="2">
        <f>IF(ISNA(MATCH($BC45,'2005'!$A$44:$A$139,0)),97,MATCH($BC45,'2005'!$A$44:$A$139,0))</f>
        <v>97</v>
      </c>
      <c r="BK45" s="2">
        <f>IF(ISNA(MATCH($BC45,'2006'!$A$44:$A$139,0)),97,MATCH($BC45,'2006'!$A$44:$A$139,0))</f>
        <v>96</v>
      </c>
      <c r="BL45" s="2">
        <f>IF(ISNA(MATCH($BC45,'2007'!$A$44:$A$139,0)),97,MATCH($BC45,'2007'!$A$44:$A$139,0))</f>
        <v>88</v>
      </c>
      <c r="BM45" s="2">
        <f>IF(ISNA(MATCH($BC45,'2008'!$A$44:$A$139,0)),97,MATCH($BC45,'2008'!$A$44:$A$139,0))</f>
        <v>97</v>
      </c>
      <c r="BN45" s="2">
        <f>IF(ISNA(MATCH($BC45,'2009'!$A$44:$A$139,0)),97,MATCH($BC45,'2009'!$A$44:$A$139,0))</f>
        <v>84</v>
      </c>
      <c r="BO45" s="154">
        <f>IF(ISNA(MATCH($BC45,'2010'!$A$44:$A$139,0)),97,MATCH($BC45,'2010'!$A$44:$A$139,0))</f>
        <v>74</v>
      </c>
      <c r="BQ45">
        <f t="shared" si="28"/>
        <v>1902</v>
      </c>
      <c r="BR45" s="323"/>
      <c r="BS45" s="324"/>
      <c r="BT45" s="324">
        <f t="shared" si="29"/>
        <v>0</v>
      </c>
      <c r="BU45" s="324">
        <f t="shared" si="14"/>
        <v>0</v>
      </c>
      <c r="BV45" s="324">
        <f t="shared" si="15"/>
        <v>0</v>
      </c>
      <c r="BW45" s="324">
        <f t="shared" si="16"/>
        <v>0</v>
      </c>
      <c r="BX45" s="324">
        <f t="shared" si="17"/>
        <v>0</v>
      </c>
      <c r="BY45" s="324">
        <f t="shared" si="18"/>
        <v>23</v>
      </c>
      <c r="BZ45" s="324">
        <f t="shared" si="19"/>
        <v>60.331800000000001</v>
      </c>
      <c r="CA45" s="324">
        <f t="shared" si="20"/>
        <v>40.217177880000001</v>
      </c>
      <c r="CB45" s="324">
        <f t="shared" si="21"/>
        <v>41.808770774807996</v>
      </c>
      <c r="CC45" s="325">
        <f t="shared" si="22"/>
        <v>34.869726598487006</v>
      </c>
    </row>
    <row r="46" spans="2:81" ht="13.5" thickBot="1">
      <c r="B46" s="138">
        <v>31</v>
      </c>
      <c r="C46" s="52">
        <f t="shared" si="0"/>
        <v>1</v>
      </c>
      <c r="D46" s="52">
        <f t="shared" si="23"/>
        <v>1</v>
      </c>
      <c r="E46" s="99"/>
      <c r="F46" s="2">
        <f t="shared" si="30"/>
        <v>41</v>
      </c>
      <c r="G46" s="100">
        <v>188</v>
      </c>
      <c r="H46" s="169">
        <f t="shared" si="1"/>
        <v>5</v>
      </c>
      <c r="I46" s="169">
        <f t="shared" si="2"/>
        <v>72</v>
      </c>
      <c r="J46" s="331">
        <f t="shared" si="3"/>
        <v>34.820710751842661</v>
      </c>
      <c r="K46" s="2"/>
      <c r="L46" s="268"/>
      <c r="M46" s="268" t="e">
        <f>(INDEX(Finish_table!R$4:R$83,MATCH('10Year_History_Results'!$G46,Finish_table!S$4:S$83,0),1))</f>
        <v>#N/A</v>
      </c>
      <c r="N46" s="268" t="str">
        <f>(INDEX(Finish_table!Z$4:Z$99,MATCH('10Year_History_Results'!$G46,Finish_table!AA$4:AA$99,0),1))</f>
        <v>QF</v>
      </c>
      <c r="O46" s="268" t="str">
        <f>(INDEX(Finish_table!AI$4:AI$99,MATCH('10Year_History_Results'!$G46,Finish_table!AJ$4:AJ$99,0),1))</f>
        <v>QF</v>
      </c>
      <c r="P46" s="268" t="str">
        <f>(INDEX(Finish_table!AR$4:AR$99,MATCH('10Year_History_Results'!$G46,Finish_table!AS$4:AS$99,0),1))</f>
        <v>QF</v>
      </c>
      <c r="Q46" s="268" t="e">
        <f>(INDEX(Finish_table!BA$4:BA$99,MATCH('10Year_History_Results'!$G46,Finish_table!BB$4:BB$99,0),1))</f>
        <v>#N/A</v>
      </c>
      <c r="R46" s="268" t="e">
        <f>(INDEX(Finish_table!BJ$4:BJ$99,MATCH('10Year_History_Results'!$G46,Finish_table!BK$4:BK$99,0),1))</f>
        <v>#N/A</v>
      </c>
      <c r="S46" s="268" t="e">
        <f>(INDEX(Finish_table!BS$4:BS$99,MATCH('10Year_History_Results'!$G46,Finish_table!BT$4:BT$99,0),1))</f>
        <v>#N/A</v>
      </c>
      <c r="T46" s="268" t="e">
        <f>(INDEX(Finish_table!CB$4:CB$99,MATCH('10Year_History_Results'!$G46,Finish_table!CC$4:CC$99,0),1))</f>
        <v>#N/A</v>
      </c>
      <c r="U46" s="268" t="str">
        <f>(INDEX(Finish_table!CK$4:CK$99,MATCH('10Year_History_Results'!$G46,Finish_table!CL$4:CL$99,0),1))</f>
        <v>F</v>
      </c>
      <c r="V46" s="288" t="str">
        <f>(INDEX(Finish_table!CT$4:CT$99,MATCH('10Year_History_Results'!$G46,Finish_table!CU$4:CU$99,0),1))</f>
        <v>QF</v>
      </c>
      <c r="W46" s="2"/>
      <c r="X46" s="2"/>
      <c r="Y46" s="2"/>
      <c r="Z46">
        <f t="shared" si="4"/>
        <v>188</v>
      </c>
      <c r="AA46" s="153"/>
      <c r="AB46" s="2"/>
      <c r="AC46" s="2">
        <f t="shared" si="24"/>
        <v>0</v>
      </c>
      <c r="AD46" s="2">
        <f t="shared" si="5"/>
        <v>0</v>
      </c>
      <c r="AE46" s="2">
        <f t="shared" si="6"/>
        <v>0</v>
      </c>
      <c r="AF46" s="2">
        <f t="shared" si="7"/>
        <v>0</v>
      </c>
      <c r="AG46" s="2">
        <f t="shared" si="8"/>
        <v>0</v>
      </c>
      <c r="AH46" s="2">
        <f t="shared" si="9"/>
        <v>0</v>
      </c>
      <c r="AI46" s="2">
        <f t="shared" si="10"/>
        <v>0</v>
      </c>
      <c r="AJ46" s="2">
        <f t="shared" si="11"/>
        <v>0</v>
      </c>
      <c r="AK46" s="2">
        <f t="shared" si="12"/>
        <v>20</v>
      </c>
      <c r="AL46" s="154">
        <f t="shared" si="13"/>
        <v>0</v>
      </c>
      <c r="AM46" s="2">
        <f t="shared" si="25"/>
        <v>6.324555320336759</v>
      </c>
      <c r="AN46" s="2"/>
      <c r="AO46">
        <f t="shared" si="26"/>
        <v>188</v>
      </c>
      <c r="AP46" s="153"/>
      <c r="AQ46" s="2"/>
      <c r="AR46" s="2">
        <f>INDEX('2001'!$B$44:$B$140,'10Year_History_Results'!BF46)</f>
        <v>0</v>
      </c>
      <c r="AS46" s="2">
        <f>INDEX('2002'!$B$44:$B$140,'10Year_History_Results'!BG46)</f>
        <v>10</v>
      </c>
      <c r="AT46" s="2">
        <f>INDEX('2003'!$B$44:$B$140,'10Year_History_Results'!BH46)</f>
        <v>5</v>
      </c>
      <c r="AU46" s="2">
        <f>INDEX('2004'!$B$44:$B$140,'10Year_History_Results'!BI46)</f>
        <v>13</v>
      </c>
      <c r="AV46" s="2">
        <f>INDEX('2005'!$B$44:$B$140,'10Year_History_Results'!BJ46)</f>
        <v>0</v>
      </c>
      <c r="AW46" s="2">
        <f>INDEX('2006'!$B$44:$B$140,'10Year_History_Results'!BK46)</f>
        <v>0</v>
      </c>
      <c r="AX46" s="2">
        <f>INDEX('2007'!$B$44:$B$140,'10Year_History_Results'!BL46)</f>
        <v>0</v>
      </c>
      <c r="AY46" s="2">
        <f>INDEX('2008'!$B$44:$B$140,'10Year_History_Results'!BM46)</f>
        <v>0</v>
      </c>
      <c r="AZ46" s="2">
        <f>INDEX('2009'!$B$44:$B$140,'10Year_History_Results'!BN46)</f>
        <v>13</v>
      </c>
      <c r="BA46" s="154">
        <f>INDEX('2010'!$B$44:$B$140,'10Year_History_Results'!BO46)</f>
        <v>11</v>
      </c>
      <c r="BC46">
        <f t="shared" si="27"/>
        <v>188</v>
      </c>
      <c r="BD46" s="153"/>
      <c r="BE46" s="2"/>
      <c r="BF46" s="2">
        <f>IF(ISNA(MATCH($BC46,'2001'!$A$44:$A$139,0)),97,MATCH($BC46,'2001'!$A$44:$A$139,0))</f>
        <v>97</v>
      </c>
      <c r="BG46" s="2">
        <f>IF(ISNA(MATCH($BC46,'2002'!$A$44:$A$139,0)),97,MATCH($BC46,'2002'!$A$44:$A$139,0))</f>
        <v>44</v>
      </c>
      <c r="BH46" s="2">
        <f>IF(ISNA(MATCH($BC46,'2003'!$A$44:$A$139,0)),97,MATCH($BC46,'2003'!$A$44:$A$139,0))</f>
        <v>33</v>
      </c>
      <c r="BI46" s="2">
        <f>IF(ISNA(MATCH($BC46,'2004'!$A$44:$A$139,0)),97,MATCH($BC46,'2004'!$A$44:$A$139,0))</f>
        <v>31</v>
      </c>
      <c r="BJ46" s="2">
        <f>IF(ISNA(MATCH($BC46,'2005'!$A$44:$A$139,0)),97,MATCH($BC46,'2005'!$A$44:$A$139,0))</f>
        <v>97</v>
      </c>
      <c r="BK46" s="2">
        <f>IF(ISNA(MATCH($BC46,'2006'!$A$44:$A$139,0)),97,MATCH($BC46,'2006'!$A$44:$A$139,0))</f>
        <v>97</v>
      </c>
      <c r="BL46" s="2">
        <f>IF(ISNA(MATCH($BC46,'2007'!$A$44:$A$139,0)),97,MATCH($BC46,'2007'!$A$44:$A$139,0))</f>
        <v>97</v>
      </c>
      <c r="BM46" s="2">
        <f>IF(ISNA(MATCH($BC46,'2008'!$A$44:$A$139,0)),97,MATCH($BC46,'2008'!$A$44:$A$139,0))</f>
        <v>97</v>
      </c>
      <c r="BN46" s="2">
        <f>IF(ISNA(MATCH($BC46,'2009'!$A$44:$A$139,0)),97,MATCH($BC46,'2009'!$A$44:$A$139,0))</f>
        <v>26</v>
      </c>
      <c r="BO46" s="154">
        <f>IF(ISNA(MATCH($BC46,'2010'!$A$44:$A$139,0)),97,MATCH($BC46,'2010'!$A$44:$A$139,0))</f>
        <v>21</v>
      </c>
      <c r="BQ46">
        <f t="shared" si="28"/>
        <v>188</v>
      </c>
      <c r="BR46" s="323"/>
      <c r="BS46" s="324"/>
      <c r="BT46" s="324">
        <f t="shared" si="29"/>
        <v>0</v>
      </c>
      <c r="BU46" s="324">
        <f t="shared" si="14"/>
        <v>10</v>
      </c>
      <c r="BV46" s="324">
        <f t="shared" si="15"/>
        <v>11.666</v>
      </c>
      <c r="BW46" s="324">
        <f t="shared" si="16"/>
        <v>20.776555600000002</v>
      </c>
      <c r="BX46" s="324">
        <f t="shared" si="17"/>
        <v>13.849651962960001</v>
      </c>
      <c r="BY46" s="324">
        <f t="shared" si="18"/>
        <v>9.2321779985091368</v>
      </c>
      <c r="BZ46" s="324">
        <f t="shared" si="19"/>
        <v>6.1541698538061906</v>
      </c>
      <c r="CA46" s="324">
        <f t="shared" si="20"/>
        <v>4.1023696245472063</v>
      </c>
      <c r="CB46" s="324">
        <f t="shared" si="21"/>
        <v>35.734639591723166</v>
      </c>
      <c r="CC46" s="325">
        <f t="shared" si="22"/>
        <v>34.820710751842661</v>
      </c>
    </row>
    <row r="47" spans="2:81" ht="13.5" thickBot="1">
      <c r="B47" s="138">
        <v>33</v>
      </c>
      <c r="C47" s="52">
        <f t="shared" si="0"/>
        <v>1</v>
      </c>
      <c r="D47" s="52">
        <f t="shared" si="23"/>
        <v>0</v>
      </c>
      <c r="E47" s="99"/>
      <c r="F47" s="2">
        <f t="shared" si="30"/>
        <v>42</v>
      </c>
      <c r="G47" s="100">
        <v>1676</v>
      </c>
      <c r="H47" s="169">
        <f t="shared" si="1"/>
        <v>1</v>
      </c>
      <c r="I47" s="169">
        <f t="shared" si="2"/>
        <v>34</v>
      </c>
      <c r="J47" s="331">
        <f t="shared" si="3"/>
        <v>34</v>
      </c>
      <c r="K47" s="2"/>
      <c r="L47" s="268"/>
      <c r="M47" s="268" t="e">
        <f>(INDEX(Finish_table!R$4:R$83,MATCH('10Year_History_Results'!$G47,Finish_table!S$4:S$83,0),1))</f>
        <v>#N/A</v>
      </c>
      <c r="N47" s="268" t="e">
        <f>(INDEX(Finish_table!Z$4:Z$99,MATCH('10Year_History_Results'!$G47,Finish_table!AA$4:AA$99,0),1))</f>
        <v>#N/A</v>
      </c>
      <c r="O47" s="268" t="e">
        <f>(INDEX(Finish_table!AI$4:AI$99,MATCH('10Year_History_Results'!$G47,Finish_table!AJ$4:AJ$99,0),1))</f>
        <v>#N/A</v>
      </c>
      <c r="P47" s="268" t="e">
        <f>(INDEX(Finish_table!AR$4:AR$99,MATCH('10Year_History_Results'!$G47,Finish_table!AS$4:AS$99,0),1))</f>
        <v>#N/A</v>
      </c>
      <c r="Q47" s="268" t="e">
        <f>(INDEX(Finish_table!BA$4:BA$99,MATCH('10Year_History_Results'!$G47,Finish_table!BB$4:BB$99,0),1))</f>
        <v>#N/A</v>
      </c>
      <c r="R47" s="268" t="e">
        <f>(INDEX(Finish_table!BJ$4:BJ$99,MATCH('10Year_History_Results'!$G47,Finish_table!BK$4:BK$99,0),1))</f>
        <v>#N/A</v>
      </c>
      <c r="S47" s="268" t="e">
        <f>(INDEX(Finish_table!BS$4:BS$99,MATCH('10Year_History_Results'!$G47,Finish_table!BT$4:BT$99,0),1))</f>
        <v>#N/A</v>
      </c>
      <c r="T47" s="268" t="e">
        <f>(INDEX(Finish_table!CB$4:CB$99,MATCH('10Year_History_Results'!$G47,Finish_table!CC$4:CC$99,0),1))</f>
        <v>#N/A</v>
      </c>
      <c r="U47" s="268" t="e">
        <f>(INDEX(Finish_table!CK$4:CK$99,MATCH('10Year_History_Results'!$G47,Finish_table!CL$4:CL$99,0),1))</f>
        <v>#N/A</v>
      </c>
      <c r="V47" s="288" t="str">
        <f>(INDEX(Finish_table!CT$4:CT$99,MATCH('10Year_History_Results'!$G47,Finish_table!CU$4:CU$99,0),1))</f>
        <v>F</v>
      </c>
      <c r="W47" s="2"/>
      <c r="X47" s="2"/>
      <c r="Y47" s="2"/>
      <c r="Z47">
        <f t="shared" si="4"/>
        <v>1676</v>
      </c>
      <c r="AA47" s="153"/>
      <c r="AB47" s="2"/>
      <c r="AC47" s="2">
        <f t="shared" si="24"/>
        <v>0</v>
      </c>
      <c r="AD47" s="2">
        <f t="shared" si="5"/>
        <v>0</v>
      </c>
      <c r="AE47" s="2">
        <f t="shared" si="6"/>
        <v>0</v>
      </c>
      <c r="AF47" s="2">
        <f t="shared" si="7"/>
        <v>0</v>
      </c>
      <c r="AG47" s="2">
        <f t="shared" si="8"/>
        <v>0</v>
      </c>
      <c r="AH47" s="2">
        <f t="shared" si="9"/>
        <v>0</v>
      </c>
      <c r="AI47" s="2">
        <f t="shared" si="10"/>
        <v>0</v>
      </c>
      <c r="AJ47" s="2">
        <f t="shared" si="11"/>
        <v>0</v>
      </c>
      <c r="AK47" s="2">
        <f t="shared" si="12"/>
        <v>0</v>
      </c>
      <c r="AL47" s="154">
        <f t="shared" si="13"/>
        <v>20</v>
      </c>
      <c r="AM47" s="2">
        <f t="shared" si="25"/>
        <v>6.324555320336759</v>
      </c>
      <c r="AN47" s="2"/>
      <c r="AO47">
        <f t="shared" si="26"/>
        <v>1676</v>
      </c>
      <c r="AP47" s="153"/>
      <c r="AQ47" s="2"/>
      <c r="AR47" s="2">
        <f>INDEX('2001'!$B$44:$B$140,'10Year_History_Results'!BF47)</f>
        <v>0</v>
      </c>
      <c r="AS47" s="2">
        <f>INDEX('2002'!$B$44:$B$140,'10Year_History_Results'!BG47)</f>
        <v>0</v>
      </c>
      <c r="AT47" s="2">
        <f>INDEX('2003'!$B$44:$B$140,'10Year_History_Results'!BH47)</f>
        <v>0</v>
      </c>
      <c r="AU47" s="2">
        <f>INDEX('2004'!$B$44:$B$140,'10Year_History_Results'!BI47)</f>
        <v>0</v>
      </c>
      <c r="AV47" s="2">
        <f>INDEX('2005'!$B$44:$B$140,'10Year_History_Results'!BJ47)</f>
        <v>0</v>
      </c>
      <c r="AW47" s="2">
        <f>INDEX('2006'!$B$44:$B$140,'10Year_History_Results'!BK47)</f>
        <v>0</v>
      </c>
      <c r="AX47" s="2">
        <f>INDEX('2007'!$B$44:$B$140,'10Year_History_Results'!BL47)</f>
        <v>0</v>
      </c>
      <c r="AY47" s="2">
        <f>INDEX('2008'!$B$44:$B$140,'10Year_History_Results'!BM47)</f>
        <v>0</v>
      </c>
      <c r="AZ47" s="2">
        <f>INDEX('2009'!$B$44:$B$140,'10Year_History_Results'!BN47)</f>
        <v>0</v>
      </c>
      <c r="BA47" s="154">
        <f>INDEX('2010'!$B$44:$B$140,'10Year_History_Results'!BO47)</f>
        <v>14</v>
      </c>
      <c r="BC47">
        <f t="shared" si="27"/>
        <v>1676</v>
      </c>
      <c r="BD47" s="153"/>
      <c r="BE47" s="2"/>
      <c r="BF47" s="2">
        <f>IF(ISNA(MATCH($BC47,'2001'!$A$44:$A$139,0)),97,MATCH($BC47,'2001'!$A$44:$A$139,0))</f>
        <v>97</v>
      </c>
      <c r="BG47" s="2">
        <f>IF(ISNA(MATCH($BC47,'2002'!$A$44:$A$139,0)),97,MATCH($BC47,'2002'!$A$44:$A$139,0))</f>
        <v>97</v>
      </c>
      <c r="BH47" s="2">
        <f>IF(ISNA(MATCH($BC47,'2003'!$A$44:$A$139,0)),97,MATCH($BC47,'2003'!$A$44:$A$139,0))</f>
        <v>97</v>
      </c>
      <c r="BI47" s="2">
        <f>IF(ISNA(MATCH($BC47,'2004'!$A$44:$A$139,0)),97,MATCH($BC47,'2004'!$A$44:$A$139,0))</f>
        <v>97</v>
      </c>
      <c r="BJ47" s="2">
        <f>IF(ISNA(MATCH($BC47,'2005'!$A$44:$A$139,0)),97,MATCH($BC47,'2005'!$A$44:$A$139,0))</f>
        <v>97</v>
      </c>
      <c r="BK47" s="2">
        <f>IF(ISNA(MATCH($BC47,'2006'!$A$44:$A$139,0)),97,MATCH($BC47,'2006'!$A$44:$A$139,0))</f>
        <v>97</v>
      </c>
      <c r="BL47" s="2">
        <f>IF(ISNA(MATCH($BC47,'2007'!$A$44:$A$139,0)),97,MATCH($BC47,'2007'!$A$44:$A$139,0))</f>
        <v>97</v>
      </c>
      <c r="BM47" s="2">
        <f>IF(ISNA(MATCH($BC47,'2008'!$A$44:$A$139,0)),97,MATCH($BC47,'2008'!$A$44:$A$139,0))</f>
        <v>97</v>
      </c>
      <c r="BN47" s="2">
        <f>IF(ISNA(MATCH($BC47,'2009'!$A$44:$A$139,0)),97,MATCH($BC47,'2009'!$A$44:$A$139,0))</f>
        <v>97</v>
      </c>
      <c r="BO47" s="154">
        <f>IF(ISNA(MATCH($BC47,'2010'!$A$44:$A$139,0)),97,MATCH($BC47,'2010'!$A$44:$A$139,0))</f>
        <v>66</v>
      </c>
      <c r="BQ47">
        <f t="shared" si="28"/>
        <v>1676</v>
      </c>
      <c r="BR47" s="323"/>
      <c r="BS47" s="324"/>
      <c r="BT47" s="324">
        <f t="shared" si="29"/>
        <v>0</v>
      </c>
      <c r="BU47" s="324">
        <f t="shared" si="14"/>
        <v>0</v>
      </c>
      <c r="BV47" s="324">
        <f t="shared" si="15"/>
        <v>0</v>
      </c>
      <c r="BW47" s="324">
        <f t="shared" si="16"/>
        <v>0</v>
      </c>
      <c r="BX47" s="324">
        <f t="shared" si="17"/>
        <v>0</v>
      </c>
      <c r="BY47" s="324">
        <f t="shared" si="18"/>
        <v>0</v>
      </c>
      <c r="BZ47" s="324">
        <f t="shared" si="19"/>
        <v>0</v>
      </c>
      <c r="CA47" s="324">
        <f t="shared" si="20"/>
        <v>0</v>
      </c>
      <c r="CB47" s="324">
        <f t="shared" si="21"/>
        <v>0</v>
      </c>
      <c r="CC47" s="325">
        <f t="shared" si="22"/>
        <v>34</v>
      </c>
    </row>
    <row r="48" spans="2:81" ht="13.5" thickBot="1">
      <c r="B48" s="138">
        <v>33</v>
      </c>
      <c r="C48" s="52">
        <f t="shared" si="0"/>
        <v>2</v>
      </c>
      <c r="D48" s="52">
        <f t="shared" si="23"/>
        <v>0</v>
      </c>
      <c r="E48" s="99"/>
      <c r="F48" s="2">
        <f t="shared" si="30"/>
        <v>43</v>
      </c>
      <c r="G48" s="158">
        <v>1986</v>
      </c>
      <c r="H48" s="169">
        <f t="shared" si="1"/>
        <v>1</v>
      </c>
      <c r="I48" s="169">
        <f t="shared" si="2"/>
        <v>34</v>
      </c>
      <c r="J48" s="331">
        <f t="shared" si="3"/>
        <v>34</v>
      </c>
      <c r="K48" s="2"/>
      <c r="L48" s="268"/>
      <c r="M48" s="268" t="e">
        <f>(INDEX(Finish_table!R$4:R$83,MATCH('10Year_History_Results'!$G48,Finish_table!S$4:S$83,0),1))</f>
        <v>#N/A</v>
      </c>
      <c r="N48" s="268" t="e">
        <f>(INDEX(Finish_table!Z$4:Z$99,MATCH('10Year_History_Results'!$G48,Finish_table!AA$4:AA$99,0),1))</f>
        <v>#N/A</v>
      </c>
      <c r="O48" s="268" t="e">
        <f>(INDEX(Finish_table!AI$4:AI$99,MATCH('10Year_History_Results'!$G48,Finish_table!AJ$4:AJ$99,0),1))</f>
        <v>#N/A</v>
      </c>
      <c r="P48" s="268" t="e">
        <f>(INDEX(Finish_table!AR$4:AR$99,MATCH('10Year_History_Results'!$G48,Finish_table!AS$4:AS$99,0),1))</f>
        <v>#N/A</v>
      </c>
      <c r="Q48" s="268" t="e">
        <f>(INDEX(Finish_table!BA$4:BA$99,MATCH('10Year_History_Results'!$G48,Finish_table!BB$4:BB$99,0),1))</f>
        <v>#N/A</v>
      </c>
      <c r="R48" s="268" t="e">
        <f>(INDEX(Finish_table!BJ$4:BJ$99,MATCH('10Year_History_Results'!$G48,Finish_table!BK$4:BK$99,0),1))</f>
        <v>#N/A</v>
      </c>
      <c r="S48" s="268" t="e">
        <f>(INDEX(Finish_table!BS$4:BS$99,MATCH('10Year_History_Results'!$G48,Finish_table!BT$4:BT$99,0),1))</f>
        <v>#N/A</v>
      </c>
      <c r="T48" s="268" t="e">
        <f>(INDEX(Finish_table!CB$4:CB$99,MATCH('10Year_History_Results'!$G48,Finish_table!CC$4:CC$99,0),1))</f>
        <v>#N/A</v>
      </c>
      <c r="U48" s="268" t="e">
        <f>(INDEX(Finish_table!CK$4:CK$99,MATCH('10Year_History_Results'!$G48,Finish_table!CL$4:CL$99,0),1))</f>
        <v>#N/A</v>
      </c>
      <c r="V48" s="288" t="str">
        <f>(INDEX(Finish_table!CT$4:CT$99,MATCH('10Year_History_Results'!$G48,Finish_table!CU$4:CU$99,0),1))</f>
        <v>F</v>
      </c>
      <c r="W48" s="2"/>
      <c r="X48" s="2"/>
      <c r="Y48" s="2"/>
      <c r="Z48">
        <f t="shared" si="4"/>
        <v>1986</v>
      </c>
      <c r="AA48" s="153"/>
      <c r="AB48" s="2"/>
      <c r="AC48" s="2">
        <f t="shared" si="24"/>
        <v>0</v>
      </c>
      <c r="AD48" s="2">
        <f t="shared" si="5"/>
        <v>0</v>
      </c>
      <c r="AE48" s="2">
        <f t="shared" si="6"/>
        <v>0</v>
      </c>
      <c r="AF48" s="2">
        <f t="shared" si="7"/>
        <v>0</v>
      </c>
      <c r="AG48" s="2">
        <f t="shared" si="8"/>
        <v>0</v>
      </c>
      <c r="AH48" s="2">
        <f t="shared" si="9"/>
        <v>0</v>
      </c>
      <c r="AI48" s="2">
        <f t="shared" si="10"/>
        <v>0</v>
      </c>
      <c r="AJ48" s="2">
        <f t="shared" si="11"/>
        <v>0</v>
      </c>
      <c r="AK48" s="2">
        <f t="shared" si="12"/>
        <v>0</v>
      </c>
      <c r="AL48" s="154">
        <f t="shared" si="13"/>
        <v>20</v>
      </c>
      <c r="AM48" s="2">
        <f t="shared" si="25"/>
        <v>6.324555320336759</v>
      </c>
      <c r="AN48" s="2"/>
      <c r="AO48">
        <f t="shared" si="26"/>
        <v>1986</v>
      </c>
      <c r="AP48" s="153"/>
      <c r="AQ48" s="2"/>
      <c r="AR48" s="2">
        <f>INDEX('2001'!$B$44:$B$140,'10Year_History_Results'!BF48)</f>
        <v>0</v>
      </c>
      <c r="AS48" s="2">
        <f>INDEX('2002'!$B$44:$B$140,'10Year_History_Results'!BG48)</f>
        <v>0</v>
      </c>
      <c r="AT48" s="2">
        <f>INDEX('2003'!$B$44:$B$140,'10Year_History_Results'!BH48)</f>
        <v>0</v>
      </c>
      <c r="AU48" s="2">
        <f>INDEX('2004'!$B$44:$B$140,'10Year_History_Results'!BI48)</f>
        <v>0</v>
      </c>
      <c r="AV48" s="2">
        <f>INDEX('2005'!$B$44:$B$140,'10Year_History_Results'!BJ48)</f>
        <v>0</v>
      </c>
      <c r="AW48" s="2">
        <f>INDEX('2006'!$B$44:$B$140,'10Year_History_Results'!BK48)</f>
        <v>0</v>
      </c>
      <c r="AX48" s="2">
        <f>INDEX('2007'!$B$44:$B$140,'10Year_History_Results'!BL48)</f>
        <v>0</v>
      </c>
      <c r="AY48" s="2">
        <f>INDEX('2008'!$B$44:$B$140,'10Year_History_Results'!BM48)</f>
        <v>0</v>
      </c>
      <c r="AZ48" s="2">
        <f>INDEX('2009'!$B$44:$B$140,'10Year_History_Results'!BN48)</f>
        <v>0</v>
      </c>
      <c r="BA48" s="154">
        <f>INDEX('2010'!$B$44:$B$140,'10Year_History_Results'!BO48)</f>
        <v>14</v>
      </c>
      <c r="BC48">
        <f t="shared" si="27"/>
        <v>1986</v>
      </c>
      <c r="BD48" s="153"/>
      <c r="BE48" s="2"/>
      <c r="BF48" s="2">
        <f>IF(ISNA(MATCH($BC48,'2001'!$A$44:$A$139,0)),97,MATCH($BC48,'2001'!$A$44:$A$139,0))</f>
        <v>97</v>
      </c>
      <c r="BG48" s="2">
        <f>IF(ISNA(MATCH($BC48,'2002'!$A$44:$A$139,0)),97,MATCH($BC48,'2002'!$A$44:$A$139,0))</f>
        <v>97</v>
      </c>
      <c r="BH48" s="2">
        <f>IF(ISNA(MATCH($BC48,'2003'!$A$44:$A$139,0)),97,MATCH($BC48,'2003'!$A$44:$A$139,0))</f>
        <v>97</v>
      </c>
      <c r="BI48" s="2">
        <f>IF(ISNA(MATCH($BC48,'2004'!$A$44:$A$139,0)),97,MATCH($BC48,'2004'!$A$44:$A$139,0))</f>
        <v>97</v>
      </c>
      <c r="BJ48" s="2">
        <f>IF(ISNA(MATCH($BC48,'2005'!$A$44:$A$139,0)),97,MATCH($BC48,'2005'!$A$44:$A$139,0))</f>
        <v>97</v>
      </c>
      <c r="BK48" s="2">
        <f>IF(ISNA(MATCH($BC48,'2006'!$A$44:$A$139,0)),97,MATCH($BC48,'2006'!$A$44:$A$139,0))</f>
        <v>97</v>
      </c>
      <c r="BL48" s="2">
        <f>IF(ISNA(MATCH($BC48,'2007'!$A$44:$A$139,0)),97,MATCH($BC48,'2007'!$A$44:$A$139,0))</f>
        <v>97</v>
      </c>
      <c r="BM48" s="2">
        <f>IF(ISNA(MATCH($BC48,'2008'!$A$44:$A$139,0)),97,MATCH($BC48,'2008'!$A$44:$A$139,0))</f>
        <v>97</v>
      </c>
      <c r="BN48" s="2">
        <f>IF(ISNA(MATCH($BC48,'2009'!$A$44:$A$139,0)),97,MATCH($BC48,'2009'!$A$44:$A$139,0))</f>
        <v>97</v>
      </c>
      <c r="BO48" s="154">
        <f>IF(ISNA(MATCH($BC48,'2010'!$A$44:$A$139,0)),97,MATCH($BC48,'2010'!$A$44:$A$139,0))</f>
        <v>77</v>
      </c>
      <c r="BQ48">
        <f t="shared" si="28"/>
        <v>1986</v>
      </c>
      <c r="BR48" s="323"/>
      <c r="BS48" s="324"/>
      <c r="BT48" s="324">
        <f t="shared" si="29"/>
        <v>0</v>
      </c>
      <c r="BU48" s="324">
        <f t="shared" si="14"/>
        <v>0</v>
      </c>
      <c r="BV48" s="324">
        <f t="shared" si="15"/>
        <v>0</v>
      </c>
      <c r="BW48" s="324">
        <f t="shared" si="16"/>
        <v>0</v>
      </c>
      <c r="BX48" s="324">
        <f t="shared" si="17"/>
        <v>0</v>
      </c>
      <c r="BY48" s="324">
        <f t="shared" si="18"/>
        <v>0</v>
      </c>
      <c r="BZ48" s="324">
        <f t="shared" si="19"/>
        <v>0</v>
      </c>
      <c r="CA48" s="324">
        <f t="shared" si="20"/>
        <v>0</v>
      </c>
      <c r="CB48" s="324">
        <f t="shared" si="21"/>
        <v>0</v>
      </c>
      <c r="CC48" s="325">
        <f t="shared" si="22"/>
        <v>34</v>
      </c>
    </row>
    <row r="49" spans="2:81" ht="13.5" thickBot="1">
      <c r="B49" s="138">
        <v>33</v>
      </c>
      <c r="C49" s="52">
        <f t="shared" si="0"/>
        <v>3</v>
      </c>
      <c r="D49" s="52">
        <f t="shared" si="23"/>
        <v>0</v>
      </c>
      <c r="E49" s="99"/>
      <c r="F49" s="2">
        <f t="shared" si="30"/>
        <v>44</v>
      </c>
      <c r="G49" s="100">
        <v>20</v>
      </c>
      <c r="H49" s="169">
        <f t="shared" si="1"/>
        <v>3</v>
      </c>
      <c r="I49" s="169">
        <f t="shared" si="2"/>
        <v>54</v>
      </c>
      <c r="J49" s="331">
        <f t="shared" si="3"/>
        <v>33.99724465332622</v>
      </c>
      <c r="K49" s="2"/>
      <c r="L49" s="268"/>
      <c r="M49" s="268" t="e">
        <f>(INDEX(Finish_table!R$4:R$83,MATCH('10Year_History_Results'!$G49,Finish_table!S$4:S$83,0),1))</f>
        <v>#N/A</v>
      </c>
      <c r="N49" s="268" t="e">
        <f>(INDEX(Finish_table!Z$4:Z$99,MATCH('10Year_History_Results'!$G49,Finish_table!AA$4:AA$99,0),1))</f>
        <v>#N/A</v>
      </c>
      <c r="O49" s="268" t="e">
        <f>(INDEX(Finish_table!AI$4:AI$99,MATCH('10Year_History_Results'!$G49,Finish_table!AJ$4:AJ$99,0),1))</f>
        <v>#N/A</v>
      </c>
      <c r="P49" s="268" t="e">
        <f>(INDEX(Finish_table!AR$4:AR$99,MATCH('10Year_History_Results'!$G49,Finish_table!AS$4:AS$99,0),1))</f>
        <v>#N/A</v>
      </c>
      <c r="Q49" s="268" t="e">
        <f>(INDEX(Finish_table!BA$4:BA$99,MATCH('10Year_History_Results'!$G49,Finish_table!BB$4:BB$99,0),1))</f>
        <v>#N/A</v>
      </c>
      <c r="R49" s="268" t="str">
        <f>(INDEX(Finish_table!BJ$4:BJ$99,MATCH('10Year_History_Results'!$G49,Finish_table!BK$4:BK$99,0),1))</f>
        <v>QF</v>
      </c>
      <c r="S49" s="268" t="e">
        <f>(INDEX(Finish_table!BS$4:BS$99,MATCH('10Year_History_Results'!$G49,Finish_table!BT$4:BT$99,0),1))</f>
        <v>#N/A</v>
      </c>
      <c r="T49" s="268" t="str">
        <f>(INDEX(Finish_table!CB$4:CB$99,MATCH('10Year_History_Results'!$G49,Finish_table!CC$4:CC$99,0),1))</f>
        <v>SF</v>
      </c>
      <c r="U49" s="268" t="e">
        <f>(INDEX(Finish_table!CK$4:CK$99,MATCH('10Year_History_Results'!$G49,Finish_table!CL$4:CL$99,0),1))</f>
        <v>#N/A</v>
      </c>
      <c r="V49" s="288" t="str">
        <f>(INDEX(Finish_table!CT$4:CT$99,MATCH('10Year_History_Results'!$G49,Finish_table!CU$4:CU$99,0),1))</f>
        <v>SF</v>
      </c>
      <c r="W49" s="2"/>
      <c r="X49" s="2"/>
      <c r="Y49" s="2"/>
      <c r="Z49">
        <f t="shared" si="4"/>
        <v>20</v>
      </c>
      <c r="AA49" s="153"/>
      <c r="AB49" s="2"/>
      <c r="AC49" s="2">
        <f t="shared" si="24"/>
        <v>0</v>
      </c>
      <c r="AD49" s="2">
        <f t="shared" si="5"/>
        <v>0</v>
      </c>
      <c r="AE49" s="2">
        <f t="shared" si="6"/>
        <v>0</v>
      </c>
      <c r="AF49" s="2">
        <f t="shared" si="7"/>
        <v>0</v>
      </c>
      <c r="AG49" s="2">
        <f t="shared" si="8"/>
        <v>0</v>
      </c>
      <c r="AH49" s="2">
        <f t="shared" si="9"/>
        <v>0</v>
      </c>
      <c r="AI49" s="2">
        <f t="shared" si="10"/>
        <v>0</v>
      </c>
      <c r="AJ49" s="2">
        <f t="shared" si="11"/>
        <v>10</v>
      </c>
      <c r="AK49" s="2">
        <f t="shared" si="12"/>
        <v>0</v>
      </c>
      <c r="AL49" s="154">
        <f t="shared" si="13"/>
        <v>10</v>
      </c>
      <c r="AM49" s="2">
        <f t="shared" si="25"/>
        <v>4.2163702135578394</v>
      </c>
      <c r="AN49" s="2"/>
      <c r="AO49">
        <f t="shared" si="26"/>
        <v>20</v>
      </c>
      <c r="AP49" s="153"/>
      <c r="AQ49" s="2"/>
      <c r="AR49" s="2">
        <f>INDEX('2001'!$B$44:$B$140,'10Year_History_Results'!BF49)</f>
        <v>0</v>
      </c>
      <c r="AS49" s="2">
        <f>INDEX('2002'!$B$44:$B$140,'10Year_History_Results'!BG49)</f>
        <v>0</v>
      </c>
      <c r="AT49" s="2">
        <f>INDEX('2003'!$B$44:$B$140,'10Year_History_Results'!BH49)</f>
        <v>0</v>
      </c>
      <c r="AU49" s="2">
        <f>INDEX('2004'!$B$44:$B$140,'10Year_History_Results'!BI49)</f>
        <v>0</v>
      </c>
      <c r="AV49" s="2">
        <f>INDEX('2005'!$B$44:$B$140,'10Year_History_Results'!BJ49)</f>
        <v>0</v>
      </c>
      <c r="AW49" s="2">
        <f>INDEX('2006'!$B$44:$B$140,'10Year_History_Results'!BK49)</f>
        <v>9</v>
      </c>
      <c r="AX49" s="2">
        <f>INDEX('2007'!$B$44:$B$140,'10Year_History_Results'!BL49)</f>
        <v>0</v>
      </c>
      <c r="AY49" s="2">
        <f>INDEX('2008'!$B$44:$B$140,'10Year_History_Results'!BM49)</f>
        <v>13</v>
      </c>
      <c r="AZ49" s="2">
        <f>INDEX('2009'!$B$44:$B$140,'10Year_History_Results'!BN49)</f>
        <v>0</v>
      </c>
      <c r="BA49" s="154">
        <f>INDEX('2010'!$B$44:$B$140,'10Year_History_Results'!BO49)</f>
        <v>12</v>
      </c>
      <c r="BC49">
        <f t="shared" si="27"/>
        <v>20</v>
      </c>
      <c r="BD49" s="153"/>
      <c r="BE49" s="2"/>
      <c r="BF49" s="2">
        <f>IF(ISNA(MATCH($BC49,'2001'!$A$44:$A$139,0)),97,MATCH($BC49,'2001'!$A$44:$A$139,0))</f>
        <v>97</v>
      </c>
      <c r="BG49" s="2">
        <f>IF(ISNA(MATCH($BC49,'2002'!$A$44:$A$139,0)),97,MATCH($BC49,'2002'!$A$44:$A$139,0))</f>
        <v>97</v>
      </c>
      <c r="BH49" s="2">
        <f>IF(ISNA(MATCH($BC49,'2003'!$A$44:$A$139,0)),97,MATCH($BC49,'2003'!$A$44:$A$139,0))</f>
        <v>97</v>
      </c>
      <c r="BI49" s="2">
        <f>IF(ISNA(MATCH($BC49,'2004'!$A$44:$A$139,0)),97,MATCH($BC49,'2004'!$A$44:$A$139,0))</f>
        <v>97</v>
      </c>
      <c r="BJ49" s="2">
        <f>IF(ISNA(MATCH($BC49,'2005'!$A$44:$A$139,0)),97,MATCH($BC49,'2005'!$A$44:$A$139,0))</f>
        <v>97</v>
      </c>
      <c r="BK49" s="2">
        <f>IF(ISNA(MATCH($BC49,'2006'!$A$44:$A$139,0)),97,MATCH($BC49,'2006'!$A$44:$A$139,0))</f>
        <v>3</v>
      </c>
      <c r="BL49" s="2">
        <f>IF(ISNA(MATCH($BC49,'2007'!$A$44:$A$139,0)),97,MATCH($BC49,'2007'!$A$44:$A$139,0))</f>
        <v>97</v>
      </c>
      <c r="BM49" s="2">
        <f>IF(ISNA(MATCH($BC49,'2008'!$A$44:$A$139,0)),97,MATCH($BC49,'2008'!$A$44:$A$139,0))</f>
        <v>4</v>
      </c>
      <c r="BN49" s="2">
        <f>IF(ISNA(MATCH($BC49,'2009'!$A$44:$A$139,0)),97,MATCH($BC49,'2009'!$A$44:$A$139,0))</f>
        <v>97</v>
      </c>
      <c r="BO49" s="154">
        <f>IF(ISNA(MATCH($BC49,'2010'!$A$44:$A$139,0)),97,MATCH($BC49,'2010'!$A$44:$A$139,0))</f>
        <v>2</v>
      </c>
      <c r="BQ49">
        <f t="shared" si="28"/>
        <v>20</v>
      </c>
      <c r="BR49" s="323"/>
      <c r="BS49" s="324"/>
      <c r="BT49" s="324">
        <f t="shared" si="29"/>
        <v>0</v>
      </c>
      <c r="BU49" s="324">
        <f t="shared" si="14"/>
        <v>0</v>
      </c>
      <c r="BV49" s="324">
        <f t="shared" si="15"/>
        <v>0</v>
      </c>
      <c r="BW49" s="324">
        <f t="shared" si="16"/>
        <v>0</v>
      </c>
      <c r="BX49" s="324">
        <f t="shared" si="17"/>
        <v>0</v>
      </c>
      <c r="BY49" s="324">
        <f t="shared" si="18"/>
        <v>9</v>
      </c>
      <c r="BZ49" s="324">
        <f t="shared" si="19"/>
        <v>5.9993999999999996</v>
      </c>
      <c r="CA49" s="324">
        <f t="shared" si="20"/>
        <v>26.999200039999998</v>
      </c>
      <c r="CB49" s="324">
        <f t="shared" si="21"/>
        <v>17.997666746663999</v>
      </c>
      <c r="CC49" s="325">
        <f t="shared" si="22"/>
        <v>33.99724465332622</v>
      </c>
    </row>
    <row r="50" spans="2:81" ht="13.5" thickBot="1">
      <c r="B50" s="138">
        <v>33</v>
      </c>
      <c r="C50" s="52">
        <f t="shared" si="0"/>
        <v>4</v>
      </c>
      <c r="D50" s="52">
        <f t="shared" si="23"/>
        <v>0</v>
      </c>
      <c r="E50" s="99"/>
      <c r="F50" s="2">
        <f t="shared" si="30"/>
        <v>45</v>
      </c>
      <c r="G50" s="273">
        <v>222</v>
      </c>
      <c r="H50" s="169">
        <f t="shared" si="1"/>
        <v>4</v>
      </c>
      <c r="I50" s="169">
        <f t="shared" si="2"/>
        <v>91</v>
      </c>
      <c r="J50" s="331">
        <f t="shared" si="3"/>
        <v>33.232681550758514</v>
      </c>
      <c r="K50" s="2"/>
      <c r="L50" s="268"/>
      <c r="M50" s="268" t="e">
        <f>(INDEX(Finish_table!R$4:R$83,MATCH('10Year_History_Results'!$G50,Finish_table!S$4:S$83,0),1))</f>
        <v>#N/A</v>
      </c>
      <c r="N50" s="268" t="e">
        <f>(INDEX(Finish_table!Z$4:Z$99,MATCH('10Year_History_Results'!$G50,Finish_table!AA$4:AA$99,0),1))</f>
        <v>#N/A</v>
      </c>
      <c r="O50" s="268" t="str">
        <f>(INDEX(Finish_table!AI$4:AI$99,MATCH('10Year_History_Results'!$G50,Finish_table!AJ$4:AJ$99,0),1))</f>
        <v>SF</v>
      </c>
      <c r="P50" s="268" t="str">
        <f>(INDEX(Finish_table!AR$4:AR$99,MATCH('10Year_History_Results'!$G50,Finish_table!AS$4:AS$99,0),1))</f>
        <v>SF</v>
      </c>
      <c r="Q50" s="268" t="e">
        <f>(INDEX(Finish_table!BA$4:BA$99,MATCH('10Year_History_Results'!$G50,Finish_table!BB$4:BB$99,0),1))</f>
        <v>#N/A</v>
      </c>
      <c r="R50" s="268" t="str">
        <f>(INDEX(Finish_table!BJ$4:BJ$99,MATCH('10Year_History_Results'!$G50,Finish_table!BK$4:BK$99,0),1))</f>
        <v>SF</v>
      </c>
      <c r="S50" s="268" t="e">
        <f>(INDEX(Finish_table!BS$4:BS$99,MATCH('10Year_History_Results'!$G50,Finish_table!BT$4:BT$99,0),1))</f>
        <v>#N/A</v>
      </c>
      <c r="T50" s="268" t="e">
        <f>(INDEX(Finish_table!CB$4:CB$99,MATCH('10Year_History_Results'!$G50,Finish_table!CC$4:CC$99,0),1))</f>
        <v>#N/A</v>
      </c>
      <c r="U50" s="268" t="str">
        <f>(INDEX(Finish_table!CK$4:CK$99,MATCH('10Year_History_Results'!$G50,Finish_table!CL$4:CL$99,0),1))</f>
        <v>W</v>
      </c>
      <c r="V50" s="288" t="e">
        <f>(INDEX(Finish_table!CT$4:CT$99,MATCH('10Year_History_Results'!$G50,Finish_table!CU$4:CU$99,0),1))</f>
        <v>#N/A</v>
      </c>
      <c r="W50" s="2"/>
      <c r="X50" s="2"/>
      <c r="Y50" s="2"/>
      <c r="Z50">
        <f t="shared" si="4"/>
        <v>222</v>
      </c>
      <c r="AA50" s="153"/>
      <c r="AB50" s="2"/>
      <c r="AC50" s="2">
        <f t="shared" si="24"/>
        <v>0</v>
      </c>
      <c r="AD50" s="2">
        <f t="shared" si="5"/>
        <v>0</v>
      </c>
      <c r="AE50" s="2">
        <f t="shared" si="6"/>
        <v>10</v>
      </c>
      <c r="AF50" s="2">
        <f t="shared" si="7"/>
        <v>10</v>
      </c>
      <c r="AG50" s="2">
        <f t="shared" si="8"/>
        <v>0</v>
      </c>
      <c r="AH50" s="2">
        <f t="shared" si="9"/>
        <v>10</v>
      </c>
      <c r="AI50" s="2">
        <f t="shared" si="10"/>
        <v>0</v>
      </c>
      <c r="AJ50" s="2">
        <f t="shared" si="11"/>
        <v>0</v>
      </c>
      <c r="AK50" s="2">
        <f t="shared" si="12"/>
        <v>30</v>
      </c>
      <c r="AL50" s="154">
        <f t="shared" si="13"/>
        <v>0</v>
      </c>
      <c r="AM50" s="2">
        <f t="shared" si="25"/>
        <v>9.6609178307929593</v>
      </c>
      <c r="AN50" s="2"/>
      <c r="AO50">
        <f t="shared" si="26"/>
        <v>222</v>
      </c>
      <c r="AP50" s="153"/>
      <c r="AQ50" s="2"/>
      <c r="AR50" s="2">
        <f>INDEX('2001'!$B$44:$B$140,'10Year_History_Results'!BF50)</f>
        <v>0</v>
      </c>
      <c r="AS50" s="2">
        <f>INDEX('2002'!$B$44:$B$140,'10Year_History_Results'!BG50)</f>
        <v>0</v>
      </c>
      <c r="AT50" s="2">
        <f>INDEX('2003'!$B$44:$B$140,'10Year_History_Results'!BH50)</f>
        <v>3</v>
      </c>
      <c r="AU50" s="2">
        <f>INDEX('2004'!$B$44:$B$140,'10Year_History_Results'!BI50)</f>
        <v>14</v>
      </c>
      <c r="AV50" s="2">
        <f>INDEX('2005'!$B$44:$B$140,'10Year_History_Results'!BJ50)</f>
        <v>0</v>
      </c>
      <c r="AW50" s="2">
        <f>INDEX('2006'!$B$44:$B$140,'10Year_History_Results'!BK50)</f>
        <v>2</v>
      </c>
      <c r="AX50" s="2">
        <f>INDEX('2007'!$B$44:$B$140,'10Year_History_Results'!BL50)</f>
        <v>0</v>
      </c>
      <c r="AY50" s="2">
        <f>INDEX('2008'!$B$44:$B$140,'10Year_History_Results'!BM50)</f>
        <v>0</v>
      </c>
      <c r="AZ50" s="2">
        <f>INDEX('2009'!$B$44:$B$140,'10Year_History_Results'!BN50)</f>
        <v>12</v>
      </c>
      <c r="BA50" s="154">
        <f>INDEX('2010'!$B$44:$B$140,'10Year_History_Results'!BO50)</f>
        <v>0</v>
      </c>
      <c r="BC50">
        <f t="shared" si="27"/>
        <v>222</v>
      </c>
      <c r="BD50" s="153"/>
      <c r="BE50" s="2"/>
      <c r="BF50" s="2">
        <f>IF(ISNA(MATCH($BC50,'2001'!$A$44:$A$139,0)),97,MATCH($BC50,'2001'!$A$44:$A$139,0))</f>
        <v>97</v>
      </c>
      <c r="BG50" s="2">
        <f>IF(ISNA(MATCH($BC50,'2002'!$A$44:$A$139,0)),97,MATCH($BC50,'2002'!$A$44:$A$139,0))</f>
        <v>97</v>
      </c>
      <c r="BH50" s="2">
        <f>IF(ISNA(MATCH($BC50,'2003'!$A$44:$A$139,0)),97,MATCH($BC50,'2003'!$A$44:$A$139,0))</f>
        <v>39</v>
      </c>
      <c r="BI50" s="2">
        <f>IF(ISNA(MATCH($BC50,'2004'!$A$44:$A$139,0)),97,MATCH($BC50,'2004'!$A$44:$A$139,0))</f>
        <v>34</v>
      </c>
      <c r="BJ50" s="2">
        <f>IF(ISNA(MATCH($BC50,'2005'!$A$44:$A$139,0)),97,MATCH($BC50,'2005'!$A$44:$A$139,0))</f>
        <v>97</v>
      </c>
      <c r="BK50" s="2">
        <f>IF(ISNA(MATCH($BC50,'2006'!$A$44:$A$139,0)),97,MATCH($BC50,'2006'!$A$44:$A$139,0))</f>
        <v>42</v>
      </c>
      <c r="BL50" s="2">
        <f>IF(ISNA(MATCH($BC50,'2007'!$A$44:$A$139,0)),97,MATCH($BC50,'2007'!$A$44:$A$139,0))</f>
        <v>97</v>
      </c>
      <c r="BM50" s="2">
        <f>IF(ISNA(MATCH($BC50,'2008'!$A$44:$A$139,0)),97,MATCH($BC50,'2008'!$A$44:$A$139,0))</f>
        <v>97</v>
      </c>
      <c r="BN50" s="2">
        <f>IF(ISNA(MATCH($BC50,'2009'!$A$44:$A$139,0)),97,MATCH($BC50,'2009'!$A$44:$A$139,0))</f>
        <v>31</v>
      </c>
      <c r="BO50" s="154">
        <f>IF(ISNA(MATCH($BC50,'2010'!$A$44:$A$139,0)),97,MATCH($BC50,'2010'!$A$44:$A$139,0))</f>
        <v>97</v>
      </c>
      <c r="BQ50">
        <f t="shared" si="28"/>
        <v>222</v>
      </c>
      <c r="BR50" s="323"/>
      <c r="BS50" s="324"/>
      <c r="BT50" s="324">
        <f t="shared" si="29"/>
        <v>0</v>
      </c>
      <c r="BU50" s="324">
        <f t="shared" si="14"/>
        <v>0</v>
      </c>
      <c r="BV50" s="324">
        <f t="shared" si="15"/>
        <v>13</v>
      </c>
      <c r="BW50" s="324">
        <f t="shared" si="16"/>
        <v>32.665799999999997</v>
      </c>
      <c r="BX50" s="324">
        <f t="shared" si="17"/>
        <v>21.775022279999998</v>
      </c>
      <c r="BY50" s="324">
        <f t="shared" si="18"/>
        <v>26.515229851847998</v>
      </c>
      <c r="BZ50" s="324">
        <f t="shared" si="19"/>
        <v>17.675052219241874</v>
      </c>
      <c r="CA50" s="324">
        <f t="shared" si="20"/>
        <v>11.782189809346633</v>
      </c>
      <c r="CB50" s="324">
        <f t="shared" si="21"/>
        <v>49.854007726910467</v>
      </c>
      <c r="CC50" s="325">
        <f t="shared" si="22"/>
        <v>33.232681550758514</v>
      </c>
    </row>
    <row r="51" spans="2:81" ht="13.5" thickBot="1">
      <c r="B51" s="149">
        <v>33</v>
      </c>
      <c r="C51" s="52">
        <f t="shared" si="0"/>
        <v>5</v>
      </c>
      <c r="D51" s="52">
        <f t="shared" si="23"/>
        <v>0</v>
      </c>
      <c r="E51" s="99"/>
      <c r="F51" s="2">
        <f t="shared" si="30"/>
        <v>46</v>
      </c>
      <c r="G51" s="100">
        <v>3138</v>
      </c>
      <c r="H51" s="169">
        <f t="shared" si="1"/>
        <v>1</v>
      </c>
      <c r="I51" s="169">
        <f t="shared" si="2"/>
        <v>33</v>
      </c>
      <c r="J51" s="331">
        <f t="shared" si="3"/>
        <v>33</v>
      </c>
      <c r="K51" s="2"/>
      <c r="L51" s="268"/>
      <c r="M51" s="268" t="e">
        <f>(INDEX(Finish_table!R$4:R$83,MATCH('10Year_History_Results'!$G51,Finish_table!S$4:S$83,0),1))</f>
        <v>#N/A</v>
      </c>
      <c r="N51" s="268" t="e">
        <f>(INDEX(Finish_table!Z$4:Z$99,MATCH('10Year_History_Results'!$G51,Finish_table!AA$4:AA$99,0),1))</f>
        <v>#N/A</v>
      </c>
      <c r="O51" s="268" t="e">
        <f>(INDEX(Finish_table!AI$4:AI$99,MATCH('10Year_History_Results'!$G51,Finish_table!AJ$4:AJ$99,0),1))</f>
        <v>#N/A</v>
      </c>
      <c r="P51" s="268" t="e">
        <f>(INDEX(Finish_table!AR$4:AR$99,MATCH('10Year_History_Results'!$G51,Finish_table!AS$4:AS$99,0),1))</f>
        <v>#N/A</v>
      </c>
      <c r="Q51" s="268" t="e">
        <f>(INDEX(Finish_table!BA$4:BA$99,MATCH('10Year_History_Results'!$G51,Finish_table!BB$4:BB$99,0),1))</f>
        <v>#N/A</v>
      </c>
      <c r="R51" s="268" t="e">
        <f>(INDEX(Finish_table!BJ$4:BJ$99,MATCH('10Year_History_Results'!$G51,Finish_table!BK$4:BK$99,0),1))</f>
        <v>#N/A</v>
      </c>
      <c r="S51" s="268" t="e">
        <f>(INDEX(Finish_table!BS$4:BS$99,MATCH('10Year_History_Results'!$G51,Finish_table!BT$4:BT$99,0),1))</f>
        <v>#N/A</v>
      </c>
      <c r="T51" s="268" t="e">
        <f>(INDEX(Finish_table!CB$4:CB$99,MATCH('10Year_History_Results'!$G51,Finish_table!CC$4:CC$99,0),1))</f>
        <v>#N/A</v>
      </c>
      <c r="U51" s="268" t="e">
        <f>(INDEX(Finish_table!CK$4:CK$99,MATCH('10Year_History_Results'!$G51,Finish_table!CL$4:CL$99,0),1))</f>
        <v>#N/A</v>
      </c>
      <c r="V51" s="288" t="str">
        <f>(INDEX(Finish_table!CT$4:CT$99,MATCH('10Year_History_Results'!$G51,Finish_table!CU$4:CU$99,0),1))</f>
        <v>W</v>
      </c>
      <c r="W51" s="2"/>
      <c r="X51" s="2"/>
      <c r="Y51" s="2"/>
      <c r="Z51">
        <f t="shared" si="4"/>
        <v>3138</v>
      </c>
      <c r="AA51" s="153"/>
      <c r="AB51" s="2"/>
      <c r="AC51" s="2">
        <f t="shared" si="24"/>
        <v>0</v>
      </c>
      <c r="AD51" s="2">
        <f t="shared" si="5"/>
        <v>0</v>
      </c>
      <c r="AE51" s="2">
        <f t="shared" si="6"/>
        <v>0</v>
      </c>
      <c r="AF51" s="2">
        <f t="shared" si="7"/>
        <v>0</v>
      </c>
      <c r="AG51" s="2">
        <f t="shared" si="8"/>
        <v>0</v>
      </c>
      <c r="AH51" s="2">
        <f t="shared" si="9"/>
        <v>0</v>
      </c>
      <c r="AI51" s="2">
        <f t="shared" si="10"/>
        <v>0</v>
      </c>
      <c r="AJ51" s="2">
        <f t="shared" si="11"/>
        <v>0</v>
      </c>
      <c r="AK51" s="2">
        <f t="shared" si="12"/>
        <v>0</v>
      </c>
      <c r="AL51" s="154">
        <f t="shared" si="13"/>
        <v>30</v>
      </c>
      <c r="AM51" s="2">
        <f t="shared" si="25"/>
        <v>9.4868329805051381</v>
      </c>
      <c r="AN51" s="2"/>
      <c r="AO51">
        <f t="shared" si="26"/>
        <v>3138</v>
      </c>
      <c r="AP51" s="153"/>
      <c r="AQ51" s="2"/>
      <c r="AR51" s="2">
        <f>INDEX('2001'!$B$44:$B$140,'10Year_History_Results'!BF51)</f>
        <v>0</v>
      </c>
      <c r="AS51" s="2">
        <f>INDEX('2002'!$B$44:$B$140,'10Year_History_Results'!BG51)</f>
        <v>0</v>
      </c>
      <c r="AT51" s="2">
        <f>INDEX('2003'!$B$44:$B$140,'10Year_History_Results'!BH51)</f>
        <v>0</v>
      </c>
      <c r="AU51" s="2">
        <f>INDEX('2004'!$B$44:$B$140,'10Year_History_Results'!BI51)</f>
        <v>0</v>
      </c>
      <c r="AV51" s="2">
        <f>INDEX('2005'!$B$44:$B$140,'10Year_History_Results'!BJ51)</f>
        <v>0</v>
      </c>
      <c r="AW51" s="2">
        <f>INDEX('2006'!$B$44:$B$140,'10Year_History_Results'!BK51)</f>
        <v>0</v>
      </c>
      <c r="AX51" s="2">
        <f>INDEX('2007'!$B$44:$B$140,'10Year_History_Results'!BL51)</f>
        <v>0</v>
      </c>
      <c r="AY51" s="2">
        <f>INDEX('2008'!$B$44:$B$140,'10Year_History_Results'!BM51)</f>
        <v>0</v>
      </c>
      <c r="AZ51" s="2">
        <f>INDEX('2009'!$B$44:$B$140,'10Year_History_Results'!BN51)</f>
        <v>0</v>
      </c>
      <c r="BA51" s="154">
        <f>INDEX('2010'!$B$44:$B$140,'10Year_History_Results'!BO51)</f>
        <v>3</v>
      </c>
      <c r="BC51">
        <f t="shared" si="27"/>
        <v>3138</v>
      </c>
      <c r="BD51" s="153"/>
      <c r="BE51" s="2"/>
      <c r="BF51" s="2">
        <f>IF(ISNA(MATCH($BC51,'2001'!$A$44:$A$139,0)),97,MATCH($BC51,'2001'!$A$44:$A$139,0))</f>
        <v>97</v>
      </c>
      <c r="BG51" s="2">
        <f>IF(ISNA(MATCH($BC51,'2002'!$A$44:$A$139,0)),97,MATCH($BC51,'2002'!$A$44:$A$139,0))</f>
        <v>97</v>
      </c>
      <c r="BH51" s="2">
        <f>IF(ISNA(MATCH($BC51,'2003'!$A$44:$A$139,0)),97,MATCH($BC51,'2003'!$A$44:$A$139,0))</f>
        <v>97</v>
      </c>
      <c r="BI51" s="2">
        <f>IF(ISNA(MATCH($BC51,'2004'!$A$44:$A$139,0)),97,MATCH($BC51,'2004'!$A$44:$A$139,0))</f>
        <v>97</v>
      </c>
      <c r="BJ51" s="2">
        <f>IF(ISNA(MATCH($BC51,'2005'!$A$44:$A$139,0)),97,MATCH($BC51,'2005'!$A$44:$A$139,0))</f>
        <v>97</v>
      </c>
      <c r="BK51" s="2">
        <f>IF(ISNA(MATCH($BC51,'2006'!$A$44:$A$139,0)),97,MATCH($BC51,'2006'!$A$44:$A$139,0))</f>
        <v>97</v>
      </c>
      <c r="BL51" s="2">
        <f>IF(ISNA(MATCH($BC51,'2007'!$A$44:$A$139,0)),97,MATCH($BC51,'2007'!$A$44:$A$139,0))</f>
        <v>97</v>
      </c>
      <c r="BM51" s="2">
        <f>IF(ISNA(MATCH($BC51,'2008'!$A$44:$A$139,0)),97,MATCH($BC51,'2008'!$A$44:$A$139,0))</f>
        <v>97</v>
      </c>
      <c r="BN51" s="2">
        <f>IF(ISNA(MATCH($BC51,'2009'!$A$44:$A$139,0)),97,MATCH($BC51,'2009'!$A$44:$A$139,0))</f>
        <v>97</v>
      </c>
      <c r="BO51" s="154">
        <f>IF(ISNA(MATCH($BC51,'2010'!$A$44:$A$139,0)),97,MATCH($BC51,'2010'!$A$44:$A$139,0))</f>
        <v>92</v>
      </c>
      <c r="BQ51">
        <f t="shared" si="28"/>
        <v>3138</v>
      </c>
      <c r="BR51" s="323"/>
      <c r="BS51" s="324"/>
      <c r="BT51" s="324">
        <f t="shared" si="29"/>
        <v>0</v>
      </c>
      <c r="BU51" s="324">
        <f t="shared" si="14"/>
        <v>0</v>
      </c>
      <c r="BV51" s="324">
        <f t="shared" si="15"/>
        <v>0</v>
      </c>
      <c r="BW51" s="324">
        <f t="shared" si="16"/>
        <v>0</v>
      </c>
      <c r="BX51" s="324">
        <f t="shared" si="17"/>
        <v>0</v>
      </c>
      <c r="BY51" s="324">
        <f t="shared" si="18"/>
        <v>0</v>
      </c>
      <c r="BZ51" s="324">
        <f t="shared" si="19"/>
        <v>0</v>
      </c>
      <c r="CA51" s="324">
        <f t="shared" si="20"/>
        <v>0</v>
      </c>
      <c r="CB51" s="324">
        <f t="shared" si="21"/>
        <v>0</v>
      </c>
      <c r="CC51" s="325">
        <f t="shared" si="22"/>
        <v>33</v>
      </c>
    </row>
    <row r="52" spans="2:81" ht="13.5" thickBot="1">
      <c r="B52" s="138">
        <v>33</v>
      </c>
      <c r="C52" s="52">
        <f t="shared" si="0"/>
        <v>6</v>
      </c>
      <c r="D52" s="52">
        <f t="shared" si="23"/>
        <v>0</v>
      </c>
      <c r="E52" s="99"/>
      <c r="F52" s="2">
        <f t="shared" si="30"/>
        <v>47</v>
      </c>
      <c r="G52" s="100">
        <v>234</v>
      </c>
      <c r="H52" s="169">
        <f t="shared" si="1"/>
        <v>5</v>
      </c>
      <c r="I52" s="169">
        <f t="shared" si="2"/>
        <v>65</v>
      </c>
      <c r="J52" s="331">
        <f t="shared" si="3"/>
        <v>32.584406923432759</v>
      </c>
      <c r="K52" s="2"/>
      <c r="L52" s="268"/>
      <c r="M52" s="268" t="e">
        <f>(INDEX(Finish_table!R$4:R$83,MATCH('10Year_History_Results'!$G52,Finish_table!S$4:S$83,0),1))</f>
        <v>#N/A</v>
      </c>
      <c r="N52" s="268" t="e">
        <f>(INDEX(Finish_table!Z$4:Z$99,MATCH('10Year_History_Results'!$G52,Finish_table!AA$4:AA$99,0),1))</f>
        <v>#N/A</v>
      </c>
      <c r="O52" s="268" t="e">
        <f>(INDEX(Finish_table!AI$4:AI$99,MATCH('10Year_History_Results'!$G52,Finish_table!AJ$4:AJ$99,0),1))</f>
        <v>#N/A</v>
      </c>
      <c r="P52" s="268" t="e">
        <f>(INDEX(Finish_table!AR$4:AR$99,MATCH('10Year_History_Results'!$G52,Finish_table!AS$4:AS$99,0),1))</f>
        <v>#N/A</v>
      </c>
      <c r="Q52" s="268" t="str">
        <f>(INDEX(Finish_table!BA$4:BA$99,MATCH('10Year_History_Results'!$G52,Finish_table!BB$4:BB$99,0),1))</f>
        <v>QF</v>
      </c>
      <c r="R52" s="268" t="str">
        <f>(INDEX(Finish_table!BJ$4:BJ$99,MATCH('10Year_History_Results'!$G52,Finish_table!BK$4:BK$99,0),1))</f>
        <v>QF</v>
      </c>
      <c r="S52" s="268" t="str">
        <f>(INDEX(Finish_table!BS$4:BS$99,MATCH('10Year_History_Results'!$G52,Finish_table!BT$4:BT$99,0),1))</f>
        <v>QF</v>
      </c>
      <c r="T52" s="268" t="e">
        <f>(INDEX(Finish_table!CB$4:CB$99,MATCH('10Year_History_Results'!$G52,Finish_table!CC$4:CC$99,0),1))</f>
        <v>#N/A</v>
      </c>
      <c r="U52" s="268" t="str">
        <f>(INDEX(Finish_table!CK$4:CK$99,MATCH('10Year_History_Results'!$G52,Finish_table!CL$4:CL$99,0),1))</f>
        <v>SF</v>
      </c>
      <c r="V52" s="288" t="str">
        <f>(INDEX(Finish_table!CT$4:CT$99,MATCH('10Year_History_Results'!$G52,Finish_table!CU$4:CU$99,0),1))</f>
        <v>QF</v>
      </c>
      <c r="W52" s="2"/>
      <c r="X52" s="2"/>
      <c r="Y52" s="2"/>
      <c r="Z52">
        <f t="shared" si="4"/>
        <v>234</v>
      </c>
      <c r="AA52" s="153"/>
      <c r="AB52" s="2"/>
      <c r="AC52" s="2">
        <f t="shared" si="24"/>
        <v>0</v>
      </c>
      <c r="AD52" s="2">
        <f t="shared" si="5"/>
        <v>0</v>
      </c>
      <c r="AE52" s="2">
        <f t="shared" si="6"/>
        <v>0</v>
      </c>
      <c r="AF52" s="2">
        <f t="shared" si="7"/>
        <v>0</v>
      </c>
      <c r="AG52" s="2">
        <f t="shared" si="8"/>
        <v>0</v>
      </c>
      <c r="AH52" s="2">
        <f t="shared" si="9"/>
        <v>0</v>
      </c>
      <c r="AI52" s="2">
        <f t="shared" si="10"/>
        <v>0</v>
      </c>
      <c r="AJ52" s="2">
        <f t="shared" si="11"/>
        <v>0</v>
      </c>
      <c r="AK52" s="2">
        <f t="shared" si="12"/>
        <v>10</v>
      </c>
      <c r="AL52" s="154">
        <f t="shared" si="13"/>
        <v>0</v>
      </c>
      <c r="AM52" s="2">
        <f t="shared" si="25"/>
        <v>3.1622776601683795</v>
      </c>
      <c r="AN52" s="2"/>
      <c r="AO52">
        <f t="shared" si="26"/>
        <v>234</v>
      </c>
      <c r="AP52" s="153"/>
      <c r="AQ52" s="2"/>
      <c r="AR52" s="2">
        <f>INDEX('2001'!$B$44:$B$140,'10Year_History_Results'!BF52)</f>
        <v>0</v>
      </c>
      <c r="AS52" s="2">
        <f>INDEX('2002'!$B$44:$B$140,'10Year_History_Results'!BG52)</f>
        <v>0</v>
      </c>
      <c r="AT52" s="2">
        <f>INDEX('2003'!$B$44:$B$140,'10Year_History_Results'!BH52)</f>
        <v>0</v>
      </c>
      <c r="AU52" s="2">
        <f>INDEX('2004'!$B$44:$B$140,'10Year_History_Results'!BI52)</f>
        <v>0</v>
      </c>
      <c r="AV52" s="2">
        <f>INDEX('2005'!$B$44:$B$140,'10Year_History_Results'!BJ52)</f>
        <v>10</v>
      </c>
      <c r="AW52" s="2">
        <f>INDEX('2006'!$B$44:$B$140,'10Year_History_Results'!BK52)</f>
        <v>10</v>
      </c>
      <c r="AX52" s="2">
        <f>INDEX('2007'!$B$44:$B$140,'10Year_History_Results'!BL52)</f>
        <v>10</v>
      </c>
      <c r="AY52" s="2">
        <f>INDEX('2008'!$B$44:$B$140,'10Year_History_Results'!BM52)</f>
        <v>0</v>
      </c>
      <c r="AZ52" s="2">
        <f>INDEX('2009'!$B$44:$B$140,'10Year_History_Results'!BN52)</f>
        <v>16</v>
      </c>
      <c r="BA52" s="154">
        <f>INDEX('2010'!$B$44:$B$140,'10Year_History_Results'!BO52)</f>
        <v>9</v>
      </c>
      <c r="BC52">
        <f t="shared" si="27"/>
        <v>234</v>
      </c>
      <c r="BD52" s="153"/>
      <c r="BE52" s="2"/>
      <c r="BF52" s="2">
        <f>IF(ISNA(MATCH($BC52,'2001'!$A$44:$A$139,0)),97,MATCH($BC52,'2001'!$A$44:$A$139,0))</f>
        <v>97</v>
      </c>
      <c r="BG52" s="2">
        <f>IF(ISNA(MATCH($BC52,'2002'!$A$44:$A$139,0)),97,MATCH($BC52,'2002'!$A$44:$A$139,0))</f>
        <v>97</v>
      </c>
      <c r="BH52" s="2">
        <f>IF(ISNA(MATCH($BC52,'2003'!$A$44:$A$139,0)),97,MATCH($BC52,'2003'!$A$44:$A$139,0))</f>
        <v>97</v>
      </c>
      <c r="BI52" s="2">
        <f>IF(ISNA(MATCH($BC52,'2004'!$A$44:$A$139,0)),97,MATCH($BC52,'2004'!$A$44:$A$139,0))</f>
        <v>97</v>
      </c>
      <c r="BJ52" s="2">
        <f>IF(ISNA(MATCH($BC52,'2005'!$A$44:$A$139,0)),97,MATCH($BC52,'2005'!$A$44:$A$139,0))</f>
        <v>40</v>
      </c>
      <c r="BK52" s="2">
        <f>IF(ISNA(MATCH($BC52,'2006'!$A$44:$A$139,0)),97,MATCH($BC52,'2006'!$A$44:$A$139,0))</f>
        <v>45</v>
      </c>
      <c r="BL52" s="2">
        <f>IF(ISNA(MATCH($BC52,'2007'!$A$44:$A$139,0)),97,MATCH($BC52,'2007'!$A$44:$A$139,0))</f>
        <v>38</v>
      </c>
      <c r="BM52" s="2">
        <f>IF(ISNA(MATCH($BC52,'2008'!$A$44:$A$139,0)),97,MATCH($BC52,'2008'!$A$44:$A$139,0))</f>
        <v>97</v>
      </c>
      <c r="BN52" s="2">
        <f>IF(ISNA(MATCH($BC52,'2009'!$A$44:$A$139,0)),97,MATCH($BC52,'2009'!$A$44:$A$139,0))</f>
        <v>32</v>
      </c>
      <c r="BO52" s="154">
        <f>IF(ISNA(MATCH($BC52,'2010'!$A$44:$A$139,0)),97,MATCH($BC52,'2010'!$A$44:$A$139,0))</f>
        <v>26</v>
      </c>
      <c r="BQ52">
        <f t="shared" si="28"/>
        <v>234</v>
      </c>
      <c r="BR52" s="323"/>
      <c r="BS52" s="324"/>
      <c r="BT52" s="324">
        <f t="shared" si="29"/>
        <v>0</v>
      </c>
      <c r="BU52" s="324">
        <f t="shared" si="14"/>
        <v>0</v>
      </c>
      <c r="BV52" s="324">
        <f t="shared" si="15"/>
        <v>0</v>
      </c>
      <c r="BW52" s="324">
        <f t="shared" si="16"/>
        <v>0</v>
      </c>
      <c r="BX52" s="324">
        <f t="shared" si="17"/>
        <v>10</v>
      </c>
      <c r="BY52" s="324">
        <f t="shared" si="18"/>
        <v>16.666</v>
      </c>
      <c r="BZ52" s="324">
        <f t="shared" si="19"/>
        <v>21.1095556</v>
      </c>
      <c r="CA52" s="324">
        <f t="shared" si="20"/>
        <v>14.071629762959999</v>
      </c>
      <c r="CB52" s="324">
        <f t="shared" si="21"/>
        <v>35.380148399989139</v>
      </c>
      <c r="CC52" s="325">
        <f t="shared" si="22"/>
        <v>32.584406923432759</v>
      </c>
    </row>
    <row r="53" spans="2:81" ht="13.5" thickBot="1">
      <c r="B53" s="160">
        <v>33</v>
      </c>
      <c r="C53" s="52">
        <f t="shared" si="0"/>
        <v>7</v>
      </c>
      <c r="D53" s="52">
        <f t="shared" si="23"/>
        <v>0</v>
      </c>
      <c r="E53" s="99"/>
      <c r="F53" s="2">
        <f t="shared" si="30"/>
        <v>48</v>
      </c>
      <c r="G53" s="100">
        <v>503</v>
      </c>
      <c r="H53" s="169">
        <f t="shared" si="1"/>
        <v>4</v>
      </c>
      <c r="I53" s="169">
        <f t="shared" si="2"/>
        <v>141</v>
      </c>
      <c r="J53" s="331">
        <f t="shared" si="3"/>
        <v>32.112917579140841</v>
      </c>
      <c r="K53" s="2"/>
      <c r="L53" s="268"/>
      <c r="M53" s="268" t="e">
        <f>(INDEX(Finish_table!R$4:R$83,MATCH('10Year_History_Results'!$G53,Finish_table!S$4:S$83,0),1))</f>
        <v>#N/A</v>
      </c>
      <c r="N53" s="268" t="e">
        <f>(INDEX(Finish_table!Z$4:Z$99,MATCH('10Year_History_Results'!$G53,Finish_table!AA$4:AA$99,0),1))</f>
        <v>#N/A</v>
      </c>
      <c r="O53" s="268" t="e">
        <f>(INDEX(Finish_table!AI$4:AI$99,MATCH('10Year_History_Results'!$G53,Finish_table!AJ$4:AJ$99,0),1))</f>
        <v>#N/A</v>
      </c>
      <c r="P53" s="268" t="e">
        <f>(INDEX(Finish_table!AR$4:AR$99,MATCH('10Year_History_Results'!$G53,Finish_table!AS$4:AS$99,0),1))</f>
        <v>#N/A</v>
      </c>
      <c r="Q53" s="268" t="str">
        <f>(INDEX(Finish_table!BA$4:BA$99,MATCH('10Year_History_Results'!$G53,Finish_table!BB$4:BB$99,0),1))</f>
        <v>WC</v>
      </c>
      <c r="R53" s="268" t="str">
        <f>(INDEX(Finish_table!BJ$4:BJ$99,MATCH('10Year_History_Results'!$G53,Finish_table!BK$4:BK$99,0),1))</f>
        <v>W</v>
      </c>
      <c r="S53" s="268" t="str">
        <f>(INDEX(Finish_table!BS$4:BS$99,MATCH('10Year_History_Results'!$G53,Finish_table!BT$4:BT$99,0),1))</f>
        <v>F</v>
      </c>
      <c r="T53" s="268" t="e">
        <f>(INDEX(Finish_table!CB$4:CB$99,MATCH('10Year_History_Results'!$G53,Finish_table!CC$4:CC$99,0),1))</f>
        <v>#N/A</v>
      </c>
      <c r="U53" s="268" t="str">
        <f>(INDEX(Finish_table!CK$4:CK$99,MATCH('10Year_History_Results'!$G53,Finish_table!CL$4:CL$99,0),1))</f>
        <v>SF</v>
      </c>
      <c r="V53" s="288" t="e">
        <f>(INDEX(Finish_table!CT$4:CT$99,MATCH('10Year_History_Results'!$G53,Finish_table!CU$4:CU$99,0),1))</f>
        <v>#N/A</v>
      </c>
      <c r="W53" s="2"/>
      <c r="X53" s="2"/>
      <c r="Y53" s="2"/>
      <c r="Z53">
        <f t="shared" si="4"/>
        <v>503</v>
      </c>
      <c r="AA53" s="153"/>
      <c r="AB53" s="2"/>
      <c r="AC53" s="2">
        <f t="shared" si="24"/>
        <v>0</v>
      </c>
      <c r="AD53" s="2">
        <f t="shared" si="5"/>
        <v>0</v>
      </c>
      <c r="AE53" s="2">
        <f t="shared" si="6"/>
        <v>0</v>
      </c>
      <c r="AF53" s="2">
        <f t="shared" si="7"/>
        <v>0</v>
      </c>
      <c r="AG53" s="2">
        <f t="shared" si="8"/>
        <v>50</v>
      </c>
      <c r="AH53" s="2">
        <f t="shared" si="9"/>
        <v>30</v>
      </c>
      <c r="AI53" s="2">
        <f t="shared" si="10"/>
        <v>20</v>
      </c>
      <c r="AJ53" s="2">
        <f t="shared" si="11"/>
        <v>0</v>
      </c>
      <c r="AK53" s="2">
        <f t="shared" si="12"/>
        <v>10</v>
      </c>
      <c r="AL53" s="154">
        <f t="shared" si="13"/>
        <v>0</v>
      </c>
      <c r="AM53" s="2">
        <f t="shared" si="25"/>
        <v>17.288403306519921</v>
      </c>
      <c r="AN53" s="2"/>
      <c r="AO53">
        <f t="shared" si="26"/>
        <v>503</v>
      </c>
      <c r="AP53" s="153"/>
      <c r="AQ53" s="2"/>
      <c r="AR53" s="2">
        <f>INDEX('2001'!$B$44:$B$140,'10Year_History_Results'!BF53)</f>
        <v>0</v>
      </c>
      <c r="AS53" s="2">
        <f>INDEX('2002'!$B$44:$B$140,'10Year_History_Results'!BG53)</f>
        <v>0</v>
      </c>
      <c r="AT53" s="2">
        <f>INDEX('2003'!$B$44:$B$140,'10Year_History_Results'!BH53)</f>
        <v>0</v>
      </c>
      <c r="AU53" s="2">
        <f>INDEX('2004'!$B$44:$B$140,'10Year_History_Results'!BI53)</f>
        <v>0</v>
      </c>
      <c r="AV53" s="2">
        <f>INDEX('2005'!$B$44:$B$140,'10Year_History_Results'!BJ53)</f>
        <v>7</v>
      </c>
      <c r="AW53" s="2">
        <f>INDEX('2006'!$B$44:$B$140,'10Year_History_Results'!BK53)</f>
        <v>14</v>
      </c>
      <c r="AX53" s="2">
        <f>INDEX('2007'!$B$44:$B$140,'10Year_History_Results'!BL53)</f>
        <v>9</v>
      </c>
      <c r="AY53" s="2">
        <f>INDEX('2008'!$B$44:$B$140,'10Year_History_Results'!BM53)</f>
        <v>0</v>
      </c>
      <c r="AZ53" s="2">
        <f>INDEX('2009'!$B$44:$B$140,'10Year_History_Results'!BN53)</f>
        <v>1</v>
      </c>
      <c r="BA53" s="154">
        <f>INDEX('2010'!$B$44:$B$140,'10Year_History_Results'!BO53)</f>
        <v>0</v>
      </c>
      <c r="BC53">
        <f t="shared" si="27"/>
        <v>503</v>
      </c>
      <c r="BD53" s="153"/>
      <c r="BE53" s="2"/>
      <c r="BF53" s="2">
        <f>IF(ISNA(MATCH($BC53,'2001'!$A$44:$A$139,0)),97,MATCH($BC53,'2001'!$A$44:$A$139,0))</f>
        <v>97</v>
      </c>
      <c r="BG53" s="2">
        <f>IF(ISNA(MATCH($BC53,'2002'!$A$44:$A$139,0)),97,MATCH($BC53,'2002'!$A$44:$A$139,0))</f>
        <v>97</v>
      </c>
      <c r="BH53" s="2">
        <f>IF(ISNA(MATCH($BC53,'2003'!$A$44:$A$139,0)),97,MATCH($BC53,'2003'!$A$44:$A$139,0))</f>
        <v>97</v>
      </c>
      <c r="BI53" s="2">
        <f>IF(ISNA(MATCH($BC53,'2004'!$A$44:$A$139,0)),97,MATCH($BC53,'2004'!$A$44:$A$139,0))</f>
        <v>97</v>
      </c>
      <c r="BJ53" s="2">
        <f>IF(ISNA(MATCH($BC53,'2005'!$A$44:$A$139,0)),97,MATCH($BC53,'2005'!$A$44:$A$139,0))</f>
        <v>64</v>
      </c>
      <c r="BK53" s="2">
        <f>IF(ISNA(MATCH($BC53,'2006'!$A$44:$A$139,0)),97,MATCH($BC53,'2006'!$A$44:$A$139,0))</f>
        <v>65</v>
      </c>
      <c r="BL53" s="2">
        <f>IF(ISNA(MATCH($BC53,'2007'!$A$44:$A$139,0)),97,MATCH($BC53,'2007'!$A$44:$A$139,0))</f>
        <v>51</v>
      </c>
      <c r="BM53" s="2">
        <f>IF(ISNA(MATCH($BC53,'2008'!$A$44:$A$139,0)),97,MATCH($BC53,'2008'!$A$44:$A$139,0))</f>
        <v>97</v>
      </c>
      <c r="BN53" s="2">
        <f>IF(ISNA(MATCH($BC53,'2009'!$A$44:$A$139,0)),97,MATCH($BC53,'2009'!$A$44:$A$139,0))</f>
        <v>47</v>
      </c>
      <c r="BO53" s="154">
        <f>IF(ISNA(MATCH($BC53,'2010'!$A$44:$A$139,0)),97,MATCH($BC53,'2010'!$A$44:$A$139,0))</f>
        <v>97</v>
      </c>
      <c r="BQ53">
        <f t="shared" si="28"/>
        <v>503</v>
      </c>
      <c r="BR53" s="323"/>
      <c r="BS53" s="324"/>
      <c r="BT53" s="324">
        <f t="shared" si="29"/>
        <v>0</v>
      </c>
      <c r="BU53" s="324">
        <f t="shared" si="14"/>
        <v>0</v>
      </c>
      <c r="BV53" s="324">
        <f t="shared" si="15"/>
        <v>0</v>
      </c>
      <c r="BW53" s="324">
        <f t="shared" si="16"/>
        <v>0</v>
      </c>
      <c r="BX53" s="324">
        <f t="shared" si="17"/>
        <v>57</v>
      </c>
      <c r="BY53" s="324">
        <f t="shared" si="18"/>
        <v>81.996200000000002</v>
      </c>
      <c r="BZ53" s="324">
        <f t="shared" si="19"/>
        <v>83.658666920000002</v>
      </c>
      <c r="CA53" s="324">
        <f t="shared" si="20"/>
        <v>55.766867368871999</v>
      </c>
      <c r="CB53" s="324">
        <f t="shared" si="21"/>
        <v>48.174193788090072</v>
      </c>
      <c r="CC53" s="325">
        <f t="shared" si="22"/>
        <v>32.112917579140841</v>
      </c>
    </row>
    <row r="54" spans="2:81" ht="13.5" thickBot="1">
      <c r="B54" s="284">
        <v>33</v>
      </c>
      <c r="C54" s="52">
        <f t="shared" si="0"/>
        <v>8</v>
      </c>
      <c r="D54" s="52">
        <f t="shared" si="23"/>
        <v>0</v>
      </c>
      <c r="E54" s="99"/>
      <c r="F54" s="2">
        <f t="shared" si="30"/>
        <v>49</v>
      </c>
      <c r="G54" s="100">
        <v>910</v>
      </c>
      <c r="H54" s="169">
        <f t="shared" si="1"/>
        <v>3</v>
      </c>
      <c r="I54" s="169">
        <f t="shared" si="2"/>
        <v>95</v>
      </c>
      <c r="J54" s="331">
        <f t="shared" si="3"/>
        <v>32.067704577717038</v>
      </c>
      <c r="K54" s="2"/>
      <c r="L54" s="268"/>
      <c r="M54" s="268" t="e">
        <f>(INDEX(Finish_table!R$4:R$83,MATCH('10Year_History_Results'!$G54,Finish_table!S$4:S$83,0),1))</f>
        <v>#N/A</v>
      </c>
      <c r="N54" s="268" t="e">
        <f>(INDEX(Finish_table!Z$4:Z$99,MATCH('10Year_History_Results'!$G54,Finish_table!AA$4:AA$99,0),1))</f>
        <v>#N/A</v>
      </c>
      <c r="O54" s="268" t="e">
        <f>(INDEX(Finish_table!AI$4:AI$99,MATCH('10Year_History_Results'!$G54,Finish_table!AJ$4:AJ$99,0),1))</f>
        <v>#N/A</v>
      </c>
      <c r="P54" s="268" t="e">
        <f>(INDEX(Finish_table!AR$4:AR$99,MATCH('10Year_History_Results'!$G54,Finish_table!AS$4:AS$99,0),1))</f>
        <v>#N/A</v>
      </c>
      <c r="Q54" s="268" t="str">
        <f>(INDEX(Finish_table!BA$4:BA$99,MATCH('10Year_History_Results'!$G54,Finish_table!BB$4:BB$99,0),1))</f>
        <v>F</v>
      </c>
      <c r="R54" s="268" t="e">
        <f>(INDEX(Finish_table!BJ$4:BJ$99,MATCH('10Year_History_Results'!$G54,Finish_table!BK$4:BK$99,0),1))</f>
        <v>#N/A</v>
      </c>
      <c r="S54" s="268" t="str">
        <f>(INDEX(Finish_table!BS$4:BS$99,MATCH('10Year_History_Results'!$G54,Finish_table!BT$4:BT$99,0),1))</f>
        <v>W</v>
      </c>
      <c r="T54" s="268" t="e">
        <f>(INDEX(Finish_table!CB$4:CB$99,MATCH('10Year_History_Results'!$G54,Finish_table!CC$4:CC$99,0),1))</f>
        <v>#N/A</v>
      </c>
      <c r="U54" s="268" t="e">
        <f>(INDEX(Finish_table!CK$4:CK$99,MATCH('10Year_History_Results'!$G54,Finish_table!CL$4:CL$99,0),1))</f>
        <v>#N/A</v>
      </c>
      <c r="V54" s="288" t="str">
        <f>(INDEX(Finish_table!CT$4:CT$99,MATCH('10Year_History_Results'!$G54,Finish_table!CU$4:CU$99,0),1))</f>
        <v>QF</v>
      </c>
      <c r="W54" s="2"/>
      <c r="X54" s="2"/>
      <c r="Y54" s="2"/>
      <c r="Z54">
        <f t="shared" si="4"/>
        <v>910</v>
      </c>
      <c r="AA54" s="153"/>
      <c r="AB54" s="2"/>
      <c r="AC54" s="2">
        <f t="shared" si="24"/>
        <v>0</v>
      </c>
      <c r="AD54" s="2">
        <f t="shared" si="5"/>
        <v>0</v>
      </c>
      <c r="AE54" s="2">
        <f t="shared" si="6"/>
        <v>0</v>
      </c>
      <c r="AF54" s="2">
        <f t="shared" si="7"/>
        <v>0</v>
      </c>
      <c r="AG54" s="2">
        <f t="shared" si="8"/>
        <v>20</v>
      </c>
      <c r="AH54" s="2">
        <f t="shared" si="9"/>
        <v>0</v>
      </c>
      <c r="AI54" s="2">
        <f t="shared" si="10"/>
        <v>30</v>
      </c>
      <c r="AJ54" s="2">
        <f t="shared" si="11"/>
        <v>0</v>
      </c>
      <c r="AK54" s="2">
        <f t="shared" si="12"/>
        <v>0</v>
      </c>
      <c r="AL54" s="154">
        <f t="shared" si="13"/>
        <v>0</v>
      </c>
      <c r="AM54" s="2">
        <f t="shared" si="25"/>
        <v>10.801234497346433</v>
      </c>
      <c r="AN54" s="2"/>
      <c r="AO54">
        <f t="shared" si="26"/>
        <v>910</v>
      </c>
      <c r="AP54" s="153"/>
      <c r="AQ54" s="2"/>
      <c r="AR54" s="2">
        <f>INDEX('2001'!$B$44:$B$140,'10Year_History_Results'!BF54)</f>
        <v>0</v>
      </c>
      <c r="AS54" s="2">
        <f>INDEX('2002'!$B$44:$B$140,'10Year_History_Results'!BG54)</f>
        <v>0</v>
      </c>
      <c r="AT54" s="2">
        <f>INDEX('2003'!$B$44:$B$140,'10Year_History_Results'!BH54)</f>
        <v>0</v>
      </c>
      <c r="AU54" s="2">
        <f>INDEX('2004'!$B$44:$B$140,'10Year_History_Results'!BI54)</f>
        <v>0</v>
      </c>
      <c r="AV54" s="2">
        <f>INDEX('2005'!$B$44:$B$140,'10Year_History_Results'!BJ54)</f>
        <v>16</v>
      </c>
      <c r="AW54" s="2">
        <f>INDEX('2006'!$B$44:$B$140,'10Year_History_Results'!BK54)</f>
        <v>0</v>
      </c>
      <c r="AX54" s="2">
        <f>INDEX('2007'!$B$44:$B$140,'10Year_History_Results'!BL54)</f>
        <v>15</v>
      </c>
      <c r="AY54" s="2">
        <f>INDEX('2008'!$B$44:$B$140,'10Year_History_Results'!BM54)</f>
        <v>0</v>
      </c>
      <c r="AZ54" s="2">
        <f>INDEX('2009'!$B$44:$B$140,'10Year_History_Results'!BN54)</f>
        <v>0</v>
      </c>
      <c r="BA54" s="154">
        <f>INDEX('2010'!$B$44:$B$140,'10Year_History_Results'!BO54)</f>
        <v>14</v>
      </c>
      <c r="BC54">
        <f t="shared" si="27"/>
        <v>910</v>
      </c>
      <c r="BD54" s="153"/>
      <c r="BE54" s="2"/>
      <c r="BF54" s="2">
        <f>IF(ISNA(MATCH($BC54,'2001'!$A$44:$A$139,0)),97,MATCH($BC54,'2001'!$A$44:$A$139,0))</f>
        <v>97</v>
      </c>
      <c r="BG54" s="2">
        <f>IF(ISNA(MATCH($BC54,'2002'!$A$44:$A$139,0)),97,MATCH($BC54,'2002'!$A$44:$A$139,0))</f>
        <v>97</v>
      </c>
      <c r="BH54" s="2">
        <f>IF(ISNA(MATCH($BC54,'2003'!$A$44:$A$139,0)),97,MATCH($BC54,'2003'!$A$44:$A$139,0))</f>
        <v>97</v>
      </c>
      <c r="BI54" s="2">
        <f>IF(ISNA(MATCH($BC54,'2004'!$A$44:$A$139,0)),97,MATCH($BC54,'2004'!$A$44:$A$139,0))</f>
        <v>97</v>
      </c>
      <c r="BJ54" s="2">
        <f>IF(ISNA(MATCH($BC54,'2005'!$A$44:$A$139,0)),97,MATCH($BC54,'2005'!$A$44:$A$139,0))</f>
        <v>73</v>
      </c>
      <c r="BK54" s="2">
        <f>IF(ISNA(MATCH($BC54,'2006'!$A$44:$A$139,0)),97,MATCH($BC54,'2006'!$A$44:$A$139,0))</f>
        <v>97</v>
      </c>
      <c r="BL54" s="2">
        <f>IF(ISNA(MATCH($BC54,'2007'!$A$44:$A$139,0)),97,MATCH($BC54,'2007'!$A$44:$A$139,0))</f>
        <v>57</v>
      </c>
      <c r="BM54" s="2">
        <f>IF(ISNA(MATCH($BC54,'2008'!$A$44:$A$139,0)),97,MATCH($BC54,'2008'!$A$44:$A$139,0))</f>
        <v>97</v>
      </c>
      <c r="BN54" s="2">
        <f>IF(ISNA(MATCH($BC54,'2009'!$A$44:$A$139,0)),97,MATCH($BC54,'2009'!$A$44:$A$139,0))</f>
        <v>97</v>
      </c>
      <c r="BO54" s="154">
        <f>IF(ISNA(MATCH($BC54,'2010'!$A$44:$A$139,0)),97,MATCH($BC54,'2010'!$A$44:$A$139,0))</f>
        <v>49</v>
      </c>
      <c r="BQ54">
        <f t="shared" si="28"/>
        <v>910</v>
      </c>
      <c r="BR54" s="323"/>
      <c r="BS54" s="324"/>
      <c r="BT54" s="324">
        <f t="shared" si="29"/>
        <v>0</v>
      </c>
      <c r="BU54" s="324">
        <f t="shared" si="14"/>
        <v>0</v>
      </c>
      <c r="BV54" s="324">
        <f t="shared" si="15"/>
        <v>0</v>
      </c>
      <c r="BW54" s="324">
        <f t="shared" si="16"/>
        <v>0</v>
      </c>
      <c r="BX54" s="324">
        <f t="shared" si="17"/>
        <v>36</v>
      </c>
      <c r="BY54" s="324">
        <f t="shared" si="18"/>
        <v>23.997599999999998</v>
      </c>
      <c r="BZ54" s="324">
        <f t="shared" si="19"/>
        <v>60.996800159999999</v>
      </c>
      <c r="CA54" s="324">
        <f t="shared" si="20"/>
        <v>40.660466986655997</v>
      </c>
      <c r="CB54" s="324">
        <f t="shared" si="21"/>
        <v>27.104267293304886</v>
      </c>
      <c r="CC54" s="325">
        <f t="shared" si="22"/>
        <v>32.067704577717038</v>
      </c>
    </row>
    <row r="55" spans="2:81" ht="13.5" thickBot="1">
      <c r="B55" s="169">
        <v>33</v>
      </c>
      <c r="C55" s="52">
        <f t="shared" si="0"/>
        <v>9</v>
      </c>
      <c r="D55" s="52">
        <f t="shared" si="23"/>
        <v>0</v>
      </c>
      <c r="E55" s="99"/>
      <c r="F55" s="2">
        <f t="shared" si="30"/>
        <v>50</v>
      </c>
      <c r="G55" s="100">
        <v>1507</v>
      </c>
      <c r="H55" s="169">
        <f t="shared" si="1"/>
        <v>2</v>
      </c>
      <c r="I55" s="169">
        <f t="shared" si="2"/>
        <v>65</v>
      </c>
      <c r="J55" s="331">
        <f t="shared" si="3"/>
        <v>31.02449248392033</v>
      </c>
      <c r="K55" s="2"/>
      <c r="L55" s="268"/>
      <c r="M55" s="268" t="e">
        <f>(INDEX(Finish_table!R$4:R$83,MATCH('10Year_History_Results'!$G55,Finish_table!S$4:S$83,0),1))</f>
        <v>#N/A</v>
      </c>
      <c r="N55" s="268" t="e">
        <f>(INDEX(Finish_table!Z$4:Z$99,MATCH('10Year_History_Results'!$G55,Finish_table!AA$4:AA$99,0),1))</f>
        <v>#N/A</v>
      </c>
      <c r="O55" s="268" t="e">
        <f>(INDEX(Finish_table!AI$4:AI$99,MATCH('10Year_History_Results'!$G55,Finish_table!AJ$4:AJ$99,0),1))</f>
        <v>#N/A</v>
      </c>
      <c r="P55" s="268" t="e">
        <f>(INDEX(Finish_table!AR$4:AR$99,MATCH('10Year_History_Results'!$G55,Finish_table!AS$4:AS$99,0),1))</f>
        <v>#N/A</v>
      </c>
      <c r="Q55" s="268" t="str">
        <f>(INDEX(Finish_table!BA$4:BA$99,MATCH('10Year_History_Results'!$G55,Finish_table!BB$4:BB$99,0),1))</f>
        <v>SF</v>
      </c>
      <c r="R55" s="268" t="e">
        <f>(INDEX(Finish_table!BJ$4:BJ$99,MATCH('10Year_History_Results'!$G55,Finish_table!BK$4:BK$99,0),1))</f>
        <v>#N/A</v>
      </c>
      <c r="S55" s="268" t="e">
        <f>(INDEX(Finish_table!BS$4:BS$99,MATCH('10Year_History_Results'!$G55,Finish_table!BT$4:BT$99,0),1))</f>
        <v>#N/A</v>
      </c>
      <c r="T55" s="268" t="e">
        <f>(INDEX(Finish_table!CB$4:CB$99,MATCH('10Year_History_Results'!$G55,Finish_table!CC$4:CC$99,0),1))</f>
        <v>#N/A</v>
      </c>
      <c r="U55" s="268" t="str">
        <f>(INDEX(Finish_table!CK$4:CK$99,MATCH('10Year_History_Results'!$G55,Finish_table!CL$4:CL$99,0),1))</f>
        <v>W</v>
      </c>
      <c r="V55" s="288" t="e">
        <f>(INDEX(Finish_table!CT$4:CT$99,MATCH('10Year_History_Results'!$G55,Finish_table!CU$4:CU$99,0),1))</f>
        <v>#N/A</v>
      </c>
      <c r="W55" s="2"/>
      <c r="X55" s="2"/>
      <c r="Y55" s="2"/>
      <c r="Z55">
        <f t="shared" si="4"/>
        <v>1507</v>
      </c>
      <c r="AA55" s="153"/>
      <c r="AB55" s="2"/>
      <c r="AC55" s="2">
        <f t="shared" si="24"/>
        <v>0</v>
      </c>
      <c r="AD55" s="2">
        <f t="shared" si="5"/>
        <v>0</v>
      </c>
      <c r="AE55" s="2">
        <f t="shared" si="6"/>
        <v>0</v>
      </c>
      <c r="AF55" s="2">
        <f t="shared" si="7"/>
        <v>0</v>
      </c>
      <c r="AG55" s="2">
        <f t="shared" si="8"/>
        <v>10</v>
      </c>
      <c r="AH55" s="2">
        <f t="shared" si="9"/>
        <v>0</v>
      </c>
      <c r="AI55" s="2">
        <f t="shared" si="10"/>
        <v>0</v>
      </c>
      <c r="AJ55" s="2">
        <f t="shared" si="11"/>
        <v>0</v>
      </c>
      <c r="AK55" s="2">
        <f t="shared" si="12"/>
        <v>30</v>
      </c>
      <c r="AL55" s="154">
        <f t="shared" si="13"/>
        <v>0</v>
      </c>
      <c r="AM55" s="2">
        <f t="shared" si="25"/>
        <v>9.6609178307929593</v>
      </c>
      <c r="AN55" s="2"/>
      <c r="AO55">
        <f t="shared" si="26"/>
        <v>1507</v>
      </c>
      <c r="AP55" s="153"/>
      <c r="AQ55" s="2"/>
      <c r="AR55" s="2">
        <f>INDEX('2001'!$B$44:$B$140,'10Year_History_Results'!BF55)</f>
        <v>0</v>
      </c>
      <c r="AS55" s="2">
        <f>INDEX('2002'!$B$44:$B$140,'10Year_History_Results'!BG55)</f>
        <v>0</v>
      </c>
      <c r="AT55" s="2">
        <f>INDEX('2003'!$B$44:$B$140,'10Year_History_Results'!BH55)</f>
        <v>0</v>
      </c>
      <c r="AU55" s="2">
        <f>INDEX('2004'!$B$44:$B$140,'10Year_History_Results'!BI55)</f>
        <v>0</v>
      </c>
      <c r="AV55" s="2">
        <f>INDEX('2005'!$B$44:$B$140,'10Year_History_Results'!BJ55)</f>
        <v>13</v>
      </c>
      <c r="AW55" s="2">
        <f>INDEX('2006'!$B$44:$B$140,'10Year_History_Results'!BK55)</f>
        <v>0</v>
      </c>
      <c r="AX55" s="2">
        <f>INDEX('2007'!$B$44:$B$140,'10Year_History_Results'!BL55)</f>
        <v>0</v>
      </c>
      <c r="AY55" s="2">
        <f>INDEX('2008'!$B$44:$B$140,'10Year_History_Results'!BM55)</f>
        <v>0</v>
      </c>
      <c r="AZ55" s="2">
        <f>INDEX('2009'!$B$44:$B$140,'10Year_History_Results'!BN55)</f>
        <v>12</v>
      </c>
      <c r="BA55" s="154">
        <f>INDEX('2010'!$B$44:$B$140,'10Year_History_Results'!BO55)</f>
        <v>0</v>
      </c>
      <c r="BC55">
        <f t="shared" si="27"/>
        <v>1507</v>
      </c>
      <c r="BD55" s="153"/>
      <c r="BE55" s="2"/>
      <c r="BF55" s="2">
        <f>IF(ISNA(MATCH($BC55,'2001'!$A$44:$A$139,0)),97,MATCH($BC55,'2001'!$A$44:$A$139,0))</f>
        <v>97</v>
      </c>
      <c r="BG55" s="2">
        <f>IF(ISNA(MATCH($BC55,'2002'!$A$44:$A$139,0)),97,MATCH($BC55,'2002'!$A$44:$A$139,0))</f>
        <v>97</v>
      </c>
      <c r="BH55" s="2">
        <f>IF(ISNA(MATCH($BC55,'2003'!$A$44:$A$139,0)),97,MATCH($BC55,'2003'!$A$44:$A$139,0))</f>
        <v>97</v>
      </c>
      <c r="BI55" s="2">
        <f>IF(ISNA(MATCH($BC55,'2004'!$A$44:$A$139,0)),97,MATCH($BC55,'2004'!$A$44:$A$139,0))</f>
        <v>97</v>
      </c>
      <c r="BJ55" s="2">
        <f>IF(ISNA(MATCH($BC55,'2005'!$A$44:$A$139,0)),97,MATCH($BC55,'2005'!$A$44:$A$139,0))</f>
        <v>91</v>
      </c>
      <c r="BK55" s="2">
        <f>IF(ISNA(MATCH($BC55,'2006'!$A$44:$A$139,0)),97,MATCH($BC55,'2006'!$A$44:$A$139,0))</f>
        <v>97</v>
      </c>
      <c r="BL55" s="2">
        <f>IF(ISNA(MATCH($BC55,'2007'!$A$44:$A$139,0)),97,MATCH($BC55,'2007'!$A$44:$A$139,0))</f>
        <v>97</v>
      </c>
      <c r="BM55" s="2">
        <f>IF(ISNA(MATCH($BC55,'2008'!$A$44:$A$139,0)),97,MATCH($BC55,'2008'!$A$44:$A$139,0))</f>
        <v>97</v>
      </c>
      <c r="BN55" s="2">
        <f>IF(ISNA(MATCH($BC55,'2009'!$A$44:$A$139,0)),97,MATCH($BC55,'2009'!$A$44:$A$139,0))</f>
        <v>69</v>
      </c>
      <c r="BO55" s="154">
        <f>IF(ISNA(MATCH($BC55,'2010'!$A$44:$A$139,0)),97,MATCH($BC55,'2010'!$A$44:$A$139,0))</f>
        <v>97</v>
      </c>
      <c r="BQ55">
        <f t="shared" si="28"/>
        <v>1507</v>
      </c>
      <c r="BR55" s="323"/>
      <c r="BS55" s="324"/>
      <c r="BT55" s="324">
        <f t="shared" si="29"/>
        <v>0</v>
      </c>
      <c r="BU55" s="324">
        <f t="shared" si="14"/>
        <v>0</v>
      </c>
      <c r="BV55" s="324">
        <f t="shared" si="15"/>
        <v>0</v>
      </c>
      <c r="BW55" s="324">
        <f t="shared" si="16"/>
        <v>0</v>
      </c>
      <c r="BX55" s="324">
        <f t="shared" si="17"/>
        <v>23</v>
      </c>
      <c r="BY55" s="324">
        <f t="shared" si="18"/>
        <v>15.331799999999999</v>
      </c>
      <c r="BZ55" s="324">
        <f t="shared" si="19"/>
        <v>10.22017788</v>
      </c>
      <c r="CA55" s="324">
        <f t="shared" si="20"/>
        <v>6.8127705748079999</v>
      </c>
      <c r="CB55" s="324">
        <f t="shared" si="21"/>
        <v>46.541392865167012</v>
      </c>
      <c r="CC55" s="325">
        <f t="shared" si="22"/>
        <v>31.02449248392033</v>
      </c>
    </row>
    <row r="56" spans="2:81" ht="13.5" thickBot="1">
      <c r="B56" s="169">
        <v>33</v>
      </c>
      <c r="C56" s="52">
        <f t="shared" si="0"/>
        <v>10</v>
      </c>
      <c r="D56" s="52">
        <f t="shared" si="23"/>
        <v>0</v>
      </c>
      <c r="E56" s="99"/>
      <c r="F56" s="2">
        <f t="shared" si="30"/>
        <v>51</v>
      </c>
      <c r="G56" s="100">
        <v>3357</v>
      </c>
      <c r="H56" s="169">
        <f t="shared" si="1"/>
        <v>1</v>
      </c>
      <c r="I56" s="169">
        <f t="shared" si="2"/>
        <v>31</v>
      </c>
      <c r="J56" s="331">
        <f t="shared" si="3"/>
        <v>31</v>
      </c>
      <c r="K56" s="2"/>
      <c r="L56" s="268"/>
      <c r="M56" s="268" t="e">
        <f>(INDEX(Finish_table!R$4:R$83,MATCH('10Year_History_Results'!$G56,Finish_table!S$4:S$83,0),1))</f>
        <v>#N/A</v>
      </c>
      <c r="N56" s="268" t="e">
        <f>(INDEX(Finish_table!Z$4:Z$99,MATCH('10Year_History_Results'!$G56,Finish_table!AA$4:AA$99,0),1))</f>
        <v>#N/A</v>
      </c>
      <c r="O56" s="268" t="e">
        <f>(INDEX(Finish_table!AI$4:AI$99,MATCH('10Year_History_Results'!$G56,Finish_table!AJ$4:AJ$99,0),1))</f>
        <v>#N/A</v>
      </c>
      <c r="P56" s="268" t="e">
        <f>(INDEX(Finish_table!AR$4:AR$99,MATCH('10Year_History_Results'!$G56,Finish_table!AS$4:AS$99,0),1))</f>
        <v>#N/A</v>
      </c>
      <c r="Q56" s="268" t="e">
        <f>(INDEX(Finish_table!BA$4:BA$99,MATCH('10Year_History_Results'!$G56,Finish_table!BB$4:BB$99,0),1))</f>
        <v>#N/A</v>
      </c>
      <c r="R56" s="268" t="e">
        <f>(INDEX(Finish_table!BJ$4:BJ$99,MATCH('10Year_History_Results'!$G56,Finish_table!BK$4:BK$99,0),1))</f>
        <v>#N/A</v>
      </c>
      <c r="S56" s="268" t="e">
        <f>(INDEX(Finish_table!BS$4:BS$99,MATCH('10Year_History_Results'!$G56,Finish_table!BT$4:BT$99,0),1))</f>
        <v>#N/A</v>
      </c>
      <c r="T56" s="268" t="e">
        <f>(INDEX(Finish_table!CB$4:CB$99,MATCH('10Year_History_Results'!$G56,Finish_table!CC$4:CC$99,0),1))</f>
        <v>#N/A</v>
      </c>
      <c r="U56" s="268" t="e">
        <f>(INDEX(Finish_table!CK$4:CK$99,MATCH('10Year_History_Results'!$G56,Finish_table!CL$4:CL$99,0),1))</f>
        <v>#N/A</v>
      </c>
      <c r="V56" s="288" t="str">
        <f>(INDEX(Finish_table!CT$4:CT$99,MATCH('10Year_History_Results'!$G56,Finish_table!CU$4:CU$99,0),1))</f>
        <v>W</v>
      </c>
      <c r="W56" s="2"/>
      <c r="X56" s="2"/>
      <c r="Y56" s="2"/>
      <c r="Z56">
        <f t="shared" si="4"/>
        <v>3357</v>
      </c>
      <c r="AA56" s="153"/>
      <c r="AB56" s="2"/>
      <c r="AC56" s="2">
        <f t="shared" si="24"/>
        <v>0</v>
      </c>
      <c r="AD56" s="2">
        <f t="shared" si="5"/>
        <v>0</v>
      </c>
      <c r="AE56" s="2">
        <f t="shared" si="6"/>
        <v>0</v>
      </c>
      <c r="AF56" s="2">
        <f t="shared" si="7"/>
        <v>0</v>
      </c>
      <c r="AG56" s="2">
        <f t="shared" si="8"/>
        <v>0</v>
      </c>
      <c r="AH56" s="2">
        <f t="shared" si="9"/>
        <v>0</v>
      </c>
      <c r="AI56" s="2">
        <f t="shared" si="10"/>
        <v>0</v>
      </c>
      <c r="AJ56" s="2">
        <f t="shared" si="11"/>
        <v>0</v>
      </c>
      <c r="AK56" s="2">
        <f t="shared" si="12"/>
        <v>0</v>
      </c>
      <c r="AL56" s="154">
        <f t="shared" si="13"/>
        <v>30</v>
      </c>
      <c r="AM56" s="2">
        <f t="shared" si="25"/>
        <v>9.4868329805051381</v>
      </c>
      <c r="AN56" s="2"/>
      <c r="AO56">
        <f t="shared" si="26"/>
        <v>3357</v>
      </c>
      <c r="AP56" s="153"/>
      <c r="AQ56" s="2"/>
      <c r="AR56" s="2">
        <f>INDEX('2001'!$B$44:$B$140,'10Year_History_Results'!BF56)</f>
        <v>0</v>
      </c>
      <c r="AS56" s="2">
        <f>INDEX('2002'!$B$44:$B$140,'10Year_History_Results'!BG56)</f>
        <v>0</v>
      </c>
      <c r="AT56" s="2">
        <f>INDEX('2003'!$B$44:$B$140,'10Year_History_Results'!BH56)</f>
        <v>0</v>
      </c>
      <c r="AU56" s="2">
        <f>INDEX('2004'!$B$44:$B$140,'10Year_History_Results'!BI56)</f>
        <v>0</v>
      </c>
      <c r="AV56" s="2">
        <f>INDEX('2005'!$B$44:$B$140,'10Year_History_Results'!BJ56)</f>
        <v>0</v>
      </c>
      <c r="AW56" s="2">
        <f>INDEX('2006'!$B$44:$B$140,'10Year_History_Results'!BK56)</f>
        <v>0</v>
      </c>
      <c r="AX56" s="2">
        <f>INDEX('2007'!$B$44:$B$140,'10Year_History_Results'!BL56)</f>
        <v>0</v>
      </c>
      <c r="AY56" s="2">
        <f>INDEX('2008'!$B$44:$B$140,'10Year_History_Results'!BM56)</f>
        <v>0</v>
      </c>
      <c r="AZ56" s="2">
        <f>INDEX('2009'!$B$44:$B$140,'10Year_History_Results'!BN56)</f>
        <v>0</v>
      </c>
      <c r="BA56" s="154">
        <f>INDEX('2010'!$B$44:$B$140,'10Year_History_Results'!BO56)</f>
        <v>1</v>
      </c>
      <c r="BC56">
        <f t="shared" si="27"/>
        <v>3357</v>
      </c>
      <c r="BD56" s="153"/>
      <c r="BE56" s="2"/>
      <c r="BF56" s="2">
        <f>IF(ISNA(MATCH($BC56,'2001'!$A$44:$A$139,0)),97,MATCH($BC56,'2001'!$A$44:$A$139,0))</f>
        <v>97</v>
      </c>
      <c r="BG56" s="2">
        <f>IF(ISNA(MATCH($BC56,'2002'!$A$44:$A$139,0)),97,MATCH($BC56,'2002'!$A$44:$A$139,0))</f>
        <v>97</v>
      </c>
      <c r="BH56" s="2">
        <f>IF(ISNA(MATCH($BC56,'2003'!$A$44:$A$139,0)),97,MATCH($BC56,'2003'!$A$44:$A$139,0))</f>
        <v>97</v>
      </c>
      <c r="BI56" s="2">
        <f>IF(ISNA(MATCH($BC56,'2004'!$A$44:$A$139,0)),97,MATCH($BC56,'2004'!$A$44:$A$139,0))</f>
        <v>97</v>
      </c>
      <c r="BJ56" s="2">
        <f>IF(ISNA(MATCH($BC56,'2005'!$A$44:$A$139,0)),97,MATCH($BC56,'2005'!$A$44:$A$139,0))</f>
        <v>97</v>
      </c>
      <c r="BK56" s="2">
        <f>IF(ISNA(MATCH($BC56,'2006'!$A$44:$A$139,0)),97,MATCH($BC56,'2006'!$A$44:$A$139,0))</f>
        <v>97</v>
      </c>
      <c r="BL56" s="2">
        <f>IF(ISNA(MATCH($BC56,'2007'!$A$44:$A$139,0)),97,MATCH($BC56,'2007'!$A$44:$A$139,0))</f>
        <v>97</v>
      </c>
      <c r="BM56" s="2">
        <f>IF(ISNA(MATCH($BC56,'2008'!$A$44:$A$139,0)),97,MATCH($BC56,'2008'!$A$44:$A$139,0))</f>
        <v>97</v>
      </c>
      <c r="BN56" s="2">
        <f>IF(ISNA(MATCH($BC56,'2009'!$A$44:$A$139,0)),97,MATCH($BC56,'2009'!$A$44:$A$139,0))</f>
        <v>97</v>
      </c>
      <c r="BO56" s="154">
        <f>IF(ISNA(MATCH($BC56,'2010'!$A$44:$A$139,0)),97,MATCH($BC56,'2010'!$A$44:$A$139,0))</f>
        <v>96</v>
      </c>
      <c r="BQ56">
        <f t="shared" si="28"/>
        <v>3357</v>
      </c>
      <c r="BR56" s="323"/>
      <c r="BS56" s="324"/>
      <c r="BT56" s="324">
        <f t="shared" si="29"/>
        <v>0</v>
      </c>
      <c r="BU56" s="324">
        <f t="shared" si="14"/>
        <v>0</v>
      </c>
      <c r="BV56" s="324">
        <f t="shared" si="15"/>
        <v>0</v>
      </c>
      <c r="BW56" s="324">
        <f t="shared" si="16"/>
        <v>0</v>
      </c>
      <c r="BX56" s="324">
        <f t="shared" si="17"/>
        <v>0</v>
      </c>
      <c r="BY56" s="324">
        <f t="shared" si="18"/>
        <v>0</v>
      </c>
      <c r="BZ56" s="324">
        <f t="shared" si="19"/>
        <v>0</v>
      </c>
      <c r="CA56" s="324">
        <f t="shared" si="20"/>
        <v>0</v>
      </c>
      <c r="CB56" s="324">
        <f t="shared" si="21"/>
        <v>0</v>
      </c>
      <c r="CC56" s="325">
        <f t="shared" si="22"/>
        <v>31</v>
      </c>
    </row>
    <row r="57" spans="2:81" ht="13.5" thickBot="1">
      <c r="B57" s="171">
        <v>33</v>
      </c>
      <c r="C57" s="52">
        <f t="shared" si="0"/>
        <v>11</v>
      </c>
      <c r="D57" s="52">
        <f t="shared" si="23"/>
        <v>11</v>
      </c>
      <c r="E57" s="99"/>
      <c r="F57" s="2">
        <f t="shared" si="30"/>
        <v>52</v>
      </c>
      <c r="G57" s="100">
        <v>341</v>
      </c>
      <c r="H57" s="169">
        <f t="shared" si="1"/>
        <v>6</v>
      </c>
      <c r="I57" s="169">
        <f t="shared" si="2"/>
        <v>112</v>
      </c>
      <c r="J57" s="331">
        <f t="shared" si="3"/>
        <v>30.806644904127385</v>
      </c>
      <c r="K57" s="2"/>
      <c r="L57" s="268"/>
      <c r="M57" s="268" t="e">
        <f>(INDEX(Finish_table!R$4:R$83,MATCH('10Year_History_Results'!$G57,Finish_table!S$4:S$83,0),1))</f>
        <v>#N/A</v>
      </c>
      <c r="N57" s="268" t="e">
        <f>(INDEX(Finish_table!Z$4:Z$99,MATCH('10Year_History_Results'!$G57,Finish_table!AA$4:AA$99,0),1))</f>
        <v>#N/A</v>
      </c>
      <c r="O57" s="268" t="str">
        <f>(INDEX(Finish_table!AI$4:AI$99,MATCH('10Year_History_Results'!$G57,Finish_table!AJ$4:AJ$99,0),1))</f>
        <v>W</v>
      </c>
      <c r="P57" s="268" t="str">
        <f>(INDEX(Finish_table!AR$4:AR$99,MATCH('10Year_History_Results'!$G57,Finish_table!AS$4:AS$99,0),1))</f>
        <v>QF</v>
      </c>
      <c r="Q57" s="268" t="e">
        <f>(INDEX(Finish_table!BA$4:BA$99,MATCH('10Year_History_Results'!$G57,Finish_table!BB$4:BB$99,0),1))</f>
        <v>#N/A</v>
      </c>
      <c r="R57" s="268" t="str">
        <f>(INDEX(Finish_table!BJ$4:BJ$99,MATCH('10Year_History_Results'!$G57,Finish_table!BK$4:BK$99,0),1))</f>
        <v>SF</v>
      </c>
      <c r="S57" s="268" t="str">
        <f>(INDEX(Finish_table!BS$4:BS$99,MATCH('10Year_History_Results'!$G57,Finish_table!BT$4:BT$99,0),1))</f>
        <v>QF</v>
      </c>
      <c r="T57" s="268" t="e">
        <f>(INDEX(Finish_table!CB$4:CB$99,MATCH('10Year_History_Results'!$G57,Finish_table!CC$4:CC$99,0),1))</f>
        <v>#N/A</v>
      </c>
      <c r="U57" s="268" t="str">
        <f>(INDEX(Finish_table!CK$4:CK$99,MATCH('10Year_History_Results'!$G57,Finish_table!CL$4:CL$99,0),1))</f>
        <v>SF</v>
      </c>
      <c r="V57" s="288" t="str">
        <f>(INDEX(Finish_table!CT$4:CT$99,MATCH('10Year_History_Results'!$G57,Finish_table!CU$4:CU$99,0),1))</f>
        <v>QF</v>
      </c>
      <c r="W57" s="2"/>
      <c r="X57" s="2"/>
      <c r="Y57" s="2"/>
      <c r="Z57">
        <f t="shared" si="4"/>
        <v>341</v>
      </c>
      <c r="AA57" s="153"/>
      <c r="AB57" s="2"/>
      <c r="AC57" s="2">
        <f t="shared" si="24"/>
        <v>0</v>
      </c>
      <c r="AD57" s="2">
        <f t="shared" si="5"/>
        <v>0</v>
      </c>
      <c r="AE57" s="2">
        <f t="shared" si="6"/>
        <v>30</v>
      </c>
      <c r="AF57" s="2">
        <f t="shared" si="7"/>
        <v>0</v>
      </c>
      <c r="AG57" s="2">
        <f t="shared" si="8"/>
        <v>0</v>
      </c>
      <c r="AH57" s="2">
        <f t="shared" si="9"/>
        <v>10</v>
      </c>
      <c r="AI57" s="2">
        <f t="shared" si="10"/>
        <v>0</v>
      </c>
      <c r="AJ57" s="2">
        <f t="shared" si="11"/>
        <v>0</v>
      </c>
      <c r="AK57" s="2">
        <f t="shared" si="12"/>
        <v>10</v>
      </c>
      <c r="AL57" s="154">
        <f t="shared" si="13"/>
        <v>0</v>
      </c>
      <c r="AM57" s="2">
        <f t="shared" si="25"/>
        <v>9.7182531580755001</v>
      </c>
      <c r="AN57" s="2"/>
      <c r="AO57">
        <f t="shared" si="26"/>
        <v>341</v>
      </c>
      <c r="AP57" s="153"/>
      <c r="AQ57" s="2"/>
      <c r="AR57" s="2">
        <f>INDEX('2001'!$B$44:$B$140,'10Year_History_Results'!BF57)</f>
        <v>0</v>
      </c>
      <c r="AS57" s="2">
        <f>INDEX('2002'!$B$44:$B$140,'10Year_History_Results'!BG57)</f>
        <v>0</v>
      </c>
      <c r="AT57" s="2">
        <f>INDEX('2003'!$B$44:$B$140,'10Year_History_Results'!BH57)</f>
        <v>13</v>
      </c>
      <c r="AU57" s="2">
        <f>INDEX('2004'!$B$44:$B$140,'10Year_History_Results'!BI57)</f>
        <v>9</v>
      </c>
      <c r="AV57" s="2">
        <f>INDEX('2005'!$B$44:$B$140,'10Year_History_Results'!BJ57)</f>
        <v>0</v>
      </c>
      <c r="AW57" s="2">
        <f>INDEX('2006'!$B$44:$B$140,'10Year_History_Results'!BK57)</f>
        <v>13</v>
      </c>
      <c r="AX57" s="2">
        <f>INDEX('2007'!$B$44:$B$140,'10Year_History_Results'!BL57)</f>
        <v>10</v>
      </c>
      <c r="AY57" s="2">
        <f>INDEX('2008'!$B$44:$B$140,'10Year_History_Results'!BM57)</f>
        <v>0</v>
      </c>
      <c r="AZ57" s="2">
        <f>INDEX('2009'!$B$44:$B$140,'10Year_History_Results'!BN57)</f>
        <v>11</v>
      </c>
      <c r="BA57" s="154">
        <f>INDEX('2010'!$B$44:$B$140,'10Year_History_Results'!BO57)</f>
        <v>6</v>
      </c>
      <c r="BC57">
        <f t="shared" si="27"/>
        <v>341</v>
      </c>
      <c r="BD57" s="153"/>
      <c r="BE57" s="2"/>
      <c r="BF57" s="2">
        <f>IF(ISNA(MATCH($BC57,'2001'!$A$44:$A$139,0)),97,MATCH($BC57,'2001'!$A$44:$A$139,0))</f>
        <v>97</v>
      </c>
      <c r="BG57" s="2">
        <f>IF(ISNA(MATCH($BC57,'2002'!$A$44:$A$139,0)),97,MATCH($BC57,'2002'!$A$44:$A$139,0))</f>
        <v>97</v>
      </c>
      <c r="BH57" s="2">
        <f>IF(ISNA(MATCH($BC57,'2003'!$A$44:$A$139,0)),97,MATCH($BC57,'2003'!$A$44:$A$139,0))</f>
        <v>62</v>
      </c>
      <c r="BI57" s="2">
        <f>IF(ISNA(MATCH($BC57,'2004'!$A$44:$A$139,0)),97,MATCH($BC57,'2004'!$A$44:$A$139,0))</f>
        <v>52</v>
      </c>
      <c r="BJ57" s="2">
        <f>IF(ISNA(MATCH($BC57,'2005'!$A$44:$A$139,0)),97,MATCH($BC57,'2005'!$A$44:$A$139,0))</f>
        <v>97</v>
      </c>
      <c r="BK57" s="2">
        <f>IF(ISNA(MATCH($BC57,'2006'!$A$44:$A$139,0)),97,MATCH($BC57,'2006'!$A$44:$A$139,0))</f>
        <v>54</v>
      </c>
      <c r="BL57" s="2">
        <f>IF(ISNA(MATCH($BC57,'2007'!$A$44:$A$139,0)),97,MATCH($BC57,'2007'!$A$44:$A$139,0))</f>
        <v>44</v>
      </c>
      <c r="BM57" s="2">
        <f>IF(ISNA(MATCH($BC57,'2008'!$A$44:$A$139,0)),97,MATCH($BC57,'2008'!$A$44:$A$139,0))</f>
        <v>97</v>
      </c>
      <c r="BN57" s="2">
        <f>IF(ISNA(MATCH($BC57,'2009'!$A$44:$A$139,0)),97,MATCH($BC57,'2009'!$A$44:$A$139,0))</f>
        <v>37</v>
      </c>
      <c r="BO57" s="154">
        <f>IF(ISNA(MATCH($BC57,'2010'!$A$44:$A$139,0)),97,MATCH($BC57,'2010'!$A$44:$A$139,0))</f>
        <v>34</v>
      </c>
      <c r="BQ57">
        <f t="shared" si="28"/>
        <v>341</v>
      </c>
      <c r="BR57" s="323"/>
      <c r="BS57" s="324"/>
      <c r="BT57" s="324">
        <f t="shared" si="29"/>
        <v>0</v>
      </c>
      <c r="BU57" s="324">
        <f t="shared" si="14"/>
        <v>0</v>
      </c>
      <c r="BV57" s="324">
        <f t="shared" si="15"/>
        <v>43</v>
      </c>
      <c r="BW57" s="324">
        <f t="shared" si="16"/>
        <v>37.663799999999995</v>
      </c>
      <c r="BX57" s="324">
        <f t="shared" si="17"/>
        <v>25.106689079999995</v>
      </c>
      <c r="BY57" s="324">
        <f t="shared" si="18"/>
        <v>39.736118940727991</v>
      </c>
      <c r="BZ57" s="324">
        <f t="shared" si="19"/>
        <v>36.488096885889277</v>
      </c>
      <c r="CA57" s="324">
        <f t="shared" si="20"/>
        <v>24.322965384133791</v>
      </c>
      <c r="CB57" s="324">
        <f t="shared" si="21"/>
        <v>37.213688725063584</v>
      </c>
      <c r="CC57" s="325">
        <f t="shared" si="22"/>
        <v>30.806644904127385</v>
      </c>
    </row>
    <row r="58" spans="2:81" ht="13.5" thickBot="1">
      <c r="B58" s="285">
        <v>34</v>
      </c>
      <c r="C58" s="52">
        <f t="shared" si="0"/>
        <v>1</v>
      </c>
      <c r="D58" s="52">
        <f t="shared" si="23"/>
        <v>1</v>
      </c>
      <c r="E58" s="99"/>
      <c r="F58" s="2">
        <f t="shared" si="30"/>
        <v>53</v>
      </c>
      <c r="G58" s="100">
        <v>40</v>
      </c>
      <c r="H58" s="169">
        <f t="shared" si="1"/>
        <v>5</v>
      </c>
      <c r="I58" s="169">
        <f t="shared" si="2"/>
        <v>58</v>
      </c>
      <c r="J58" s="331">
        <f t="shared" si="3"/>
        <v>30.452973087392397</v>
      </c>
      <c r="K58" s="2"/>
      <c r="L58" s="268"/>
      <c r="M58" s="268" t="e">
        <f>(INDEX(Finish_table!R$4:R$83,MATCH('10Year_History_Results'!$G58,Finish_table!S$4:S$83,0),1))</f>
        <v>#N/A</v>
      </c>
      <c r="N58" s="268" t="e">
        <f>(INDEX(Finish_table!Z$4:Z$99,MATCH('10Year_History_Results'!$G58,Finish_table!AA$4:AA$99,0),1))</f>
        <v>#N/A</v>
      </c>
      <c r="O58" s="268" t="e">
        <f>(INDEX(Finish_table!AI$4:AI$99,MATCH('10Year_History_Results'!$G58,Finish_table!AJ$4:AJ$99,0),1))</f>
        <v>#N/A</v>
      </c>
      <c r="P58" s="268" t="e">
        <f>(INDEX(Finish_table!AR$4:AR$99,MATCH('10Year_History_Results'!$G58,Finish_table!AS$4:AS$99,0),1))</f>
        <v>#N/A</v>
      </c>
      <c r="Q58" s="268" t="str">
        <f>(INDEX(Finish_table!BA$4:BA$99,MATCH('10Year_History_Results'!$G58,Finish_table!BB$4:BB$99,0),1))</f>
        <v>QF</v>
      </c>
      <c r="R58" s="268" t="str">
        <f>(INDEX(Finish_table!BJ$4:BJ$99,MATCH('10Year_History_Results'!$G58,Finish_table!BK$4:BK$99,0),1))</f>
        <v>QF</v>
      </c>
      <c r="S58" s="268" t="e">
        <f>(INDEX(Finish_table!BS$4:BS$99,MATCH('10Year_History_Results'!$G58,Finish_table!BT$4:BT$99,0),1))</f>
        <v>#N/A</v>
      </c>
      <c r="T58" s="268" t="str">
        <f>(INDEX(Finish_table!CB$4:CB$99,MATCH('10Year_History_Results'!$G58,Finish_table!CC$4:CC$99,0),1))</f>
        <v>SF</v>
      </c>
      <c r="U58" s="268" t="str">
        <f>(INDEX(Finish_table!CK$4:CK$99,MATCH('10Year_History_Results'!$G58,Finish_table!CL$4:CL$99,0),1))</f>
        <v>SF</v>
      </c>
      <c r="V58" s="288" t="str">
        <f>(INDEX(Finish_table!CT$4:CT$99,MATCH('10Year_History_Results'!$G58,Finish_table!CU$4:CU$99,0),1))</f>
        <v>QF</v>
      </c>
      <c r="W58" s="2"/>
      <c r="X58" s="2"/>
      <c r="Y58" s="2"/>
      <c r="Z58">
        <f t="shared" si="4"/>
        <v>40</v>
      </c>
      <c r="AA58" s="153"/>
      <c r="AB58" s="2"/>
      <c r="AC58" s="2">
        <f t="shared" si="24"/>
        <v>0</v>
      </c>
      <c r="AD58" s="2">
        <f t="shared" si="5"/>
        <v>0</v>
      </c>
      <c r="AE58" s="2">
        <f t="shared" si="6"/>
        <v>0</v>
      </c>
      <c r="AF58" s="2">
        <f t="shared" si="7"/>
        <v>0</v>
      </c>
      <c r="AG58" s="2">
        <f t="shared" si="8"/>
        <v>0</v>
      </c>
      <c r="AH58" s="2">
        <f t="shared" si="9"/>
        <v>0</v>
      </c>
      <c r="AI58" s="2">
        <f t="shared" si="10"/>
        <v>0</v>
      </c>
      <c r="AJ58" s="2">
        <f t="shared" si="11"/>
        <v>10</v>
      </c>
      <c r="AK58" s="2">
        <f t="shared" si="12"/>
        <v>10</v>
      </c>
      <c r="AL58" s="154">
        <f t="shared" si="13"/>
        <v>0</v>
      </c>
      <c r="AM58" s="2">
        <f t="shared" si="25"/>
        <v>4.2163702135578394</v>
      </c>
      <c r="AN58" s="2"/>
      <c r="AO58">
        <f t="shared" si="26"/>
        <v>40</v>
      </c>
      <c r="AP58" s="153"/>
      <c r="AQ58" s="2"/>
      <c r="AR58" s="2">
        <f>INDEX('2001'!$B$44:$B$140,'10Year_History_Results'!BF58)</f>
        <v>0</v>
      </c>
      <c r="AS58" s="2">
        <f>INDEX('2002'!$B$44:$B$140,'10Year_History_Results'!BG58)</f>
        <v>0</v>
      </c>
      <c r="AT58" s="2">
        <f>INDEX('2003'!$B$44:$B$140,'10Year_History_Results'!BH58)</f>
        <v>0</v>
      </c>
      <c r="AU58" s="2">
        <f>INDEX('2004'!$B$44:$B$140,'10Year_History_Results'!BI58)</f>
        <v>0</v>
      </c>
      <c r="AV58" s="2">
        <f>INDEX('2005'!$B$44:$B$140,'10Year_History_Results'!BJ58)</f>
        <v>6</v>
      </c>
      <c r="AW58" s="2">
        <f>INDEX('2006'!$B$44:$B$140,'10Year_History_Results'!BK58)</f>
        <v>9</v>
      </c>
      <c r="AX58" s="2">
        <f>INDEX('2007'!$B$44:$B$140,'10Year_History_Results'!BL58)</f>
        <v>0</v>
      </c>
      <c r="AY58" s="2">
        <f>INDEX('2008'!$B$44:$B$140,'10Year_History_Results'!BM58)</f>
        <v>4</v>
      </c>
      <c r="AZ58" s="2">
        <f>INDEX('2009'!$B$44:$B$140,'10Year_History_Results'!BN58)</f>
        <v>12</v>
      </c>
      <c r="BA58" s="154">
        <f>INDEX('2010'!$B$44:$B$140,'10Year_History_Results'!BO58)</f>
        <v>7</v>
      </c>
      <c r="BC58">
        <f t="shared" si="27"/>
        <v>40</v>
      </c>
      <c r="BD58" s="153"/>
      <c r="BE58" s="2"/>
      <c r="BF58" s="2">
        <f>IF(ISNA(MATCH($BC58,'2001'!$A$44:$A$139,0)),97,MATCH($BC58,'2001'!$A$44:$A$139,0))</f>
        <v>97</v>
      </c>
      <c r="BG58" s="2">
        <f>IF(ISNA(MATCH($BC58,'2002'!$A$44:$A$139,0)),97,MATCH($BC58,'2002'!$A$44:$A$139,0))</f>
        <v>97</v>
      </c>
      <c r="BH58" s="2">
        <f>IF(ISNA(MATCH($BC58,'2003'!$A$44:$A$139,0)),97,MATCH($BC58,'2003'!$A$44:$A$139,0))</f>
        <v>97</v>
      </c>
      <c r="BI58" s="2">
        <f>IF(ISNA(MATCH($BC58,'2004'!$A$44:$A$139,0)),97,MATCH($BC58,'2004'!$A$44:$A$139,0))</f>
        <v>97</v>
      </c>
      <c r="BJ58" s="2">
        <f>IF(ISNA(MATCH($BC58,'2005'!$A$44:$A$139,0)),97,MATCH($BC58,'2005'!$A$44:$A$139,0))</f>
        <v>5</v>
      </c>
      <c r="BK58" s="2">
        <f>IF(ISNA(MATCH($BC58,'2006'!$A$44:$A$139,0)),97,MATCH($BC58,'2006'!$A$44:$A$139,0))</f>
        <v>7</v>
      </c>
      <c r="BL58" s="2">
        <f>IF(ISNA(MATCH($BC58,'2007'!$A$44:$A$139,0)),97,MATCH($BC58,'2007'!$A$44:$A$139,0))</f>
        <v>97</v>
      </c>
      <c r="BM58" s="2">
        <f>IF(ISNA(MATCH($BC58,'2008'!$A$44:$A$139,0)),97,MATCH($BC58,'2008'!$A$44:$A$139,0))</f>
        <v>9</v>
      </c>
      <c r="BN58" s="2">
        <f>IF(ISNA(MATCH($BC58,'2009'!$A$44:$A$139,0)),97,MATCH($BC58,'2009'!$A$44:$A$139,0))</f>
        <v>4</v>
      </c>
      <c r="BO58" s="154">
        <f>IF(ISNA(MATCH($BC58,'2010'!$A$44:$A$139,0)),97,MATCH($BC58,'2010'!$A$44:$A$139,0))</f>
        <v>6</v>
      </c>
      <c r="BQ58">
        <f t="shared" si="28"/>
        <v>40</v>
      </c>
      <c r="BR58" s="323"/>
      <c r="BS58" s="324"/>
      <c r="BT58" s="324">
        <f t="shared" si="29"/>
        <v>0</v>
      </c>
      <c r="BU58" s="324">
        <f t="shared" si="14"/>
        <v>0</v>
      </c>
      <c r="BV58" s="324">
        <f t="shared" si="15"/>
        <v>0</v>
      </c>
      <c r="BW58" s="324">
        <f t="shared" si="16"/>
        <v>0</v>
      </c>
      <c r="BX58" s="324">
        <f t="shared" si="17"/>
        <v>6</v>
      </c>
      <c r="BY58" s="324">
        <f t="shared" si="18"/>
        <v>12.999600000000001</v>
      </c>
      <c r="BZ58" s="324">
        <f t="shared" si="19"/>
        <v>8.6655333599999995</v>
      </c>
      <c r="CA58" s="324">
        <f t="shared" si="20"/>
        <v>19.776444537776001</v>
      </c>
      <c r="CB58" s="324">
        <f t="shared" si="21"/>
        <v>35.182977928881485</v>
      </c>
      <c r="CC58" s="325">
        <f t="shared" si="22"/>
        <v>30.452973087392397</v>
      </c>
    </row>
    <row r="59" spans="2:81" ht="13.5" thickBot="1">
      <c r="B59" s="169">
        <v>37</v>
      </c>
      <c r="C59" s="52">
        <f t="shared" si="0"/>
        <v>1</v>
      </c>
      <c r="D59" s="52">
        <f t="shared" si="23"/>
        <v>0</v>
      </c>
      <c r="E59" s="99"/>
      <c r="F59" s="2">
        <f t="shared" si="30"/>
        <v>54</v>
      </c>
      <c r="G59" s="158">
        <v>399</v>
      </c>
      <c r="H59" s="169">
        <f t="shared" si="1"/>
        <v>3</v>
      </c>
      <c r="I59" s="169">
        <f t="shared" si="2"/>
        <v>52</v>
      </c>
      <c r="J59" s="331">
        <f t="shared" si="3"/>
        <v>30.426659623277292</v>
      </c>
      <c r="K59" s="2"/>
      <c r="L59" s="268"/>
      <c r="M59" s="268" t="e">
        <f>(INDEX(Finish_table!R$4:R$83,MATCH('10Year_History_Results'!$G59,Finish_table!S$4:S$83,0),1))</f>
        <v>#N/A</v>
      </c>
      <c r="N59" s="268" t="str">
        <f>(INDEX(Finish_table!Z$4:Z$99,MATCH('10Year_History_Results'!$G59,Finish_table!AA$4:AA$99,0),1))</f>
        <v>QF</v>
      </c>
      <c r="O59" s="268" t="e">
        <f>(INDEX(Finish_table!AI$4:AI$99,MATCH('10Year_History_Results'!$G59,Finish_table!AJ$4:AJ$99,0),1))</f>
        <v>#N/A</v>
      </c>
      <c r="P59" s="268" t="e">
        <f>(INDEX(Finish_table!AR$4:AR$99,MATCH('10Year_History_Results'!$G59,Finish_table!AS$4:AS$99,0),1))</f>
        <v>#N/A</v>
      </c>
      <c r="Q59" s="268" t="e">
        <f>(INDEX(Finish_table!BA$4:BA$99,MATCH('10Year_History_Results'!$G59,Finish_table!BB$4:BB$99,0),1))</f>
        <v>#N/A</v>
      </c>
      <c r="R59" s="268" t="e">
        <f>(INDEX(Finish_table!BJ$4:BJ$99,MATCH('10Year_History_Results'!$G59,Finish_table!BK$4:BK$99,0),1))</f>
        <v>#N/A</v>
      </c>
      <c r="S59" s="268" t="e">
        <f>(INDEX(Finish_table!BS$4:BS$99,MATCH('10Year_History_Results'!$G59,Finish_table!BT$4:BT$99,0),1))</f>
        <v>#N/A</v>
      </c>
      <c r="T59" s="268" t="e">
        <f>(INDEX(Finish_table!CB$4:CB$99,MATCH('10Year_History_Results'!$G59,Finish_table!CC$4:CC$99,0),1))</f>
        <v>#N/A</v>
      </c>
      <c r="U59" s="268" t="str">
        <f>(INDEX(Finish_table!CK$4:CK$99,MATCH('10Year_History_Results'!$G59,Finish_table!CL$4:CL$99,0),1))</f>
        <v>F</v>
      </c>
      <c r="V59" s="288" t="str">
        <f>(INDEX(Finish_table!CT$4:CT$99,MATCH('10Year_History_Results'!$G59,Finish_table!CU$4:CU$99,0),1))</f>
        <v>QF</v>
      </c>
      <c r="W59" s="2"/>
      <c r="X59" s="2"/>
      <c r="Y59" s="2"/>
      <c r="Z59">
        <f t="shared" si="4"/>
        <v>399</v>
      </c>
      <c r="AA59" s="153"/>
      <c r="AB59" s="2"/>
      <c r="AC59" s="2">
        <f t="shared" si="24"/>
        <v>0</v>
      </c>
      <c r="AD59" s="2">
        <f t="shared" si="5"/>
        <v>0</v>
      </c>
      <c r="AE59" s="2">
        <f t="shared" si="6"/>
        <v>0</v>
      </c>
      <c r="AF59" s="2">
        <f t="shared" si="7"/>
        <v>0</v>
      </c>
      <c r="AG59" s="2">
        <f t="shared" si="8"/>
        <v>0</v>
      </c>
      <c r="AH59" s="2">
        <f t="shared" si="9"/>
        <v>0</v>
      </c>
      <c r="AI59" s="2">
        <f t="shared" si="10"/>
        <v>0</v>
      </c>
      <c r="AJ59" s="2">
        <f t="shared" si="11"/>
        <v>0</v>
      </c>
      <c r="AK59" s="2">
        <f t="shared" si="12"/>
        <v>20</v>
      </c>
      <c r="AL59" s="154">
        <f t="shared" si="13"/>
        <v>0</v>
      </c>
      <c r="AM59" s="2">
        <f t="shared" si="25"/>
        <v>6.324555320336759</v>
      </c>
      <c r="AN59" s="2"/>
      <c r="AO59">
        <f t="shared" si="26"/>
        <v>399</v>
      </c>
      <c r="AP59" s="153"/>
      <c r="AQ59" s="2"/>
      <c r="AR59" s="2">
        <f>INDEX('2001'!$B$44:$B$140,'10Year_History_Results'!BF59)</f>
        <v>0</v>
      </c>
      <c r="AS59" s="2">
        <f>INDEX('2002'!$B$44:$B$140,'10Year_History_Results'!BG59)</f>
        <v>11</v>
      </c>
      <c r="AT59" s="2">
        <f>INDEX('2003'!$B$44:$B$140,'10Year_History_Results'!BH59)</f>
        <v>0</v>
      </c>
      <c r="AU59" s="2">
        <f>INDEX('2004'!$B$44:$B$140,'10Year_History_Results'!BI59)</f>
        <v>0</v>
      </c>
      <c r="AV59" s="2">
        <f>INDEX('2005'!$B$44:$B$140,'10Year_History_Results'!BJ59)</f>
        <v>0</v>
      </c>
      <c r="AW59" s="2">
        <f>INDEX('2006'!$B$44:$B$140,'10Year_History_Results'!BK59)</f>
        <v>0</v>
      </c>
      <c r="AX59" s="2">
        <f>INDEX('2007'!$B$44:$B$140,'10Year_History_Results'!BL59)</f>
        <v>0</v>
      </c>
      <c r="AY59" s="2">
        <f>INDEX('2008'!$B$44:$B$140,'10Year_History_Results'!BM59)</f>
        <v>0</v>
      </c>
      <c r="AZ59" s="2">
        <f>INDEX('2009'!$B$44:$B$140,'10Year_History_Results'!BN59)</f>
        <v>13</v>
      </c>
      <c r="BA59" s="154">
        <f>INDEX('2010'!$B$44:$B$140,'10Year_History_Results'!BO59)</f>
        <v>8</v>
      </c>
      <c r="BC59">
        <f t="shared" si="27"/>
        <v>399</v>
      </c>
      <c r="BD59" s="153"/>
      <c r="BE59" s="2"/>
      <c r="BF59" s="2">
        <f>IF(ISNA(MATCH($BC59,'2001'!$A$44:$A$139,0)),97,MATCH($BC59,'2001'!$A$44:$A$139,0))</f>
        <v>97</v>
      </c>
      <c r="BG59" s="2">
        <f>IF(ISNA(MATCH($BC59,'2002'!$A$44:$A$139,0)),97,MATCH($BC59,'2002'!$A$44:$A$139,0))</f>
        <v>77</v>
      </c>
      <c r="BH59" s="2">
        <f>IF(ISNA(MATCH($BC59,'2003'!$A$44:$A$139,0)),97,MATCH($BC59,'2003'!$A$44:$A$139,0))</f>
        <v>97</v>
      </c>
      <c r="BI59" s="2">
        <f>IF(ISNA(MATCH($BC59,'2004'!$A$44:$A$139,0)),97,MATCH($BC59,'2004'!$A$44:$A$139,0))</f>
        <v>97</v>
      </c>
      <c r="BJ59" s="2">
        <f>IF(ISNA(MATCH($BC59,'2005'!$A$44:$A$139,0)),97,MATCH($BC59,'2005'!$A$44:$A$139,0))</f>
        <v>97</v>
      </c>
      <c r="BK59" s="2">
        <f>IF(ISNA(MATCH($BC59,'2006'!$A$44:$A$139,0)),97,MATCH($BC59,'2006'!$A$44:$A$139,0))</f>
        <v>97</v>
      </c>
      <c r="BL59" s="2">
        <f>IF(ISNA(MATCH($BC59,'2007'!$A$44:$A$139,0)),97,MATCH($BC59,'2007'!$A$44:$A$139,0))</f>
        <v>97</v>
      </c>
      <c r="BM59" s="2">
        <f>IF(ISNA(MATCH($BC59,'2008'!$A$44:$A$139,0)),97,MATCH($BC59,'2008'!$A$44:$A$139,0))</f>
        <v>97</v>
      </c>
      <c r="BN59" s="2">
        <f>IF(ISNA(MATCH($BC59,'2009'!$A$44:$A$139,0)),97,MATCH($BC59,'2009'!$A$44:$A$139,0))</f>
        <v>44</v>
      </c>
      <c r="BO59" s="154">
        <f>IF(ISNA(MATCH($BC59,'2010'!$A$44:$A$139,0)),97,MATCH($BC59,'2010'!$A$44:$A$139,0))</f>
        <v>39</v>
      </c>
      <c r="BQ59">
        <f t="shared" si="28"/>
        <v>399</v>
      </c>
      <c r="BR59" s="323"/>
      <c r="BS59" s="324"/>
      <c r="BT59" s="324">
        <f t="shared" si="29"/>
        <v>0</v>
      </c>
      <c r="BU59" s="324">
        <f t="shared" si="14"/>
        <v>11</v>
      </c>
      <c r="BV59" s="324">
        <f t="shared" si="15"/>
        <v>7.3325999999999993</v>
      </c>
      <c r="BW59" s="324">
        <f t="shared" si="16"/>
        <v>4.8879111599999989</v>
      </c>
      <c r="BX59" s="324">
        <f t="shared" si="17"/>
        <v>3.2582815792559989</v>
      </c>
      <c r="BY59" s="324">
        <f t="shared" si="18"/>
        <v>2.1719705007320487</v>
      </c>
      <c r="BZ59" s="324">
        <f t="shared" si="19"/>
        <v>1.4478355357879835</v>
      </c>
      <c r="CA59" s="324">
        <f t="shared" si="20"/>
        <v>0.96512716815626975</v>
      </c>
      <c r="CB59" s="324">
        <f t="shared" si="21"/>
        <v>33.643353770292968</v>
      </c>
      <c r="CC59" s="325">
        <f t="shared" si="22"/>
        <v>30.426659623277292</v>
      </c>
    </row>
    <row r="60" spans="2:81" ht="13.5" thickBot="1">
      <c r="B60" s="169">
        <v>37</v>
      </c>
      <c r="C60" s="52">
        <f t="shared" si="0"/>
        <v>2</v>
      </c>
      <c r="D60" s="52">
        <f t="shared" si="23"/>
        <v>2</v>
      </c>
      <c r="E60" s="99"/>
      <c r="F60" s="2">
        <f t="shared" si="30"/>
        <v>55</v>
      </c>
      <c r="G60" s="100">
        <v>102</v>
      </c>
      <c r="H60" s="169">
        <f t="shared" si="1"/>
        <v>2</v>
      </c>
      <c r="I60" s="169">
        <f t="shared" si="2"/>
        <v>37</v>
      </c>
      <c r="J60" s="331">
        <f t="shared" si="3"/>
        <v>29.9986</v>
      </c>
      <c r="K60" s="2"/>
      <c r="L60" s="268"/>
      <c r="M60" s="268" t="e">
        <f>(INDEX(Finish_table!R$4:R$83,MATCH('10Year_History_Results'!$G60,Finish_table!S$4:S$83,0),1))</f>
        <v>#N/A</v>
      </c>
      <c r="N60" s="268" t="e">
        <f>(INDEX(Finish_table!Z$4:Z$99,MATCH('10Year_History_Results'!$G60,Finish_table!AA$4:AA$99,0),1))</f>
        <v>#N/A</v>
      </c>
      <c r="O60" s="268" t="e">
        <f>(INDEX(Finish_table!AI$4:AI$99,MATCH('10Year_History_Results'!$G60,Finish_table!AJ$4:AJ$99,0),1))</f>
        <v>#N/A</v>
      </c>
      <c r="P60" s="268" t="e">
        <f>(INDEX(Finish_table!AR$4:AR$99,MATCH('10Year_History_Results'!$G60,Finish_table!AS$4:AS$99,0),1))</f>
        <v>#N/A</v>
      </c>
      <c r="Q60" s="268" t="e">
        <f>(INDEX(Finish_table!BA$4:BA$99,MATCH('10Year_History_Results'!$G60,Finish_table!BB$4:BB$99,0),1))</f>
        <v>#N/A</v>
      </c>
      <c r="R60" s="268" t="e">
        <f>(INDEX(Finish_table!BJ$4:BJ$99,MATCH('10Year_History_Results'!$G60,Finish_table!BK$4:BK$99,0),1))</f>
        <v>#N/A</v>
      </c>
      <c r="S60" s="268" t="e">
        <f>(INDEX(Finish_table!BS$4:BS$99,MATCH('10Year_History_Results'!$G60,Finish_table!BT$4:BT$99,0),1))</f>
        <v>#N/A</v>
      </c>
      <c r="T60" s="268" t="e">
        <f>(INDEX(Finish_table!CB$4:CB$99,MATCH('10Year_History_Results'!$G60,Finish_table!CC$4:CC$99,0),1))</f>
        <v>#N/A</v>
      </c>
      <c r="U60" s="268" t="str">
        <f>(INDEX(Finish_table!CK$4:CK$99,MATCH('10Year_History_Results'!$G60,Finish_table!CL$4:CL$99,0),1))</f>
        <v>SF</v>
      </c>
      <c r="V60" s="288" t="str">
        <f>(INDEX(Finish_table!CT$4:CT$99,MATCH('10Year_History_Results'!$G60,Finish_table!CU$4:CU$99,0),1))</f>
        <v>SF</v>
      </c>
      <c r="W60" s="2"/>
      <c r="X60" s="2"/>
      <c r="Y60" s="2"/>
      <c r="Z60">
        <f t="shared" si="4"/>
        <v>102</v>
      </c>
      <c r="AA60" s="153"/>
      <c r="AB60" s="2"/>
      <c r="AC60" s="2">
        <f t="shared" si="24"/>
        <v>0</v>
      </c>
      <c r="AD60" s="2">
        <f t="shared" si="5"/>
        <v>0</v>
      </c>
      <c r="AE60" s="2">
        <f t="shared" si="6"/>
        <v>0</v>
      </c>
      <c r="AF60" s="2">
        <f t="shared" si="7"/>
        <v>0</v>
      </c>
      <c r="AG60" s="2">
        <f t="shared" si="8"/>
        <v>0</v>
      </c>
      <c r="AH60" s="2">
        <f t="shared" si="9"/>
        <v>0</v>
      </c>
      <c r="AI60" s="2">
        <f t="shared" si="10"/>
        <v>0</v>
      </c>
      <c r="AJ60" s="2">
        <f t="shared" si="11"/>
        <v>0</v>
      </c>
      <c r="AK60" s="2">
        <f t="shared" si="12"/>
        <v>10</v>
      </c>
      <c r="AL60" s="154">
        <f t="shared" si="13"/>
        <v>10</v>
      </c>
      <c r="AM60" s="2">
        <f t="shared" si="25"/>
        <v>4.2163702135578394</v>
      </c>
      <c r="AN60" s="2"/>
      <c r="AO60">
        <f t="shared" si="26"/>
        <v>102</v>
      </c>
      <c r="AP60" s="153"/>
      <c r="AQ60" s="2"/>
      <c r="AR60" s="2">
        <f>INDEX('2001'!$B$44:$B$140,'10Year_History_Results'!BF60)</f>
        <v>0</v>
      </c>
      <c r="AS60" s="2">
        <f>INDEX('2002'!$B$44:$B$140,'10Year_History_Results'!BG60)</f>
        <v>0</v>
      </c>
      <c r="AT60" s="2">
        <f>INDEX('2003'!$B$44:$B$140,'10Year_History_Results'!BH60)</f>
        <v>0</v>
      </c>
      <c r="AU60" s="2">
        <f>INDEX('2004'!$B$44:$B$140,'10Year_History_Results'!BI60)</f>
        <v>0</v>
      </c>
      <c r="AV60" s="2">
        <f>INDEX('2005'!$B$44:$B$140,'10Year_History_Results'!BJ60)</f>
        <v>0</v>
      </c>
      <c r="AW60" s="2">
        <f>INDEX('2006'!$B$44:$B$140,'10Year_History_Results'!BK60)</f>
        <v>0</v>
      </c>
      <c r="AX60" s="2">
        <f>INDEX('2007'!$B$44:$B$140,'10Year_History_Results'!BL60)</f>
        <v>0</v>
      </c>
      <c r="AY60" s="2">
        <f>INDEX('2008'!$B$44:$B$140,'10Year_History_Results'!BM60)</f>
        <v>0</v>
      </c>
      <c r="AZ60" s="2">
        <f>INDEX('2009'!$B$44:$B$140,'10Year_History_Results'!BN60)</f>
        <v>11</v>
      </c>
      <c r="BA60" s="154">
        <f>INDEX('2010'!$B$44:$B$140,'10Year_History_Results'!BO60)</f>
        <v>6</v>
      </c>
      <c r="BC60">
        <f t="shared" si="27"/>
        <v>102</v>
      </c>
      <c r="BD60" s="153"/>
      <c r="BE60" s="2"/>
      <c r="BF60" s="2">
        <f>IF(ISNA(MATCH($BC60,'2001'!$A$44:$A$139,0)),97,MATCH($BC60,'2001'!$A$44:$A$139,0))</f>
        <v>97</v>
      </c>
      <c r="BG60" s="2">
        <f>IF(ISNA(MATCH($BC60,'2002'!$A$44:$A$139,0)),97,MATCH($BC60,'2002'!$A$44:$A$139,0))</f>
        <v>97</v>
      </c>
      <c r="BH60" s="2">
        <f>IF(ISNA(MATCH($BC60,'2003'!$A$44:$A$139,0)),97,MATCH($BC60,'2003'!$A$44:$A$139,0))</f>
        <v>97</v>
      </c>
      <c r="BI60" s="2">
        <f>IF(ISNA(MATCH($BC60,'2004'!$A$44:$A$139,0)),97,MATCH($BC60,'2004'!$A$44:$A$139,0))</f>
        <v>97</v>
      </c>
      <c r="BJ60" s="2">
        <f>IF(ISNA(MATCH($BC60,'2005'!$A$44:$A$139,0)),97,MATCH($BC60,'2005'!$A$44:$A$139,0))</f>
        <v>97</v>
      </c>
      <c r="BK60" s="2">
        <f>IF(ISNA(MATCH($BC60,'2006'!$A$44:$A$139,0)),97,MATCH($BC60,'2006'!$A$44:$A$139,0))</f>
        <v>97</v>
      </c>
      <c r="BL60" s="2">
        <f>IF(ISNA(MATCH($BC60,'2007'!$A$44:$A$139,0)),97,MATCH($BC60,'2007'!$A$44:$A$139,0))</f>
        <v>97</v>
      </c>
      <c r="BM60" s="2">
        <f>IF(ISNA(MATCH($BC60,'2008'!$A$44:$A$139,0)),97,MATCH($BC60,'2008'!$A$44:$A$139,0))</f>
        <v>97</v>
      </c>
      <c r="BN60" s="2">
        <f>IF(ISNA(MATCH($BC60,'2009'!$A$44:$A$139,0)),97,MATCH($BC60,'2009'!$A$44:$A$139,0))</f>
        <v>15</v>
      </c>
      <c r="BO60" s="154">
        <f>IF(ISNA(MATCH($BC60,'2010'!$A$44:$A$139,0)),97,MATCH($BC60,'2010'!$A$44:$A$139,0))</f>
        <v>15</v>
      </c>
      <c r="BQ60">
        <f t="shared" si="28"/>
        <v>102</v>
      </c>
      <c r="BR60" s="323"/>
      <c r="BS60" s="324"/>
      <c r="BT60" s="324">
        <f t="shared" si="29"/>
        <v>0</v>
      </c>
      <c r="BU60" s="324">
        <f t="shared" si="14"/>
        <v>0</v>
      </c>
      <c r="BV60" s="324">
        <f t="shared" si="15"/>
        <v>0</v>
      </c>
      <c r="BW60" s="324">
        <f t="shared" si="16"/>
        <v>0</v>
      </c>
      <c r="BX60" s="324">
        <f t="shared" si="17"/>
        <v>0</v>
      </c>
      <c r="BY60" s="324">
        <f t="shared" si="18"/>
        <v>0</v>
      </c>
      <c r="BZ60" s="324">
        <f t="shared" si="19"/>
        <v>0</v>
      </c>
      <c r="CA60" s="324">
        <f t="shared" si="20"/>
        <v>0</v>
      </c>
      <c r="CB60" s="324">
        <f t="shared" si="21"/>
        <v>21</v>
      </c>
      <c r="CC60" s="325">
        <f t="shared" si="22"/>
        <v>29.9986</v>
      </c>
    </row>
    <row r="61" spans="2:81" ht="13.5" thickBot="1">
      <c r="B61" s="169">
        <v>38</v>
      </c>
      <c r="C61" s="52">
        <f t="shared" si="0"/>
        <v>1</v>
      </c>
      <c r="D61" s="52">
        <f t="shared" si="23"/>
        <v>1</v>
      </c>
      <c r="E61" s="99"/>
      <c r="F61" s="2">
        <f t="shared" si="30"/>
        <v>56</v>
      </c>
      <c r="G61" s="100">
        <v>141</v>
      </c>
      <c r="H61" s="169">
        <f t="shared" si="1"/>
        <v>3</v>
      </c>
      <c r="I61" s="169">
        <f t="shared" si="2"/>
        <v>82</v>
      </c>
      <c r="J61" s="331">
        <f t="shared" si="3"/>
        <v>29.991711407800537</v>
      </c>
      <c r="K61" s="2"/>
      <c r="L61" s="268"/>
      <c r="M61" s="268" t="str">
        <f>(INDEX(Finish_table!R$4:R$83,MATCH('10Year_History_Results'!$G61,Finish_table!S$4:S$83,0),1))</f>
        <v>F</v>
      </c>
      <c r="N61" s="268" t="e">
        <f>(INDEX(Finish_table!Z$4:Z$99,MATCH('10Year_History_Results'!$G61,Finish_table!AA$4:AA$99,0),1))</f>
        <v>#N/A</v>
      </c>
      <c r="O61" s="268" t="e">
        <f>(INDEX(Finish_table!AI$4:AI$99,MATCH('10Year_History_Results'!$G61,Finish_table!AJ$4:AJ$99,0),1))</f>
        <v>#N/A</v>
      </c>
      <c r="P61" s="268" t="e">
        <f>(INDEX(Finish_table!AR$4:AR$99,MATCH('10Year_History_Results'!$G61,Finish_table!AS$4:AS$99,0),1))</f>
        <v>#N/A</v>
      </c>
      <c r="Q61" s="268" t="e">
        <f>(INDEX(Finish_table!BA$4:BA$99,MATCH('10Year_History_Results'!$G61,Finish_table!BB$4:BB$99,0),1))</f>
        <v>#N/A</v>
      </c>
      <c r="R61" s="268" t="e">
        <f>(INDEX(Finish_table!BJ$4:BJ$99,MATCH('10Year_History_Results'!$G61,Finish_table!BK$4:BK$99,0),1))</f>
        <v>#N/A</v>
      </c>
      <c r="S61" s="268" t="e">
        <f>(INDEX(Finish_table!BS$4:BS$99,MATCH('10Year_History_Results'!$G61,Finish_table!BT$4:BT$99,0),1))</f>
        <v>#N/A</v>
      </c>
      <c r="T61" s="268" t="str">
        <f>(INDEX(Finish_table!CB$4:CB$99,MATCH('10Year_History_Results'!$G61,Finish_table!CC$4:CC$99,0),1))</f>
        <v>F</v>
      </c>
      <c r="U61" s="268" t="e">
        <f>(INDEX(Finish_table!CK$4:CK$99,MATCH('10Year_History_Results'!$G61,Finish_table!CL$4:CL$99,0),1))</f>
        <v>#N/A</v>
      </c>
      <c r="V61" s="288" t="str">
        <f>(INDEX(Finish_table!CT$4:CT$99,MATCH('10Year_History_Results'!$G61,Finish_table!CU$4:CU$99,0),1))</f>
        <v>SF</v>
      </c>
      <c r="W61" s="2"/>
      <c r="X61" s="2"/>
      <c r="Y61" s="2"/>
      <c r="Z61">
        <f t="shared" si="4"/>
        <v>141</v>
      </c>
      <c r="AA61" s="153"/>
      <c r="AB61" s="2"/>
      <c r="AC61" s="2">
        <f t="shared" si="24"/>
        <v>20</v>
      </c>
      <c r="AD61" s="2">
        <f t="shared" si="5"/>
        <v>0</v>
      </c>
      <c r="AE61" s="2">
        <f t="shared" si="6"/>
        <v>0</v>
      </c>
      <c r="AF61" s="2">
        <f t="shared" si="7"/>
        <v>0</v>
      </c>
      <c r="AG61" s="2">
        <f t="shared" si="8"/>
        <v>0</v>
      </c>
      <c r="AH61" s="2">
        <f t="shared" si="9"/>
        <v>0</v>
      </c>
      <c r="AI61" s="2">
        <f t="shared" si="10"/>
        <v>0</v>
      </c>
      <c r="AJ61" s="2">
        <f t="shared" si="11"/>
        <v>20</v>
      </c>
      <c r="AK61" s="2">
        <f t="shared" si="12"/>
        <v>0</v>
      </c>
      <c r="AL61" s="154">
        <f t="shared" si="13"/>
        <v>10</v>
      </c>
      <c r="AM61" s="2">
        <f t="shared" si="25"/>
        <v>8.4983658559879753</v>
      </c>
      <c r="AN61" s="2"/>
      <c r="AO61">
        <f t="shared" si="26"/>
        <v>141</v>
      </c>
      <c r="AP61" s="153"/>
      <c r="AQ61" s="2"/>
      <c r="AR61" s="2">
        <f>INDEX('2001'!$B$44:$B$140,'10Year_History_Results'!BF61)</f>
        <v>14</v>
      </c>
      <c r="AS61" s="2">
        <f>INDEX('2002'!$B$44:$B$140,'10Year_History_Results'!BG61)</f>
        <v>0</v>
      </c>
      <c r="AT61" s="2">
        <f>INDEX('2003'!$B$44:$B$140,'10Year_History_Results'!BH61)</f>
        <v>0</v>
      </c>
      <c r="AU61" s="2">
        <f>INDEX('2004'!$B$44:$B$140,'10Year_History_Results'!BI61)</f>
        <v>0</v>
      </c>
      <c r="AV61" s="2">
        <f>INDEX('2005'!$B$44:$B$140,'10Year_History_Results'!BJ61)</f>
        <v>0</v>
      </c>
      <c r="AW61" s="2">
        <f>INDEX('2006'!$B$44:$B$140,'10Year_History_Results'!BK61)</f>
        <v>0</v>
      </c>
      <c r="AX61" s="2">
        <f>INDEX('2007'!$B$44:$B$140,'10Year_History_Results'!BL61)</f>
        <v>0</v>
      </c>
      <c r="AY61" s="2">
        <f>INDEX('2008'!$B$44:$B$140,'10Year_History_Results'!BM61)</f>
        <v>14</v>
      </c>
      <c r="AZ61" s="2">
        <f>INDEX('2009'!$B$44:$B$140,'10Year_History_Results'!BN61)</f>
        <v>0</v>
      </c>
      <c r="BA61" s="154">
        <f>INDEX('2010'!$B$44:$B$140,'10Year_History_Results'!BO61)</f>
        <v>4</v>
      </c>
      <c r="BC61">
        <f t="shared" si="27"/>
        <v>141</v>
      </c>
      <c r="BD61" s="153"/>
      <c r="BE61" s="2"/>
      <c r="BF61" s="2">
        <f>IF(ISNA(MATCH($BC61,'2001'!$A$44:$A$139,0)),97,MATCH($BC61,'2001'!$A$44:$A$139,0))</f>
        <v>35</v>
      </c>
      <c r="BG61" s="2">
        <f>IF(ISNA(MATCH($BC61,'2002'!$A$44:$A$139,0)),97,MATCH($BC61,'2002'!$A$44:$A$139,0))</f>
        <v>97</v>
      </c>
      <c r="BH61" s="2">
        <f>IF(ISNA(MATCH($BC61,'2003'!$A$44:$A$139,0)),97,MATCH($BC61,'2003'!$A$44:$A$139,0))</f>
        <v>97</v>
      </c>
      <c r="BI61" s="2">
        <f>IF(ISNA(MATCH($BC61,'2004'!$A$44:$A$139,0)),97,MATCH($BC61,'2004'!$A$44:$A$139,0))</f>
        <v>97</v>
      </c>
      <c r="BJ61" s="2">
        <f>IF(ISNA(MATCH($BC61,'2005'!$A$44:$A$139,0)),97,MATCH($BC61,'2005'!$A$44:$A$139,0))</f>
        <v>97</v>
      </c>
      <c r="BK61" s="2">
        <f>IF(ISNA(MATCH($BC61,'2006'!$A$44:$A$139,0)),97,MATCH($BC61,'2006'!$A$44:$A$139,0))</f>
        <v>97</v>
      </c>
      <c r="BL61" s="2">
        <f>IF(ISNA(MATCH($BC61,'2007'!$A$44:$A$139,0)),97,MATCH($BC61,'2007'!$A$44:$A$139,0))</f>
        <v>97</v>
      </c>
      <c r="BM61" s="2">
        <f>IF(ISNA(MATCH($BC61,'2008'!$A$44:$A$139,0)),97,MATCH($BC61,'2008'!$A$44:$A$139,0))</f>
        <v>27</v>
      </c>
      <c r="BN61" s="2">
        <f>IF(ISNA(MATCH($BC61,'2009'!$A$44:$A$139,0)),97,MATCH($BC61,'2009'!$A$44:$A$139,0))</f>
        <v>97</v>
      </c>
      <c r="BO61" s="154">
        <f>IF(ISNA(MATCH($BC61,'2010'!$A$44:$A$139,0)),97,MATCH($BC61,'2010'!$A$44:$A$139,0))</f>
        <v>17</v>
      </c>
      <c r="BQ61">
        <f t="shared" si="28"/>
        <v>141</v>
      </c>
      <c r="BR61" s="323"/>
      <c r="BS61" s="324"/>
      <c r="BT61" s="324">
        <f t="shared" si="29"/>
        <v>34</v>
      </c>
      <c r="BU61" s="324">
        <f t="shared" si="14"/>
        <v>22.664400000000001</v>
      </c>
      <c r="BV61" s="324">
        <f t="shared" si="15"/>
        <v>15.108089039999999</v>
      </c>
      <c r="BW61" s="324">
        <f t="shared" si="16"/>
        <v>10.071052154063999</v>
      </c>
      <c r="BX61" s="324">
        <f t="shared" si="17"/>
        <v>6.7133633658990615</v>
      </c>
      <c r="BY61" s="324">
        <f t="shared" si="18"/>
        <v>4.4751280197083139</v>
      </c>
      <c r="BZ61" s="324">
        <f t="shared" si="19"/>
        <v>2.9831203379375619</v>
      </c>
      <c r="CA61" s="324">
        <f t="shared" si="20"/>
        <v>35.988548017269181</v>
      </c>
      <c r="CB61" s="324">
        <f t="shared" si="21"/>
        <v>23.989966108311634</v>
      </c>
      <c r="CC61" s="325">
        <f t="shared" si="22"/>
        <v>29.991711407800537</v>
      </c>
    </row>
    <row r="62" spans="2:81" ht="13.5" thickBot="1">
      <c r="B62" s="169">
        <v>39</v>
      </c>
      <c r="C62" s="52">
        <f t="shared" si="0"/>
        <v>1</v>
      </c>
      <c r="D62" s="52">
        <f t="shared" si="23"/>
        <v>0</v>
      </c>
      <c r="E62" s="99"/>
      <c r="F62" s="2">
        <f t="shared" si="30"/>
        <v>57</v>
      </c>
      <c r="G62" s="100">
        <v>1126</v>
      </c>
      <c r="H62" s="169">
        <f t="shared" si="1"/>
        <v>5</v>
      </c>
      <c r="I62" s="169">
        <f t="shared" si="2"/>
        <v>141</v>
      </c>
      <c r="J62" s="331">
        <f t="shared" si="3"/>
        <v>29.77309671382968</v>
      </c>
      <c r="K62" s="2"/>
      <c r="L62" s="268"/>
      <c r="M62" s="268" t="e">
        <f>(INDEX(Finish_table!R$4:R$83,MATCH('10Year_History_Results'!$G62,Finish_table!S$4:S$83,0),1))</f>
        <v>#N/A</v>
      </c>
      <c r="N62" s="268" t="e">
        <f>(INDEX(Finish_table!Z$4:Z$99,MATCH('10Year_History_Results'!$G62,Finish_table!AA$4:AA$99,0),1))</f>
        <v>#N/A</v>
      </c>
      <c r="O62" s="268" t="e">
        <f>(INDEX(Finish_table!AI$4:AI$99,MATCH('10Year_History_Results'!$G62,Finish_table!AJ$4:AJ$99,0),1))</f>
        <v>#N/A</v>
      </c>
      <c r="P62" s="268" t="str">
        <f>(INDEX(Finish_table!AR$4:AR$99,MATCH('10Year_History_Results'!$G62,Finish_table!AS$4:AS$99,0),1))</f>
        <v>W</v>
      </c>
      <c r="Q62" s="268" t="str">
        <f>(INDEX(Finish_table!BA$4:BA$99,MATCH('10Year_History_Results'!$G62,Finish_table!BB$4:BB$99,0),1))</f>
        <v>QF</v>
      </c>
      <c r="R62" s="268" t="str">
        <f>(INDEX(Finish_table!BJ$4:BJ$99,MATCH('10Year_History_Results'!$G62,Finish_table!BK$4:BK$99,0),1))</f>
        <v>W</v>
      </c>
      <c r="S62" s="268" t="str">
        <f>(INDEX(Finish_table!BS$4:BS$99,MATCH('10Year_History_Results'!$G62,Finish_table!BT$4:BT$99,0),1))</f>
        <v>QF</v>
      </c>
      <c r="T62" s="268" t="str">
        <f>(INDEX(Finish_table!CB$4:CB$99,MATCH('10Year_History_Results'!$G62,Finish_table!CC$4:CC$99,0),1))</f>
        <v>SF</v>
      </c>
      <c r="U62" s="268" t="e">
        <f>(INDEX(Finish_table!CK$4:CK$99,MATCH('10Year_History_Results'!$G62,Finish_table!CL$4:CL$99,0),1))</f>
        <v>#N/A</v>
      </c>
      <c r="V62" s="288" t="e">
        <f>(INDEX(Finish_table!CT$4:CT$99,MATCH('10Year_History_Results'!$G62,Finish_table!CU$4:CU$99,0),1))</f>
        <v>#N/A</v>
      </c>
      <c r="W62" s="2"/>
      <c r="X62" s="2"/>
      <c r="Y62" s="2"/>
      <c r="Z62">
        <f t="shared" si="4"/>
        <v>1126</v>
      </c>
      <c r="AA62" s="153"/>
      <c r="AB62" s="2"/>
      <c r="AC62" s="2">
        <f t="shared" si="24"/>
        <v>0</v>
      </c>
      <c r="AD62" s="2">
        <f t="shared" si="5"/>
        <v>0</v>
      </c>
      <c r="AE62" s="2">
        <f t="shared" si="6"/>
        <v>0</v>
      </c>
      <c r="AF62" s="2">
        <f t="shared" si="7"/>
        <v>30</v>
      </c>
      <c r="AG62" s="2">
        <f t="shared" si="8"/>
        <v>0</v>
      </c>
      <c r="AH62" s="2">
        <f t="shared" si="9"/>
        <v>30</v>
      </c>
      <c r="AI62" s="2">
        <f t="shared" si="10"/>
        <v>0</v>
      </c>
      <c r="AJ62" s="2">
        <f t="shared" si="11"/>
        <v>10</v>
      </c>
      <c r="AK62" s="2">
        <f t="shared" si="12"/>
        <v>0</v>
      </c>
      <c r="AL62" s="154">
        <f t="shared" si="13"/>
        <v>0</v>
      </c>
      <c r="AM62" s="2">
        <f t="shared" si="25"/>
        <v>12.516655570345725</v>
      </c>
      <c r="AN62" s="2"/>
      <c r="AO62">
        <f t="shared" si="26"/>
        <v>1126</v>
      </c>
      <c r="AP62" s="153"/>
      <c r="AQ62" s="2"/>
      <c r="AR62" s="2">
        <f>INDEX('2001'!$B$44:$B$140,'10Year_History_Results'!BF62)</f>
        <v>0</v>
      </c>
      <c r="AS62" s="2">
        <f>INDEX('2002'!$B$44:$B$140,'10Year_History_Results'!BG62)</f>
        <v>0</v>
      </c>
      <c r="AT62" s="2">
        <f>INDEX('2003'!$B$44:$B$140,'10Year_History_Results'!BH62)</f>
        <v>0</v>
      </c>
      <c r="AU62" s="2">
        <f>INDEX('2004'!$B$44:$B$140,'10Year_History_Results'!BI62)</f>
        <v>16</v>
      </c>
      <c r="AV62" s="2">
        <f>INDEX('2005'!$B$44:$B$140,'10Year_History_Results'!BJ62)</f>
        <v>11</v>
      </c>
      <c r="AW62" s="2">
        <f>INDEX('2006'!$B$44:$B$140,'10Year_History_Results'!BK62)</f>
        <v>15</v>
      </c>
      <c r="AX62" s="2">
        <f>INDEX('2007'!$B$44:$B$140,'10Year_History_Results'!BL62)</f>
        <v>13</v>
      </c>
      <c r="AY62" s="2">
        <f>INDEX('2008'!$B$44:$B$140,'10Year_History_Results'!BM62)</f>
        <v>16</v>
      </c>
      <c r="AZ62" s="2">
        <f>INDEX('2009'!$B$44:$B$140,'10Year_History_Results'!BN62)</f>
        <v>0</v>
      </c>
      <c r="BA62" s="154">
        <f>INDEX('2010'!$B$44:$B$140,'10Year_History_Results'!BO62)</f>
        <v>0</v>
      </c>
      <c r="BC62">
        <f t="shared" si="27"/>
        <v>1126</v>
      </c>
      <c r="BD62" s="153"/>
      <c r="BE62" s="2"/>
      <c r="BF62" s="2">
        <f>IF(ISNA(MATCH($BC62,'2001'!$A$44:$A$139,0)),97,MATCH($BC62,'2001'!$A$44:$A$139,0))</f>
        <v>97</v>
      </c>
      <c r="BG62" s="2">
        <f>IF(ISNA(MATCH($BC62,'2002'!$A$44:$A$139,0)),97,MATCH($BC62,'2002'!$A$44:$A$139,0))</f>
        <v>97</v>
      </c>
      <c r="BH62" s="2">
        <f>IF(ISNA(MATCH($BC62,'2003'!$A$44:$A$139,0)),97,MATCH($BC62,'2003'!$A$44:$A$139,0))</f>
        <v>97</v>
      </c>
      <c r="BI62" s="2">
        <f>IF(ISNA(MATCH($BC62,'2004'!$A$44:$A$139,0)),97,MATCH($BC62,'2004'!$A$44:$A$139,0))</f>
        <v>88</v>
      </c>
      <c r="BJ62" s="2">
        <f>IF(ISNA(MATCH($BC62,'2005'!$A$44:$A$139,0)),97,MATCH($BC62,'2005'!$A$44:$A$139,0))</f>
        <v>83</v>
      </c>
      <c r="BK62" s="2">
        <f>IF(ISNA(MATCH($BC62,'2006'!$A$44:$A$139,0)),97,MATCH($BC62,'2006'!$A$44:$A$139,0))</f>
        <v>78</v>
      </c>
      <c r="BL62" s="2">
        <f>IF(ISNA(MATCH($BC62,'2007'!$A$44:$A$139,0)),97,MATCH($BC62,'2007'!$A$44:$A$139,0))</f>
        <v>65</v>
      </c>
      <c r="BM62" s="2">
        <f>IF(ISNA(MATCH($BC62,'2008'!$A$44:$A$139,0)),97,MATCH($BC62,'2008'!$A$44:$A$139,0))</f>
        <v>69</v>
      </c>
      <c r="BN62" s="2">
        <f>IF(ISNA(MATCH($BC62,'2009'!$A$44:$A$139,0)),97,MATCH($BC62,'2009'!$A$44:$A$139,0))</f>
        <v>97</v>
      </c>
      <c r="BO62" s="154">
        <f>IF(ISNA(MATCH($BC62,'2010'!$A$44:$A$139,0)),97,MATCH($BC62,'2010'!$A$44:$A$139,0))</f>
        <v>97</v>
      </c>
      <c r="BQ62">
        <f t="shared" si="28"/>
        <v>1126</v>
      </c>
      <c r="BR62" s="323"/>
      <c r="BS62" s="324"/>
      <c r="BT62" s="324">
        <f t="shared" si="29"/>
        <v>0</v>
      </c>
      <c r="BU62" s="324">
        <f t="shared" si="14"/>
        <v>0</v>
      </c>
      <c r="BV62" s="324">
        <f t="shared" si="15"/>
        <v>0</v>
      </c>
      <c r="BW62" s="324">
        <f t="shared" si="16"/>
        <v>46</v>
      </c>
      <c r="BX62" s="324">
        <f t="shared" si="17"/>
        <v>41.663600000000002</v>
      </c>
      <c r="BY62" s="324">
        <f t="shared" si="18"/>
        <v>72.772955760000002</v>
      </c>
      <c r="BZ62" s="324">
        <f t="shared" si="19"/>
        <v>61.510452309615999</v>
      </c>
      <c r="CA62" s="324">
        <f t="shared" si="20"/>
        <v>67.002867509590033</v>
      </c>
      <c r="CB62" s="324">
        <f t="shared" si="21"/>
        <v>44.664111481892711</v>
      </c>
      <c r="CC62" s="325">
        <f t="shared" si="22"/>
        <v>29.77309671382968</v>
      </c>
    </row>
    <row r="63" spans="2:81" ht="13.5" thickBot="1">
      <c r="B63" s="171">
        <v>39</v>
      </c>
      <c r="C63" s="52">
        <f t="shared" si="0"/>
        <v>2</v>
      </c>
      <c r="D63" s="52">
        <f t="shared" si="23"/>
        <v>2</v>
      </c>
      <c r="E63" s="99"/>
      <c r="F63" s="2">
        <f t="shared" si="30"/>
        <v>58</v>
      </c>
      <c r="G63" s="100">
        <v>1305</v>
      </c>
      <c r="H63" s="169">
        <f t="shared" si="1"/>
        <v>4</v>
      </c>
      <c r="I63" s="169">
        <f t="shared" si="2"/>
        <v>54</v>
      </c>
      <c r="J63" s="331">
        <f t="shared" si="3"/>
        <v>28.943977308617843</v>
      </c>
      <c r="K63" s="2"/>
      <c r="L63" s="268"/>
      <c r="M63" s="268" t="e">
        <f>(INDEX(Finish_table!R$4:R$83,MATCH('10Year_History_Results'!$G63,Finish_table!S$4:S$83,0),1))</f>
        <v>#N/A</v>
      </c>
      <c r="N63" s="268" t="e">
        <f>(INDEX(Finish_table!Z$4:Z$99,MATCH('10Year_History_Results'!$G63,Finish_table!AA$4:AA$99,0),1))</f>
        <v>#N/A</v>
      </c>
      <c r="O63" s="268" t="e">
        <f>(INDEX(Finish_table!AI$4:AI$99,MATCH('10Year_History_Results'!$G63,Finish_table!AJ$4:AJ$99,0),1))</f>
        <v>#N/A</v>
      </c>
      <c r="P63" s="268" t="e">
        <f>(INDEX(Finish_table!AR$4:AR$99,MATCH('10Year_History_Results'!$G63,Finish_table!AS$4:AS$99,0),1))</f>
        <v>#N/A</v>
      </c>
      <c r="Q63" s="268" t="str">
        <f>(INDEX(Finish_table!BA$4:BA$99,MATCH('10Year_History_Results'!$G63,Finish_table!BB$4:BB$99,0),1))</f>
        <v>QF</v>
      </c>
      <c r="R63" s="268" t="str">
        <f>(INDEX(Finish_table!BJ$4:BJ$99,MATCH('10Year_History_Results'!$G63,Finish_table!BK$4:BK$99,0),1))</f>
        <v>QF</v>
      </c>
      <c r="S63" s="268" t="str">
        <f>(INDEX(Finish_table!BS$4:BS$99,MATCH('10Year_History_Results'!$G63,Finish_table!BT$4:BT$99,0),1))</f>
        <v>QF</v>
      </c>
      <c r="T63" s="268" t="e">
        <f>(INDEX(Finish_table!CB$4:CB$99,MATCH('10Year_History_Results'!$G63,Finish_table!CC$4:CC$99,0),1))</f>
        <v>#N/A</v>
      </c>
      <c r="U63" s="268" t="e">
        <f>(INDEX(Finish_table!CK$4:CK$99,MATCH('10Year_History_Results'!$G63,Finish_table!CL$4:CL$99,0),1))</f>
        <v>#N/A</v>
      </c>
      <c r="V63" s="288" t="str">
        <f>(INDEX(Finish_table!CT$4:CT$99,MATCH('10Year_History_Results'!$G63,Finish_table!CU$4:CU$99,0),1))</f>
        <v>SF</v>
      </c>
      <c r="W63" s="2"/>
      <c r="X63" s="2"/>
      <c r="Y63" s="2"/>
      <c r="Z63">
        <f t="shared" si="4"/>
        <v>1305</v>
      </c>
      <c r="AA63" s="153"/>
      <c r="AB63" s="2"/>
      <c r="AC63" s="2">
        <f t="shared" si="24"/>
        <v>0</v>
      </c>
      <c r="AD63" s="2">
        <f t="shared" si="5"/>
        <v>0</v>
      </c>
      <c r="AE63" s="2">
        <f t="shared" si="6"/>
        <v>0</v>
      </c>
      <c r="AF63" s="2">
        <f t="shared" si="7"/>
        <v>0</v>
      </c>
      <c r="AG63" s="2">
        <f t="shared" si="8"/>
        <v>0</v>
      </c>
      <c r="AH63" s="2">
        <f t="shared" si="9"/>
        <v>0</v>
      </c>
      <c r="AI63" s="2">
        <f t="shared" si="10"/>
        <v>0</v>
      </c>
      <c r="AJ63" s="2">
        <f t="shared" si="11"/>
        <v>0</v>
      </c>
      <c r="AK63" s="2">
        <f t="shared" si="12"/>
        <v>0</v>
      </c>
      <c r="AL63" s="154">
        <f t="shared" si="13"/>
        <v>10</v>
      </c>
      <c r="AM63" s="2">
        <f t="shared" si="25"/>
        <v>3.1622776601683795</v>
      </c>
      <c r="AN63" s="2"/>
      <c r="AO63">
        <f t="shared" si="26"/>
        <v>1305</v>
      </c>
      <c r="AP63" s="153"/>
      <c r="AQ63" s="2"/>
      <c r="AR63" s="2">
        <f>INDEX('2001'!$B$44:$B$140,'10Year_History_Results'!BF63)</f>
        <v>0</v>
      </c>
      <c r="AS63" s="2">
        <f>INDEX('2002'!$B$44:$B$140,'10Year_History_Results'!BG63)</f>
        <v>0</v>
      </c>
      <c r="AT63" s="2">
        <f>INDEX('2003'!$B$44:$B$140,'10Year_History_Results'!BH63)</f>
        <v>0</v>
      </c>
      <c r="AU63" s="2">
        <f>INDEX('2004'!$B$44:$B$140,'10Year_History_Results'!BI63)</f>
        <v>0</v>
      </c>
      <c r="AV63" s="2">
        <f>INDEX('2005'!$B$44:$B$140,'10Year_History_Results'!BJ63)</f>
        <v>10</v>
      </c>
      <c r="AW63" s="2">
        <f>INDEX('2006'!$B$44:$B$140,'10Year_History_Results'!BK63)</f>
        <v>9</v>
      </c>
      <c r="AX63" s="2">
        <f>INDEX('2007'!$B$44:$B$140,'10Year_History_Results'!BL63)</f>
        <v>13</v>
      </c>
      <c r="AY63" s="2">
        <f>INDEX('2008'!$B$44:$B$140,'10Year_History_Results'!BM63)</f>
        <v>0</v>
      </c>
      <c r="AZ63" s="2">
        <f>INDEX('2009'!$B$44:$B$140,'10Year_History_Results'!BN63)</f>
        <v>0</v>
      </c>
      <c r="BA63" s="154">
        <f>INDEX('2010'!$B$44:$B$140,'10Year_History_Results'!BO63)</f>
        <v>12</v>
      </c>
      <c r="BC63">
        <f t="shared" si="27"/>
        <v>1305</v>
      </c>
      <c r="BD63" s="153"/>
      <c r="BE63" s="2"/>
      <c r="BF63" s="2">
        <f>IF(ISNA(MATCH($BC63,'2001'!$A$44:$A$139,0)),97,MATCH($BC63,'2001'!$A$44:$A$139,0))</f>
        <v>97</v>
      </c>
      <c r="BG63" s="2">
        <f>IF(ISNA(MATCH($BC63,'2002'!$A$44:$A$139,0)),97,MATCH($BC63,'2002'!$A$44:$A$139,0))</f>
        <v>97</v>
      </c>
      <c r="BH63" s="2">
        <f>IF(ISNA(MATCH($BC63,'2003'!$A$44:$A$139,0)),97,MATCH($BC63,'2003'!$A$44:$A$139,0))</f>
        <v>97</v>
      </c>
      <c r="BI63" s="2">
        <f>IF(ISNA(MATCH($BC63,'2004'!$A$44:$A$139,0)),97,MATCH($BC63,'2004'!$A$44:$A$139,0))</f>
        <v>97</v>
      </c>
      <c r="BJ63" s="2">
        <f>IF(ISNA(MATCH($BC63,'2005'!$A$44:$A$139,0)),97,MATCH($BC63,'2005'!$A$44:$A$139,0))</f>
        <v>87</v>
      </c>
      <c r="BK63" s="2">
        <f>IF(ISNA(MATCH($BC63,'2006'!$A$44:$A$139,0)),97,MATCH($BC63,'2006'!$A$44:$A$139,0))</f>
        <v>82</v>
      </c>
      <c r="BL63" s="2">
        <f>IF(ISNA(MATCH($BC63,'2007'!$A$44:$A$139,0)),97,MATCH($BC63,'2007'!$A$44:$A$139,0))</f>
        <v>69</v>
      </c>
      <c r="BM63" s="2">
        <f>IF(ISNA(MATCH($BC63,'2008'!$A$44:$A$139,0)),97,MATCH($BC63,'2008'!$A$44:$A$139,0))</f>
        <v>97</v>
      </c>
      <c r="BN63" s="2">
        <f>IF(ISNA(MATCH($BC63,'2009'!$A$44:$A$139,0)),97,MATCH($BC63,'2009'!$A$44:$A$139,0))</f>
        <v>97</v>
      </c>
      <c r="BO63" s="154">
        <f>IF(ISNA(MATCH($BC63,'2010'!$A$44:$A$139,0)),97,MATCH($BC63,'2010'!$A$44:$A$139,0))</f>
        <v>58</v>
      </c>
      <c r="BQ63">
        <f t="shared" si="28"/>
        <v>1305</v>
      </c>
      <c r="BR63" s="323"/>
      <c r="BS63" s="324"/>
      <c r="BT63" s="324">
        <f t="shared" si="29"/>
        <v>0</v>
      </c>
      <c r="BU63" s="324">
        <f t="shared" si="14"/>
        <v>0</v>
      </c>
      <c r="BV63" s="324">
        <f t="shared" si="15"/>
        <v>0</v>
      </c>
      <c r="BW63" s="324">
        <f t="shared" si="16"/>
        <v>0</v>
      </c>
      <c r="BX63" s="324">
        <f t="shared" si="17"/>
        <v>10</v>
      </c>
      <c r="BY63" s="324">
        <f t="shared" si="18"/>
        <v>15.666</v>
      </c>
      <c r="BZ63" s="324">
        <f t="shared" si="19"/>
        <v>23.442955599999998</v>
      </c>
      <c r="CA63" s="324">
        <f t="shared" si="20"/>
        <v>15.627074202959998</v>
      </c>
      <c r="CB63" s="324">
        <f t="shared" si="21"/>
        <v>10.417007663693134</v>
      </c>
      <c r="CC63" s="325">
        <f t="shared" si="22"/>
        <v>28.943977308617843</v>
      </c>
    </row>
    <row r="64" spans="2:81" ht="13.5" thickBot="1">
      <c r="B64" s="169">
        <v>40</v>
      </c>
      <c r="C64" s="52">
        <f t="shared" si="0"/>
        <v>1</v>
      </c>
      <c r="D64" s="52">
        <f t="shared" si="23"/>
        <v>0</v>
      </c>
      <c r="E64" s="99"/>
      <c r="F64" s="2">
        <f t="shared" si="30"/>
        <v>59</v>
      </c>
      <c r="G64" s="100">
        <v>368</v>
      </c>
      <c r="H64" s="169">
        <f t="shared" si="1"/>
        <v>4</v>
      </c>
      <c r="I64" s="169">
        <f t="shared" si="2"/>
        <v>60</v>
      </c>
      <c r="J64" s="331">
        <f t="shared" si="3"/>
        <v>28.758793103277291</v>
      </c>
      <c r="K64" s="2"/>
      <c r="L64" s="268"/>
      <c r="M64" s="268" t="e">
        <f>(INDEX(Finish_table!R$4:R$83,MATCH('10Year_History_Results'!$G64,Finish_table!S$4:S$83,0),1))</f>
        <v>#N/A</v>
      </c>
      <c r="N64" s="268" t="str">
        <f>(INDEX(Finish_table!Z$4:Z$99,MATCH('10Year_History_Results'!$G64,Finish_table!AA$4:AA$99,0),1))</f>
        <v>QF</v>
      </c>
      <c r="O64" s="268" t="e">
        <f>(INDEX(Finish_table!AI$4:AI$99,MATCH('10Year_History_Results'!$G64,Finish_table!AJ$4:AJ$99,0),1))</f>
        <v>#N/A</v>
      </c>
      <c r="P64" s="268" t="e">
        <f>(INDEX(Finish_table!AR$4:AR$99,MATCH('10Year_History_Results'!$G64,Finish_table!AS$4:AS$99,0),1))</f>
        <v>#N/A</v>
      </c>
      <c r="Q64" s="268" t="e">
        <f>(INDEX(Finish_table!BA$4:BA$99,MATCH('10Year_History_Results'!$G64,Finish_table!BB$4:BB$99,0),1))</f>
        <v>#N/A</v>
      </c>
      <c r="R64" s="268" t="e">
        <f>(INDEX(Finish_table!BJ$4:BJ$99,MATCH('10Year_History_Results'!$G64,Finish_table!BK$4:BK$99,0),1))</f>
        <v>#N/A</v>
      </c>
      <c r="S64" s="268" t="e">
        <f>(INDEX(Finish_table!BS$4:BS$99,MATCH('10Year_History_Results'!$G64,Finish_table!BT$4:BT$99,0),1))</f>
        <v>#N/A</v>
      </c>
      <c r="T64" s="268" t="str">
        <f>(INDEX(Finish_table!CB$4:CB$99,MATCH('10Year_History_Results'!$G64,Finish_table!CC$4:CC$99,0),1))</f>
        <v>F</v>
      </c>
      <c r="U64" s="268" t="str">
        <f>(INDEX(Finish_table!CK$4:CK$99,MATCH('10Year_History_Results'!$G64,Finish_table!CL$4:CL$99,0),1))</f>
        <v>QF</v>
      </c>
      <c r="V64" s="288" t="str">
        <f>(INDEX(Finish_table!CT$4:CT$99,MATCH('10Year_History_Results'!$G64,Finish_table!CU$4:CU$99,0),1))</f>
        <v>QF</v>
      </c>
      <c r="W64" s="2"/>
      <c r="X64" s="2"/>
      <c r="Y64" s="2"/>
      <c r="Z64">
        <f t="shared" si="4"/>
        <v>368</v>
      </c>
      <c r="AA64" s="153"/>
      <c r="AB64" s="2"/>
      <c r="AC64" s="2">
        <f t="shared" si="24"/>
        <v>0</v>
      </c>
      <c r="AD64" s="2">
        <f t="shared" si="5"/>
        <v>0</v>
      </c>
      <c r="AE64" s="2">
        <f t="shared" si="6"/>
        <v>0</v>
      </c>
      <c r="AF64" s="2">
        <f t="shared" si="7"/>
        <v>0</v>
      </c>
      <c r="AG64" s="2">
        <f t="shared" si="8"/>
        <v>0</v>
      </c>
      <c r="AH64" s="2">
        <f t="shared" si="9"/>
        <v>0</v>
      </c>
      <c r="AI64" s="2">
        <f t="shared" si="10"/>
        <v>0</v>
      </c>
      <c r="AJ64" s="2">
        <f t="shared" si="11"/>
        <v>20</v>
      </c>
      <c r="AK64" s="2">
        <f t="shared" si="12"/>
        <v>0</v>
      </c>
      <c r="AL64" s="154">
        <f t="shared" si="13"/>
        <v>0</v>
      </c>
      <c r="AM64" s="2">
        <f t="shared" si="25"/>
        <v>6.324555320336759</v>
      </c>
      <c r="AN64" s="2"/>
      <c r="AO64">
        <f t="shared" si="26"/>
        <v>368</v>
      </c>
      <c r="AP64" s="153"/>
      <c r="AQ64" s="2"/>
      <c r="AR64" s="2">
        <f>INDEX('2001'!$B$44:$B$140,'10Year_History_Results'!BF64)</f>
        <v>0</v>
      </c>
      <c r="AS64" s="2">
        <f>INDEX('2002'!$B$44:$B$140,'10Year_History_Results'!BG64)</f>
        <v>11</v>
      </c>
      <c r="AT64" s="2">
        <f>INDEX('2003'!$B$44:$B$140,'10Year_History_Results'!BH64)</f>
        <v>0</v>
      </c>
      <c r="AU64" s="2">
        <f>INDEX('2004'!$B$44:$B$140,'10Year_History_Results'!BI64)</f>
        <v>0</v>
      </c>
      <c r="AV64" s="2">
        <f>INDEX('2005'!$B$44:$B$140,'10Year_History_Results'!BJ64)</f>
        <v>0</v>
      </c>
      <c r="AW64" s="2">
        <f>INDEX('2006'!$B$44:$B$140,'10Year_History_Results'!BK64)</f>
        <v>0</v>
      </c>
      <c r="AX64" s="2">
        <f>INDEX('2007'!$B$44:$B$140,'10Year_History_Results'!BL64)</f>
        <v>0</v>
      </c>
      <c r="AY64" s="2">
        <f>INDEX('2008'!$B$44:$B$140,'10Year_History_Results'!BM64)</f>
        <v>13</v>
      </c>
      <c r="AZ64" s="2">
        <f>INDEX('2009'!$B$44:$B$140,'10Year_History_Results'!BN64)</f>
        <v>7</v>
      </c>
      <c r="BA64" s="154">
        <f>INDEX('2010'!$B$44:$B$140,'10Year_History_Results'!BO64)</f>
        <v>9</v>
      </c>
      <c r="BC64">
        <f t="shared" si="27"/>
        <v>368</v>
      </c>
      <c r="BD64" s="153"/>
      <c r="BE64" s="2"/>
      <c r="BF64" s="2">
        <f>IF(ISNA(MATCH($BC64,'2001'!$A$44:$A$139,0)),97,MATCH($BC64,'2001'!$A$44:$A$139,0))</f>
        <v>97</v>
      </c>
      <c r="BG64" s="2">
        <f>IF(ISNA(MATCH($BC64,'2002'!$A$44:$A$139,0)),97,MATCH($BC64,'2002'!$A$44:$A$139,0))</f>
        <v>74</v>
      </c>
      <c r="BH64" s="2">
        <f>IF(ISNA(MATCH($BC64,'2003'!$A$44:$A$139,0)),97,MATCH($BC64,'2003'!$A$44:$A$139,0))</f>
        <v>97</v>
      </c>
      <c r="BI64" s="2">
        <f>IF(ISNA(MATCH($BC64,'2004'!$A$44:$A$139,0)),97,MATCH($BC64,'2004'!$A$44:$A$139,0))</f>
        <v>97</v>
      </c>
      <c r="BJ64" s="2">
        <f>IF(ISNA(MATCH($BC64,'2005'!$A$44:$A$139,0)),97,MATCH($BC64,'2005'!$A$44:$A$139,0))</f>
        <v>97</v>
      </c>
      <c r="BK64" s="2">
        <f>IF(ISNA(MATCH($BC64,'2006'!$A$44:$A$139,0)),97,MATCH($BC64,'2006'!$A$44:$A$139,0))</f>
        <v>97</v>
      </c>
      <c r="BL64" s="2">
        <f>IF(ISNA(MATCH($BC64,'2007'!$A$44:$A$139,0)),97,MATCH($BC64,'2007'!$A$44:$A$139,0))</f>
        <v>97</v>
      </c>
      <c r="BM64" s="2">
        <f>IF(ISNA(MATCH($BC64,'2008'!$A$44:$A$139,0)),97,MATCH($BC64,'2008'!$A$44:$A$139,0))</f>
        <v>49</v>
      </c>
      <c r="BN64" s="2">
        <f>IF(ISNA(MATCH($BC64,'2009'!$A$44:$A$139,0)),97,MATCH($BC64,'2009'!$A$44:$A$139,0))</f>
        <v>42</v>
      </c>
      <c r="BO64" s="154">
        <f>IF(ISNA(MATCH($BC64,'2010'!$A$44:$A$139,0)),97,MATCH($BC64,'2010'!$A$44:$A$139,0))</f>
        <v>38</v>
      </c>
      <c r="BQ64">
        <f t="shared" si="28"/>
        <v>368</v>
      </c>
      <c r="BR64" s="323"/>
      <c r="BS64" s="324"/>
      <c r="BT64" s="324">
        <f t="shared" si="29"/>
        <v>0</v>
      </c>
      <c r="BU64" s="324">
        <f t="shared" si="14"/>
        <v>11</v>
      </c>
      <c r="BV64" s="324">
        <f t="shared" si="15"/>
        <v>7.3325999999999993</v>
      </c>
      <c r="BW64" s="324">
        <f t="shared" si="16"/>
        <v>4.8879111599999989</v>
      </c>
      <c r="BX64" s="324">
        <f t="shared" si="17"/>
        <v>3.2582815792559989</v>
      </c>
      <c r="BY64" s="324">
        <f t="shared" si="18"/>
        <v>2.1719705007320487</v>
      </c>
      <c r="BZ64" s="324">
        <f t="shared" si="19"/>
        <v>1.4478355357879835</v>
      </c>
      <c r="CA64" s="324">
        <f t="shared" si="20"/>
        <v>33.965127168156272</v>
      </c>
      <c r="CB64" s="324">
        <f t="shared" si="21"/>
        <v>29.64115377029297</v>
      </c>
      <c r="CC64" s="325">
        <f t="shared" si="22"/>
        <v>28.758793103277291</v>
      </c>
    </row>
    <row r="65" spans="2:81" ht="13.5" thickBot="1">
      <c r="B65" s="169">
        <v>40</v>
      </c>
      <c r="C65" s="52">
        <f t="shared" si="0"/>
        <v>2</v>
      </c>
      <c r="D65" s="52">
        <f t="shared" si="23"/>
        <v>0</v>
      </c>
      <c r="E65" s="99"/>
      <c r="F65" s="2">
        <f t="shared" si="30"/>
        <v>60</v>
      </c>
      <c r="G65" s="100">
        <v>118</v>
      </c>
      <c r="H65" s="169">
        <f t="shared" si="1"/>
        <v>8</v>
      </c>
      <c r="I65" s="169">
        <f t="shared" si="2"/>
        <v>126</v>
      </c>
      <c r="J65" s="331">
        <f t="shared" si="3"/>
        <v>28.568078478159975</v>
      </c>
      <c r="K65" s="2"/>
      <c r="L65" s="268"/>
      <c r="M65" s="268" t="str">
        <f>(INDEX(Finish_table!R$4:R$83,MATCH('10Year_History_Results'!$G65,Finish_table!S$4:S$83,0),1))</f>
        <v>SF</v>
      </c>
      <c r="N65" s="268" t="str">
        <f>(INDEX(Finish_table!Z$4:Z$99,MATCH('10Year_History_Results'!$G65,Finish_table!AA$4:AA$99,0),1))</f>
        <v>W</v>
      </c>
      <c r="O65" s="268" t="str">
        <f>(INDEX(Finish_table!AI$4:AI$99,MATCH('10Year_History_Results'!$G65,Finish_table!AJ$4:AJ$99,0),1))</f>
        <v>QF</v>
      </c>
      <c r="P65" s="268" t="e">
        <f>(INDEX(Finish_table!AR$4:AR$99,MATCH('10Year_History_Results'!$G65,Finish_table!AS$4:AS$99,0),1))</f>
        <v>#N/A</v>
      </c>
      <c r="Q65" s="268" t="str">
        <f>(INDEX(Finish_table!BA$4:BA$99,MATCH('10Year_History_Results'!$G65,Finish_table!BB$4:BB$99,0),1))</f>
        <v>SF</v>
      </c>
      <c r="R65" s="268" t="str">
        <f>(INDEX(Finish_table!BJ$4:BJ$99,MATCH('10Year_History_Results'!$G65,Finish_table!BK$4:BK$99,0),1))</f>
        <v>QF</v>
      </c>
      <c r="S65" s="268" t="str">
        <f>(INDEX(Finish_table!BS$4:BS$99,MATCH('10Year_History_Results'!$G65,Finish_table!BT$4:BT$99,0),1))</f>
        <v>QF</v>
      </c>
      <c r="T65" s="268" t="str">
        <f>(INDEX(Finish_table!CB$4:CB$99,MATCH('10Year_History_Results'!$G65,Finish_table!CC$4:CC$99,0),1))</f>
        <v>QF</v>
      </c>
      <c r="U65" s="268" t="str">
        <f>(INDEX(Finish_table!CK$4:CK$99,MATCH('10Year_History_Results'!$G65,Finish_table!CL$4:CL$99,0),1))</f>
        <v>F</v>
      </c>
      <c r="V65" s="288" t="e">
        <f>(INDEX(Finish_table!CT$4:CT$99,MATCH('10Year_History_Results'!$G65,Finish_table!CU$4:CU$99,0),1))</f>
        <v>#N/A</v>
      </c>
      <c r="W65" s="2"/>
      <c r="X65" s="2"/>
      <c r="Y65" s="2"/>
      <c r="Z65">
        <f t="shared" si="4"/>
        <v>118</v>
      </c>
      <c r="AA65" s="153"/>
      <c r="AB65" s="2"/>
      <c r="AC65" s="2">
        <f t="shared" si="24"/>
        <v>10</v>
      </c>
      <c r="AD65" s="2">
        <f t="shared" si="5"/>
        <v>30</v>
      </c>
      <c r="AE65" s="2">
        <f t="shared" si="6"/>
        <v>0</v>
      </c>
      <c r="AF65" s="2">
        <f t="shared" si="7"/>
        <v>0</v>
      </c>
      <c r="AG65" s="2">
        <f t="shared" si="8"/>
        <v>10</v>
      </c>
      <c r="AH65" s="2">
        <f t="shared" si="9"/>
        <v>0</v>
      </c>
      <c r="AI65" s="2">
        <f t="shared" si="10"/>
        <v>0</v>
      </c>
      <c r="AJ65" s="2">
        <f t="shared" si="11"/>
        <v>0</v>
      </c>
      <c r="AK65" s="2">
        <f t="shared" si="12"/>
        <v>20</v>
      </c>
      <c r="AL65" s="154">
        <f t="shared" si="13"/>
        <v>0</v>
      </c>
      <c r="AM65" s="2">
        <f t="shared" si="25"/>
        <v>10.593499054713803</v>
      </c>
      <c r="AN65" s="2"/>
      <c r="AO65">
        <f t="shared" si="26"/>
        <v>118</v>
      </c>
      <c r="AP65" s="153"/>
      <c r="AQ65" s="2"/>
      <c r="AR65" s="2">
        <f>INDEX('2001'!$B$44:$B$140,'10Year_History_Results'!BF65)</f>
        <v>9</v>
      </c>
      <c r="AS65" s="2">
        <f>INDEX('2002'!$B$44:$B$140,'10Year_History_Results'!BG65)</f>
        <v>6</v>
      </c>
      <c r="AT65" s="2">
        <f>INDEX('2003'!$B$44:$B$140,'10Year_History_Results'!BH65)</f>
        <v>1</v>
      </c>
      <c r="AU65" s="2">
        <f>INDEX('2004'!$B$44:$B$140,'10Year_History_Results'!BI65)</f>
        <v>0</v>
      </c>
      <c r="AV65" s="2">
        <f>INDEX('2005'!$B$44:$B$140,'10Year_History_Results'!BJ65)</f>
        <v>14</v>
      </c>
      <c r="AW65" s="2">
        <f>INDEX('2006'!$B$44:$B$140,'10Year_History_Results'!BK65)</f>
        <v>7</v>
      </c>
      <c r="AX65" s="2">
        <f>INDEX('2007'!$B$44:$B$140,'10Year_History_Results'!BL65)</f>
        <v>7</v>
      </c>
      <c r="AY65" s="2">
        <f>INDEX('2008'!$B$44:$B$140,'10Year_History_Results'!BM65)</f>
        <v>6</v>
      </c>
      <c r="AZ65" s="2">
        <f>INDEX('2009'!$B$44:$B$140,'10Year_History_Results'!BN65)</f>
        <v>6</v>
      </c>
      <c r="BA65" s="154">
        <f>INDEX('2010'!$B$44:$B$140,'10Year_History_Results'!BO65)</f>
        <v>0</v>
      </c>
      <c r="BC65">
        <f t="shared" si="27"/>
        <v>118</v>
      </c>
      <c r="BD65" s="153"/>
      <c r="BE65" s="2"/>
      <c r="BF65" s="2">
        <f>IF(ISNA(MATCH($BC65,'2001'!$A$44:$A$139,0)),97,MATCH($BC65,'2001'!$A$44:$A$139,0))</f>
        <v>27</v>
      </c>
      <c r="BG65" s="2">
        <f>IF(ISNA(MATCH($BC65,'2002'!$A$44:$A$139,0)),97,MATCH($BC65,'2002'!$A$44:$A$139,0))</f>
        <v>26</v>
      </c>
      <c r="BH65" s="2">
        <f>IF(ISNA(MATCH($BC65,'2003'!$A$44:$A$139,0)),97,MATCH($BC65,'2003'!$A$44:$A$139,0))</f>
        <v>23</v>
      </c>
      <c r="BI65" s="2">
        <f>IF(ISNA(MATCH($BC65,'2004'!$A$44:$A$139,0)),97,MATCH($BC65,'2004'!$A$44:$A$139,0))</f>
        <v>97</v>
      </c>
      <c r="BJ65" s="2">
        <f>IF(ISNA(MATCH($BC65,'2005'!$A$44:$A$139,0)),97,MATCH($BC65,'2005'!$A$44:$A$139,0))</f>
        <v>23</v>
      </c>
      <c r="BK65" s="2">
        <f>IF(ISNA(MATCH($BC65,'2006'!$A$44:$A$139,0)),97,MATCH($BC65,'2006'!$A$44:$A$139,0))</f>
        <v>22</v>
      </c>
      <c r="BL65" s="2">
        <f>IF(ISNA(MATCH($BC65,'2007'!$A$44:$A$139,0)),97,MATCH($BC65,'2007'!$A$44:$A$139,0))</f>
        <v>21</v>
      </c>
      <c r="BM65" s="2">
        <f>IF(ISNA(MATCH($BC65,'2008'!$A$44:$A$139,0)),97,MATCH($BC65,'2008'!$A$44:$A$139,0))</f>
        <v>24</v>
      </c>
      <c r="BN65" s="2">
        <f>IF(ISNA(MATCH($BC65,'2009'!$A$44:$A$139,0)),97,MATCH($BC65,'2009'!$A$44:$A$139,0))</f>
        <v>18</v>
      </c>
      <c r="BO65" s="154">
        <f>IF(ISNA(MATCH($BC65,'2010'!$A$44:$A$139,0)),97,MATCH($BC65,'2010'!$A$44:$A$139,0))</f>
        <v>97</v>
      </c>
      <c r="BQ65">
        <f t="shared" si="28"/>
        <v>118</v>
      </c>
      <c r="BR65" s="323"/>
      <c r="BS65" s="324"/>
      <c r="BT65" s="324">
        <f t="shared" si="29"/>
        <v>19</v>
      </c>
      <c r="BU65" s="324">
        <f t="shared" si="14"/>
        <v>48.665399999999998</v>
      </c>
      <c r="BV65" s="324">
        <f t="shared" si="15"/>
        <v>33.44035564</v>
      </c>
      <c r="BW65" s="324">
        <f t="shared" si="16"/>
        <v>22.291341069624</v>
      </c>
      <c r="BX65" s="324">
        <f t="shared" si="17"/>
        <v>38.859407957011356</v>
      </c>
      <c r="BY65" s="324">
        <f t="shared" si="18"/>
        <v>32.90368134414377</v>
      </c>
      <c r="BZ65" s="324">
        <f t="shared" si="19"/>
        <v>28.933593984006237</v>
      </c>
      <c r="CA65" s="324">
        <f t="shared" si="20"/>
        <v>25.287133749738558</v>
      </c>
      <c r="CB65" s="324">
        <f t="shared" si="21"/>
        <v>42.856403357575722</v>
      </c>
      <c r="CC65" s="325">
        <f t="shared" si="22"/>
        <v>28.568078478159975</v>
      </c>
    </row>
    <row r="66" spans="2:81" ht="13.5" thickBot="1">
      <c r="B66" s="169">
        <v>40</v>
      </c>
      <c r="C66" s="52">
        <f t="shared" si="0"/>
        <v>3</v>
      </c>
      <c r="D66" s="52">
        <f t="shared" si="23"/>
        <v>0</v>
      </c>
      <c r="E66" s="99"/>
      <c r="F66" s="2">
        <f t="shared" si="30"/>
        <v>61</v>
      </c>
      <c r="G66" s="100">
        <v>45</v>
      </c>
      <c r="H66" s="169">
        <f t="shared" si="1"/>
        <v>8</v>
      </c>
      <c r="I66" s="169">
        <f t="shared" si="2"/>
        <v>171</v>
      </c>
      <c r="J66" s="331">
        <f t="shared" si="3"/>
        <v>27.604725310986115</v>
      </c>
      <c r="K66" s="2"/>
      <c r="L66" s="268"/>
      <c r="M66" s="268" t="str">
        <f>(INDEX(Finish_table!R$4:R$83,MATCH('10Year_History_Results'!$G66,Finish_table!S$4:S$83,0),1))</f>
        <v>F</v>
      </c>
      <c r="N66" s="268" t="str">
        <f>(INDEX(Finish_table!Z$4:Z$99,MATCH('10Year_History_Results'!$G66,Finish_table!AA$4:AA$99,0),1))</f>
        <v>SF</v>
      </c>
      <c r="O66" s="268" t="str">
        <f>(INDEX(Finish_table!AI$4:AI$99,MATCH('10Year_History_Results'!$G66,Finish_table!AJ$4:AJ$99,0),1))</f>
        <v>QF</v>
      </c>
      <c r="P66" s="268" t="str">
        <f>(INDEX(Finish_table!AR$4:AR$99,MATCH('10Year_History_Results'!$G66,Finish_table!AS$4:AS$99,0),1))</f>
        <v>F</v>
      </c>
      <c r="Q66" s="268" t="str">
        <f>(INDEX(Finish_table!BA$4:BA$99,MATCH('10Year_History_Results'!$G66,Finish_table!BB$4:BB$99,0),1))</f>
        <v>SF</v>
      </c>
      <c r="R66" s="268" t="e">
        <f>(INDEX(Finish_table!BJ$4:BJ$99,MATCH('10Year_History_Results'!$G66,Finish_table!BK$4:BK$99,0),1))</f>
        <v>#N/A</v>
      </c>
      <c r="S66" s="268" t="str">
        <f>(INDEX(Finish_table!BS$4:BS$99,MATCH('10Year_History_Results'!$G66,Finish_table!BT$4:BT$99,0),1))</f>
        <v>QF</v>
      </c>
      <c r="T66" s="268" t="str">
        <f>(INDEX(Finish_table!CB$4:CB$99,MATCH('10Year_History_Results'!$G66,Finish_table!CC$4:CC$99,0),1))</f>
        <v>SF</v>
      </c>
      <c r="U66" s="268" t="str">
        <f>(INDEX(Finish_table!CK$4:CK$99,MATCH('10Year_History_Results'!$G66,Finish_table!CL$4:CL$99,0),1))</f>
        <v>QF</v>
      </c>
      <c r="V66" s="288" t="e">
        <f>(INDEX(Finish_table!CT$4:CT$99,MATCH('10Year_History_Results'!$G66,Finish_table!CU$4:CU$99,0),1))</f>
        <v>#N/A</v>
      </c>
      <c r="W66" s="2"/>
      <c r="X66" s="2"/>
      <c r="Y66" s="2"/>
      <c r="Z66">
        <f t="shared" si="4"/>
        <v>45</v>
      </c>
      <c r="AA66" s="153"/>
      <c r="AB66" s="2"/>
      <c r="AC66" s="2">
        <f t="shared" si="24"/>
        <v>20</v>
      </c>
      <c r="AD66" s="2">
        <f t="shared" si="5"/>
        <v>10</v>
      </c>
      <c r="AE66" s="2">
        <f t="shared" si="6"/>
        <v>0</v>
      </c>
      <c r="AF66" s="2">
        <f t="shared" si="7"/>
        <v>20</v>
      </c>
      <c r="AG66" s="2">
        <f t="shared" si="8"/>
        <v>10</v>
      </c>
      <c r="AH66" s="2">
        <f t="shared" si="9"/>
        <v>0</v>
      </c>
      <c r="AI66" s="2">
        <f t="shared" si="10"/>
        <v>0</v>
      </c>
      <c r="AJ66" s="2">
        <f t="shared" si="11"/>
        <v>10</v>
      </c>
      <c r="AK66" s="2">
        <f t="shared" si="12"/>
        <v>0</v>
      </c>
      <c r="AL66" s="154">
        <f t="shared" si="13"/>
        <v>0</v>
      </c>
      <c r="AM66" s="2">
        <f t="shared" si="25"/>
        <v>8.232726023485645</v>
      </c>
      <c r="AN66" s="2"/>
      <c r="AO66">
        <f t="shared" si="26"/>
        <v>45</v>
      </c>
      <c r="AP66" s="153"/>
      <c r="AQ66" s="2"/>
      <c r="AR66" s="2">
        <f>INDEX('2001'!$B$44:$B$140,'10Year_History_Results'!BF66)</f>
        <v>16</v>
      </c>
      <c r="AS66" s="2">
        <f>INDEX('2002'!$B$44:$B$140,'10Year_History_Results'!BG66)</f>
        <v>13</v>
      </c>
      <c r="AT66" s="2">
        <f>INDEX('2003'!$B$44:$B$140,'10Year_History_Results'!BH66)</f>
        <v>14</v>
      </c>
      <c r="AU66" s="2">
        <f>INDEX('2004'!$B$44:$B$140,'10Year_History_Results'!BI66)</f>
        <v>14</v>
      </c>
      <c r="AV66" s="2">
        <f>INDEX('2005'!$B$44:$B$140,'10Year_History_Results'!BJ66)</f>
        <v>14</v>
      </c>
      <c r="AW66" s="2">
        <f>INDEX('2006'!$B$44:$B$140,'10Year_History_Results'!BK66)</f>
        <v>0</v>
      </c>
      <c r="AX66" s="2">
        <f>INDEX('2007'!$B$44:$B$140,'10Year_History_Results'!BL66)</f>
        <v>14</v>
      </c>
      <c r="AY66" s="2">
        <f>INDEX('2008'!$B$44:$B$140,'10Year_History_Results'!BM66)</f>
        <v>2</v>
      </c>
      <c r="AZ66" s="2">
        <f>INDEX('2009'!$B$44:$B$140,'10Year_History_Results'!BN66)</f>
        <v>14</v>
      </c>
      <c r="BA66" s="154">
        <f>INDEX('2010'!$B$44:$B$140,'10Year_History_Results'!BO66)</f>
        <v>0</v>
      </c>
      <c r="BC66">
        <f t="shared" si="27"/>
        <v>45</v>
      </c>
      <c r="BD66" s="153"/>
      <c r="BE66" s="2"/>
      <c r="BF66" s="2">
        <f>IF(ISNA(MATCH($BC66,'2001'!$A$44:$A$139,0)),97,MATCH($BC66,'2001'!$A$44:$A$139,0))</f>
        <v>8</v>
      </c>
      <c r="BG66" s="2">
        <f>IF(ISNA(MATCH($BC66,'2002'!$A$44:$A$139,0)),97,MATCH($BC66,'2002'!$A$44:$A$139,0))</f>
        <v>6</v>
      </c>
      <c r="BH66" s="2">
        <f>IF(ISNA(MATCH($BC66,'2003'!$A$44:$A$139,0)),97,MATCH($BC66,'2003'!$A$44:$A$139,0))</f>
        <v>7</v>
      </c>
      <c r="BI66" s="2">
        <f>IF(ISNA(MATCH($BC66,'2004'!$A$44:$A$139,0)),97,MATCH($BC66,'2004'!$A$44:$A$139,0))</f>
        <v>5</v>
      </c>
      <c r="BJ66" s="2">
        <f>IF(ISNA(MATCH($BC66,'2005'!$A$44:$A$139,0)),97,MATCH($BC66,'2005'!$A$44:$A$139,0))</f>
        <v>6</v>
      </c>
      <c r="BK66" s="2">
        <f>IF(ISNA(MATCH($BC66,'2006'!$A$44:$A$139,0)),97,MATCH($BC66,'2006'!$A$44:$A$139,0))</f>
        <v>97</v>
      </c>
      <c r="BL66" s="2">
        <f>IF(ISNA(MATCH($BC66,'2007'!$A$44:$A$139,0)),97,MATCH($BC66,'2007'!$A$44:$A$139,0))</f>
        <v>5</v>
      </c>
      <c r="BM66" s="2">
        <f>IF(ISNA(MATCH($BC66,'2008'!$A$44:$A$139,0)),97,MATCH($BC66,'2008'!$A$44:$A$139,0))</f>
        <v>11</v>
      </c>
      <c r="BN66" s="2">
        <f>IF(ISNA(MATCH($BC66,'2009'!$A$44:$A$139,0)),97,MATCH($BC66,'2009'!$A$44:$A$139,0))</f>
        <v>5</v>
      </c>
      <c r="BO66" s="154">
        <f>IF(ISNA(MATCH($BC66,'2010'!$A$44:$A$139,0)),97,MATCH($BC66,'2010'!$A$44:$A$139,0))</f>
        <v>97</v>
      </c>
      <c r="BQ66">
        <f t="shared" si="28"/>
        <v>45</v>
      </c>
      <c r="BR66" s="323"/>
      <c r="BS66" s="324"/>
      <c r="BT66" s="324">
        <f t="shared" si="29"/>
        <v>36</v>
      </c>
      <c r="BU66" s="324">
        <f t="shared" si="14"/>
        <v>46.997599999999998</v>
      </c>
      <c r="BV66" s="324">
        <f t="shared" si="15"/>
        <v>45.328600159999993</v>
      </c>
      <c r="BW66" s="324">
        <f t="shared" si="16"/>
        <v>64.216044866655992</v>
      </c>
      <c r="BX66" s="324">
        <f t="shared" si="17"/>
        <v>66.806415508112877</v>
      </c>
      <c r="BY66" s="324">
        <f t="shared" si="18"/>
        <v>44.533156577708041</v>
      </c>
      <c r="BZ66" s="324">
        <f t="shared" si="19"/>
        <v>43.685802174700179</v>
      </c>
      <c r="CA66" s="324">
        <f t="shared" si="20"/>
        <v>41.120955729655137</v>
      </c>
      <c r="CB66" s="324">
        <f t="shared" si="21"/>
        <v>41.411229089388115</v>
      </c>
      <c r="CC66" s="325">
        <f t="shared" si="22"/>
        <v>27.604725310986115</v>
      </c>
    </row>
    <row r="67" spans="2:81" ht="13.5" thickBot="1">
      <c r="B67" s="169">
        <v>40</v>
      </c>
      <c r="C67" s="52">
        <f t="shared" si="0"/>
        <v>4</v>
      </c>
      <c r="D67" s="52">
        <f t="shared" si="23"/>
        <v>0</v>
      </c>
      <c r="E67" s="99"/>
      <c r="F67" s="2">
        <f t="shared" si="30"/>
        <v>62</v>
      </c>
      <c r="G67" s="100">
        <v>2775</v>
      </c>
      <c r="H67" s="169">
        <f t="shared" si="1"/>
        <v>2</v>
      </c>
      <c r="I67" s="169">
        <f t="shared" si="2"/>
        <v>36</v>
      </c>
      <c r="J67" s="331">
        <f t="shared" si="3"/>
        <v>27.331599999999998</v>
      </c>
      <c r="K67" s="2"/>
      <c r="L67" s="268"/>
      <c r="M67" s="268" t="e">
        <f>(INDEX(Finish_table!R$4:R$83,MATCH('10Year_History_Results'!$G67,Finish_table!S$4:S$83,0),1))</f>
        <v>#N/A</v>
      </c>
      <c r="N67" s="268" t="e">
        <f>(INDEX(Finish_table!Z$4:Z$99,MATCH('10Year_History_Results'!$G67,Finish_table!AA$4:AA$99,0),1))</f>
        <v>#N/A</v>
      </c>
      <c r="O67" s="268" t="e">
        <f>(INDEX(Finish_table!AI$4:AI$99,MATCH('10Year_History_Results'!$G67,Finish_table!AJ$4:AJ$99,0),1))</f>
        <v>#N/A</v>
      </c>
      <c r="P67" s="268" t="e">
        <f>(INDEX(Finish_table!AR$4:AR$99,MATCH('10Year_History_Results'!$G67,Finish_table!AS$4:AS$99,0),1))</f>
        <v>#N/A</v>
      </c>
      <c r="Q67" s="268" t="e">
        <f>(INDEX(Finish_table!BA$4:BA$99,MATCH('10Year_History_Results'!$G67,Finish_table!BB$4:BB$99,0),1))</f>
        <v>#N/A</v>
      </c>
      <c r="R67" s="268" t="e">
        <f>(INDEX(Finish_table!BJ$4:BJ$99,MATCH('10Year_History_Results'!$G67,Finish_table!BK$4:BK$99,0),1))</f>
        <v>#N/A</v>
      </c>
      <c r="S67" s="268" t="e">
        <f>(INDEX(Finish_table!BS$4:BS$99,MATCH('10Year_History_Results'!$G67,Finish_table!BT$4:BT$99,0),1))</f>
        <v>#N/A</v>
      </c>
      <c r="T67" s="268" t="e">
        <f>(INDEX(Finish_table!CB$4:CB$99,MATCH('10Year_History_Results'!$G67,Finish_table!CC$4:CC$99,0),1))</f>
        <v>#N/A</v>
      </c>
      <c r="U67" s="268" t="str">
        <f>(INDEX(Finish_table!CK$4:CK$99,MATCH('10Year_History_Results'!$G67,Finish_table!CL$4:CL$99,0),1))</f>
        <v>F</v>
      </c>
      <c r="V67" s="288" t="str">
        <f>(INDEX(Finish_table!CT$4:CT$99,MATCH('10Year_History_Results'!$G67,Finish_table!CU$4:CU$99,0),1))</f>
        <v>QF</v>
      </c>
      <c r="W67" s="2"/>
      <c r="X67" s="2"/>
      <c r="Y67" s="2"/>
      <c r="Z67">
        <f t="shared" si="4"/>
        <v>2775</v>
      </c>
      <c r="AA67" s="153"/>
      <c r="AB67" s="2"/>
      <c r="AC67" s="2">
        <f t="shared" si="24"/>
        <v>0</v>
      </c>
      <c r="AD67" s="2">
        <f t="shared" si="5"/>
        <v>0</v>
      </c>
      <c r="AE67" s="2">
        <f t="shared" si="6"/>
        <v>0</v>
      </c>
      <c r="AF67" s="2">
        <f t="shared" si="7"/>
        <v>0</v>
      </c>
      <c r="AG67" s="2">
        <f t="shared" si="8"/>
        <v>0</v>
      </c>
      <c r="AH67" s="2">
        <f t="shared" si="9"/>
        <v>0</v>
      </c>
      <c r="AI67" s="2">
        <f t="shared" si="10"/>
        <v>0</v>
      </c>
      <c r="AJ67" s="2">
        <f t="shared" si="11"/>
        <v>0</v>
      </c>
      <c r="AK67" s="2">
        <f t="shared" si="12"/>
        <v>20</v>
      </c>
      <c r="AL67" s="154">
        <f t="shared" si="13"/>
        <v>0</v>
      </c>
      <c r="AM67" s="2">
        <f t="shared" si="25"/>
        <v>6.324555320336759</v>
      </c>
      <c r="AN67" s="2"/>
      <c r="AO67">
        <f t="shared" si="26"/>
        <v>2775</v>
      </c>
      <c r="AP67" s="153"/>
      <c r="AQ67" s="2"/>
      <c r="AR67" s="2">
        <f>INDEX('2001'!$B$44:$B$140,'10Year_History_Results'!BF67)</f>
        <v>0</v>
      </c>
      <c r="AS67" s="2">
        <f>INDEX('2002'!$B$44:$B$140,'10Year_History_Results'!BG67)</f>
        <v>0</v>
      </c>
      <c r="AT67" s="2">
        <f>INDEX('2003'!$B$44:$B$140,'10Year_History_Results'!BH67)</f>
        <v>0</v>
      </c>
      <c r="AU67" s="2">
        <f>INDEX('2004'!$B$44:$B$140,'10Year_History_Results'!BI67)</f>
        <v>0</v>
      </c>
      <c r="AV67" s="2">
        <f>INDEX('2005'!$B$44:$B$140,'10Year_History_Results'!BJ67)</f>
        <v>0</v>
      </c>
      <c r="AW67" s="2">
        <f>INDEX('2006'!$B$44:$B$140,'10Year_History_Results'!BK67)</f>
        <v>0</v>
      </c>
      <c r="AX67" s="2">
        <f>INDEX('2007'!$B$44:$B$140,'10Year_History_Results'!BL67)</f>
        <v>0</v>
      </c>
      <c r="AY67" s="2">
        <f>INDEX('2008'!$B$44:$B$140,'10Year_History_Results'!BM67)</f>
        <v>0</v>
      </c>
      <c r="AZ67" s="2">
        <f>INDEX('2009'!$B$44:$B$140,'10Year_History_Results'!BN67)</f>
        <v>6</v>
      </c>
      <c r="BA67" s="154">
        <f>INDEX('2010'!$B$44:$B$140,'10Year_History_Results'!BO67)</f>
        <v>10</v>
      </c>
      <c r="BC67">
        <f t="shared" si="27"/>
        <v>2775</v>
      </c>
      <c r="BD67" s="153"/>
      <c r="BE67" s="2"/>
      <c r="BF67" s="2">
        <f>IF(ISNA(MATCH($BC67,'2001'!$A$44:$A$139,0)),97,MATCH($BC67,'2001'!$A$44:$A$139,0))</f>
        <v>97</v>
      </c>
      <c r="BG67" s="2">
        <f>IF(ISNA(MATCH($BC67,'2002'!$A$44:$A$139,0)),97,MATCH($BC67,'2002'!$A$44:$A$139,0))</f>
        <v>97</v>
      </c>
      <c r="BH67" s="2">
        <f>IF(ISNA(MATCH($BC67,'2003'!$A$44:$A$139,0)),97,MATCH($BC67,'2003'!$A$44:$A$139,0))</f>
        <v>97</v>
      </c>
      <c r="BI67" s="2">
        <f>IF(ISNA(MATCH($BC67,'2004'!$A$44:$A$139,0)),97,MATCH($BC67,'2004'!$A$44:$A$139,0))</f>
        <v>97</v>
      </c>
      <c r="BJ67" s="2">
        <f>IF(ISNA(MATCH($BC67,'2005'!$A$44:$A$139,0)),97,MATCH($BC67,'2005'!$A$44:$A$139,0))</f>
        <v>97</v>
      </c>
      <c r="BK67" s="2">
        <f>IF(ISNA(MATCH($BC67,'2006'!$A$44:$A$139,0)),97,MATCH($BC67,'2006'!$A$44:$A$139,0))</f>
        <v>97</v>
      </c>
      <c r="BL67" s="2">
        <f>IF(ISNA(MATCH($BC67,'2007'!$A$44:$A$139,0)),97,MATCH($BC67,'2007'!$A$44:$A$139,0))</f>
        <v>97</v>
      </c>
      <c r="BM67" s="2">
        <f>IF(ISNA(MATCH($BC67,'2008'!$A$44:$A$139,0)),97,MATCH($BC67,'2008'!$A$44:$A$139,0))</f>
        <v>97</v>
      </c>
      <c r="BN67" s="2">
        <f>IF(ISNA(MATCH($BC67,'2009'!$A$44:$A$139,0)),97,MATCH($BC67,'2009'!$A$44:$A$139,0))</f>
        <v>95</v>
      </c>
      <c r="BO67" s="154">
        <f>IF(ISNA(MATCH($BC67,'2010'!$A$44:$A$139,0)),97,MATCH($BC67,'2010'!$A$44:$A$139,0))</f>
        <v>90</v>
      </c>
      <c r="BQ67">
        <f t="shared" si="28"/>
        <v>2775</v>
      </c>
      <c r="BR67" s="323"/>
      <c r="BS67" s="324"/>
      <c r="BT67" s="324">
        <f t="shared" si="29"/>
        <v>0</v>
      </c>
      <c r="BU67" s="324">
        <f t="shared" si="14"/>
        <v>0</v>
      </c>
      <c r="BV67" s="324">
        <f t="shared" si="15"/>
        <v>0</v>
      </c>
      <c r="BW67" s="324">
        <f t="shared" si="16"/>
        <v>0</v>
      </c>
      <c r="BX67" s="324">
        <f t="shared" si="17"/>
        <v>0</v>
      </c>
      <c r="BY67" s="324">
        <f t="shared" si="18"/>
        <v>0</v>
      </c>
      <c r="BZ67" s="324">
        <f t="shared" si="19"/>
        <v>0</v>
      </c>
      <c r="CA67" s="324">
        <f t="shared" si="20"/>
        <v>0</v>
      </c>
      <c r="CB67" s="324">
        <f t="shared" si="21"/>
        <v>26</v>
      </c>
      <c r="CC67" s="325">
        <f t="shared" si="22"/>
        <v>27.331599999999998</v>
      </c>
    </row>
    <row r="68" spans="2:81" ht="13.5" thickBot="1">
      <c r="B68" s="169">
        <v>40</v>
      </c>
      <c r="C68" s="52">
        <f t="shared" si="0"/>
        <v>5</v>
      </c>
      <c r="D68" s="52">
        <f t="shared" si="23"/>
        <v>5</v>
      </c>
      <c r="E68" s="99"/>
      <c r="F68" s="2">
        <f t="shared" si="30"/>
        <v>63</v>
      </c>
      <c r="G68" s="100">
        <v>1714</v>
      </c>
      <c r="H68" s="169">
        <f t="shared" si="1"/>
        <v>2</v>
      </c>
      <c r="I68" s="169">
        <f t="shared" si="2"/>
        <v>32</v>
      </c>
      <c r="J68" s="331">
        <f t="shared" si="3"/>
        <v>26.4435556</v>
      </c>
      <c r="K68" s="2"/>
      <c r="L68" s="268"/>
      <c r="M68" s="268" t="e">
        <f>(INDEX(Finish_table!R$4:R$83,MATCH('10Year_History_Results'!$G68,Finish_table!S$4:S$83,0),1))</f>
        <v>#N/A</v>
      </c>
      <c r="N68" s="268" t="e">
        <f>(INDEX(Finish_table!Z$4:Z$99,MATCH('10Year_History_Results'!$G68,Finish_table!AA$4:AA$99,0),1))</f>
        <v>#N/A</v>
      </c>
      <c r="O68" s="268" t="e">
        <f>(INDEX(Finish_table!AI$4:AI$99,MATCH('10Year_History_Results'!$G68,Finish_table!AJ$4:AJ$99,0),1))</f>
        <v>#N/A</v>
      </c>
      <c r="P68" s="268" t="e">
        <f>(INDEX(Finish_table!AR$4:AR$99,MATCH('10Year_History_Results'!$G68,Finish_table!AS$4:AS$99,0),1))</f>
        <v>#N/A</v>
      </c>
      <c r="Q68" s="268" t="e">
        <f>(INDEX(Finish_table!BA$4:BA$99,MATCH('10Year_History_Results'!$G68,Finish_table!BB$4:BB$99,0),1))</f>
        <v>#N/A</v>
      </c>
      <c r="R68" s="268" t="e">
        <f>(INDEX(Finish_table!BJ$4:BJ$99,MATCH('10Year_History_Results'!$G68,Finish_table!BK$4:BK$99,0),1))</f>
        <v>#N/A</v>
      </c>
      <c r="S68" s="268" t="e">
        <f>(INDEX(Finish_table!BS$4:BS$99,MATCH('10Year_History_Results'!$G68,Finish_table!BT$4:BT$99,0),1))</f>
        <v>#N/A</v>
      </c>
      <c r="T68" s="268" t="str">
        <f>(INDEX(Finish_table!CB$4:CB$99,MATCH('10Year_History_Results'!$G68,Finish_table!CC$4:CC$99,0),1))</f>
        <v>QF</v>
      </c>
      <c r="U68" s="268" t="e">
        <f>(INDEX(Finish_table!CK$4:CK$99,MATCH('10Year_History_Results'!$G68,Finish_table!CL$4:CL$99,0),1))</f>
        <v>#N/A</v>
      </c>
      <c r="V68" s="288" t="str">
        <f>(INDEX(Finish_table!CT$4:CT$99,MATCH('10Year_History_Results'!$G68,Finish_table!CU$4:CU$99,0),1))</f>
        <v>SF</v>
      </c>
      <c r="W68" s="2"/>
      <c r="X68" s="2"/>
      <c r="Y68" s="2"/>
      <c r="Z68">
        <f t="shared" si="4"/>
        <v>1714</v>
      </c>
      <c r="AA68" s="153"/>
      <c r="AB68" s="2"/>
      <c r="AC68" s="2">
        <f t="shared" si="24"/>
        <v>0</v>
      </c>
      <c r="AD68" s="2">
        <f t="shared" si="5"/>
        <v>0</v>
      </c>
      <c r="AE68" s="2">
        <f t="shared" si="6"/>
        <v>0</v>
      </c>
      <c r="AF68" s="2">
        <f t="shared" si="7"/>
        <v>0</v>
      </c>
      <c r="AG68" s="2">
        <f t="shared" si="8"/>
        <v>0</v>
      </c>
      <c r="AH68" s="2">
        <f t="shared" si="9"/>
        <v>0</v>
      </c>
      <c r="AI68" s="2">
        <f t="shared" si="10"/>
        <v>0</v>
      </c>
      <c r="AJ68" s="2">
        <f t="shared" si="11"/>
        <v>0</v>
      </c>
      <c r="AK68" s="2">
        <f t="shared" si="12"/>
        <v>0</v>
      </c>
      <c r="AL68" s="154">
        <f t="shared" si="13"/>
        <v>10</v>
      </c>
      <c r="AM68" s="2">
        <f t="shared" si="25"/>
        <v>3.1622776601683795</v>
      </c>
      <c r="AN68" s="2"/>
      <c r="AO68">
        <f t="shared" si="26"/>
        <v>1714</v>
      </c>
      <c r="AP68" s="153"/>
      <c r="AQ68" s="2"/>
      <c r="AR68" s="2">
        <f>INDEX('2001'!$B$44:$B$140,'10Year_History_Results'!BF68)</f>
        <v>0</v>
      </c>
      <c r="AS68" s="2">
        <f>INDEX('2002'!$B$44:$B$140,'10Year_History_Results'!BG68)</f>
        <v>0</v>
      </c>
      <c r="AT68" s="2">
        <f>INDEX('2003'!$B$44:$B$140,'10Year_History_Results'!BH68)</f>
        <v>0</v>
      </c>
      <c r="AU68" s="2">
        <f>INDEX('2004'!$B$44:$B$140,'10Year_History_Results'!BI68)</f>
        <v>0</v>
      </c>
      <c r="AV68" s="2">
        <f>INDEX('2005'!$B$44:$B$140,'10Year_History_Results'!BJ68)</f>
        <v>0</v>
      </c>
      <c r="AW68" s="2">
        <f>INDEX('2006'!$B$44:$B$140,'10Year_History_Results'!BK68)</f>
        <v>0</v>
      </c>
      <c r="AX68" s="2">
        <f>INDEX('2007'!$B$44:$B$140,'10Year_History_Results'!BL68)</f>
        <v>0</v>
      </c>
      <c r="AY68" s="2">
        <f>INDEX('2008'!$B$44:$B$140,'10Year_History_Results'!BM68)</f>
        <v>10</v>
      </c>
      <c r="AZ68" s="2">
        <f>INDEX('2009'!$B$44:$B$140,'10Year_History_Results'!BN68)</f>
        <v>0</v>
      </c>
      <c r="BA68" s="154">
        <f>INDEX('2010'!$B$44:$B$140,'10Year_History_Results'!BO68)</f>
        <v>12</v>
      </c>
      <c r="BC68">
        <f t="shared" si="27"/>
        <v>1714</v>
      </c>
      <c r="BD68" s="153"/>
      <c r="BE68" s="2"/>
      <c r="BF68" s="2">
        <f>IF(ISNA(MATCH($BC68,'2001'!$A$44:$A$139,0)),97,MATCH($BC68,'2001'!$A$44:$A$139,0))</f>
        <v>97</v>
      </c>
      <c r="BG68" s="2">
        <f>IF(ISNA(MATCH($BC68,'2002'!$A$44:$A$139,0)),97,MATCH($BC68,'2002'!$A$44:$A$139,0))</f>
        <v>97</v>
      </c>
      <c r="BH68" s="2">
        <f>IF(ISNA(MATCH($BC68,'2003'!$A$44:$A$139,0)),97,MATCH($BC68,'2003'!$A$44:$A$139,0))</f>
        <v>97</v>
      </c>
      <c r="BI68" s="2">
        <f>IF(ISNA(MATCH($BC68,'2004'!$A$44:$A$139,0)),97,MATCH($BC68,'2004'!$A$44:$A$139,0))</f>
        <v>97</v>
      </c>
      <c r="BJ68" s="2">
        <f>IF(ISNA(MATCH($BC68,'2005'!$A$44:$A$139,0)),97,MATCH($BC68,'2005'!$A$44:$A$139,0))</f>
        <v>97</v>
      </c>
      <c r="BK68" s="2">
        <f>IF(ISNA(MATCH($BC68,'2006'!$A$44:$A$139,0)),97,MATCH($BC68,'2006'!$A$44:$A$139,0))</f>
        <v>97</v>
      </c>
      <c r="BL68" s="2">
        <f>IF(ISNA(MATCH($BC68,'2007'!$A$44:$A$139,0)),97,MATCH($BC68,'2007'!$A$44:$A$139,0))</f>
        <v>97</v>
      </c>
      <c r="BM68" s="2">
        <f>IF(ISNA(MATCH($BC68,'2008'!$A$44:$A$139,0)),97,MATCH($BC68,'2008'!$A$44:$A$139,0))</f>
        <v>81</v>
      </c>
      <c r="BN68" s="2">
        <f>IF(ISNA(MATCH($BC68,'2009'!$A$44:$A$139,0)),97,MATCH($BC68,'2009'!$A$44:$A$139,0))</f>
        <v>97</v>
      </c>
      <c r="BO68" s="154">
        <f>IF(ISNA(MATCH($BC68,'2010'!$A$44:$A$139,0)),97,MATCH($BC68,'2010'!$A$44:$A$139,0))</f>
        <v>67</v>
      </c>
      <c r="BQ68">
        <f t="shared" si="28"/>
        <v>1714</v>
      </c>
      <c r="BR68" s="323"/>
      <c r="BS68" s="324"/>
      <c r="BT68" s="324">
        <f t="shared" si="29"/>
        <v>0</v>
      </c>
      <c r="BU68" s="324">
        <f t="shared" si="14"/>
        <v>0</v>
      </c>
      <c r="BV68" s="324">
        <f t="shared" si="15"/>
        <v>0</v>
      </c>
      <c r="BW68" s="324">
        <f t="shared" si="16"/>
        <v>0</v>
      </c>
      <c r="BX68" s="324">
        <f t="shared" si="17"/>
        <v>0</v>
      </c>
      <c r="BY68" s="324">
        <f t="shared" si="18"/>
        <v>0</v>
      </c>
      <c r="BZ68" s="324">
        <f t="shared" si="19"/>
        <v>0</v>
      </c>
      <c r="CA68" s="324">
        <f t="shared" si="20"/>
        <v>10</v>
      </c>
      <c r="CB68" s="324">
        <f t="shared" si="21"/>
        <v>6.6659999999999995</v>
      </c>
      <c r="CC68" s="325">
        <f t="shared" si="22"/>
        <v>26.4435556</v>
      </c>
    </row>
    <row r="69" spans="2:81" ht="13.5" thickBot="1">
      <c r="B69" s="169">
        <v>41</v>
      </c>
      <c r="C69" s="52">
        <f t="shared" si="0"/>
        <v>1</v>
      </c>
      <c r="D69" s="52">
        <f t="shared" si="23"/>
        <v>0</v>
      </c>
      <c r="E69" s="99"/>
      <c r="F69" s="2">
        <f t="shared" si="30"/>
        <v>64</v>
      </c>
      <c r="G69" s="100">
        <v>195</v>
      </c>
      <c r="H69" s="169">
        <f t="shared" si="1"/>
        <v>4</v>
      </c>
      <c r="I69" s="169">
        <f t="shared" si="2"/>
        <v>92</v>
      </c>
      <c r="J69" s="331">
        <f t="shared" si="3"/>
        <v>26.082828835018006</v>
      </c>
      <c r="K69" s="2"/>
      <c r="L69" s="268"/>
      <c r="M69" s="268" t="e">
        <f>(INDEX(Finish_table!R$4:R$83,MATCH('10Year_History_Results'!$G69,Finish_table!S$4:S$83,0),1))</f>
        <v>#N/A</v>
      </c>
      <c r="N69" s="268" t="e">
        <f>(INDEX(Finish_table!Z$4:Z$99,MATCH('10Year_History_Results'!$G69,Finish_table!AA$4:AA$99,0),1))</f>
        <v>#N/A</v>
      </c>
      <c r="O69" s="268" t="e">
        <f>(INDEX(Finish_table!AI$4:AI$99,MATCH('10Year_History_Results'!$G69,Finish_table!AJ$4:AJ$99,0),1))</f>
        <v>#N/A</v>
      </c>
      <c r="P69" s="268" t="e">
        <f>(INDEX(Finish_table!AR$4:AR$99,MATCH('10Year_History_Results'!$G69,Finish_table!AS$4:AS$99,0),1))</f>
        <v>#N/A</v>
      </c>
      <c r="Q69" s="268" t="str">
        <f>(INDEX(Finish_table!BA$4:BA$99,MATCH('10Year_History_Results'!$G69,Finish_table!BB$4:BB$99,0),1))</f>
        <v>QF</v>
      </c>
      <c r="R69" s="268" t="str">
        <f>(INDEX(Finish_table!BJ$4:BJ$99,MATCH('10Year_History_Results'!$G69,Finish_table!BK$4:BK$99,0),1))</f>
        <v>WF</v>
      </c>
      <c r="S69" s="268" t="str">
        <f>(INDEX(Finish_table!BS$4:BS$99,MATCH('10Year_History_Results'!$G69,Finish_table!BT$4:BT$99,0),1))</f>
        <v>SF</v>
      </c>
      <c r="T69" s="268" t="str">
        <f>(INDEX(Finish_table!CB$4:CB$99,MATCH('10Year_History_Results'!$G69,Finish_table!CC$4:CC$99,0),1))</f>
        <v>SF</v>
      </c>
      <c r="U69" s="268" t="e">
        <f>(INDEX(Finish_table!CK$4:CK$99,MATCH('10Year_History_Results'!$G69,Finish_table!CL$4:CL$99,0),1))</f>
        <v>#N/A</v>
      </c>
      <c r="V69" s="288" t="e">
        <f>(INDEX(Finish_table!CT$4:CT$99,MATCH('10Year_History_Results'!$G69,Finish_table!CU$4:CU$99,0),1))</f>
        <v>#N/A</v>
      </c>
      <c r="W69" s="2"/>
      <c r="X69" s="2"/>
      <c r="Y69" s="2"/>
      <c r="Z69">
        <f t="shared" si="4"/>
        <v>195</v>
      </c>
      <c r="AA69" s="153"/>
      <c r="AB69" s="2"/>
      <c r="AC69" s="2">
        <f t="shared" si="24"/>
        <v>0</v>
      </c>
      <c r="AD69" s="2">
        <f t="shared" si="5"/>
        <v>0</v>
      </c>
      <c r="AE69" s="2">
        <f t="shared" si="6"/>
        <v>0</v>
      </c>
      <c r="AF69" s="2">
        <f t="shared" si="7"/>
        <v>0</v>
      </c>
      <c r="AG69" s="2">
        <f t="shared" si="8"/>
        <v>0</v>
      </c>
      <c r="AH69" s="2">
        <f t="shared" si="9"/>
        <v>40</v>
      </c>
      <c r="AI69" s="2">
        <f t="shared" si="10"/>
        <v>10</v>
      </c>
      <c r="AJ69" s="2">
        <f t="shared" si="11"/>
        <v>10</v>
      </c>
      <c r="AK69" s="2">
        <f t="shared" si="12"/>
        <v>0</v>
      </c>
      <c r="AL69" s="154">
        <f t="shared" si="13"/>
        <v>0</v>
      </c>
      <c r="AM69" s="2">
        <f t="shared" si="25"/>
        <v>12.649110640673518</v>
      </c>
      <c r="AN69" s="2"/>
      <c r="AO69">
        <f t="shared" si="26"/>
        <v>195</v>
      </c>
      <c r="AP69" s="153"/>
      <c r="AQ69" s="2"/>
      <c r="AR69" s="2">
        <f>INDEX('2001'!$B$44:$B$140,'10Year_History_Results'!BF69)</f>
        <v>0</v>
      </c>
      <c r="AS69" s="2">
        <f>INDEX('2002'!$B$44:$B$140,'10Year_History_Results'!BG69)</f>
        <v>0</v>
      </c>
      <c r="AT69" s="2">
        <f>INDEX('2003'!$B$44:$B$140,'10Year_History_Results'!BH69)</f>
        <v>0</v>
      </c>
      <c r="AU69" s="2">
        <f>INDEX('2004'!$B$44:$B$140,'10Year_History_Results'!BI69)</f>
        <v>0</v>
      </c>
      <c r="AV69" s="2">
        <f>INDEX('2005'!$B$44:$B$140,'10Year_History_Results'!BJ69)</f>
        <v>2</v>
      </c>
      <c r="AW69" s="2">
        <f>INDEX('2006'!$B$44:$B$140,'10Year_History_Results'!BK69)</f>
        <v>3</v>
      </c>
      <c r="AX69" s="2">
        <f>INDEX('2007'!$B$44:$B$140,'10Year_History_Results'!BL69)</f>
        <v>14</v>
      </c>
      <c r="AY69" s="2">
        <f>INDEX('2008'!$B$44:$B$140,'10Year_History_Results'!BM69)</f>
        <v>13</v>
      </c>
      <c r="AZ69" s="2">
        <f>INDEX('2009'!$B$44:$B$140,'10Year_History_Results'!BN69)</f>
        <v>0</v>
      </c>
      <c r="BA69" s="154">
        <f>INDEX('2010'!$B$44:$B$140,'10Year_History_Results'!BO69)</f>
        <v>0</v>
      </c>
      <c r="BC69">
        <f t="shared" si="27"/>
        <v>195</v>
      </c>
      <c r="BD69" s="153"/>
      <c r="BE69" s="2"/>
      <c r="BF69" s="2">
        <f>IF(ISNA(MATCH($BC69,'2001'!$A$44:$A$139,0)),97,MATCH($BC69,'2001'!$A$44:$A$139,0))</f>
        <v>97</v>
      </c>
      <c r="BG69" s="2">
        <f>IF(ISNA(MATCH($BC69,'2002'!$A$44:$A$139,0)),97,MATCH($BC69,'2002'!$A$44:$A$139,0))</f>
        <v>97</v>
      </c>
      <c r="BH69" s="2">
        <f>IF(ISNA(MATCH($BC69,'2003'!$A$44:$A$139,0)),97,MATCH($BC69,'2003'!$A$44:$A$139,0))</f>
        <v>97</v>
      </c>
      <c r="BI69" s="2">
        <f>IF(ISNA(MATCH($BC69,'2004'!$A$44:$A$139,0)),97,MATCH($BC69,'2004'!$A$44:$A$139,0))</f>
        <v>97</v>
      </c>
      <c r="BJ69" s="2">
        <f>IF(ISNA(MATCH($BC69,'2005'!$A$44:$A$139,0)),97,MATCH($BC69,'2005'!$A$44:$A$139,0))</f>
        <v>33</v>
      </c>
      <c r="BK69" s="2">
        <f>IF(ISNA(MATCH($BC69,'2006'!$A$44:$A$139,0)),97,MATCH($BC69,'2006'!$A$44:$A$139,0))</f>
        <v>39</v>
      </c>
      <c r="BL69" s="2">
        <f>IF(ISNA(MATCH($BC69,'2007'!$A$44:$A$139,0)),97,MATCH($BC69,'2007'!$A$44:$A$139,0))</f>
        <v>33</v>
      </c>
      <c r="BM69" s="2">
        <f>IF(ISNA(MATCH($BC69,'2008'!$A$44:$A$139,0)),97,MATCH($BC69,'2008'!$A$44:$A$139,0))</f>
        <v>35</v>
      </c>
      <c r="BN69" s="2">
        <f>IF(ISNA(MATCH($BC69,'2009'!$A$44:$A$139,0)),97,MATCH($BC69,'2009'!$A$44:$A$139,0))</f>
        <v>97</v>
      </c>
      <c r="BO69" s="154">
        <f>IF(ISNA(MATCH($BC69,'2010'!$A$44:$A$139,0)),97,MATCH($BC69,'2010'!$A$44:$A$139,0))</f>
        <v>97</v>
      </c>
      <c r="BQ69">
        <f t="shared" si="28"/>
        <v>195</v>
      </c>
      <c r="BR69" s="323"/>
      <c r="BS69" s="324"/>
      <c r="BT69" s="324">
        <f t="shared" si="29"/>
        <v>0</v>
      </c>
      <c r="BU69" s="324">
        <f t="shared" si="14"/>
        <v>0</v>
      </c>
      <c r="BV69" s="324">
        <f t="shared" si="15"/>
        <v>0</v>
      </c>
      <c r="BW69" s="324">
        <f t="shared" si="16"/>
        <v>0</v>
      </c>
      <c r="BX69" s="324">
        <f t="shared" si="17"/>
        <v>2</v>
      </c>
      <c r="BY69" s="324">
        <f t="shared" si="18"/>
        <v>44.333199999999998</v>
      </c>
      <c r="BZ69" s="324">
        <f t="shared" si="19"/>
        <v>53.552511119999998</v>
      </c>
      <c r="CA69" s="324">
        <f t="shared" si="20"/>
        <v>58.698103912591996</v>
      </c>
      <c r="CB69" s="324">
        <f t="shared" si="21"/>
        <v>39.128156068133826</v>
      </c>
      <c r="CC69" s="325">
        <f t="shared" si="22"/>
        <v>26.082828835018006</v>
      </c>
    </row>
    <row r="70" spans="2:81" ht="13.5" thickBot="1">
      <c r="B70" s="169">
        <v>41</v>
      </c>
      <c r="C70" s="52">
        <f t="shared" ref="C70:C133" si="31">IF(B70&lt;&gt;B69,1,C69+1)</f>
        <v>2</v>
      </c>
      <c r="D70" s="52">
        <f t="shared" si="23"/>
        <v>2</v>
      </c>
      <c r="E70" s="99"/>
      <c r="F70" s="2">
        <f t="shared" si="30"/>
        <v>65</v>
      </c>
      <c r="G70" s="100">
        <v>190</v>
      </c>
      <c r="H70" s="169">
        <f t="shared" ref="H70:H133" si="32">10- COUNTIF(K70:V70,"#N/A")</f>
        <v>6</v>
      </c>
      <c r="I70" s="169">
        <f t="shared" ref="I70:I133" si="33">SUM(AA70:AL70)+SUM(AR70:BA70)</f>
        <v>114</v>
      </c>
      <c r="J70" s="331">
        <f t="shared" ref="J70:J133" si="34">CC70</f>
        <v>25.367148198806653</v>
      </c>
      <c r="K70" s="2"/>
      <c r="L70" s="268"/>
      <c r="M70" s="268" t="str">
        <f>(INDEX(Finish_table!R$4:R$83,MATCH('10Year_History_Results'!$G70,Finish_table!S$4:S$83,0),1))</f>
        <v>SF</v>
      </c>
      <c r="N70" s="268" t="str">
        <f>(INDEX(Finish_table!Z$4:Z$99,MATCH('10Year_History_Results'!$G70,Finish_table!AA$4:AA$99,0),1))</f>
        <v>QF</v>
      </c>
      <c r="O70" s="268" t="e">
        <f>(INDEX(Finish_table!AI$4:AI$99,MATCH('10Year_History_Results'!$G70,Finish_table!AJ$4:AJ$99,0),1))</f>
        <v>#N/A</v>
      </c>
      <c r="P70" s="268" t="str">
        <f>(INDEX(Finish_table!AR$4:AR$99,MATCH('10Year_History_Results'!$G70,Finish_table!AS$4:AS$99,0),1))</f>
        <v>QF</v>
      </c>
      <c r="Q70" s="268" t="e">
        <f>(INDEX(Finish_table!BA$4:BA$99,MATCH('10Year_History_Results'!$G70,Finish_table!BB$4:BB$99,0),1))</f>
        <v>#N/A</v>
      </c>
      <c r="R70" s="268" t="str">
        <f>(INDEX(Finish_table!BJ$4:BJ$99,MATCH('10Year_History_Results'!$G70,Finish_table!BK$4:BK$99,0),1))</f>
        <v>SF</v>
      </c>
      <c r="S70" s="268" t="str">
        <f>(INDEX(Finish_table!BS$4:BS$99,MATCH('10Year_History_Results'!$G70,Finish_table!BT$4:BT$99,0),1))</f>
        <v>WC</v>
      </c>
      <c r="T70" s="268" t="e">
        <f>(INDEX(Finish_table!CB$4:CB$99,MATCH('10Year_History_Results'!$G70,Finish_table!CC$4:CC$99,0),1))</f>
        <v>#N/A</v>
      </c>
      <c r="U70" s="268" t="str">
        <f>(INDEX(Finish_table!CK$4:CK$99,MATCH('10Year_History_Results'!$G70,Finish_table!CL$4:CL$99,0),1))</f>
        <v>QF</v>
      </c>
      <c r="V70" s="288" t="e">
        <f>(INDEX(Finish_table!CT$4:CT$99,MATCH('10Year_History_Results'!$G70,Finish_table!CU$4:CU$99,0),1))</f>
        <v>#N/A</v>
      </c>
      <c r="W70" s="2"/>
      <c r="X70" s="2"/>
      <c r="Y70" s="2"/>
      <c r="Z70">
        <f t="shared" ref="Z70:Z133" si="35">G70</f>
        <v>190</v>
      </c>
      <c r="AA70" s="153"/>
      <c r="AB70" s="2"/>
      <c r="AC70" s="2">
        <f t="shared" si="24"/>
        <v>10</v>
      </c>
      <c r="AD70" s="2">
        <f t="shared" ref="AD70:AD133" si="36">IF(ISNA(N70),0,IF(N70="QF",0,IF(N70="SF",10,IF(N70="F",20,IF(N70="W",30,IF(N70="WF",40,IF(N70="WC",50,0)))))))</f>
        <v>0</v>
      </c>
      <c r="AE70" s="2">
        <f t="shared" ref="AE70:AE133" si="37">IF(ISNA(O70),0,IF(O70="QF",0,IF(O70="SF",10,IF(O70="F",20,IF(O70="W",30,IF(O70="WF",40,IF(O70="WC",50,0)))))))</f>
        <v>0</v>
      </c>
      <c r="AF70" s="2">
        <f t="shared" ref="AF70:AF133" si="38">IF(ISNA(P70),0,IF(P70="QF",0,IF(P70="SF",10,IF(P70="F",20,IF(P70="W",30,IF(P70="WF",40,IF(P70="WC",50,0)))))))</f>
        <v>0</v>
      </c>
      <c r="AG70" s="2">
        <f t="shared" ref="AG70:AG133" si="39">IF(ISNA(Q70),0,IF(Q70="QF",0,IF(Q70="SF",10,IF(Q70="F",20,IF(Q70="W",30,IF(Q70="WF",40,IF(Q70="WC",50,0)))))))</f>
        <v>0</v>
      </c>
      <c r="AH70" s="2">
        <f t="shared" ref="AH70:AH133" si="40">IF(ISNA(R70),0,IF(R70="QF",0,IF(R70="SF",10,IF(R70="F",20,IF(R70="W",30,IF(R70="WF",40,IF(R70="WC",50,0)))))))</f>
        <v>10</v>
      </c>
      <c r="AI70" s="2">
        <f t="shared" ref="AI70:AI133" si="41">IF(ISNA(S70),0,IF(S70="QF",0,IF(S70="SF",10,IF(S70="F",20,IF(S70="W",30,IF(S70="WF",40,IF(S70="WC",50,0)))))))</f>
        <v>50</v>
      </c>
      <c r="AJ70" s="2">
        <f t="shared" ref="AJ70:AJ133" si="42">IF(ISNA(T70),0,IF(T70="QF",0,IF(T70="SF",10,IF(T70="F",20,IF(T70="W",30,IF(T70="WF",40,IF(T70="WC",50,0)))))))</f>
        <v>0</v>
      </c>
      <c r="AK70" s="2">
        <f t="shared" ref="AK70:AK133" si="43">IF(ISNA(U70),0,IF(U70="QF",0,IF(U70="SF",10,IF(U70="F",20,IF(U70="W",30,IF(U70="WF",40,IF(U70="WC",50,0)))))))</f>
        <v>0</v>
      </c>
      <c r="AL70" s="154">
        <f t="shared" ref="AL70:AL133" si="44">IF(ISNA(V70),0,IF(V70="QF",0,IF(V70="SF",10,IF(V70="F",20,IF(V70="W",30,IF(V70="WF",40,IF(V70="WC",50,0)))))))</f>
        <v>0</v>
      </c>
      <c r="AM70" s="2">
        <f t="shared" si="25"/>
        <v>15.670212364724211</v>
      </c>
      <c r="AN70" s="2"/>
      <c r="AO70">
        <f t="shared" si="26"/>
        <v>190</v>
      </c>
      <c r="AP70" s="153"/>
      <c r="AQ70" s="2"/>
      <c r="AR70" s="2">
        <f>INDEX('2001'!$B$44:$B$140,'10Year_History_Results'!BF70)</f>
        <v>5</v>
      </c>
      <c r="AS70" s="2">
        <f>INDEX('2002'!$B$44:$B$140,'10Year_History_Results'!BG70)</f>
        <v>9</v>
      </c>
      <c r="AT70" s="2">
        <f>INDEX('2003'!$B$44:$B$140,'10Year_History_Results'!BH70)</f>
        <v>0</v>
      </c>
      <c r="AU70" s="2">
        <f>INDEX('2004'!$B$44:$B$140,'10Year_History_Results'!BI70)</f>
        <v>12</v>
      </c>
      <c r="AV70" s="2">
        <f>INDEX('2005'!$B$44:$B$140,'10Year_History_Results'!BJ70)</f>
        <v>0</v>
      </c>
      <c r="AW70" s="2">
        <f>INDEX('2006'!$B$44:$B$140,'10Year_History_Results'!BK70)</f>
        <v>4</v>
      </c>
      <c r="AX70" s="2">
        <f>INDEX('2007'!$B$44:$B$140,'10Year_History_Results'!BL70)</f>
        <v>9</v>
      </c>
      <c r="AY70" s="2">
        <f>INDEX('2008'!$B$44:$B$140,'10Year_History_Results'!BM70)</f>
        <v>0</v>
      </c>
      <c r="AZ70" s="2">
        <f>INDEX('2009'!$B$44:$B$140,'10Year_History_Results'!BN70)</f>
        <v>5</v>
      </c>
      <c r="BA70" s="154">
        <f>INDEX('2010'!$B$44:$B$140,'10Year_History_Results'!BO70)</f>
        <v>0</v>
      </c>
      <c r="BC70">
        <f t="shared" si="27"/>
        <v>190</v>
      </c>
      <c r="BD70" s="153"/>
      <c r="BE70" s="2"/>
      <c r="BF70" s="2">
        <f>IF(ISNA(MATCH($BC70,'2001'!$A$44:$A$139,0)),97,MATCH($BC70,'2001'!$A$44:$A$139,0))</f>
        <v>45</v>
      </c>
      <c r="BG70" s="2">
        <f>IF(ISNA(MATCH($BC70,'2002'!$A$44:$A$139,0)),97,MATCH($BC70,'2002'!$A$44:$A$139,0))</f>
        <v>45</v>
      </c>
      <c r="BH70" s="2">
        <f>IF(ISNA(MATCH($BC70,'2003'!$A$44:$A$139,0)),97,MATCH($BC70,'2003'!$A$44:$A$139,0))</f>
        <v>97</v>
      </c>
      <c r="BI70" s="2">
        <f>IF(ISNA(MATCH($BC70,'2004'!$A$44:$A$139,0)),97,MATCH($BC70,'2004'!$A$44:$A$139,0))</f>
        <v>32</v>
      </c>
      <c r="BJ70" s="2">
        <f>IF(ISNA(MATCH($BC70,'2005'!$A$44:$A$139,0)),97,MATCH($BC70,'2005'!$A$44:$A$139,0))</f>
        <v>97</v>
      </c>
      <c r="BK70" s="2">
        <f>IF(ISNA(MATCH($BC70,'2006'!$A$44:$A$139,0)),97,MATCH($BC70,'2006'!$A$44:$A$139,0))</f>
        <v>38</v>
      </c>
      <c r="BL70" s="2">
        <f>IF(ISNA(MATCH($BC70,'2007'!$A$44:$A$139,0)),97,MATCH($BC70,'2007'!$A$44:$A$139,0))</f>
        <v>31</v>
      </c>
      <c r="BM70" s="2">
        <f>IF(ISNA(MATCH($BC70,'2008'!$A$44:$A$139,0)),97,MATCH($BC70,'2008'!$A$44:$A$139,0))</f>
        <v>97</v>
      </c>
      <c r="BN70" s="2">
        <f>IF(ISNA(MATCH($BC70,'2009'!$A$44:$A$139,0)),97,MATCH($BC70,'2009'!$A$44:$A$139,0))</f>
        <v>27</v>
      </c>
      <c r="BO70" s="154">
        <f>IF(ISNA(MATCH($BC70,'2010'!$A$44:$A$139,0)),97,MATCH($BC70,'2010'!$A$44:$A$139,0))</f>
        <v>97</v>
      </c>
      <c r="BQ70">
        <f t="shared" si="28"/>
        <v>190</v>
      </c>
      <c r="BR70" s="323"/>
      <c r="BS70" s="324"/>
      <c r="BT70" s="324">
        <f t="shared" si="29"/>
        <v>15</v>
      </c>
      <c r="BU70" s="324">
        <f t="shared" ref="BU70:BU133" si="45">(AS70+AD70)+(BT70*$X$1)</f>
        <v>18.998999999999999</v>
      </c>
      <c r="BV70" s="324">
        <f t="shared" ref="BV70:BV133" si="46">AT70+AE70+(BU70*$X$1)</f>
        <v>12.664733399999999</v>
      </c>
      <c r="BW70" s="324">
        <f t="shared" ref="BW70:BW133" si="47">AU70+AF70+(BV70*$X$1)</f>
        <v>20.442311284439999</v>
      </c>
      <c r="BX70" s="324">
        <f t="shared" ref="BX70:BX133" si="48">AV70+AG70+(BW70*$X$1)</f>
        <v>13.626844702207702</v>
      </c>
      <c r="BY70" s="324">
        <f t="shared" ref="BY70:BY133" si="49">AW70+AH70+(BX70*$X$1)</f>
        <v>23.083654678491655</v>
      </c>
      <c r="BZ70" s="324">
        <f t="shared" ref="BZ70:BZ133" si="50">AX70+AI70+(BY70*$X$1)</f>
        <v>74.387564208682534</v>
      </c>
      <c r="CA70" s="324">
        <f t="shared" ref="CA70:CA133" si="51">AY70+AJ70+(BZ70*$X$1)</f>
        <v>49.586750301507777</v>
      </c>
      <c r="CB70" s="324">
        <f t="shared" ref="CB70:CB133" si="52">AZ70+AK70+(CA70*$X$1)</f>
        <v>38.054527750985081</v>
      </c>
      <c r="CC70" s="325">
        <f t="shared" ref="CC70:CC133" si="53">BA70+AL70+(CB70*$X$1)</f>
        <v>25.367148198806653</v>
      </c>
    </row>
    <row r="71" spans="2:81" ht="13.5" thickBot="1">
      <c r="B71" s="169">
        <v>45</v>
      </c>
      <c r="C71" s="52">
        <f t="shared" si="31"/>
        <v>1</v>
      </c>
      <c r="D71" s="52">
        <f t="shared" ref="D71:D134" si="54">IF(C71&gt;=C72,C71,0)</f>
        <v>0</v>
      </c>
      <c r="E71" s="99"/>
      <c r="F71" s="2">
        <f t="shared" si="30"/>
        <v>66</v>
      </c>
      <c r="G71" s="158">
        <v>494</v>
      </c>
      <c r="H71" s="169">
        <f t="shared" si="32"/>
        <v>7</v>
      </c>
      <c r="I71" s="169">
        <f t="shared" si="33"/>
        <v>189</v>
      </c>
      <c r="J71" s="331">
        <f t="shared" si="34"/>
        <v>25.14994301034594</v>
      </c>
      <c r="K71" s="2"/>
      <c r="L71" s="268"/>
      <c r="M71" s="268" t="e">
        <f>(INDEX(Finish_table!R$4:R$83,MATCH('10Year_History_Results'!$G71,Finish_table!S$4:S$83,0),1))</f>
        <v>#N/A</v>
      </c>
      <c r="N71" s="268" t="str">
        <f>(INDEX(Finish_table!Z$4:Z$99,MATCH('10Year_History_Results'!$G71,Finish_table!AA$4:AA$99,0),1))</f>
        <v>QF</v>
      </c>
      <c r="O71" s="268" t="str">
        <f>(INDEX(Finish_table!AI$4:AI$99,MATCH('10Year_History_Results'!$G71,Finish_table!AJ$4:AJ$99,0),1))</f>
        <v>WF</v>
      </c>
      <c r="P71" s="268" t="str">
        <f>(INDEX(Finish_table!AR$4:AR$99,MATCH('10Year_History_Results'!$G71,Finish_table!AS$4:AS$99,0),1))</f>
        <v>WC</v>
      </c>
      <c r="Q71" s="268" t="str">
        <f>(INDEX(Finish_table!BA$4:BA$99,MATCH('10Year_History_Results'!$G71,Finish_table!BB$4:BB$99,0),1))</f>
        <v>F</v>
      </c>
      <c r="R71" s="268" t="str">
        <f>(INDEX(Finish_table!BJ$4:BJ$99,MATCH('10Year_History_Results'!$G71,Finish_table!BK$4:BK$99,0),1))</f>
        <v>QF</v>
      </c>
      <c r="S71" s="268" t="str">
        <f>(INDEX(Finish_table!BS$4:BS$99,MATCH('10Year_History_Results'!$G71,Finish_table!BT$4:BT$99,0),1))</f>
        <v>SF</v>
      </c>
      <c r="T71" s="268" t="str">
        <f>(INDEX(Finish_table!CB$4:CB$99,MATCH('10Year_History_Results'!$G71,Finish_table!CC$4:CC$99,0),1))</f>
        <v>QF</v>
      </c>
      <c r="U71" s="268" t="e">
        <f>(INDEX(Finish_table!CK$4:CK$99,MATCH('10Year_History_Results'!$G71,Finish_table!CL$4:CL$99,0),1))</f>
        <v>#N/A</v>
      </c>
      <c r="V71" s="288" t="e">
        <f>(INDEX(Finish_table!CT$4:CT$99,MATCH('10Year_History_Results'!$G71,Finish_table!CU$4:CU$99,0),1))</f>
        <v>#N/A</v>
      </c>
      <c r="W71" s="2"/>
      <c r="X71" s="2"/>
      <c r="Y71" s="2"/>
      <c r="Z71">
        <f t="shared" si="35"/>
        <v>494</v>
      </c>
      <c r="AA71" s="153"/>
      <c r="AB71" s="2"/>
      <c r="AC71" s="2">
        <f t="shared" ref="AC71:AC134" si="55">IF(ISNA(M71),0,IF(M71="QF",0,IF(M71="SF",10,IF(M71="F",20,IF(M71="W",30,IF(M71="WF",40,IF(M71="WC",50,0)))))))</f>
        <v>0</v>
      </c>
      <c r="AD71" s="2">
        <f t="shared" si="36"/>
        <v>0</v>
      </c>
      <c r="AE71" s="2">
        <f t="shared" si="37"/>
        <v>40</v>
      </c>
      <c r="AF71" s="2">
        <f t="shared" si="38"/>
        <v>50</v>
      </c>
      <c r="AG71" s="2">
        <f t="shared" si="39"/>
        <v>20</v>
      </c>
      <c r="AH71" s="2">
        <f t="shared" si="40"/>
        <v>0</v>
      </c>
      <c r="AI71" s="2">
        <f t="shared" si="41"/>
        <v>10</v>
      </c>
      <c r="AJ71" s="2">
        <f t="shared" si="42"/>
        <v>0</v>
      </c>
      <c r="AK71" s="2">
        <f t="shared" si="43"/>
        <v>0</v>
      </c>
      <c r="AL71" s="154">
        <f t="shared" si="44"/>
        <v>0</v>
      </c>
      <c r="AM71" s="2">
        <f t="shared" ref="AM71:AM134" si="56">STDEV(AB71:AL71)</f>
        <v>18.737959096740262</v>
      </c>
      <c r="AN71" s="2"/>
      <c r="AO71">
        <f t="shared" ref="AO71:AO134" si="57">$G71</f>
        <v>494</v>
      </c>
      <c r="AP71" s="153"/>
      <c r="AQ71" s="2"/>
      <c r="AR71" s="2">
        <f>INDEX('2001'!$B$44:$B$140,'10Year_History_Results'!BF71)</f>
        <v>0</v>
      </c>
      <c r="AS71" s="2">
        <f>INDEX('2002'!$B$44:$B$140,'10Year_History_Results'!BG71)</f>
        <v>14</v>
      </c>
      <c r="AT71" s="2">
        <f>INDEX('2003'!$B$44:$B$140,'10Year_History_Results'!BH71)</f>
        <v>8</v>
      </c>
      <c r="AU71" s="2">
        <f>INDEX('2004'!$B$44:$B$140,'10Year_History_Results'!BI71)</f>
        <v>12</v>
      </c>
      <c r="AV71" s="2">
        <f>INDEX('2005'!$B$44:$B$140,'10Year_History_Results'!BJ71)</f>
        <v>3</v>
      </c>
      <c r="AW71" s="2">
        <f>INDEX('2006'!$B$44:$B$140,'10Year_History_Results'!BK71)</f>
        <v>6</v>
      </c>
      <c r="AX71" s="2">
        <f>INDEX('2007'!$B$44:$B$140,'10Year_History_Results'!BL71)</f>
        <v>16</v>
      </c>
      <c r="AY71" s="2">
        <f>INDEX('2008'!$B$44:$B$140,'10Year_History_Results'!BM71)</f>
        <v>10</v>
      </c>
      <c r="AZ71" s="2">
        <f>INDEX('2009'!$B$44:$B$140,'10Year_History_Results'!BN71)</f>
        <v>0</v>
      </c>
      <c r="BA71" s="154">
        <f>INDEX('2010'!$B$44:$B$140,'10Year_History_Results'!BO71)</f>
        <v>0</v>
      </c>
      <c r="BC71">
        <f t="shared" ref="BC71:BC134" si="58">$G71</f>
        <v>494</v>
      </c>
      <c r="BD71" s="153"/>
      <c r="BE71" s="2"/>
      <c r="BF71" s="2">
        <f>IF(ISNA(MATCH($BC71,'2001'!$A$44:$A$139,0)),97,MATCH($BC71,'2001'!$A$44:$A$139,0))</f>
        <v>97</v>
      </c>
      <c r="BG71" s="2">
        <f>IF(ISNA(MATCH($BC71,'2002'!$A$44:$A$139,0)),97,MATCH($BC71,'2002'!$A$44:$A$139,0))</f>
        <v>81</v>
      </c>
      <c r="BH71" s="2">
        <f>IF(ISNA(MATCH($BC71,'2003'!$A$44:$A$139,0)),97,MATCH($BC71,'2003'!$A$44:$A$139,0))</f>
        <v>72</v>
      </c>
      <c r="BI71" s="2">
        <f>IF(ISNA(MATCH($BC71,'2004'!$A$44:$A$139,0)),97,MATCH($BC71,'2004'!$A$44:$A$139,0))</f>
        <v>66</v>
      </c>
      <c r="BJ71" s="2">
        <f>IF(ISNA(MATCH($BC71,'2005'!$A$44:$A$139,0)),97,MATCH($BC71,'2005'!$A$44:$A$139,0))</f>
        <v>63</v>
      </c>
      <c r="BK71" s="2">
        <f>IF(ISNA(MATCH($BC71,'2006'!$A$44:$A$139,0)),97,MATCH($BC71,'2006'!$A$44:$A$139,0))</f>
        <v>64</v>
      </c>
      <c r="BL71" s="2">
        <f>IF(ISNA(MATCH($BC71,'2007'!$A$44:$A$139,0)),97,MATCH($BC71,'2007'!$A$44:$A$139,0))</f>
        <v>50</v>
      </c>
      <c r="BM71" s="2">
        <f>IF(ISNA(MATCH($BC71,'2008'!$A$44:$A$139,0)),97,MATCH($BC71,'2008'!$A$44:$A$139,0))</f>
        <v>53</v>
      </c>
      <c r="BN71" s="2">
        <f>IF(ISNA(MATCH($BC71,'2009'!$A$44:$A$139,0)),97,MATCH($BC71,'2009'!$A$44:$A$139,0))</f>
        <v>97</v>
      </c>
      <c r="BO71" s="154">
        <f>IF(ISNA(MATCH($BC71,'2010'!$A$44:$A$139,0)),97,MATCH($BC71,'2010'!$A$44:$A$139,0))</f>
        <v>97</v>
      </c>
      <c r="BQ71">
        <f t="shared" ref="BQ71:BQ134" si="59">G71</f>
        <v>494</v>
      </c>
      <c r="BR71" s="323"/>
      <c r="BS71" s="324"/>
      <c r="BT71" s="324">
        <f t="shared" ref="BT71:BT134" si="60">AR71+AC71</f>
        <v>0</v>
      </c>
      <c r="BU71" s="324">
        <f t="shared" si="45"/>
        <v>14</v>
      </c>
      <c r="BV71" s="324">
        <f t="shared" si="46"/>
        <v>57.3324</v>
      </c>
      <c r="BW71" s="324">
        <f t="shared" si="47"/>
        <v>100.21777784</v>
      </c>
      <c r="BX71" s="324">
        <f t="shared" si="48"/>
        <v>89.80517070814399</v>
      </c>
      <c r="BY71" s="324">
        <f t="shared" si="49"/>
        <v>65.864126794048786</v>
      </c>
      <c r="BZ71" s="324">
        <f t="shared" si="50"/>
        <v>69.905026920912917</v>
      </c>
      <c r="CA71" s="324">
        <f t="shared" si="51"/>
        <v>56.598690945480548</v>
      </c>
      <c r="CB71" s="324">
        <f t="shared" si="52"/>
        <v>37.728687384257334</v>
      </c>
      <c r="CC71" s="325">
        <f t="shared" si="53"/>
        <v>25.14994301034594</v>
      </c>
    </row>
    <row r="72" spans="2:81" ht="13.5" thickBot="1">
      <c r="B72" s="169">
        <v>45</v>
      </c>
      <c r="C72" s="52">
        <f t="shared" si="31"/>
        <v>2</v>
      </c>
      <c r="D72" s="52">
        <f t="shared" si="54"/>
        <v>0</v>
      </c>
      <c r="E72" s="99"/>
      <c r="F72" s="2">
        <f t="shared" ref="F72:F135" si="61">F71+1</f>
        <v>67</v>
      </c>
      <c r="G72" s="100">
        <v>51</v>
      </c>
      <c r="H72" s="169">
        <f t="shared" si="32"/>
        <v>1</v>
      </c>
      <c r="I72" s="169">
        <f t="shared" si="33"/>
        <v>25</v>
      </c>
      <c r="J72" s="331">
        <f t="shared" si="34"/>
        <v>25</v>
      </c>
      <c r="K72" s="2"/>
      <c r="L72" s="268"/>
      <c r="M72" s="268" t="e">
        <f>(INDEX(Finish_table!R$4:R$83,MATCH('10Year_History_Results'!$G72,Finish_table!S$4:S$83,0),1))</f>
        <v>#N/A</v>
      </c>
      <c r="N72" s="268" t="e">
        <f>(INDEX(Finish_table!Z$4:Z$99,MATCH('10Year_History_Results'!$G72,Finish_table!AA$4:AA$99,0),1))</f>
        <v>#N/A</v>
      </c>
      <c r="O72" s="268" t="e">
        <f>(INDEX(Finish_table!AI$4:AI$99,MATCH('10Year_History_Results'!$G72,Finish_table!AJ$4:AJ$99,0),1))</f>
        <v>#N/A</v>
      </c>
      <c r="P72" s="268" t="e">
        <f>(INDEX(Finish_table!AR$4:AR$99,MATCH('10Year_History_Results'!$G72,Finish_table!AS$4:AS$99,0),1))</f>
        <v>#N/A</v>
      </c>
      <c r="Q72" s="268" t="e">
        <f>(INDEX(Finish_table!BA$4:BA$99,MATCH('10Year_History_Results'!$G72,Finish_table!BB$4:BB$99,0),1))</f>
        <v>#N/A</v>
      </c>
      <c r="R72" s="268" t="e">
        <f>(INDEX(Finish_table!BJ$4:BJ$99,MATCH('10Year_History_Results'!$G72,Finish_table!BK$4:BK$99,0),1))</f>
        <v>#N/A</v>
      </c>
      <c r="S72" s="268" t="e">
        <f>(INDEX(Finish_table!BS$4:BS$99,MATCH('10Year_History_Results'!$G72,Finish_table!BT$4:BT$99,0),1))</f>
        <v>#N/A</v>
      </c>
      <c r="T72" s="268" t="e">
        <f>(INDEX(Finish_table!CB$4:CB$99,MATCH('10Year_History_Results'!$G72,Finish_table!CC$4:CC$99,0),1))</f>
        <v>#N/A</v>
      </c>
      <c r="U72" s="268" t="e">
        <f>(INDEX(Finish_table!CK$4:CK$99,MATCH('10Year_History_Results'!$G72,Finish_table!CL$4:CL$99,0),1))</f>
        <v>#N/A</v>
      </c>
      <c r="V72" s="288" t="str">
        <f>(INDEX(Finish_table!CT$4:CT$99,MATCH('10Year_History_Results'!$G72,Finish_table!CU$4:CU$99,0),1))</f>
        <v>SF</v>
      </c>
      <c r="W72" s="2"/>
      <c r="X72" s="2"/>
      <c r="Y72" s="2"/>
      <c r="Z72">
        <f t="shared" si="35"/>
        <v>51</v>
      </c>
      <c r="AA72" s="153"/>
      <c r="AB72" s="2"/>
      <c r="AC72" s="2">
        <f t="shared" si="55"/>
        <v>0</v>
      </c>
      <c r="AD72" s="2">
        <f t="shared" si="36"/>
        <v>0</v>
      </c>
      <c r="AE72" s="2">
        <f t="shared" si="37"/>
        <v>0</v>
      </c>
      <c r="AF72" s="2">
        <f t="shared" si="38"/>
        <v>0</v>
      </c>
      <c r="AG72" s="2">
        <f t="shared" si="39"/>
        <v>0</v>
      </c>
      <c r="AH72" s="2">
        <f t="shared" si="40"/>
        <v>0</v>
      </c>
      <c r="AI72" s="2">
        <f t="shared" si="41"/>
        <v>0</v>
      </c>
      <c r="AJ72" s="2">
        <f t="shared" si="42"/>
        <v>0</v>
      </c>
      <c r="AK72" s="2">
        <f t="shared" si="43"/>
        <v>0</v>
      </c>
      <c r="AL72" s="154">
        <f t="shared" si="44"/>
        <v>10</v>
      </c>
      <c r="AM72" s="2">
        <f t="shared" si="56"/>
        <v>3.1622776601683795</v>
      </c>
      <c r="AN72" s="2"/>
      <c r="AO72">
        <f t="shared" si="57"/>
        <v>51</v>
      </c>
      <c r="AP72" s="153"/>
      <c r="AQ72" s="2"/>
      <c r="AR72" s="2">
        <f>INDEX('2001'!$B$44:$B$140,'10Year_History_Results'!BF72)</f>
        <v>0</v>
      </c>
      <c r="AS72" s="2">
        <f>INDEX('2002'!$B$44:$B$140,'10Year_History_Results'!BG72)</f>
        <v>0</v>
      </c>
      <c r="AT72" s="2">
        <f>INDEX('2003'!$B$44:$B$140,'10Year_History_Results'!BH72)</f>
        <v>0</v>
      </c>
      <c r="AU72" s="2">
        <f>INDEX('2004'!$B$44:$B$140,'10Year_History_Results'!BI72)</f>
        <v>0</v>
      </c>
      <c r="AV72" s="2">
        <f>INDEX('2005'!$B$44:$B$140,'10Year_History_Results'!BJ72)</f>
        <v>0</v>
      </c>
      <c r="AW72" s="2">
        <f>INDEX('2006'!$B$44:$B$140,'10Year_History_Results'!BK72)</f>
        <v>0</v>
      </c>
      <c r="AX72" s="2">
        <f>INDEX('2007'!$B$44:$B$140,'10Year_History_Results'!BL72)</f>
        <v>0</v>
      </c>
      <c r="AY72" s="2">
        <f>INDEX('2008'!$B$44:$B$140,'10Year_History_Results'!BM72)</f>
        <v>0</v>
      </c>
      <c r="AZ72" s="2">
        <f>INDEX('2009'!$B$44:$B$140,'10Year_History_Results'!BN72)</f>
        <v>0</v>
      </c>
      <c r="BA72" s="154">
        <f>INDEX('2010'!$B$44:$B$140,'10Year_History_Results'!BO72)</f>
        <v>15</v>
      </c>
      <c r="BC72">
        <f t="shared" si="58"/>
        <v>51</v>
      </c>
      <c r="BD72" s="153"/>
      <c r="BE72" s="2"/>
      <c r="BF72" s="2">
        <f>IF(ISNA(MATCH($BC72,'2001'!$A$44:$A$139,0)),97,MATCH($BC72,'2001'!$A$44:$A$139,0))</f>
        <v>97</v>
      </c>
      <c r="BG72" s="2">
        <f>IF(ISNA(MATCH($BC72,'2002'!$A$44:$A$139,0)),97,MATCH($BC72,'2002'!$A$44:$A$139,0))</f>
        <v>97</v>
      </c>
      <c r="BH72" s="2">
        <f>IF(ISNA(MATCH($BC72,'2003'!$A$44:$A$139,0)),97,MATCH($BC72,'2003'!$A$44:$A$139,0))</f>
        <v>97</v>
      </c>
      <c r="BI72" s="2">
        <f>IF(ISNA(MATCH($BC72,'2004'!$A$44:$A$139,0)),97,MATCH($BC72,'2004'!$A$44:$A$139,0))</f>
        <v>97</v>
      </c>
      <c r="BJ72" s="2">
        <f>IF(ISNA(MATCH($BC72,'2005'!$A$44:$A$139,0)),97,MATCH($BC72,'2005'!$A$44:$A$139,0))</f>
        <v>97</v>
      </c>
      <c r="BK72" s="2">
        <f>IF(ISNA(MATCH($BC72,'2006'!$A$44:$A$139,0)),97,MATCH($BC72,'2006'!$A$44:$A$139,0))</f>
        <v>97</v>
      </c>
      <c r="BL72" s="2">
        <f>IF(ISNA(MATCH($BC72,'2007'!$A$44:$A$139,0)),97,MATCH($BC72,'2007'!$A$44:$A$139,0))</f>
        <v>97</v>
      </c>
      <c r="BM72" s="2">
        <f>IF(ISNA(MATCH($BC72,'2008'!$A$44:$A$139,0)),97,MATCH($BC72,'2008'!$A$44:$A$139,0))</f>
        <v>97</v>
      </c>
      <c r="BN72" s="2">
        <f>IF(ISNA(MATCH($BC72,'2009'!$A$44:$A$139,0)),97,MATCH($BC72,'2009'!$A$44:$A$139,0))</f>
        <v>97</v>
      </c>
      <c r="BO72" s="154">
        <f>IF(ISNA(MATCH($BC72,'2010'!$A$44:$A$139,0)),97,MATCH($BC72,'2010'!$A$44:$A$139,0))</f>
        <v>7</v>
      </c>
      <c r="BQ72">
        <f t="shared" si="59"/>
        <v>51</v>
      </c>
      <c r="BR72" s="323"/>
      <c r="BS72" s="324"/>
      <c r="BT72" s="324">
        <f t="shared" si="60"/>
        <v>0</v>
      </c>
      <c r="BU72" s="324">
        <f t="shared" si="45"/>
        <v>0</v>
      </c>
      <c r="BV72" s="324">
        <f t="shared" si="46"/>
        <v>0</v>
      </c>
      <c r="BW72" s="324">
        <f t="shared" si="47"/>
        <v>0</v>
      </c>
      <c r="BX72" s="324">
        <f t="shared" si="48"/>
        <v>0</v>
      </c>
      <c r="BY72" s="324">
        <f t="shared" si="49"/>
        <v>0</v>
      </c>
      <c r="BZ72" s="324">
        <f t="shared" si="50"/>
        <v>0</v>
      </c>
      <c r="CA72" s="324">
        <f t="shared" si="51"/>
        <v>0</v>
      </c>
      <c r="CB72" s="324">
        <f t="shared" si="52"/>
        <v>0</v>
      </c>
      <c r="CC72" s="325">
        <f t="shared" si="53"/>
        <v>25</v>
      </c>
    </row>
    <row r="73" spans="2:81" ht="13.5" thickBot="1">
      <c r="B73" s="169">
        <v>45</v>
      </c>
      <c r="C73" s="52">
        <f t="shared" si="31"/>
        <v>3</v>
      </c>
      <c r="D73" s="52">
        <f t="shared" si="54"/>
        <v>0</v>
      </c>
      <c r="E73" s="99"/>
      <c r="F73" s="2">
        <f t="shared" si="61"/>
        <v>68</v>
      </c>
      <c r="G73" s="100">
        <v>78</v>
      </c>
      <c r="H73" s="169">
        <f t="shared" si="32"/>
        <v>1</v>
      </c>
      <c r="I73" s="169">
        <f t="shared" si="33"/>
        <v>25</v>
      </c>
      <c r="J73" s="331">
        <f t="shared" si="34"/>
        <v>25</v>
      </c>
      <c r="K73" s="2"/>
      <c r="L73" s="268"/>
      <c r="M73" s="268" t="e">
        <f>(INDEX(Finish_table!R$4:R$83,MATCH('10Year_History_Results'!$G73,Finish_table!S$4:S$83,0),1))</f>
        <v>#N/A</v>
      </c>
      <c r="N73" s="268" t="e">
        <f>(INDEX(Finish_table!Z$4:Z$99,MATCH('10Year_History_Results'!$G73,Finish_table!AA$4:AA$99,0),1))</f>
        <v>#N/A</v>
      </c>
      <c r="O73" s="268" t="e">
        <f>(INDEX(Finish_table!AI$4:AI$99,MATCH('10Year_History_Results'!$G73,Finish_table!AJ$4:AJ$99,0),1))</f>
        <v>#N/A</v>
      </c>
      <c r="P73" s="268" t="e">
        <f>(INDEX(Finish_table!AR$4:AR$99,MATCH('10Year_History_Results'!$G73,Finish_table!AS$4:AS$99,0),1))</f>
        <v>#N/A</v>
      </c>
      <c r="Q73" s="268" t="e">
        <f>(INDEX(Finish_table!BA$4:BA$99,MATCH('10Year_History_Results'!$G73,Finish_table!BB$4:BB$99,0),1))</f>
        <v>#N/A</v>
      </c>
      <c r="R73" s="268" t="e">
        <f>(INDEX(Finish_table!BJ$4:BJ$99,MATCH('10Year_History_Results'!$G73,Finish_table!BK$4:BK$99,0),1))</f>
        <v>#N/A</v>
      </c>
      <c r="S73" s="268" t="e">
        <f>(INDEX(Finish_table!BS$4:BS$99,MATCH('10Year_History_Results'!$G73,Finish_table!BT$4:BT$99,0),1))</f>
        <v>#N/A</v>
      </c>
      <c r="T73" s="268" t="e">
        <f>(INDEX(Finish_table!CB$4:CB$99,MATCH('10Year_History_Results'!$G73,Finish_table!CC$4:CC$99,0),1))</f>
        <v>#N/A</v>
      </c>
      <c r="U73" s="268" t="e">
        <f>(INDEX(Finish_table!CK$4:CK$99,MATCH('10Year_History_Results'!$G73,Finish_table!CL$4:CL$99,0),1))</f>
        <v>#N/A</v>
      </c>
      <c r="V73" s="288" t="str">
        <f>(INDEX(Finish_table!CT$4:CT$99,MATCH('10Year_History_Results'!$G73,Finish_table!CU$4:CU$99,0),1))</f>
        <v>SF</v>
      </c>
      <c r="W73" s="2"/>
      <c r="X73" s="2"/>
      <c r="Y73" s="2"/>
      <c r="Z73">
        <f t="shared" si="35"/>
        <v>78</v>
      </c>
      <c r="AA73" s="153"/>
      <c r="AB73" s="2"/>
      <c r="AC73" s="2">
        <f t="shared" si="55"/>
        <v>0</v>
      </c>
      <c r="AD73" s="2">
        <f t="shared" si="36"/>
        <v>0</v>
      </c>
      <c r="AE73" s="2">
        <f t="shared" si="37"/>
        <v>0</v>
      </c>
      <c r="AF73" s="2">
        <f t="shared" si="38"/>
        <v>0</v>
      </c>
      <c r="AG73" s="2">
        <f t="shared" si="39"/>
        <v>0</v>
      </c>
      <c r="AH73" s="2">
        <f t="shared" si="40"/>
        <v>0</v>
      </c>
      <c r="AI73" s="2">
        <f t="shared" si="41"/>
        <v>0</v>
      </c>
      <c r="AJ73" s="2">
        <f t="shared" si="42"/>
        <v>0</v>
      </c>
      <c r="AK73" s="2">
        <f t="shared" si="43"/>
        <v>0</v>
      </c>
      <c r="AL73" s="154">
        <f t="shared" si="44"/>
        <v>10</v>
      </c>
      <c r="AM73" s="2">
        <f t="shared" si="56"/>
        <v>3.1622776601683795</v>
      </c>
      <c r="AN73" s="2"/>
      <c r="AO73">
        <f t="shared" si="57"/>
        <v>78</v>
      </c>
      <c r="AP73" s="153"/>
      <c r="AQ73" s="2"/>
      <c r="AR73" s="2">
        <f>INDEX('2001'!$B$44:$B$140,'10Year_History_Results'!BF73)</f>
        <v>0</v>
      </c>
      <c r="AS73" s="2">
        <f>INDEX('2002'!$B$44:$B$140,'10Year_History_Results'!BG73)</f>
        <v>0</v>
      </c>
      <c r="AT73" s="2">
        <f>INDEX('2003'!$B$44:$B$140,'10Year_History_Results'!BH73)</f>
        <v>0</v>
      </c>
      <c r="AU73" s="2">
        <f>INDEX('2004'!$B$44:$B$140,'10Year_History_Results'!BI73)</f>
        <v>0</v>
      </c>
      <c r="AV73" s="2">
        <f>INDEX('2005'!$B$44:$B$140,'10Year_History_Results'!BJ73)</f>
        <v>0</v>
      </c>
      <c r="AW73" s="2">
        <f>INDEX('2006'!$B$44:$B$140,'10Year_History_Results'!BK73)</f>
        <v>0</v>
      </c>
      <c r="AX73" s="2">
        <f>INDEX('2007'!$B$44:$B$140,'10Year_History_Results'!BL73)</f>
        <v>0</v>
      </c>
      <c r="AY73" s="2">
        <f>INDEX('2008'!$B$44:$B$140,'10Year_History_Results'!BM73)</f>
        <v>0</v>
      </c>
      <c r="AZ73" s="2">
        <f>INDEX('2009'!$B$44:$B$140,'10Year_History_Results'!BN73)</f>
        <v>0</v>
      </c>
      <c r="BA73" s="154">
        <f>INDEX('2010'!$B$44:$B$140,'10Year_History_Results'!BO73)</f>
        <v>15</v>
      </c>
      <c r="BC73">
        <f t="shared" si="58"/>
        <v>78</v>
      </c>
      <c r="BD73" s="153"/>
      <c r="BE73" s="2"/>
      <c r="BF73" s="2">
        <f>IF(ISNA(MATCH($BC73,'2001'!$A$44:$A$139,0)),97,MATCH($BC73,'2001'!$A$44:$A$139,0))</f>
        <v>97</v>
      </c>
      <c r="BG73" s="2">
        <f>IF(ISNA(MATCH($BC73,'2002'!$A$44:$A$139,0)),97,MATCH($BC73,'2002'!$A$44:$A$139,0))</f>
        <v>97</v>
      </c>
      <c r="BH73" s="2">
        <f>IF(ISNA(MATCH($BC73,'2003'!$A$44:$A$139,0)),97,MATCH($BC73,'2003'!$A$44:$A$139,0))</f>
        <v>97</v>
      </c>
      <c r="BI73" s="2">
        <f>IF(ISNA(MATCH($BC73,'2004'!$A$44:$A$139,0)),97,MATCH($BC73,'2004'!$A$44:$A$139,0))</f>
        <v>97</v>
      </c>
      <c r="BJ73" s="2">
        <f>IF(ISNA(MATCH($BC73,'2005'!$A$44:$A$139,0)),97,MATCH($BC73,'2005'!$A$44:$A$139,0))</f>
        <v>97</v>
      </c>
      <c r="BK73" s="2">
        <f>IF(ISNA(MATCH($BC73,'2006'!$A$44:$A$139,0)),97,MATCH($BC73,'2006'!$A$44:$A$139,0))</f>
        <v>97</v>
      </c>
      <c r="BL73" s="2">
        <f>IF(ISNA(MATCH($BC73,'2007'!$A$44:$A$139,0)),97,MATCH($BC73,'2007'!$A$44:$A$139,0))</f>
        <v>97</v>
      </c>
      <c r="BM73" s="2">
        <f>IF(ISNA(MATCH($BC73,'2008'!$A$44:$A$139,0)),97,MATCH($BC73,'2008'!$A$44:$A$139,0))</f>
        <v>97</v>
      </c>
      <c r="BN73" s="2">
        <f>IF(ISNA(MATCH($BC73,'2009'!$A$44:$A$139,0)),97,MATCH($BC73,'2009'!$A$44:$A$139,0))</f>
        <v>97</v>
      </c>
      <c r="BO73" s="154">
        <f>IF(ISNA(MATCH($BC73,'2010'!$A$44:$A$139,0)),97,MATCH($BC73,'2010'!$A$44:$A$139,0))</f>
        <v>11</v>
      </c>
      <c r="BQ73">
        <f t="shared" si="59"/>
        <v>78</v>
      </c>
      <c r="BR73" s="323"/>
      <c r="BS73" s="324"/>
      <c r="BT73" s="324">
        <f t="shared" si="60"/>
        <v>0</v>
      </c>
      <c r="BU73" s="324">
        <f t="shared" si="45"/>
        <v>0</v>
      </c>
      <c r="BV73" s="324">
        <f t="shared" si="46"/>
        <v>0</v>
      </c>
      <c r="BW73" s="324">
        <f t="shared" si="47"/>
        <v>0</v>
      </c>
      <c r="BX73" s="324">
        <f t="shared" si="48"/>
        <v>0</v>
      </c>
      <c r="BY73" s="324">
        <f t="shared" si="49"/>
        <v>0</v>
      </c>
      <c r="BZ73" s="324">
        <f t="shared" si="50"/>
        <v>0</v>
      </c>
      <c r="CA73" s="324">
        <f t="shared" si="51"/>
        <v>0</v>
      </c>
      <c r="CB73" s="324">
        <f t="shared" si="52"/>
        <v>0</v>
      </c>
      <c r="CC73" s="325">
        <f t="shared" si="53"/>
        <v>25</v>
      </c>
    </row>
    <row r="74" spans="2:81" ht="13.5" thickBot="1">
      <c r="B74" s="285">
        <v>45</v>
      </c>
      <c r="C74" s="52">
        <f t="shared" si="31"/>
        <v>4</v>
      </c>
      <c r="D74" s="52">
        <f t="shared" si="54"/>
        <v>0</v>
      </c>
      <c r="E74" s="99"/>
      <c r="F74" s="2">
        <f t="shared" si="61"/>
        <v>69</v>
      </c>
      <c r="G74" s="100">
        <v>70</v>
      </c>
      <c r="H74" s="169">
        <f t="shared" si="32"/>
        <v>3</v>
      </c>
      <c r="I74" s="169">
        <f t="shared" si="33"/>
        <v>60</v>
      </c>
      <c r="J74" s="331">
        <f t="shared" si="34"/>
        <v>24.773667093304887</v>
      </c>
      <c r="K74" s="2"/>
      <c r="L74" s="268"/>
      <c r="M74" s="268" t="e">
        <f>(INDEX(Finish_table!R$4:R$83,MATCH('10Year_History_Results'!$G74,Finish_table!S$4:S$83,0),1))</f>
        <v>#N/A</v>
      </c>
      <c r="N74" s="268" t="e">
        <f>(INDEX(Finish_table!Z$4:Z$99,MATCH('10Year_History_Results'!$G74,Finish_table!AA$4:AA$99,0),1))</f>
        <v>#N/A</v>
      </c>
      <c r="O74" s="268" t="e">
        <f>(INDEX(Finish_table!AI$4:AI$99,MATCH('10Year_History_Results'!$G74,Finish_table!AJ$4:AJ$99,0),1))</f>
        <v>#N/A</v>
      </c>
      <c r="P74" s="268" t="e">
        <f>(INDEX(Finish_table!AR$4:AR$99,MATCH('10Year_History_Results'!$G74,Finish_table!AS$4:AS$99,0),1))</f>
        <v>#N/A</v>
      </c>
      <c r="Q74" s="268" t="e">
        <f>(INDEX(Finish_table!BA$4:BA$99,MATCH('10Year_History_Results'!$G74,Finish_table!BB$4:BB$99,0),1))</f>
        <v>#N/A</v>
      </c>
      <c r="R74" s="268" t="str">
        <f>(INDEX(Finish_table!BJ$4:BJ$99,MATCH('10Year_History_Results'!$G74,Finish_table!BK$4:BK$99,0),1))</f>
        <v>F</v>
      </c>
      <c r="S74" s="268" t="e">
        <f>(INDEX(Finish_table!BS$4:BS$99,MATCH('10Year_History_Results'!$G74,Finish_table!BT$4:BT$99,0),1))</f>
        <v>#N/A</v>
      </c>
      <c r="T74" s="268" t="e">
        <f>(INDEX(Finish_table!CB$4:CB$99,MATCH('10Year_History_Results'!$G74,Finish_table!CC$4:CC$99,0),1))</f>
        <v>#N/A</v>
      </c>
      <c r="U74" s="268" t="str">
        <f>(INDEX(Finish_table!CK$4:CK$99,MATCH('10Year_History_Results'!$G74,Finish_table!CL$4:CL$99,0),1))</f>
        <v>SF</v>
      </c>
      <c r="V74" s="288" t="str">
        <f>(INDEX(Finish_table!CT$4:CT$99,MATCH('10Year_History_Results'!$G74,Finish_table!CU$4:CU$99,0),1))</f>
        <v>QF</v>
      </c>
      <c r="W74" s="2"/>
      <c r="X74" s="2"/>
      <c r="Y74" s="2"/>
      <c r="Z74">
        <f t="shared" si="35"/>
        <v>70</v>
      </c>
      <c r="AA74" s="153"/>
      <c r="AB74" s="2"/>
      <c r="AC74" s="2">
        <f t="shared" si="55"/>
        <v>0</v>
      </c>
      <c r="AD74" s="2">
        <f t="shared" si="36"/>
        <v>0</v>
      </c>
      <c r="AE74" s="2">
        <f t="shared" si="37"/>
        <v>0</v>
      </c>
      <c r="AF74" s="2">
        <f t="shared" si="38"/>
        <v>0</v>
      </c>
      <c r="AG74" s="2">
        <f t="shared" si="39"/>
        <v>0</v>
      </c>
      <c r="AH74" s="2">
        <f t="shared" si="40"/>
        <v>20</v>
      </c>
      <c r="AI74" s="2">
        <f t="shared" si="41"/>
        <v>0</v>
      </c>
      <c r="AJ74" s="2">
        <f t="shared" si="42"/>
        <v>0</v>
      </c>
      <c r="AK74" s="2">
        <f t="shared" si="43"/>
        <v>10</v>
      </c>
      <c r="AL74" s="154">
        <f t="shared" si="44"/>
        <v>0</v>
      </c>
      <c r="AM74" s="2">
        <f t="shared" si="56"/>
        <v>6.7494855771055287</v>
      </c>
      <c r="AN74" s="2"/>
      <c r="AO74">
        <f t="shared" si="57"/>
        <v>70</v>
      </c>
      <c r="AP74" s="153"/>
      <c r="AQ74" s="2"/>
      <c r="AR74" s="2">
        <f>INDEX('2001'!$B$44:$B$140,'10Year_History_Results'!BF74)</f>
        <v>0</v>
      </c>
      <c r="AS74" s="2">
        <f>INDEX('2002'!$B$44:$B$140,'10Year_History_Results'!BG74)</f>
        <v>0</v>
      </c>
      <c r="AT74" s="2">
        <f>INDEX('2003'!$B$44:$B$140,'10Year_History_Results'!BH74)</f>
        <v>0</v>
      </c>
      <c r="AU74" s="2">
        <f>INDEX('2004'!$B$44:$B$140,'10Year_History_Results'!BI74)</f>
        <v>0</v>
      </c>
      <c r="AV74" s="2">
        <f>INDEX('2005'!$B$44:$B$140,'10Year_History_Results'!BJ74)</f>
        <v>0</v>
      </c>
      <c r="AW74" s="2">
        <f>INDEX('2006'!$B$44:$B$140,'10Year_History_Results'!BK74)</f>
        <v>16</v>
      </c>
      <c r="AX74" s="2">
        <f>INDEX('2007'!$B$44:$B$140,'10Year_History_Results'!BL74)</f>
        <v>0</v>
      </c>
      <c r="AY74" s="2">
        <f>INDEX('2008'!$B$44:$B$140,'10Year_History_Results'!BM74)</f>
        <v>0</v>
      </c>
      <c r="AZ74" s="2">
        <f>INDEX('2009'!$B$44:$B$140,'10Year_History_Results'!BN74)</f>
        <v>9</v>
      </c>
      <c r="BA74" s="154">
        <f>INDEX('2010'!$B$44:$B$140,'10Year_History_Results'!BO74)</f>
        <v>5</v>
      </c>
      <c r="BC74">
        <f t="shared" si="58"/>
        <v>70</v>
      </c>
      <c r="BD74" s="153"/>
      <c r="BE74" s="2"/>
      <c r="BF74" s="2">
        <f>IF(ISNA(MATCH($BC74,'2001'!$A$44:$A$139,0)),97,MATCH($BC74,'2001'!$A$44:$A$139,0))</f>
        <v>97</v>
      </c>
      <c r="BG74" s="2">
        <f>IF(ISNA(MATCH($BC74,'2002'!$A$44:$A$139,0)),97,MATCH($BC74,'2002'!$A$44:$A$139,0))</f>
        <v>97</v>
      </c>
      <c r="BH74" s="2">
        <f>IF(ISNA(MATCH($BC74,'2003'!$A$44:$A$139,0)),97,MATCH($BC74,'2003'!$A$44:$A$139,0))</f>
        <v>97</v>
      </c>
      <c r="BI74" s="2">
        <f>IF(ISNA(MATCH($BC74,'2004'!$A$44:$A$139,0)),97,MATCH($BC74,'2004'!$A$44:$A$139,0))</f>
        <v>97</v>
      </c>
      <c r="BJ74" s="2">
        <f>IF(ISNA(MATCH($BC74,'2005'!$A$44:$A$139,0)),97,MATCH($BC74,'2005'!$A$44:$A$139,0))</f>
        <v>97</v>
      </c>
      <c r="BK74" s="2">
        <f>IF(ISNA(MATCH($BC74,'2006'!$A$44:$A$139,0)),97,MATCH($BC74,'2006'!$A$44:$A$139,0))</f>
        <v>13</v>
      </c>
      <c r="BL74" s="2">
        <f>IF(ISNA(MATCH($BC74,'2007'!$A$44:$A$139,0)),97,MATCH($BC74,'2007'!$A$44:$A$139,0))</f>
        <v>97</v>
      </c>
      <c r="BM74" s="2">
        <f>IF(ISNA(MATCH($BC74,'2008'!$A$44:$A$139,0)),97,MATCH($BC74,'2008'!$A$44:$A$139,0))</f>
        <v>97</v>
      </c>
      <c r="BN74" s="2">
        <f>IF(ISNA(MATCH($BC74,'2009'!$A$44:$A$139,0)),97,MATCH($BC74,'2009'!$A$44:$A$139,0))</f>
        <v>10</v>
      </c>
      <c r="BO74" s="154">
        <f>IF(ISNA(MATCH($BC74,'2010'!$A$44:$A$139,0)),97,MATCH($BC74,'2010'!$A$44:$A$139,0))</f>
        <v>9</v>
      </c>
      <c r="BQ74">
        <f t="shared" si="59"/>
        <v>70</v>
      </c>
      <c r="BR74" s="323"/>
      <c r="BS74" s="324"/>
      <c r="BT74" s="324">
        <f t="shared" si="60"/>
        <v>0</v>
      </c>
      <c r="BU74" s="324">
        <f t="shared" si="45"/>
        <v>0</v>
      </c>
      <c r="BV74" s="324">
        <f t="shared" si="46"/>
        <v>0</v>
      </c>
      <c r="BW74" s="324">
        <f t="shared" si="47"/>
        <v>0</v>
      </c>
      <c r="BX74" s="324">
        <f t="shared" si="48"/>
        <v>0</v>
      </c>
      <c r="BY74" s="324">
        <f t="shared" si="49"/>
        <v>36</v>
      </c>
      <c r="BZ74" s="324">
        <f t="shared" si="50"/>
        <v>23.997599999999998</v>
      </c>
      <c r="CA74" s="324">
        <f t="shared" si="51"/>
        <v>15.996800159999998</v>
      </c>
      <c r="CB74" s="324">
        <f t="shared" si="52"/>
        <v>29.663466986655997</v>
      </c>
      <c r="CC74" s="325">
        <f t="shared" si="53"/>
        <v>24.773667093304887</v>
      </c>
    </row>
    <row r="75" spans="2:81" ht="13.5" thickBot="1">
      <c r="B75" s="171">
        <v>45</v>
      </c>
      <c r="C75" s="52">
        <f t="shared" si="31"/>
        <v>5</v>
      </c>
      <c r="D75" s="52">
        <f t="shared" si="54"/>
        <v>0</v>
      </c>
      <c r="E75" s="99"/>
      <c r="F75" s="2">
        <f t="shared" si="61"/>
        <v>70</v>
      </c>
      <c r="G75" s="100">
        <v>179</v>
      </c>
      <c r="H75" s="169">
        <f t="shared" si="32"/>
        <v>5</v>
      </c>
      <c r="I75" s="169">
        <f t="shared" si="33"/>
        <v>104</v>
      </c>
      <c r="J75" s="331">
        <f t="shared" si="34"/>
        <v>23.437649402446333</v>
      </c>
      <c r="K75" s="2"/>
      <c r="L75" s="268"/>
      <c r="M75" s="268" t="e">
        <f>(INDEX(Finish_table!R$4:R$83,MATCH('10Year_History_Results'!$G75,Finish_table!S$4:S$83,0),1))</f>
        <v>#N/A</v>
      </c>
      <c r="N75" s="268" t="e">
        <f>(INDEX(Finish_table!Z$4:Z$99,MATCH('10Year_History_Results'!$G75,Finish_table!AA$4:AA$99,0),1))</f>
        <v>#N/A</v>
      </c>
      <c r="O75" s="268" t="e">
        <f>(INDEX(Finish_table!AI$4:AI$99,MATCH('10Year_History_Results'!$G75,Finish_table!AJ$4:AJ$99,0),1))</f>
        <v>#N/A</v>
      </c>
      <c r="P75" s="268" t="str">
        <f>(INDEX(Finish_table!AR$4:AR$99,MATCH('10Year_History_Results'!$G75,Finish_table!AS$4:AS$99,0),1))</f>
        <v>QF</v>
      </c>
      <c r="Q75" s="268" t="str">
        <f>(INDEX(Finish_table!BA$4:BA$99,MATCH('10Year_History_Results'!$G75,Finish_table!BB$4:BB$99,0),1))</f>
        <v>F</v>
      </c>
      <c r="R75" s="268" t="str">
        <f>(INDEX(Finish_table!BJ$4:BJ$99,MATCH('10Year_History_Results'!$G75,Finish_table!BK$4:BK$99,0),1))</f>
        <v>SF</v>
      </c>
      <c r="S75" s="268" t="str">
        <f>(INDEX(Finish_table!BS$4:BS$99,MATCH('10Year_History_Results'!$G75,Finish_table!BT$4:BT$99,0),1))</f>
        <v>WF</v>
      </c>
      <c r="T75" s="268" t="str">
        <f>(INDEX(Finish_table!CB$4:CB$99,MATCH('10Year_History_Results'!$G75,Finish_table!CC$4:CC$99,0),1))</f>
        <v>QF</v>
      </c>
      <c r="U75" s="268" t="e">
        <f>(INDEX(Finish_table!CK$4:CK$99,MATCH('10Year_History_Results'!$G75,Finish_table!CL$4:CL$99,0),1))</f>
        <v>#N/A</v>
      </c>
      <c r="V75" s="288" t="e">
        <f>(INDEX(Finish_table!CT$4:CT$99,MATCH('10Year_History_Results'!$G75,Finish_table!CU$4:CU$99,0),1))</f>
        <v>#N/A</v>
      </c>
      <c r="W75" s="2"/>
      <c r="X75" s="2"/>
      <c r="Y75" s="2"/>
      <c r="Z75">
        <f t="shared" si="35"/>
        <v>179</v>
      </c>
      <c r="AA75" s="153"/>
      <c r="AB75" s="2"/>
      <c r="AC75" s="2">
        <f t="shared" si="55"/>
        <v>0</v>
      </c>
      <c r="AD75" s="2">
        <f t="shared" si="36"/>
        <v>0</v>
      </c>
      <c r="AE75" s="2">
        <f t="shared" si="37"/>
        <v>0</v>
      </c>
      <c r="AF75" s="2">
        <f t="shared" si="38"/>
        <v>0</v>
      </c>
      <c r="AG75" s="2">
        <f t="shared" si="39"/>
        <v>20</v>
      </c>
      <c r="AH75" s="2">
        <f t="shared" si="40"/>
        <v>10</v>
      </c>
      <c r="AI75" s="2">
        <f t="shared" si="41"/>
        <v>40</v>
      </c>
      <c r="AJ75" s="2">
        <f t="shared" si="42"/>
        <v>0</v>
      </c>
      <c r="AK75" s="2">
        <f t="shared" si="43"/>
        <v>0</v>
      </c>
      <c r="AL75" s="154">
        <f t="shared" si="44"/>
        <v>0</v>
      </c>
      <c r="AM75" s="2">
        <f t="shared" si="56"/>
        <v>13.374935098492585</v>
      </c>
      <c r="AN75" s="2"/>
      <c r="AO75">
        <f t="shared" si="57"/>
        <v>179</v>
      </c>
      <c r="AP75" s="153"/>
      <c r="AQ75" s="2"/>
      <c r="AR75" s="2">
        <f>INDEX('2001'!$B$44:$B$140,'10Year_History_Results'!BF75)</f>
        <v>0</v>
      </c>
      <c r="AS75" s="2">
        <f>INDEX('2002'!$B$44:$B$140,'10Year_History_Results'!BG75)</f>
        <v>0</v>
      </c>
      <c r="AT75" s="2">
        <f>INDEX('2003'!$B$44:$B$140,'10Year_History_Results'!BH75)</f>
        <v>0</v>
      </c>
      <c r="AU75" s="2">
        <f>INDEX('2004'!$B$44:$B$140,'10Year_History_Results'!BI75)</f>
        <v>4</v>
      </c>
      <c r="AV75" s="2">
        <f>INDEX('2005'!$B$44:$B$140,'10Year_History_Results'!BJ75)</f>
        <v>11</v>
      </c>
      <c r="AW75" s="2">
        <f>INDEX('2006'!$B$44:$B$140,'10Year_History_Results'!BK75)</f>
        <v>12</v>
      </c>
      <c r="AX75" s="2">
        <f>INDEX('2007'!$B$44:$B$140,'10Year_History_Results'!BL75)</f>
        <v>2</v>
      </c>
      <c r="AY75" s="2">
        <f>INDEX('2008'!$B$44:$B$140,'10Year_History_Results'!BM75)</f>
        <v>5</v>
      </c>
      <c r="AZ75" s="2">
        <f>INDEX('2009'!$B$44:$B$140,'10Year_History_Results'!BN75)</f>
        <v>0</v>
      </c>
      <c r="BA75" s="154">
        <f>INDEX('2010'!$B$44:$B$140,'10Year_History_Results'!BO75)</f>
        <v>0</v>
      </c>
      <c r="BC75">
        <f t="shared" si="58"/>
        <v>179</v>
      </c>
      <c r="BD75" s="153"/>
      <c r="BE75" s="2"/>
      <c r="BF75" s="2">
        <f>IF(ISNA(MATCH($BC75,'2001'!$A$44:$A$139,0)),97,MATCH($BC75,'2001'!$A$44:$A$139,0))</f>
        <v>97</v>
      </c>
      <c r="BG75" s="2">
        <f>IF(ISNA(MATCH($BC75,'2002'!$A$44:$A$139,0)),97,MATCH($BC75,'2002'!$A$44:$A$139,0))</f>
        <v>97</v>
      </c>
      <c r="BH75" s="2">
        <f>IF(ISNA(MATCH($BC75,'2003'!$A$44:$A$139,0)),97,MATCH($BC75,'2003'!$A$44:$A$139,0))</f>
        <v>97</v>
      </c>
      <c r="BI75" s="2">
        <f>IF(ISNA(MATCH($BC75,'2004'!$A$44:$A$139,0)),97,MATCH($BC75,'2004'!$A$44:$A$139,0))</f>
        <v>29</v>
      </c>
      <c r="BJ75" s="2">
        <f>IF(ISNA(MATCH($BC75,'2005'!$A$44:$A$139,0)),97,MATCH($BC75,'2005'!$A$44:$A$139,0))</f>
        <v>30</v>
      </c>
      <c r="BK75" s="2">
        <f>IF(ISNA(MATCH($BC75,'2006'!$A$44:$A$139,0)),97,MATCH($BC75,'2006'!$A$44:$A$139,0))</f>
        <v>36</v>
      </c>
      <c r="BL75" s="2">
        <f>IF(ISNA(MATCH($BC75,'2007'!$A$44:$A$139,0)),97,MATCH($BC75,'2007'!$A$44:$A$139,0))</f>
        <v>29</v>
      </c>
      <c r="BM75" s="2">
        <f>IF(ISNA(MATCH($BC75,'2008'!$A$44:$A$139,0)),97,MATCH($BC75,'2008'!$A$44:$A$139,0))</f>
        <v>33</v>
      </c>
      <c r="BN75" s="2">
        <f>IF(ISNA(MATCH($BC75,'2009'!$A$44:$A$139,0)),97,MATCH($BC75,'2009'!$A$44:$A$139,0))</f>
        <v>97</v>
      </c>
      <c r="BO75" s="154">
        <f>IF(ISNA(MATCH($BC75,'2010'!$A$44:$A$139,0)),97,MATCH($BC75,'2010'!$A$44:$A$139,0))</f>
        <v>97</v>
      </c>
      <c r="BQ75">
        <f t="shared" si="59"/>
        <v>179</v>
      </c>
      <c r="BR75" s="323"/>
      <c r="BS75" s="324"/>
      <c r="BT75" s="324">
        <f t="shared" si="60"/>
        <v>0</v>
      </c>
      <c r="BU75" s="324">
        <f t="shared" si="45"/>
        <v>0</v>
      </c>
      <c r="BV75" s="324">
        <f t="shared" si="46"/>
        <v>0</v>
      </c>
      <c r="BW75" s="324">
        <f t="shared" si="47"/>
        <v>4</v>
      </c>
      <c r="BX75" s="324">
        <f t="shared" si="48"/>
        <v>33.666400000000003</v>
      </c>
      <c r="BY75" s="324">
        <f t="shared" si="49"/>
        <v>44.44202224</v>
      </c>
      <c r="BZ75" s="324">
        <f t="shared" si="50"/>
        <v>71.625052025184004</v>
      </c>
      <c r="CA75" s="324">
        <f t="shared" si="51"/>
        <v>52.745259679987655</v>
      </c>
      <c r="CB75" s="324">
        <f t="shared" si="52"/>
        <v>35.159990102679771</v>
      </c>
      <c r="CC75" s="325">
        <f t="shared" si="53"/>
        <v>23.437649402446333</v>
      </c>
    </row>
    <row r="76" spans="2:81" ht="13.5" thickBot="1">
      <c r="B76" s="169">
        <v>45</v>
      </c>
      <c r="C76" s="52">
        <f t="shared" si="31"/>
        <v>6</v>
      </c>
      <c r="D76" s="52">
        <f t="shared" si="54"/>
        <v>0</v>
      </c>
      <c r="E76" s="99"/>
      <c r="F76" s="2">
        <f t="shared" si="61"/>
        <v>71</v>
      </c>
      <c r="G76" s="100">
        <v>2753</v>
      </c>
      <c r="H76" s="169">
        <f t="shared" si="32"/>
        <v>1</v>
      </c>
      <c r="I76" s="169">
        <f t="shared" si="33"/>
        <v>35</v>
      </c>
      <c r="J76" s="331">
        <f t="shared" si="34"/>
        <v>23.331</v>
      </c>
      <c r="K76" s="2"/>
      <c r="L76" s="268"/>
      <c r="M76" s="268" t="e">
        <f>(INDEX(Finish_table!R$4:R$83,MATCH('10Year_History_Results'!$G76,Finish_table!S$4:S$83,0),1))</f>
        <v>#N/A</v>
      </c>
      <c r="N76" s="268" t="e">
        <f>(INDEX(Finish_table!Z$4:Z$99,MATCH('10Year_History_Results'!$G76,Finish_table!AA$4:AA$99,0),1))</f>
        <v>#N/A</v>
      </c>
      <c r="O76" s="268" t="e">
        <f>(INDEX(Finish_table!AI$4:AI$99,MATCH('10Year_History_Results'!$G76,Finish_table!AJ$4:AJ$99,0),1))</f>
        <v>#N/A</v>
      </c>
      <c r="P76" s="268" t="e">
        <f>(INDEX(Finish_table!AR$4:AR$99,MATCH('10Year_History_Results'!$G76,Finish_table!AS$4:AS$99,0),1))</f>
        <v>#N/A</v>
      </c>
      <c r="Q76" s="268" t="e">
        <f>(INDEX(Finish_table!BA$4:BA$99,MATCH('10Year_History_Results'!$G76,Finish_table!BB$4:BB$99,0),1))</f>
        <v>#N/A</v>
      </c>
      <c r="R76" s="268" t="e">
        <f>(INDEX(Finish_table!BJ$4:BJ$99,MATCH('10Year_History_Results'!$G76,Finish_table!BK$4:BK$99,0),1))</f>
        <v>#N/A</v>
      </c>
      <c r="S76" s="268" t="e">
        <f>(INDEX(Finish_table!BS$4:BS$99,MATCH('10Year_History_Results'!$G76,Finish_table!BT$4:BT$99,0),1))</f>
        <v>#N/A</v>
      </c>
      <c r="T76" s="268" t="e">
        <f>(INDEX(Finish_table!CB$4:CB$99,MATCH('10Year_History_Results'!$G76,Finish_table!CC$4:CC$99,0),1))</f>
        <v>#N/A</v>
      </c>
      <c r="U76" s="268" t="str">
        <f>(INDEX(Finish_table!CK$4:CK$99,MATCH('10Year_History_Results'!$G76,Finish_table!CL$4:CL$99,0),1))</f>
        <v>W</v>
      </c>
      <c r="V76" s="288" t="e">
        <f>(INDEX(Finish_table!CT$4:CT$99,MATCH('10Year_History_Results'!$G76,Finish_table!CU$4:CU$99,0),1))</f>
        <v>#N/A</v>
      </c>
      <c r="W76" s="2"/>
      <c r="X76" s="2"/>
      <c r="Y76" s="2"/>
      <c r="Z76">
        <f t="shared" si="35"/>
        <v>2753</v>
      </c>
      <c r="AA76" s="153"/>
      <c r="AB76" s="2"/>
      <c r="AC76" s="2">
        <f t="shared" si="55"/>
        <v>0</v>
      </c>
      <c r="AD76" s="2">
        <f t="shared" si="36"/>
        <v>0</v>
      </c>
      <c r="AE76" s="2">
        <f t="shared" si="37"/>
        <v>0</v>
      </c>
      <c r="AF76" s="2">
        <f t="shared" si="38"/>
        <v>0</v>
      </c>
      <c r="AG76" s="2">
        <f t="shared" si="39"/>
        <v>0</v>
      </c>
      <c r="AH76" s="2">
        <f t="shared" si="40"/>
        <v>0</v>
      </c>
      <c r="AI76" s="2">
        <f t="shared" si="41"/>
        <v>0</v>
      </c>
      <c r="AJ76" s="2">
        <f t="shared" si="42"/>
        <v>0</v>
      </c>
      <c r="AK76" s="2">
        <f t="shared" si="43"/>
        <v>30</v>
      </c>
      <c r="AL76" s="154">
        <f t="shared" si="44"/>
        <v>0</v>
      </c>
      <c r="AM76" s="2">
        <f t="shared" si="56"/>
        <v>9.4868329805051381</v>
      </c>
      <c r="AN76" s="2"/>
      <c r="AO76">
        <f t="shared" si="57"/>
        <v>2753</v>
      </c>
      <c r="AP76" s="153"/>
      <c r="AQ76" s="2"/>
      <c r="AR76" s="2">
        <f>INDEX('2001'!$B$44:$B$140,'10Year_History_Results'!BF76)</f>
        <v>0</v>
      </c>
      <c r="AS76" s="2">
        <f>INDEX('2002'!$B$44:$B$140,'10Year_History_Results'!BG76)</f>
        <v>0</v>
      </c>
      <c r="AT76" s="2">
        <f>INDEX('2003'!$B$44:$B$140,'10Year_History_Results'!BH76)</f>
        <v>0</v>
      </c>
      <c r="AU76" s="2">
        <f>INDEX('2004'!$B$44:$B$140,'10Year_History_Results'!BI76)</f>
        <v>0</v>
      </c>
      <c r="AV76" s="2">
        <f>INDEX('2005'!$B$44:$B$140,'10Year_History_Results'!BJ76)</f>
        <v>0</v>
      </c>
      <c r="AW76" s="2">
        <f>INDEX('2006'!$B$44:$B$140,'10Year_History_Results'!BK76)</f>
        <v>0</v>
      </c>
      <c r="AX76" s="2">
        <f>INDEX('2007'!$B$44:$B$140,'10Year_History_Results'!BL76)</f>
        <v>0</v>
      </c>
      <c r="AY76" s="2">
        <f>INDEX('2008'!$B$44:$B$140,'10Year_History_Results'!BM76)</f>
        <v>0</v>
      </c>
      <c r="AZ76" s="2">
        <f>INDEX('2009'!$B$44:$B$140,'10Year_History_Results'!BN76)</f>
        <v>5</v>
      </c>
      <c r="BA76" s="154">
        <f>INDEX('2010'!$B$44:$B$140,'10Year_History_Results'!BO76)</f>
        <v>0</v>
      </c>
      <c r="BC76">
        <f t="shared" si="58"/>
        <v>2753</v>
      </c>
      <c r="BD76" s="153"/>
      <c r="BE76" s="2"/>
      <c r="BF76" s="2">
        <f>IF(ISNA(MATCH($BC76,'2001'!$A$44:$A$139,0)),97,MATCH($BC76,'2001'!$A$44:$A$139,0))</f>
        <v>97</v>
      </c>
      <c r="BG76" s="2">
        <f>IF(ISNA(MATCH($BC76,'2002'!$A$44:$A$139,0)),97,MATCH($BC76,'2002'!$A$44:$A$139,0))</f>
        <v>97</v>
      </c>
      <c r="BH76" s="2">
        <f>IF(ISNA(MATCH($BC76,'2003'!$A$44:$A$139,0)),97,MATCH($BC76,'2003'!$A$44:$A$139,0))</f>
        <v>97</v>
      </c>
      <c r="BI76" s="2">
        <f>IF(ISNA(MATCH($BC76,'2004'!$A$44:$A$139,0)),97,MATCH($BC76,'2004'!$A$44:$A$139,0))</f>
        <v>97</v>
      </c>
      <c r="BJ76" s="2">
        <f>IF(ISNA(MATCH($BC76,'2005'!$A$44:$A$139,0)),97,MATCH($BC76,'2005'!$A$44:$A$139,0))</f>
        <v>97</v>
      </c>
      <c r="BK76" s="2">
        <f>IF(ISNA(MATCH($BC76,'2006'!$A$44:$A$139,0)),97,MATCH($BC76,'2006'!$A$44:$A$139,0))</f>
        <v>97</v>
      </c>
      <c r="BL76" s="2">
        <f>IF(ISNA(MATCH($BC76,'2007'!$A$44:$A$139,0)),97,MATCH($BC76,'2007'!$A$44:$A$139,0))</f>
        <v>97</v>
      </c>
      <c r="BM76" s="2">
        <f>IF(ISNA(MATCH($BC76,'2008'!$A$44:$A$139,0)),97,MATCH($BC76,'2008'!$A$44:$A$139,0))</f>
        <v>97</v>
      </c>
      <c r="BN76" s="2">
        <f>IF(ISNA(MATCH($BC76,'2009'!$A$44:$A$139,0)),97,MATCH($BC76,'2009'!$A$44:$A$139,0))</f>
        <v>93</v>
      </c>
      <c r="BO76" s="154">
        <f>IF(ISNA(MATCH($BC76,'2010'!$A$44:$A$139,0)),97,MATCH($BC76,'2010'!$A$44:$A$139,0))</f>
        <v>97</v>
      </c>
      <c r="BQ76">
        <f t="shared" si="59"/>
        <v>2753</v>
      </c>
      <c r="BR76" s="323"/>
      <c r="BS76" s="324"/>
      <c r="BT76" s="324">
        <f t="shared" si="60"/>
        <v>0</v>
      </c>
      <c r="BU76" s="324">
        <f t="shared" si="45"/>
        <v>0</v>
      </c>
      <c r="BV76" s="324">
        <f t="shared" si="46"/>
        <v>0</v>
      </c>
      <c r="BW76" s="324">
        <f t="shared" si="47"/>
        <v>0</v>
      </c>
      <c r="BX76" s="324">
        <f t="shared" si="48"/>
        <v>0</v>
      </c>
      <c r="BY76" s="324">
        <f t="shared" si="49"/>
        <v>0</v>
      </c>
      <c r="BZ76" s="324">
        <f t="shared" si="50"/>
        <v>0</v>
      </c>
      <c r="CA76" s="324">
        <f t="shared" si="51"/>
        <v>0</v>
      </c>
      <c r="CB76" s="324">
        <f t="shared" si="52"/>
        <v>35</v>
      </c>
      <c r="CC76" s="325">
        <f t="shared" si="53"/>
        <v>23.331</v>
      </c>
    </row>
    <row r="77" spans="2:81" ht="13.5" thickBot="1">
      <c r="B77" s="171">
        <v>45</v>
      </c>
      <c r="C77" s="52">
        <f t="shared" si="31"/>
        <v>7</v>
      </c>
      <c r="D77" s="52">
        <f t="shared" si="54"/>
        <v>0</v>
      </c>
      <c r="E77" s="99"/>
      <c r="F77" s="2">
        <f t="shared" si="61"/>
        <v>72</v>
      </c>
      <c r="G77" s="158">
        <v>888</v>
      </c>
      <c r="H77" s="169">
        <f t="shared" si="32"/>
        <v>1</v>
      </c>
      <c r="I77" s="169">
        <f t="shared" si="33"/>
        <v>23</v>
      </c>
      <c r="J77" s="331">
        <f t="shared" si="34"/>
        <v>23</v>
      </c>
      <c r="K77" s="2"/>
      <c r="L77" s="268"/>
      <c r="M77" s="268" t="e">
        <f>(INDEX(Finish_table!R$4:R$83,MATCH('10Year_History_Results'!$G77,Finish_table!S$4:S$83,0),1))</f>
        <v>#N/A</v>
      </c>
      <c r="N77" s="268" t="e">
        <f>(INDEX(Finish_table!Z$4:Z$99,MATCH('10Year_History_Results'!$G77,Finish_table!AA$4:AA$99,0),1))</f>
        <v>#N/A</v>
      </c>
      <c r="O77" s="268" t="e">
        <f>(INDEX(Finish_table!AI$4:AI$99,MATCH('10Year_History_Results'!$G77,Finish_table!AJ$4:AJ$99,0),1))</f>
        <v>#N/A</v>
      </c>
      <c r="P77" s="268" t="e">
        <f>(INDEX(Finish_table!AR$4:AR$99,MATCH('10Year_History_Results'!$G77,Finish_table!AS$4:AS$99,0),1))</f>
        <v>#N/A</v>
      </c>
      <c r="Q77" s="268" t="e">
        <f>(INDEX(Finish_table!BA$4:BA$99,MATCH('10Year_History_Results'!$G77,Finish_table!BB$4:BB$99,0),1))</f>
        <v>#N/A</v>
      </c>
      <c r="R77" s="268" t="e">
        <f>(INDEX(Finish_table!BJ$4:BJ$99,MATCH('10Year_History_Results'!$G77,Finish_table!BK$4:BK$99,0),1))</f>
        <v>#N/A</v>
      </c>
      <c r="S77" s="268" t="e">
        <f>(INDEX(Finish_table!BS$4:BS$99,MATCH('10Year_History_Results'!$G77,Finish_table!BT$4:BT$99,0),1))</f>
        <v>#N/A</v>
      </c>
      <c r="T77" s="268" t="e">
        <f>(INDEX(Finish_table!CB$4:CB$99,MATCH('10Year_History_Results'!$G77,Finish_table!CC$4:CC$99,0),1))</f>
        <v>#N/A</v>
      </c>
      <c r="U77" s="268" t="e">
        <f>(INDEX(Finish_table!CK$4:CK$99,MATCH('10Year_History_Results'!$G77,Finish_table!CL$4:CL$99,0),1))</f>
        <v>#N/A</v>
      </c>
      <c r="V77" s="288" t="str">
        <f>(INDEX(Finish_table!CT$4:CT$99,MATCH('10Year_History_Results'!$G77,Finish_table!CU$4:CU$99,0),1))</f>
        <v>F</v>
      </c>
      <c r="W77" s="2"/>
      <c r="X77" s="2"/>
      <c r="Y77" s="2"/>
      <c r="Z77">
        <f t="shared" si="35"/>
        <v>888</v>
      </c>
      <c r="AA77" s="153"/>
      <c r="AB77" s="2"/>
      <c r="AC77" s="2">
        <f t="shared" si="55"/>
        <v>0</v>
      </c>
      <c r="AD77" s="2">
        <f t="shared" si="36"/>
        <v>0</v>
      </c>
      <c r="AE77" s="2">
        <f t="shared" si="37"/>
        <v>0</v>
      </c>
      <c r="AF77" s="2">
        <f t="shared" si="38"/>
        <v>0</v>
      </c>
      <c r="AG77" s="2">
        <f t="shared" si="39"/>
        <v>0</v>
      </c>
      <c r="AH77" s="2">
        <f t="shared" si="40"/>
        <v>0</v>
      </c>
      <c r="AI77" s="2">
        <f t="shared" si="41"/>
        <v>0</v>
      </c>
      <c r="AJ77" s="2">
        <f t="shared" si="42"/>
        <v>0</v>
      </c>
      <c r="AK77" s="2">
        <f t="shared" si="43"/>
        <v>0</v>
      </c>
      <c r="AL77" s="154">
        <f t="shared" si="44"/>
        <v>20</v>
      </c>
      <c r="AM77" s="2">
        <f t="shared" si="56"/>
        <v>6.324555320336759</v>
      </c>
      <c r="AN77" s="2"/>
      <c r="AO77">
        <f t="shared" si="57"/>
        <v>888</v>
      </c>
      <c r="AP77" s="153"/>
      <c r="AQ77" s="2"/>
      <c r="AR77" s="2">
        <f>INDEX('2001'!$B$44:$B$140,'10Year_History_Results'!BF77)</f>
        <v>0</v>
      </c>
      <c r="AS77" s="2">
        <f>INDEX('2002'!$B$44:$B$140,'10Year_History_Results'!BG77)</f>
        <v>0</v>
      </c>
      <c r="AT77" s="2">
        <f>INDEX('2003'!$B$44:$B$140,'10Year_History_Results'!BH77)</f>
        <v>0</v>
      </c>
      <c r="AU77" s="2">
        <f>INDEX('2004'!$B$44:$B$140,'10Year_History_Results'!BI77)</f>
        <v>0</v>
      </c>
      <c r="AV77" s="2">
        <f>INDEX('2005'!$B$44:$B$140,'10Year_History_Results'!BJ77)</f>
        <v>0</v>
      </c>
      <c r="AW77" s="2">
        <f>INDEX('2006'!$B$44:$B$140,'10Year_History_Results'!BK77)</f>
        <v>0</v>
      </c>
      <c r="AX77" s="2">
        <f>INDEX('2007'!$B$44:$B$140,'10Year_History_Results'!BL77)</f>
        <v>0</v>
      </c>
      <c r="AY77" s="2">
        <f>INDEX('2008'!$B$44:$B$140,'10Year_History_Results'!BM77)</f>
        <v>0</v>
      </c>
      <c r="AZ77" s="2">
        <f>INDEX('2009'!$B$44:$B$140,'10Year_History_Results'!BN77)</f>
        <v>0</v>
      </c>
      <c r="BA77" s="154">
        <f>INDEX('2010'!$B$44:$B$140,'10Year_History_Results'!BO77)</f>
        <v>3</v>
      </c>
      <c r="BC77">
        <f t="shared" si="58"/>
        <v>888</v>
      </c>
      <c r="BD77" s="153"/>
      <c r="BE77" s="2"/>
      <c r="BF77" s="2">
        <f>IF(ISNA(MATCH($BC77,'2001'!$A$44:$A$139,0)),97,MATCH($BC77,'2001'!$A$44:$A$139,0))</f>
        <v>97</v>
      </c>
      <c r="BG77" s="2">
        <f>IF(ISNA(MATCH($BC77,'2002'!$A$44:$A$139,0)),97,MATCH($BC77,'2002'!$A$44:$A$139,0))</f>
        <v>97</v>
      </c>
      <c r="BH77" s="2">
        <f>IF(ISNA(MATCH($BC77,'2003'!$A$44:$A$139,0)),97,MATCH($BC77,'2003'!$A$44:$A$139,0))</f>
        <v>97</v>
      </c>
      <c r="BI77" s="2">
        <f>IF(ISNA(MATCH($BC77,'2004'!$A$44:$A$139,0)),97,MATCH($BC77,'2004'!$A$44:$A$139,0))</f>
        <v>97</v>
      </c>
      <c r="BJ77" s="2">
        <f>IF(ISNA(MATCH($BC77,'2005'!$A$44:$A$139,0)),97,MATCH($BC77,'2005'!$A$44:$A$139,0))</f>
        <v>97</v>
      </c>
      <c r="BK77" s="2">
        <f>IF(ISNA(MATCH($BC77,'2006'!$A$44:$A$139,0)),97,MATCH($BC77,'2006'!$A$44:$A$139,0))</f>
        <v>97</v>
      </c>
      <c r="BL77" s="2">
        <f>IF(ISNA(MATCH($BC77,'2007'!$A$44:$A$139,0)),97,MATCH($BC77,'2007'!$A$44:$A$139,0))</f>
        <v>97</v>
      </c>
      <c r="BM77" s="2">
        <f>IF(ISNA(MATCH($BC77,'2008'!$A$44:$A$139,0)),97,MATCH($BC77,'2008'!$A$44:$A$139,0))</f>
        <v>97</v>
      </c>
      <c r="BN77" s="2">
        <f>IF(ISNA(MATCH($BC77,'2009'!$A$44:$A$139,0)),97,MATCH($BC77,'2009'!$A$44:$A$139,0))</f>
        <v>97</v>
      </c>
      <c r="BO77" s="154">
        <f>IF(ISNA(MATCH($BC77,'2010'!$A$44:$A$139,0)),97,MATCH($BC77,'2010'!$A$44:$A$139,0))</f>
        <v>48</v>
      </c>
      <c r="BQ77">
        <f t="shared" si="59"/>
        <v>888</v>
      </c>
      <c r="BR77" s="323"/>
      <c r="BS77" s="324"/>
      <c r="BT77" s="324">
        <f t="shared" si="60"/>
        <v>0</v>
      </c>
      <c r="BU77" s="324">
        <f t="shared" si="45"/>
        <v>0</v>
      </c>
      <c r="BV77" s="324">
        <f t="shared" si="46"/>
        <v>0</v>
      </c>
      <c r="BW77" s="324">
        <f t="shared" si="47"/>
        <v>0</v>
      </c>
      <c r="BX77" s="324">
        <f t="shared" si="48"/>
        <v>0</v>
      </c>
      <c r="BY77" s="324">
        <f t="shared" si="49"/>
        <v>0</v>
      </c>
      <c r="BZ77" s="324">
        <f t="shared" si="50"/>
        <v>0</v>
      </c>
      <c r="CA77" s="324">
        <f t="shared" si="51"/>
        <v>0</v>
      </c>
      <c r="CB77" s="324">
        <f t="shared" si="52"/>
        <v>0</v>
      </c>
      <c r="CC77" s="325">
        <f t="shared" si="53"/>
        <v>23</v>
      </c>
    </row>
    <row r="78" spans="2:81" ht="13.5" thickBot="1">
      <c r="B78" s="169">
        <v>45</v>
      </c>
      <c r="C78" s="52">
        <f t="shared" si="31"/>
        <v>8</v>
      </c>
      <c r="D78" s="52">
        <f t="shared" si="54"/>
        <v>0</v>
      </c>
      <c r="E78" s="99"/>
      <c r="F78" s="2">
        <f t="shared" si="61"/>
        <v>73</v>
      </c>
      <c r="G78" s="100">
        <v>2612</v>
      </c>
      <c r="H78" s="169">
        <f t="shared" si="32"/>
        <v>1</v>
      </c>
      <c r="I78" s="169">
        <f t="shared" si="33"/>
        <v>23</v>
      </c>
      <c r="J78" s="331">
        <f t="shared" si="34"/>
        <v>23</v>
      </c>
      <c r="K78" s="99"/>
      <c r="L78" s="268"/>
      <c r="M78" s="268" t="e">
        <f>(INDEX(Finish_table!R$4:R$83,MATCH('10Year_History_Results'!$G78,Finish_table!S$4:S$83,0),1))</f>
        <v>#N/A</v>
      </c>
      <c r="N78" s="268" t="e">
        <f>(INDEX(Finish_table!Z$4:Z$99,MATCH('10Year_History_Results'!$G78,Finish_table!AA$4:AA$99,0),1))</f>
        <v>#N/A</v>
      </c>
      <c r="O78" s="268" t="e">
        <f>(INDEX(Finish_table!AI$4:AI$99,MATCH('10Year_History_Results'!$G78,Finish_table!AJ$4:AJ$99,0),1))</f>
        <v>#N/A</v>
      </c>
      <c r="P78" s="268" t="e">
        <f>(INDEX(Finish_table!AR$4:AR$99,MATCH('10Year_History_Results'!$G78,Finish_table!AS$4:AS$99,0),1))</f>
        <v>#N/A</v>
      </c>
      <c r="Q78" s="268" t="e">
        <f>(INDEX(Finish_table!BA$4:BA$99,MATCH('10Year_History_Results'!$G78,Finish_table!BB$4:BB$99,0),1))</f>
        <v>#N/A</v>
      </c>
      <c r="R78" s="268" t="e">
        <f>(INDEX(Finish_table!BJ$4:BJ$99,MATCH('10Year_History_Results'!$G78,Finish_table!BK$4:BK$99,0),1))</f>
        <v>#N/A</v>
      </c>
      <c r="S78" s="268" t="e">
        <f>(INDEX(Finish_table!BS$4:BS$99,MATCH('10Year_History_Results'!$G78,Finish_table!BT$4:BT$99,0),1))</f>
        <v>#N/A</v>
      </c>
      <c r="T78" s="268" t="e">
        <f>(INDEX(Finish_table!CB$4:CB$99,MATCH('10Year_History_Results'!$G78,Finish_table!CC$4:CC$99,0),1))</f>
        <v>#N/A</v>
      </c>
      <c r="U78" s="268" t="e">
        <f>(INDEX(Finish_table!CK$4:CK$99,MATCH('10Year_History_Results'!$G78,Finish_table!CL$4:CL$99,0),1))</f>
        <v>#N/A</v>
      </c>
      <c r="V78" s="288" t="str">
        <f>(INDEX(Finish_table!CT$4:CT$99,MATCH('10Year_History_Results'!$G78,Finish_table!CU$4:CU$99,0),1))</f>
        <v>SF</v>
      </c>
      <c r="W78" s="2"/>
      <c r="Z78">
        <f t="shared" si="35"/>
        <v>2612</v>
      </c>
      <c r="AA78" s="117"/>
      <c r="AB78" s="2"/>
      <c r="AC78" s="2">
        <f t="shared" si="55"/>
        <v>0</v>
      </c>
      <c r="AD78" s="2">
        <f t="shared" si="36"/>
        <v>0</v>
      </c>
      <c r="AE78" s="2">
        <f t="shared" si="37"/>
        <v>0</v>
      </c>
      <c r="AF78" s="2">
        <f t="shared" si="38"/>
        <v>0</v>
      </c>
      <c r="AG78" s="2">
        <f t="shared" si="39"/>
        <v>0</v>
      </c>
      <c r="AH78" s="2">
        <f t="shared" si="40"/>
        <v>0</v>
      </c>
      <c r="AI78" s="2">
        <f t="shared" si="41"/>
        <v>0</v>
      </c>
      <c r="AJ78" s="2">
        <f t="shared" si="42"/>
        <v>0</v>
      </c>
      <c r="AK78" s="2">
        <f t="shared" si="43"/>
        <v>0</v>
      </c>
      <c r="AL78" s="154">
        <f t="shared" si="44"/>
        <v>10</v>
      </c>
      <c r="AM78" s="2">
        <f t="shared" si="56"/>
        <v>3.1622776601683795</v>
      </c>
      <c r="AN78" s="2"/>
      <c r="AO78">
        <f t="shared" si="57"/>
        <v>2612</v>
      </c>
      <c r="AP78" s="117"/>
      <c r="AQ78" s="2"/>
      <c r="AR78" s="2">
        <f>INDEX('2001'!$B$44:$B$140,'10Year_History_Results'!BF78)</f>
        <v>0</v>
      </c>
      <c r="AS78" s="2">
        <f>INDEX('2002'!$B$44:$B$140,'10Year_History_Results'!BG78)</f>
        <v>0</v>
      </c>
      <c r="AT78" s="2">
        <f>INDEX('2003'!$B$44:$B$140,'10Year_History_Results'!BH78)</f>
        <v>0</v>
      </c>
      <c r="AU78" s="2">
        <f>INDEX('2004'!$B$44:$B$140,'10Year_History_Results'!BI78)</f>
        <v>0</v>
      </c>
      <c r="AV78" s="2">
        <f>INDEX('2005'!$B$44:$B$140,'10Year_History_Results'!BJ78)</f>
        <v>0</v>
      </c>
      <c r="AW78" s="2">
        <f>INDEX('2006'!$B$44:$B$140,'10Year_History_Results'!BK78)</f>
        <v>0</v>
      </c>
      <c r="AX78" s="2">
        <f>INDEX('2007'!$B$44:$B$140,'10Year_History_Results'!BL78)</f>
        <v>0</v>
      </c>
      <c r="AY78" s="2">
        <f>INDEX('2008'!$B$44:$B$140,'10Year_History_Results'!BM78)</f>
        <v>0</v>
      </c>
      <c r="AZ78" s="2">
        <f>INDEX('2009'!$B$44:$B$140,'10Year_History_Results'!BN78)</f>
        <v>0</v>
      </c>
      <c r="BA78" s="154">
        <f>INDEX('2010'!$B$44:$B$140,'10Year_History_Results'!BO78)</f>
        <v>13</v>
      </c>
      <c r="BC78">
        <f t="shared" si="58"/>
        <v>2612</v>
      </c>
      <c r="BD78" s="117"/>
      <c r="BE78" s="2"/>
      <c r="BF78" s="2">
        <f>IF(ISNA(MATCH($BC78,'2001'!$A$44:$A$139,0)),97,MATCH($BC78,'2001'!$A$44:$A$139,0))</f>
        <v>97</v>
      </c>
      <c r="BG78" s="2">
        <f>IF(ISNA(MATCH($BC78,'2002'!$A$44:$A$139,0)),97,MATCH($BC78,'2002'!$A$44:$A$139,0))</f>
        <v>97</v>
      </c>
      <c r="BH78" s="2">
        <f>IF(ISNA(MATCH($BC78,'2003'!$A$44:$A$139,0)),97,MATCH($BC78,'2003'!$A$44:$A$139,0))</f>
        <v>97</v>
      </c>
      <c r="BI78" s="2">
        <f>IF(ISNA(MATCH($BC78,'2004'!$A$44:$A$139,0)),97,MATCH($BC78,'2004'!$A$44:$A$139,0))</f>
        <v>97</v>
      </c>
      <c r="BJ78" s="2">
        <f>IF(ISNA(MATCH($BC78,'2005'!$A$44:$A$139,0)),97,MATCH($BC78,'2005'!$A$44:$A$139,0))</f>
        <v>97</v>
      </c>
      <c r="BK78" s="2">
        <f>IF(ISNA(MATCH($BC78,'2006'!$A$44:$A$139,0)),97,MATCH($BC78,'2006'!$A$44:$A$139,0))</f>
        <v>97</v>
      </c>
      <c r="BL78" s="2">
        <f>IF(ISNA(MATCH($BC78,'2007'!$A$44:$A$139,0)),97,MATCH($BC78,'2007'!$A$44:$A$139,0))</f>
        <v>97</v>
      </c>
      <c r="BM78" s="2">
        <f>IF(ISNA(MATCH($BC78,'2008'!$A$44:$A$139,0)),97,MATCH($BC78,'2008'!$A$44:$A$139,0))</f>
        <v>97</v>
      </c>
      <c r="BN78" s="2">
        <f>IF(ISNA(MATCH($BC78,'2009'!$A$44:$A$139,0)),97,MATCH($BC78,'2009'!$A$44:$A$139,0))</f>
        <v>97</v>
      </c>
      <c r="BO78" s="154">
        <f>IF(ISNA(MATCH($BC78,'2010'!$A$44:$A$139,0)),97,MATCH($BC78,'2010'!$A$44:$A$139,0))</f>
        <v>86</v>
      </c>
      <c r="BQ78">
        <f t="shared" si="59"/>
        <v>2612</v>
      </c>
      <c r="BR78" s="326"/>
      <c r="BS78" s="324"/>
      <c r="BT78" s="324">
        <f t="shared" si="60"/>
        <v>0</v>
      </c>
      <c r="BU78" s="324">
        <f t="shared" si="45"/>
        <v>0</v>
      </c>
      <c r="BV78" s="324">
        <f t="shared" si="46"/>
        <v>0</v>
      </c>
      <c r="BW78" s="324">
        <f t="shared" si="47"/>
        <v>0</v>
      </c>
      <c r="BX78" s="324">
        <f t="shared" si="48"/>
        <v>0</v>
      </c>
      <c r="BY78" s="324">
        <f t="shared" si="49"/>
        <v>0</v>
      </c>
      <c r="BZ78" s="324">
        <f t="shared" si="50"/>
        <v>0</v>
      </c>
      <c r="CA78" s="324">
        <f t="shared" si="51"/>
        <v>0</v>
      </c>
      <c r="CB78" s="324">
        <f t="shared" si="52"/>
        <v>0</v>
      </c>
      <c r="CC78" s="325">
        <f t="shared" si="53"/>
        <v>23</v>
      </c>
    </row>
    <row r="79" spans="2:81" ht="13.5" thickBot="1">
      <c r="B79" s="171">
        <v>45</v>
      </c>
      <c r="C79" s="52">
        <f t="shared" si="31"/>
        <v>9</v>
      </c>
      <c r="D79" s="52">
        <f t="shared" si="54"/>
        <v>9</v>
      </c>
      <c r="E79" s="99"/>
      <c r="F79" s="2">
        <f t="shared" si="61"/>
        <v>74</v>
      </c>
      <c r="G79" s="100">
        <v>60</v>
      </c>
      <c r="H79" s="169">
        <f t="shared" si="32"/>
        <v>7</v>
      </c>
      <c r="I79" s="169">
        <f t="shared" si="33"/>
        <v>164</v>
      </c>
      <c r="J79" s="331">
        <f t="shared" si="34"/>
        <v>22.603190744200674</v>
      </c>
      <c r="K79" s="99"/>
      <c r="L79" s="268"/>
      <c r="M79" s="268" t="str">
        <f>(INDEX(Finish_table!R$4:R$83,MATCH('10Year_History_Results'!$G79,Finish_table!S$4:S$83,0),1))</f>
        <v>W</v>
      </c>
      <c r="N79" s="268" t="str">
        <f>(INDEX(Finish_table!Z$4:Z$99,MATCH('10Year_History_Results'!$G79,Finish_table!AA$4:AA$99,0),1))</f>
        <v>W</v>
      </c>
      <c r="O79" s="268" t="str">
        <f>(INDEX(Finish_table!AI$4:AI$99,MATCH('10Year_History_Results'!$G79,Finish_table!AJ$4:AJ$99,0),1))</f>
        <v>QF</v>
      </c>
      <c r="P79" s="268" t="str">
        <f>(INDEX(Finish_table!AR$4:AR$99,MATCH('10Year_History_Results'!$G79,Finish_table!AS$4:AS$99,0),1))</f>
        <v>QF</v>
      </c>
      <c r="Q79" s="268" t="e">
        <f>(INDEX(Finish_table!BA$4:BA$99,MATCH('10Year_History_Results'!$G79,Finish_table!BB$4:BB$99,0),1))</f>
        <v>#N/A</v>
      </c>
      <c r="R79" s="268" t="str">
        <f>(INDEX(Finish_table!BJ$4:BJ$99,MATCH('10Year_History_Results'!$G79,Finish_table!BK$4:BK$99,0),1))</f>
        <v>QF</v>
      </c>
      <c r="S79" s="268" t="str">
        <f>(INDEX(Finish_table!BS$4:BS$99,MATCH('10Year_History_Results'!$G79,Finish_table!BT$4:BT$99,0),1))</f>
        <v>QF</v>
      </c>
      <c r="T79" s="268" t="str">
        <f>(INDEX(Finish_table!CB$4:CB$99,MATCH('10Year_History_Results'!$G79,Finish_table!CC$4:CC$99,0),1))</f>
        <v>W</v>
      </c>
      <c r="U79" s="268" t="e">
        <f>(INDEX(Finish_table!CK$4:CK$99,MATCH('10Year_History_Results'!$G79,Finish_table!CL$4:CL$99,0),1))</f>
        <v>#N/A</v>
      </c>
      <c r="V79" s="288" t="e">
        <f>(INDEX(Finish_table!CT$4:CT$99,MATCH('10Year_History_Results'!$G79,Finish_table!CU$4:CU$99,0),1))</f>
        <v>#N/A</v>
      </c>
      <c r="W79" s="2"/>
      <c r="Z79">
        <f t="shared" si="35"/>
        <v>60</v>
      </c>
      <c r="AA79" s="117"/>
      <c r="AB79" s="2"/>
      <c r="AC79" s="2">
        <f t="shared" si="55"/>
        <v>30</v>
      </c>
      <c r="AD79" s="2">
        <f t="shared" si="36"/>
        <v>30</v>
      </c>
      <c r="AE79" s="2">
        <f t="shared" si="37"/>
        <v>0</v>
      </c>
      <c r="AF79" s="2">
        <f t="shared" si="38"/>
        <v>0</v>
      </c>
      <c r="AG79" s="2">
        <f t="shared" si="39"/>
        <v>0</v>
      </c>
      <c r="AH79" s="2">
        <f t="shared" si="40"/>
        <v>0</v>
      </c>
      <c r="AI79" s="2">
        <f t="shared" si="41"/>
        <v>0</v>
      </c>
      <c r="AJ79" s="2">
        <f t="shared" si="42"/>
        <v>30</v>
      </c>
      <c r="AK79" s="2">
        <f t="shared" si="43"/>
        <v>0</v>
      </c>
      <c r="AL79" s="154">
        <f t="shared" si="44"/>
        <v>0</v>
      </c>
      <c r="AM79" s="2">
        <f t="shared" si="56"/>
        <v>14.491376746189438</v>
      </c>
      <c r="AN79" s="2"/>
      <c r="AO79">
        <f t="shared" si="57"/>
        <v>60</v>
      </c>
      <c r="AP79" s="117"/>
      <c r="AQ79" s="2"/>
      <c r="AR79" s="2">
        <f>INDEX('2001'!$B$44:$B$140,'10Year_History_Results'!BF79)</f>
        <v>16</v>
      </c>
      <c r="AS79" s="2">
        <f>INDEX('2002'!$B$44:$B$140,'10Year_History_Results'!BG79)</f>
        <v>16</v>
      </c>
      <c r="AT79" s="2">
        <f>INDEX('2003'!$B$44:$B$140,'10Year_History_Results'!BH79)</f>
        <v>10</v>
      </c>
      <c r="AU79" s="2">
        <f>INDEX('2004'!$B$44:$B$140,'10Year_History_Results'!BI79)</f>
        <v>16</v>
      </c>
      <c r="AV79" s="2">
        <f>INDEX('2005'!$B$44:$B$140,'10Year_History_Results'!BJ79)</f>
        <v>0</v>
      </c>
      <c r="AW79" s="2">
        <f>INDEX('2006'!$B$44:$B$140,'10Year_History_Results'!BK79)</f>
        <v>6</v>
      </c>
      <c r="AX79" s="2">
        <f>INDEX('2007'!$B$44:$B$140,'10Year_History_Results'!BL79)</f>
        <v>9</v>
      </c>
      <c r="AY79" s="2">
        <f>INDEX('2008'!$B$44:$B$140,'10Year_History_Results'!BM79)</f>
        <v>1</v>
      </c>
      <c r="AZ79" s="2">
        <f>INDEX('2009'!$B$44:$B$140,'10Year_History_Results'!BN79)</f>
        <v>0</v>
      </c>
      <c r="BA79" s="154">
        <f>INDEX('2010'!$B$44:$B$140,'10Year_History_Results'!BO79)</f>
        <v>0</v>
      </c>
      <c r="BC79">
        <f t="shared" si="58"/>
        <v>60</v>
      </c>
      <c r="BD79" s="117"/>
      <c r="BE79" s="2"/>
      <c r="BF79" s="2">
        <f>IF(ISNA(MATCH($BC79,'2001'!$A$44:$A$139,0)),97,MATCH($BC79,'2001'!$A$44:$A$139,0))</f>
        <v>14</v>
      </c>
      <c r="BG79" s="2">
        <f>IF(ISNA(MATCH($BC79,'2002'!$A$44:$A$139,0)),97,MATCH($BC79,'2002'!$A$44:$A$139,0))</f>
        <v>10</v>
      </c>
      <c r="BH79" s="2">
        <f>IF(ISNA(MATCH($BC79,'2003'!$A$44:$A$139,0)),97,MATCH($BC79,'2003'!$A$44:$A$139,0))</f>
        <v>11</v>
      </c>
      <c r="BI79" s="2">
        <f>IF(ISNA(MATCH($BC79,'2004'!$A$44:$A$139,0)),97,MATCH($BC79,'2004'!$A$44:$A$139,0))</f>
        <v>10</v>
      </c>
      <c r="BJ79" s="2">
        <f>IF(ISNA(MATCH($BC79,'2005'!$A$44:$A$139,0)),97,MATCH($BC79,'2005'!$A$44:$A$139,0))</f>
        <v>97</v>
      </c>
      <c r="BK79" s="2">
        <f>IF(ISNA(MATCH($BC79,'2006'!$A$44:$A$139,0)),97,MATCH($BC79,'2006'!$A$44:$A$139,0))</f>
        <v>9</v>
      </c>
      <c r="BL79" s="2">
        <f>IF(ISNA(MATCH($BC79,'2007'!$A$44:$A$139,0)),97,MATCH($BC79,'2007'!$A$44:$A$139,0))</f>
        <v>9</v>
      </c>
      <c r="BM79" s="2">
        <f>IF(ISNA(MATCH($BC79,'2008'!$A$44:$A$139,0)),97,MATCH($BC79,'2008'!$A$44:$A$139,0))</f>
        <v>13</v>
      </c>
      <c r="BN79" s="2">
        <f>IF(ISNA(MATCH($BC79,'2009'!$A$44:$A$139,0)),97,MATCH($BC79,'2009'!$A$44:$A$139,0))</f>
        <v>97</v>
      </c>
      <c r="BO79" s="154">
        <f>IF(ISNA(MATCH($BC79,'2010'!$A$44:$A$139,0)),97,MATCH($BC79,'2010'!$A$44:$A$139,0))</f>
        <v>97</v>
      </c>
      <c r="BQ79">
        <f t="shared" si="59"/>
        <v>60</v>
      </c>
      <c r="BR79" s="326"/>
      <c r="BS79" s="324"/>
      <c r="BT79" s="324">
        <f t="shared" si="60"/>
        <v>46</v>
      </c>
      <c r="BU79" s="324">
        <f t="shared" si="45"/>
        <v>76.663600000000002</v>
      </c>
      <c r="BV79" s="324">
        <f t="shared" si="46"/>
        <v>61.103955759999998</v>
      </c>
      <c r="BW79" s="324">
        <f t="shared" si="47"/>
        <v>56.731896909615998</v>
      </c>
      <c r="BX79" s="324">
        <f t="shared" si="48"/>
        <v>37.817482479950023</v>
      </c>
      <c r="BY79" s="324">
        <f t="shared" si="49"/>
        <v>31.209133821134685</v>
      </c>
      <c r="BZ79" s="324">
        <f t="shared" si="50"/>
        <v>29.804008605168381</v>
      </c>
      <c r="CA79" s="324">
        <f t="shared" si="51"/>
        <v>50.867352136205241</v>
      </c>
      <c r="CB79" s="324">
        <f t="shared" si="52"/>
        <v>33.908176933994412</v>
      </c>
      <c r="CC79" s="325">
        <f t="shared" si="53"/>
        <v>22.603190744200674</v>
      </c>
    </row>
    <row r="80" spans="2:81" ht="13.5" thickBot="1">
      <c r="B80" s="169">
        <v>47</v>
      </c>
      <c r="C80" s="52">
        <f t="shared" si="31"/>
        <v>1</v>
      </c>
      <c r="D80" s="52">
        <f t="shared" si="54"/>
        <v>0</v>
      </c>
      <c r="E80" s="99"/>
      <c r="F80" s="2">
        <f t="shared" si="61"/>
        <v>75</v>
      </c>
      <c r="G80" s="100">
        <v>135</v>
      </c>
      <c r="H80" s="169">
        <f t="shared" si="32"/>
        <v>5</v>
      </c>
      <c r="I80" s="169">
        <f t="shared" si="33"/>
        <v>104</v>
      </c>
      <c r="J80" s="331">
        <f t="shared" si="34"/>
        <v>22.524147642027678</v>
      </c>
      <c r="K80" s="99"/>
      <c r="L80" s="268"/>
      <c r="M80" s="268" t="str">
        <f>(INDEX(Finish_table!R$4:R$83,MATCH('10Year_History_Results'!$G80,Finish_table!S$4:S$83,0),1))</f>
        <v>F</v>
      </c>
      <c r="N80" s="268" t="str">
        <f>(INDEX(Finish_table!Z$4:Z$99,MATCH('10Year_History_Results'!$G80,Finish_table!AA$4:AA$99,0),1))</f>
        <v>QF</v>
      </c>
      <c r="O80" s="268" t="e">
        <f>(INDEX(Finish_table!AI$4:AI$99,MATCH('10Year_History_Results'!$G80,Finish_table!AJ$4:AJ$99,0),1))</f>
        <v>#N/A</v>
      </c>
      <c r="P80" s="268" t="e">
        <f>(INDEX(Finish_table!AR$4:AR$99,MATCH('10Year_History_Results'!$G80,Finish_table!AS$4:AS$99,0),1))</f>
        <v>#N/A</v>
      </c>
      <c r="Q80" s="268" t="str">
        <f>(INDEX(Finish_table!BA$4:BA$99,MATCH('10Year_History_Results'!$G80,Finish_table!BB$4:BB$99,0),1))</f>
        <v>F</v>
      </c>
      <c r="R80" s="268" t="str">
        <f>(INDEX(Finish_table!BJ$4:BJ$99,MATCH('10Year_History_Results'!$G80,Finish_table!BK$4:BK$99,0),1))</f>
        <v>QF</v>
      </c>
      <c r="S80" s="268" t="e">
        <f>(INDEX(Finish_table!BS$4:BS$99,MATCH('10Year_History_Results'!$G80,Finish_table!BT$4:BT$99,0),1))</f>
        <v>#N/A</v>
      </c>
      <c r="T80" s="268" t="e">
        <f>(INDEX(Finish_table!CB$4:CB$99,MATCH('10Year_History_Results'!$G80,Finish_table!CC$4:CC$99,0),1))</f>
        <v>#N/A</v>
      </c>
      <c r="U80" s="268" t="str">
        <f>(INDEX(Finish_table!CK$4:CK$99,MATCH('10Year_History_Results'!$G80,Finish_table!CL$4:CL$99,0),1))</f>
        <v>F</v>
      </c>
      <c r="V80" s="288" t="e">
        <f>(INDEX(Finish_table!CT$4:CT$99,MATCH('10Year_History_Results'!$G80,Finish_table!CU$4:CU$99,0),1))</f>
        <v>#N/A</v>
      </c>
      <c r="W80" s="2"/>
      <c r="Z80">
        <f t="shared" si="35"/>
        <v>135</v>
      </c>
      <c r="AA80" s="117"/>
      <c r="AB80" s="2"/>
      <c r="AC80" s="2">
        <f t="shared" si="55"/>
        <v>20</v>
      </c>
      <c r="AD80" s="2">
        <f t="shared" si="36"/>
        <v>0</v>
      </c>
      <c r="AE80" s="2">
        <f t="shared" si="37"/>
        <v>0</v>
      </c>
      <c r="AF80" s="2">
        <f t="shared" si="38"/>
        <v>0</v>
      </c>
      <c r="AG80" s="2">
        <f t="shared" si="39"/>
        <v>20</v>
      </c>
      <c r="AH80" s="2">
        <f t="shared" si="40"/>
        <v>0</v>
      </c>
      <c r="AI80" s="2">
        <f t="shared" si="41"/>
        <v>0</v>
      </c>
      <c r="AJ80" s="2">
        <f t="shared" si="42"/>
        <v>0</v>
      </c>
      <c r="AK80" s="2">
        <f t="shared" si="43"/>
        <v>20</v>
      </c>
      <c r="AL80" s="154">
        <f t="shared" si="44"/>
        <v>0</v>
      </c>
      <c r="AM80" s="2">
        <f t="shared" si="56"/>
        <v>9.6609178307929593</v>
      </c>
      <c r="AN80" s="2"/>
      <c r="AO80">
        <f t="shared" si="57"/>
        <v>135</v>
      </c>
      <c r="AP80" s="117"/>
      <c r="AQ80" s="2"/>
      <c r="AR80" s="2">
        <f>INDEX('2001'!$B$44:$B$140,'10Year_History_Results'!BF80)</f>
        <v>12</v>
      </c>
      <c r="AS80" s="2">
        <f>INDEX('2002'!$B$44:$B$140,'10Year_History_Results'!BG80)</f>
        <v>3</v>
      </c>
      <c r="AT80" s="2">
        <f>INDEX('2003'!$B$44:$B$140,'10Year_History_Results'!BH80)</f>
        <v>0</v>
      </c>
      <c r="AU80" s="2">
        <f>INDEX('2004'!$B$44:$B$140,'10Year_History_Results'!BI80)</f>
        <v>0</v>
      </c>
      <c r="AV80" s="2">
        <f>INDEX('2005'!$B$44:$B$140,'10Year_History_Results'!BJ80)</f>
        <v>16</v>
      </c>
      <c r="AW80" s="2">
        <f>INDEX('2006'!$B$44:$B$140,'10Year_History_Results'!BK80)</f>
        <v>11</v>
      </c>
      <c r="AX80" s="2">
        <f>INDEX('2007'!$B$44:$B$140,'10Year_History_Results'!BL80)</f>
        <v>0</v>
      </c>
      <c r="AY80" s="2">
        <f>INDEX('2008'!$B$44:$B$140,'10Year_History_Results'!BM80)</f>
        <v>0</v>
      </c>
      <c r="AZ80" s="2">
        <f>INDEX('2009'!$B$44:$B$140,'10Year_History_Results'!BN80)</f>
        <v>2</v>
      </c>
      <c r="BA80" s="154">
        <f>INDEX('2010'!$B$44:$B$140,'10Year_History_Results'!BO80)</f>
        <v>0</v>
      </c>
      <c r="BC80">
        <f t="shared" si="58"/>
        <v>135</v>
      </c>
      <c r="BD80" s="117"/>
      <c r="BE80" s="2"/>
      <c r="BF80" s="2">
        <f>IF(ISNA(MATCH($BC80,'2001'!$A$44:$A$139,0)),97,MATCH($BC80,'2001'!$A$44:$A$139,0))</f>
        <v>33</v>
      </c>
      <c r="BG80" s="2">
        <f>IF(ISNA(MATCH($BC80,'2002'!$A$44:$A$139,0)),97,MATCH($BC80,'2002'!$A$44:$A$139,0))</f>
        <v>29</v>
      </c>
      <c r="BH80" s="2">
        <f>IF(ISNA(MATCH($BC80,'2003'!$A$44:$A$139,0)),97,MATCH($BC80,'2003'!$A$44:$A$139,0))</f>
        <v>97</v>
      </c>
      <c r="BI80" s="2">
        <f>IF(ISNA(MATCH($BC80,'2004'!$A$44:$A$139,0)),97,MATCH($BC80,'2004'!$A$44:$A$139,0))</f>
        <v>97</v>
      </c>
      <c r="BJ80" s="2">
        <f>IF(ISNA(MATCH($BC80,'2005'!$A$44:$A$139,0)),97,MATCH($BC80,'2005'!$A$44:$A$139,0))</f>
        <v>26</v>
      </c>
      <c r="BK80" s="2">
        <f>IF(ISNA(MATCH($BC80,'2006'!$A$44:$A$139,0)),97,MATCH($BC80,'2006'!$A$44:$A$139,0))</f>
        <v>28</v>
      </c>
      <c r="BL80" s="2">
        <f>IF(ISNA(MATCH($BC80,'2007'!$A$44:$A$139,0)),97,MATCH($BC80,'2007'!$A$44:$A$139,0))</f>
        <v>97</v>
      </c>
      <c r="BM80" s="2">
        <f>IF(ISNA(MATCH($BC80,'2008'!$A$44:$A$139,0)),97,MATCH($BC80,'2008'!$A$44:$A$139,0))</f>
        <v>97</v>
      </c>
      <c r="BN80" s="2">
        <f>IF(ISNA(MATCH($BC80,'2009'!$A$44:$A$139,0)),97,MATCH($BC80,'2009'!$A$44:$A$139,0))</f>
        <v>22</v>
      </c>
      <c r="BO80" s="154">
        <f>IF(ISNA(MATCH($BC80,'2010'!$A$44:$A$139,0)),97,MATCH($BC80,'2010'!$A$44:$A$139,0))</f>
        <v>97</v>
      </c>
      <c r="BQ80">
        <f t="shared" si="59"/>
        <v>135</v>
      </c>
      <c r="BR80" s="326"/>
      <c r="BS80" s="324"/>
      <c r="BT80" s="324">
        <f t="shared" si="60"/>
        <v>32</v>
      </c>
      <c r="BU80" s="324">
        <f t="shared" si="45"/>
        <v>24.331199999999999</v>
      </c>
      <c r="BV80" s="324">
        <f t="shared" si="46"/>
        <v>16.21917792</v>
      </c>
      <c r="BW80" s="324">
        <f t="shared" si="47"/>
        <v>10.811704001472</v>
      </c>
      <c r="BX80" s="324">
        <f t="shared" si="48"/>
        <v>43.207081887381236</v>
      </c>
      <c r="BY80" s="324">
        <f t="shared" si="49"/>
        <v>39.801840786128331</v>
      </c>
      <c r="BZ80" s="324">
        <f t="shared" si="50"/>
        <v>26.531907068033146</v>
      </c>
      <c r="CA80" s="324">
        <f t="shared" si="51"/>
        <v>17.686169251550893</v>
      </c>
      <c r="CB80" s="324">
        <f t="shared" si="52"/>
        <v>33.789600423083826</v>
      </c>
      <c r="CC80" s="325">
        <f t="shared" si="53"/>
        <v>22.524147642027678</v>
      </c>
    </row>
    <row r="81" spans="2:81" ht="13.5" thickBot="1">
      <c r="B81" s="169">
        <v>47</v>
      </c>
      <c r="C81" s="52">
        <f t="shared" si="31"/>
        <v>2</v>
      </c>
      <c r="D81" s="52">
        <f t="shared" si="54"/>
        <v>0</v>
      </c>
      <c r="E81" s="99"/>
      <c r="F81" s="2">
        <f t="shared" si="61"/>
        <v>76</v>
      </c>
      <c r="G81" s="100">
        <v>65</v>
      </c>
      <c r="H81" s="169">
        <f t="shared" si="32"/>
        <v>7</v>
      </c>
      <c r="I81" s="169">
        <f t="shared" si="33"/>
        <v>150</v>
      </c>
      <c r="J81" s="331">
        <f t="shared" si="34"/>
        <v>22.412116424301139</v>
      </c>
      <c r="K81" s="99"/>
      <c r="L81" s="268"/>
      <c r="M81" s="268" t="e">
        <f>(INDEX(Finish_table!R$4:R$83,MATCH('10Year_History_Results'!$G81,Finish_table!S$4:S$83,0),1))</f>
        <v>#N/A</v>
      </c>
      <c r="N81" s="268" t="str">
        <f>(INDEX(Finish_table!Z$4:Z$99,MATCH('10Year_History_Results'!$G81,Finish_table!AA$4:AA$99,0),1))</f>
        <v>SF</v>
      </c>
      <c r="O81" s="268" t="str">
        <f>(INDEX(Finish_table!AI$4:AI$99,MATCH('10Year_History_Results'!$G81,Finish_table!AJ$4:AJ$99,0),1))</f>
        <v>WC</v>
      </c>
      <c r="P81" s="268" t="str">
        <f>(INDEX(Finish_table!AR$4:AR$99,MATCH('10Year_History_Results'!$G81,Finish_table!AS$4:AS$99,0),1))</f>
        <v>QF</v>
      </c>
      <c r="Q81" s="268" t="str">
        <f>(INDEX(Finish_table!BA$4:BA$99,MATCH('10Year_History_Results'!$G81,Finish_table!BB$4:BB$99,0),1))</f>
        <v>SF</v>
      </c>
      <c r="R81" s="268" t="str">
        <f>(INDEX(Finish_table!BJ$4:BJ$99,MATCH('10Year_History_Results'!$G81,Finish_table!BK$4:BK$99,0),1))</f>
        <v>SF</v>
      </c>
      <c r="S81" s="268" t="str">
        <f>(INDEX(Finish_table!BS$4:BS$99,MATCH('10Year_History_Results'!$G81,Finish_table!BT$4:BT$99,0),1))</f>
        <v>F</v>
      </c>
      <c r="T81" s="268" t="e">
        <f>(INDEX(Finish_table!CB$4:CB$99,MATCH('10Year_History_Results'!$G81,Finish_table!CC$4:CC$99,0),1))</f>
        <v>#N/A</v>
      </c>
      <c r="U81" s="268" t="str">
        <f>(INDEX(Finish_table!CK$4:CK$99,MATCH('10Year_History_Results'!$G81,Finish_table!CL$4:CL$99,0),1))</f>
        <v>QF</v>
      </c>
      <c r="V81" s="288" t="e">
        <f>(INDEX(Finish_table!CT$4:CT$99,MATCH('10Year_History_Results'!$G81,Finish_table!CU$4:CU$99,0),1))</f>
        <v>#N/A</v>
      </c>
      <c r="W81" s="2"/>
      <c r="Z81">
        <f t="shared" si="35"/>
        <v>65</v>
      </c>
      <c r="AA81" s="117"/>
      <c r="AB81" s="2"/>
      <c r="AC81" s="2">
        <f t="shared" si="55"/>
        <v>0</v>
      </c>
      <c r="AD81" s="2">
        <f t="shared" si="36"/>
        <v>10</v>
      </c>
      <c r="AE81" s="2">
        <f t="shared" si="37"/>
        <v>50</v>
      </c>
      <c r="AF81" s="2">
        <f t="shared" si="38"/>
        <v>0</v>
      </c>
      <c r="AG81" s="2">
        <f t="shared" si="39"/>
        <v>10</v>
      </c>
      <c r="AH81" s="2">
        <f t="shared" si="40"/>
        <v>10</v>
      </c>
      <c r="AI81" s="2">
        <f t="shared" si="41"/>
        <v>20</v>
      </c>
      <c r="AJ81" s="2">
        <f t="shared" si="42"/>
        <v>0</v>
      </c>
      <c r="AK81" s="2">
        <f t="shared" si="43"/>
        <v>0</v>
      </c>
      <c r="AL81" s="154">
        <f t="shared" si="44"/>
        <v>0</v>
      </c>
      <c r="AM81" s="2">
        <f t="shared" si="56"/>
        <v>15.634719199411432</v>
      </c>
      <c r="AN81" s="2"/>
      <c r="AO81">
        <f t="shared" si="57"/>
        <v>65</v>
      </c>
      <c r="AP81" s="117"/>
      <c r="AQ81" s="2"/>
      <c r="AR81" s="2">
        <f>INDEX('2001'!$B$44:$B$140,'10Year_History_Results'!BF81)</f>
        <v>0</v>
      </c>
      <c r="AS81" s="2">
        <f>INDEX('2002'!$B$44:$B$140,'10Year_History_Results'!BG81)</f>
        <v>4</v>
      </c>
      <c r="AT81" s="2">
        <f>INDEX('2003'!$B$44:$B$140,'10Year_History_Results'!BH81)</f>
        <v>8</v>
      </c>
      <c r="AU81" s="2">
        <f>INDEX('2004'!$B$44:$B$140,'10Year_History_Results'!BI81)</f>
        <v>5</v>
      </c>
      <c r="AV81" s="2">
        <f>INDEX('2005'!$B$44:$B$140,'10Year_History_Results'!BJ81)</f>
        <v>7</v>
      </c>
      <c r="AW81" s="2">
        <f>INDEX('2006'!$B$44:$B$140,'10Year_History_Results'!BK81)</f>
        <v>13</v>
      </c>
      <c r="AX81" s="2">
        <f>INDEX('2007'!$B$44:$B$140,'10Year_History_Results'!BL81)</f>
        <v>9</v>
      </c>
      <c r="AY81" s="2">
        <f>INDEX('2008'!$B$44:$B$140,'10Year_History_Results'!BM81)</f>
        <v>0</v>
      </c>
      <c r="AZ81" s="2">
        <f>INDEX('2009'!$B$44:$B$140,'10Year_History_Results'!BN81)</f>
        <v>4</v>
      </c>
      <c r="BA81" s="154">
        <f>INDEX('2010'!$B$44:$B$140,'10Year_History_Results'!BO81)</f>
        <v>0</v>
      </c>
      <c r="BC81">
        <f t="shared" si="58"/>
        <v>65</v>
      </c>
      <c r="BD81" s="117"/>
      <c r="BE81" s="2"/>
      <c r="BF81" s="2">
        <f>IF(ISNA(MATCH($BC81,'2001'!$A$44:$A$139,0)),97,MATCH($BC81,'2001'!$A$44:$A$139,0))</f>
        <v>97</v>
      </c>
      <c r="BG81" s="2">
        <f>IF(ISNA(MATCH($BC81,'2002'!$A$44:$A$139,0)),97,MATCH($BC81,'2002'!$A$44:$A$139,0))</f>
        <v>13</v>
      </c>
      <c r="BH81" s="2">
        <f>IF(ISNA(MATCH($BC81,'2003'!$A$44:$A$139,0)),97,MATCH($BC81,'2003'!$A$44:$A$139,0))</f>
        <v>12</v>
      </c>
      <c r="BI81" s="2">
        <f>IF(ISNA(MATCH($BC81,'2004'!$A$44:$A$139,0)),97,MATCH($BC81,'2004'!$A$44:$A$139,0))</f>
        <v>13</v>
      </c>
      <c r="BJ81" s="2">
        <f>IF(ISNA(MATCH($BC81,'2005'!$A$44:$A$139,0)),97,MATCH($BC81,'2005'!$A$44:$A$139,0))</f>
        <v>10</v>
      </c>
      <c r="BK81" s="2">
        <f>IF(ISNA(MATCH($BC81,'2006'!$A$44:$A$139,0)),97,MATCH($BC81,'2006'!$A$44:$A$139,0))</f>
        <v>10</v>
      </c>
      <c r="BL81" s="2">
        <f>IF(ISNA(MATCH($BC81,'2007'!$A$44:$A$139,0)),97,MATCH($BC81,'2007'!$A$44:$A$139,0))</f>
        <v>10</v>
      </c>
      <c r="BM81" s="2">
        <f>IF(ISNA(MATCH($BC81,'2008'!$A$44:$A$139,0)),97,MATCH($BC81,'2008'!$A$44:$A$139,0))</f>
        <v>97</v>
      </c>
      <c r="BN81" s="2">
        <f>IF(ISNA(MATCH($BC81,'2009'!$A$44:$A$139,0)),97,MATCH($BC81,'2009'!$A$44:$A$139,0))</f>
        <v>7</v>
      </c>
      <c r="BO81" s="154">
        <f>IF(ISNA(MATCH($BC81,'2010'!$A$44:$A$139,0)),97,MATCH($BC81,'2010'!$A$44:$A$139,0))</f>
        <v>97</v>
      </c>
      <c r="BQ81">
        <f t="shared" si="59"/>
        <v>65</v>
      </c>
      <c r="BR81" s="326"/>
      <c r="BS81" s="324"/>
      <c r="BT81" s="324">
        <f t="shared" si="60"/>
        <v>0</v>
      </c>
      <c r="BU81" s="324">
        <f t="shared" si="45"/>
        <v>14</v>
      </c>
      <c r="BV81" s="324">
        <f t="shared" si="46"/>
        <v>67.332400000000007</v>
      </c>
      <c r="BW81" s="324">
        <f t="shared" si="47"/>
        <v>49.88377784</v>
      </c>
      <c r="BX81" s="324">
        <f t="shared" si="48"/>
        <v>50.252526308143999</v>
      </c>
      <c r="BY81" s="324">
        <f t="shared" si="49"/>
        <v>56.498334037008789</v>
      </c>
      <c r="BZ81" s="324">
        <f t="shared" si="50"/>
        <v>66.661789469070058</v>
      </c>
      <c r="CA81" s="324">
        <f t="shared" si="51"/>
        <v>44.436748860082098</v>
      </c>
      <c r="CB81" s="324">
        <f t="shared" si="52"/>
        <v>33.621536790130726</v>
      </c>
      <c r="CC81" s="325">
        <f t="shared" si="53"/>
        <v>22.412116424301139</v>
      </c>
    </row>
    <row r="82" spans="2:81" ht="13.5" thickBot="1">
      <c r="B82" s="171">
        <v>47</v>
      </c>
      <c r="C82" s="52">
        <f t="shared" si="31"/>
        <v>3</v>
      </c>
      <c r="D82" s="52">
        <f t="shared" si="54"/>
        <v>0</v>
      </c>
      <c r="E82" s="99"/>
      <c r="F82" s="2">
        <f t="shared" si="61"/>
        <v>77</v>
      </c>
      <c r="G82" s="158">
        <v>2757</v>
      </c>
      <c r="H82" s="169">
        <f t="shared" si="32"/>
        <v>1</v>
      </c>
      <c r="I82" s="169">
        <f t="shared" si="33"/>
        <v>22</v>
      </c>
      <c r="J82" s="331">
        <f t="shared" si="34"/>
        <v>22</v>
      </c>
      <c r="K82" s="99"/>
      <c r="L82" s="268"/>
      <c r="M82" s="268" t="e">
        <f>(INDEX(Finish_table!R$4:R$83,MATCH('10Year_History_Results'!$G82,Finish_table!S$4:S$83,0),1))</f>
        <v>#N/A</v>
      </c>
      <c r="N82" s="268" t="e">
        <f>(INDEX(Finish_table!Z$4:Z$99,MATCH('10Year_History_Results'!$G82,Finish_table!AA$4:AA$99,0),1))</f>
        <v>#N/A</v>
      </c>
      <c r="O82" s="268" t="e">
        <f>(INDEX(Finish_table!AI$4:AI$99,MATCH('10Year_History_Results'!$G82,Finish_table!AJ$4:AJ$99,0),1))</f>
        <v>#N/A</v>
      </c>
      <c r="P82" s="268" t="e">
        <f>(INDEX(Finish_table!AR$4:AR$99,MATCH('10Year_History_Results'!$G82,Finish_table!AS$4:AS$99,0),1))</f>
        <v>#N/A</v>
      </c>
      <c r="Q82" s="268" t="e">
        <f>(INDEX(Finish_table!BA$4:BA$99,MATCH('10Year_History_Results'!$G82,Finish_table!BB$4:BB$99,0),1))</f>
        <v>#N/A</v>
      </c>
      <c r="R82" s="268" t="e">
        <f>(INDEX(Finish_table!BJ$4:BJ$99,MATCH('10Year_History_Results'!$G82,Finish_table!BK$4:BK$99,0),1))</f>
        <v>#N/A</v>
      </c>
      <c r="S82" s="268" t="e">
        <f>(INDEX(Finish_table!BS$4:BS$99,MATCH('10Year_History_Results'!$G82,Finish_table!BT$4:BT$99,0),1))</f>
        <v>#N/A</v>
      </c>
      <c r="T82" s="268" t="e">
        <f>(INDEX(Finish_table!CB$4:CB$99,MATCH('10Year_History_Results'!$G82,Finish_table!CC$4:CC$99,0),1))</f>
        <v>#N/A</v>
      </c>
      <c r="U82" s="268" t="e">
        <f>(INDEX(Finish_table!CK$4:CK$99,MATCH('10Year_History_Results'!$G82,Finish_table!CL$4:CL$99,0),1))</f>
        <v>#N/A</v>
      </c>
      <c r="V82" s="288" t="str">
        <f>(INDEX(Finish_table!CT$4:CT$99,MATCH('10Year_History_Results'!$G82,Finish_table!CU$4:CU$99,0),1))</f>
        <v>SF</v>
      </c>
      <c r="W82" s="2"/>
      <c r="Z82">
        <f t="shared" si="35"/>
        <v>2757</v>
      </c>
      <c r="AA82" s="117"/>
      <c r="AB82" s="2"/>
      <c r="AC82" s="2">
        <f t="shared" si="55"/>
        <v>0</v>
      </c>
      <c r="AD82" s="2">
        <f t="shared" si="36"/>
        <v>0</v>
      </c>
      <c r="AE82" s="2">
        <f t="shared" si="37"/>
        <v>0</v>
      </c>
      <c r="AF82" s="2">
        <f t="shared" si="38"/>
        <v>0</v>
      </c>
      <c r="AG82" s="2">
        <f t="shared" si="39"/>
        <v>0</v>
      </c>
      <c r="AH82" s="2">
        <f t="shared" si="40"/>
        <v>0</v>
      </c>
      <c r="AI82" s="2">
        <f t="shared" si="41"/>
        <v>0</v>
      </c>
      <c r="AJ82" s="2">
        <f t="shared" si="42"/>
        <v>0</v>
      </c>
      <c r="AK82" s="2">
        <f t="shared" si="43"/>
        <v>0</v>
      </c>
      <c r="AL82" s="154">
        <f t="shared" si="44"/>
        <v>10</v>
      </c>
      <c r="AM82" s="2">
        <f t="shared" si="56"/>
        <v>3.1622776601683795</v>
      </c>
      <c r="AN82" s="2"/>
      <c r="AO82">
        <f t="shared" si="57"/>
        <v>2757</v>
      </c>
      <c r="AP82" s="117"/>
      <c r="AQ82" s="2"/>
      <c r="AR82" s="2">
        <f>INDEX('2001'!$B$44:$B$140,'10Year_History_Results'!BF82)</f>
        <v>0</v>
      </c>
      <c r="AS82" s="2">
        <f>INDEX('2002'!$B$44:$B$140,'10Year_History_Results'!BG82)</f>
        <v>0</v>
      </c>
      <c r="AT82" s="2">
        <f>INDEX('2003'!$B$44:$B$140,'10Year_History_Results'!BH82)</f>
        <v>0</v>
      </c>
      <c r="AU82" s="2">
        <f>INDEX('2004'!$B$44:$B$140,'10Year_History_Results'!BI82)</f>
        <v>0</v>
      </c>
      <c r="AV82" s="2">
        <f>INDEX('2005'!$B$44:$B$140,'10Year_History_Results'!BJ82)</f>
        <v>0</v>
      </c>
      <c r="AW82" s="2">
        <f>INDEX('2006'!$B$44:$B$140,'10Year_History_Results'!BK82)</f>
        <v>0</v>
      </c>
      <c r="AX82" s="2">
        <f>INDEX('2007'!$B$44:$B$140,'10Year_History_Results'!BL82)</f>
        <v>0</v>
      </c>
      <c r="AY82" s="2">
        <f>INDEX('2008'!$B$44:$B$140,'10Year_History_Results'!BM82)</f>
        <v>0</v>
      </c>
      <c r="AZ82" s="2">
        <f>INDEX('2009'!$B$44:$B$140,'10Year_History_Results'!BN82)</f>
        <v>0</v>
      </c>
      <c r="BA82" s="154">
        <f>INDEX('2010'!$B$44:$B$140,'10Year_History_Results'!BO82)</f>
        <v>12</v>
      </c>
      <c r="BC82">
        <f t="shared" si="58"/>
        <v>2757</v>
      </c>
      <c r="BD82" s="117"/>
      <c r="BE82" s="2"/>
      <c r="BF82" s="2">
        <f>IF(ISNA(MATCH($BC82,'2001'!$A$44:$A$139,0)),97,MATCH($BC82,'2001'!$A$44:$A$139,0))</f>
        <v>97</v>
      </c>
      <c r="BG82" s="2">
        <f>IF(ISNA(MATCH($BC82,'2002'!$A$44:$A$139,0)),97,MATCH($BC82,'2002'!$A$44:$A$139,0))</f>
        <v>97</v>
      </c>
      <c r="BH82" s="2">
        <f>IF(ISNA(MATCH($BC82,'2003'!$A$44:$A$139,0)),97,MATCH($BC82,'2003'!$A$44:$A$139,0))</f>
        <v>97</v>
      </c>
      <c r="BI82" s="2">
        <f>IF(ISNA(MATCH($BC82,'2004'!$A$44:$A$139,0)),97,MATCH($BC82,'2004'!$A$44:$A$139,0))</f>
        <v>97</v>
      </c>
      <c r="BJ82" s="2">
        <f>IF(ISNA(MATCH($BC82,'2005'!$A$44:$A$139,0)),97,MATCH($BC82,'2005'!$A$44:$A$139,0))</f>
        <v>97</v>
      </c>
      <c r="BK82" s="2">
        <f>IF(ISNA(MATCH($BC82,'2006'!$A$44:$A$139,0)),97,MATCH($BC82,'2006'!$A$44:$A$139,0))</f>
        <v>97</v>
      </c>
      <c r="BL82" s="2">
        <f>IF(ISNA(MATCH($BC82,'2007'!$A$44:$A$139,0)),97,MATCH($BC82,'2007'!$A$44:$A$139,0))</f>
        <v>97</v>
      </c>
      <c r="BM82" s="2">
        <f>IF(ISNA(MATCH($BC82,'2008'!$A$44:$A$139,0)),97,MATCH($BC82,'2008'!$A$44:$A$139,0))</f>
        <v>97</v>
      </c>
      <c r="BN82" s="2">
        <f>IF(ISNA(MATCH($BC82,'2009'!$A$44:$A$139,0)),97,MATCH($BC82,'2009'!$A$44:$A$139,0))</f>
        <v>97</v>
      </c>
      <c r="BO82" s="154">
        <f>IF(ISNA(MATCH($BC82,'2010'!$A$44:$A$139,0)),97,MATCH($BC82,'2010'!$A$44:$A$139,0))</f>
        <v>89</v>
      </c>
      <c r="BQ82">
        <f t="shared" si="59"/>
        <v>2757</v>
      </c>
      <c r="BR82" s="326"/>
      <c r="BS82" s="324"/>
      <c r="BT82" s="324">
        <f t="shared" si="60"/>
        <v>0</v>
      </c>
      <c r="BU82" s="324">
        <f t="shared" si="45"/>
        <v>0</v>
      </c>
      <c r="BV82" s="324">
        <f t="shared" si="46"/>
        <v>0</v>
      </c>
      <c r="BW82" s="324">
        <f t="shared" si="47"/>
        <v>0</v>
      </c>
      <c r="BX82" s="324">
        <f t="shared" si="48"/>
        <v>0</v>
      </c>
      <c r="BY82" s="324">
        <f t="shared" si="49"/>
        <v>0</v>
      </c>
      <c r="BZ82" s="324">
        <f t="shared" si="50"/>
        <v>0</v>
      </c>
      <c r="CA82" s="324">
        <f t="shared" si="51"/>
        <v>0</v>
      </c>
      <c r="CB82" s="324">
        <f t="shared" si="52"/>
        <v>0</v>
      </c>
      <c r="CC82" s="325">
        <f t="shared" si="53"/>
        <v>22</v>
      </c>
    </row>
    <row r="83" spans="2:81" ht="13.5" thickBot="1">
      <c r="B83" s="169">
        <v>47</v>
      </c>
      <c r="C83" s="52">
        <f t="shared" si="31"/>
        <v>4</v>
      </c>
      <c r="D83" s="52">
        <f t="shared" si="54"/>
        <v>0</v>
      </c>
      <c r="E83" s="99"/>
      <c r="F83" s="2">
        <f t="shared" si="61"/>
        <v>78</v>
      </c>
      <c r="G83" s="100">
        <v>1622</v>
      </c>
      <c r="H83" s="169">
        <f t="shared" si="32"/>
        <v>2</v>
      </c>
      <c r="I83" s="169">
        <f t="shared" si="33"/>
        <v>26</v>
      </c>
      <c r="J83" s="331">
        <f t="shared" si="34"/>
        <v>21.999200000000002</v>
      </c>
      <c r="K83" s="99"/>
      <c r="L83" s="268"/>
      <c r="M83" s="268" t="e">
        <f>(INDEX(Finish_table!R$4:R$83,MATCH('10Year_History_Results'!$G83,Finish_table!S$4:S$83,0),1))</f>
        <v>#N/A</v>
      </c>
      <c r="N83" s="268" t="e">
        <f>(INDEX(Finish_table!Z$4:Z$99,MATCH('10Year_History_Results'!$G83,Finish_table!AA$4:AA$99,0),1))</f>
        <v>#N/A</v>
      </c>
      <c r="O83" s="268" t="e">
        <f>(INDEX(Finish_table!AI$4:AI$99,MATCH('10Year_History_Results'!$G83,Finish_table!AJ$4:AJ$99,0),1))</f>
        <v>#N/A</v>
      </c>
      <c r="P83" s="268" t="e">
        <f>(INDEX(Finish_table!AR$4:AR$99,MATCH('10Year_History_Results'!$G83,Finish_table!AS$4:AS$99,0),1))</f>
        <v>#N/A</v>
      </c>
      <c r="Q83" s="268" t="e">
        <f>(INDEX(Finish_table!BA$4:BA$99,MATCH('10Year_History_Results'!$G83,Finish_table!BB$4:BB$99,0),1))</f>
        <v>#N/A</v>
      </c>
      <c r="R83" s="268" t="e">
        <f>(INDEX(Finish_table!BJ$4:BJ$99,MATCH('10Year_History_Results'!$G83,Finish_table!BK$4:BK$99,0),1))</f>
        <v>#N/A</v>
      </c>
      <c r="S83" s="268" t="e">
        <f>(INDEX(Finish_table!BS$4:BS$99,MATCH('10Year_History_Results'!$G83,Finish_table!BT$4:BT$99,0),1))</f>
        <v>#N/A</v>
      </c>
      <c r="T83" s="268" t="e">
        <f>(INDEX(Finish_table!CB$4:CB$99,MATCH('10Year_History_Results'!$G83,Finish_table!CC$4:CC$99,0),1))</f>
        <v>#N/A</v>
      </c>
      <c r="U83" s="268" t="str">
        <f>(INDEX(Finish_table!CK$4:CK$99,MATCH('10Year_History_Results'!$G83,Finish_table!CL$4:CL$99,0),1))</f>
        <v>QF</v>
      </c>
      <c r="V83" s="288" t="str">
        <f>(INDEX(Finish_table!CT$4:CT$99,MATCH('10Year_History_Results'!$G83,Finish_table!CU$4:CU$99,0),1))</f>
        <v>SF</v>
      </c>
      <c r="W83" s="2"/>
      <c r="Z83">
        <f t="shared" si="35"/>
        <v>1622</v>
      </c>
      <c r="AA83" s="117"/>
      <c r="AB83" s="2"/>
      <c r="AC83" s="2">
        <f t="shared" si="55"/>
        <v>0</v>
      </c>
      <c r="AD83" s="2">
        <f t="shared" si="36"/>
        <v>0</v>
      </c>
      <c r="AE83" s="2">
        <f t="shared" si="37"/>
        <v>0</v>
      </c>
      <c r="AF83" s="2">
        <f t="shared" si="38"/>
        <v>0</v>
      </c>
      <c r="AG83" s="2">
        <f t="shared" si="39"/>
        <v>0</v>
      </c>
      <c r="AH83" s="2">
        <f t="shared" si="40"/>
        <v>0</v>
      </c>
      <c r="AI83" s="2">
        <f t="shared" si="41"/>
        <v>0</v>
      </c>
      <c r="AJ83" s="2">
        <f t="shared" si="42"/>
        <v>0</v>
      </c>
      <c r="AK83" s="2">
        <f t="shared" si="43"/>
        <v>0</v>
      </c>
      <c r="AL83" s="154">
        <f t="shared" si="44"/>
        <v>10</v>
      </c>
      <c r="AM83" s="2">
        <f t="shared" si="56"/>
        <v>3.1622776601683795</v>
      </c>
      <c r="AN83" s="2"/>
      <c r="AO83">
        <f t="shared" si="57"/>
        <v>1622</v>
      </c>
      <c r="AP83" s="117"/>
      <c r="AQ83" s="2"/>
      <c r="AR83" s="2">
        <f>INDEX('2001'!$B$44:$B$140,'10Year_History_Results'!BF83)</f>
        <v>0</v>
      </c>
      <c r="AS83" s="2">
        <f>INDEX('2002'!$B$44:$B$140,'10Year_History_Results'!BG83)</f>
        <v>0</v>
      </c>
      <c r="AT83" s="2">
        <f>INDEX('2003'!$B$44:$B$140,'10Year_History_Results'!BH83)</f>
        <v>0</v>
      </c>
      <c r="AU83" s="2">
        <f>INDEX('2004'!$B$44:$B$140,'10Year_History_Results'!BI83)</f>
        <v>0</v>
      </c>
      <c r="AV83" s="2">
        <f>INDEX('2005'!$B$44:$B$140,'10Year_History_Results'!BJ83)</f>
        <v>0</v>
      </c>
      <c r="AW83" s="2">
        <f>INDEX('2006'!$B$44:$B$140,'10Year_History_Results'!BK83)</f>
        <v>0</v>
      </c>
      <c r="AX83" s="2">
        <f>INDEX('2007'!$B$44:$B$140,'10Year_History_Results'!BL83)</f>
        <v>0</v>
      </c>
      <c r="AY83" s="2">
        <f>INDEX('2008'!$B$44:$B$140,'10Year_History_Results'!BM83)</f>
        <v>0</v>
      </c>
      <c r="AZ83" s="2">
        <f>INDEX('2009'!$B$44:$B$140,'10Year_History_Results'!BN83)</f>
        <v>12</v>
      </c>
      <c r="BA83" s="154">
        <f>INDEX('2010'!$B$44:$B$140,'10Year_History_Results'!BO83)</f>
        <v>4</v>
      </c>
      <c r="BC83">
        <f t="shared" si="58"/>
        <v>1622</v>
      </c>
      <c r="BD83" s="117"/>
      <c r="BE83" s="2"/>
      <c r="BF83" s="2">
        <f>IF(ISNA(MATCH($BC83,'2001'!$A$44:$A$139,0)),97,MATCH($BC83,'2001'!$A$44:$A$139,0))</f>
        <v>97</v>
      </c>
      <c r="BG83" s="2">
        <f>IF(ISNA(MATCH($BC83,'2002'!$A$44:$A$139,0)),97,MATCH($BC83,'2002'!$A$44:$A$139,0))</f>
        <v>97</v>
      </c>
      <c r="BH83" s="2">
        <f>IF(ISNA(MATCH($BC83,'2003'!$A$44:$A$139,0)),97,MATCH($BC83,'2003'!$A$44:$A$139,0))</f>
        <v>97</v>
      </c>
      <c r="BI83" s="2">
        <f>IF(ISNA(MATCH($BC83,'2004'!$A$44:$A$139,0)),97,MATCH($BC83,'2004'!$A$44:$A$139,0))</f>
        <v>97</v>
      </c>
      <c r="BJ83" s="2">
        <f>IF(ISNA(MATCH($BC83,'2005'!$A$44:$A$139,0)),97,MATCH($BC83,'2005'!$A$44:$A$139,0))</f>
        <v>97</v>
      </c>
      <c r="BK83" s="2">
        <f>IF(ISNA(MATCH($BC83,'2006'!$A$44:$A$139,0)),97,MATCH($BC83,'2006'!$A$44:$A$139,0))</f>
        <v>97</v>
      </c>
      <c r="BL83" s="2">
        <f>IF(ISNA(MATCH($BC83,'2007'!$A$44:$A$139,0)),97,MATCH($BC83,'2007'!$A$44:$A$139,0))</f>
        <v>97</v>
      </c>
      <c r="BM83" s="2">
        <f>IF(ISNA(MATCH($BC83,'2008'!$A$44:$A$139,0)),97,MATCH($BC83,'2008'!$A$44:$A$139,0))</f>
        <v>97</v>
      </c>
      <c r="BN83" s="2">
        <f>IF(ISNA(MATCH($BC83,'2009'!$A$44:$A$139,0)),97,MATCH($BC83,'2009'!$A$44:$A$139,0))</f>
        <v>74</v>
      </c>
      <c r="BO83" s="154">
        <f>IF(ISNA(MATCH($BC83,'2010'!$A$44:$A$139,0)),97,MATCH($BC83,'2010'!$A$44:$A$139,0))</f>
        <v>64</v>
      </c>
      <c r="BQ83">
        <f t="shared" si="59"/>
        <v>1622</v>
      </c>
      <c r="BR83" s="326"/>
      <c r="BS83" s="324"/>
      <c r="BT83" s="324">
        <f t="shared" si="60"/>
        <v>0</v>
      </c>
      <c r="BU83" s="324">
        <f t="shared" si="45"/>
        <v>0</v>
      </c>
      <c r="BV83" s="324">
        <f t="shared" si="46"/>
        <v>0</v>
      </c>
      <c r="BW83" s="324">
        <f t="shared" si="47"/>
        <v>0</v>
      </c>
      <c r="BX83" s="324">
        <f t="shared" si="48"/>
        <v>0</v>
      </c>
      <c r="BY83" s="324">
        <f t="shared" si="49"/>
        <v>0</v>
      </c>
      <c r="BZ83" s="324">
        <f t="shared" si="50"/>
        <v>0</v>
      </c>
      <c r="CA83" s="324">
        <f t="shared" si="51"/>
        <v>0</v>
      </c>
      <c r="CB83" s="324">
        <f t="shared" si="52"/>
        <v>12</v>
      </c>
      <c r="CC83" s="325">
        <f t="shared" si="53"/>
        <v>21.999200000000002</v>
      </c>
    </row>
    <row r="84" spans="2:81" ht="13.5" thickBot="1">
      <c r="B84" s="169">
        <v>47</v>
      </c>
      <c r="C84" s="52">
        <f t="shared" si="31"/>
        <v>5</v>
      </c>
      <c r="D84" s="52">
        <f t="shared" si="54"/>
        <v>0</v>
      </c>
      <c r="E84" s="99"/>
      <c r="F84" s="2">
        <f t="shared" si="61"/>
        <v>79</v>
      </c>
      <c r="G84" s="100">
        <v>173</v>
      </c>
      <c r="H84" s="169">
        <f t="shared" si="32"/>
        <v>6</v>
      </c>
      <c r="I84" s="169">
        <f t="shared" si="33"/>
        <v>189</v>
      </c>
      <c r="J84" s="331">
        <f t="shared" si="34"/>
        <v>21.69987316764643</v>
      </c>
      <c r="K84" s="99"/>
      <c r="L84" s="268"/>
      <c r="M84" s="268" t="str">
        <f>(INDEX(Finish_table!R$4:R$83,MATCH('10Year_History_Results'!$G84,Finish_table!S$4:S$83,0),1))</f>
        <v>SF</v>
      </c>
      <c r="N84" s="268" t="str">
        <f>(INDEX(Finish_table!Z$4:Z$99,MATCH('10Year_History_Results'!$G84,Finish_table!AA$4:AA$99,0),1))</f>
        <v>WC</v>
      </c>
      <c r="O84" s="268" t="str">
        <f>(INDEX(Finish_table!AI$4:AI$99,MATCH('10Year_History_Results'!$G84,Finish_table!AJ$4:AJ$99,0),1))</f>
        <v>F</v>
      </c>
      <c r="P84" s="268" t="e">
        <f>(INDEX(Finish_table!AR$4:AR$99,MATCH('10Year_History_Results'!$G84,Finish_table!AS$4:AS$99,0),1))</f>
        <v>#N/A</v>
      </c>
      <c r="Q84" s="268" t="str">
        <f>(INDEX(Finish_table!BA$4:BA$99,MATCH('10Year_History_Results'!$G84,Finish_table!BB$4:BB$99,0),1))</f>
        <v>QF</v>
      </c>
      <c r="R84" s="268" t="str">
        <f>(INDEX(Finish_table!BJ$4:BJ$99,MATCH('10Year_History_Results'!$G84,Finish_table!BK$4:BK$99,0),1))</f>
        <v>QF</v>
      </c>
      <c r="S84" s="268" t="str">
        <f>(INDEX(Finish_table!BS$4:BS$99,MATCH('10Year_History_Results'!$G84,Finish_table!BT$4:BT$99,0),1))</f>
        <v>W</v>
      </c>
      <c r="T84" s="268" t="e">
        <f>(INDEX(Finish_table!CB$4:CB$99,MATCH('10Year_History_Results'!$G84,Finish_table!CC$4:CC$99,0),1))</f>
        <v>#N/A</v>
      </c>
      <c r="U84" s="268" t="e">
        <f>(INDEX(Finish_table!CK$4:CK$99,MATCH('10Year_History_Results'!$G84,Finish_table!CL$4:CL$99,0),1))</f>
        <v>#N/A</v>
      </c>
      <c r="V84" s="288" t="e">
        <f>(INDEX(Finish_table!CT$4:CT$99,MATCH('10Year_History_Results'!$G84,Finish_table!CU$4:CU$99,0),1))</f>
        <v>#N/A</v>
      </c>
      <c r="W84" s="2"/>
      <c r="Z84">
        <f t="shared" si="35"/>
        <v>173</v>
      </c>
      <c r="AA84" s="117"/>
      <c r="AB84" s="2"/>
      <c r="AC84" s="2">
        <f t="shared" si="55"/>
        <v>10</v>
      </c>
      <c r="AD84" s="2">
        <f t="shared" si="36"/>
        <v>50</v>
      </c>
      <c r="AE84" s="2">
        <f t="shared" si="37"/>
        <v>20</v>
      </c>
      <c r="AF84" s="2">
        <f t="shared" si="38"/>
        <v>0</v>
      </c>
      <c r="AG84" s="2">
        <f t="shared" si="39"/>
        <v>0</v>
      </c>
      <c r="AH84" s="2">
        <f t="shared" si="40"/>
        <v>0</v>
      </c>
      <c r="AI84" s="2">
        <f t="shared" si="41"/>
        <v>30</v>
      </c>
      <c r="AJ84" s="2">
        <f t="shared" si="42"/>
        <v>0</v>
      </c>
      <c r="AK84" s="2">
        <f t="shared" si="43"/>
        <v>0</v>
      </c>
      <c r="AL84" s="154">
        <f t="shared" si="44"/>
        <v>0</v>
      </c>
      <c r="AM84" s="2">
        <f t="shared" si="56"/>
        <v>17.288403306519921</v>
      </c>
      <c r="AN84" s="2"/>
      <c r="AO84">
        <f t="shared" si="57"/>
        <v>173</v>
      </c>
      <c r="AP84" s="117"/>
      <c r="AQ84" s="2"/>
      <c r="AR84" s="2">
        <f>INDEX('2001'!$B$44:$B$140,'10Year_History_Results'!BF84)</f>
        <v>15</v>
      </c>
      <c r="AS84" s="2">
        <f>INDEX('2002'!$B$44:$B$140,'10Year_History_Results'!BG84)</f>
        <v>16</v>
      </c>
      <c r="AT84" s="2">
        <f>INDEX('2003'!$B$44:$B$140,'10Year_History_Results'!BH84)</f>
        <v>14</v>
      </c>
      <c r="AU84" s="2">
        <f>INDEX('2004'!$B$44:$B$140,'10Year_History_Results'!BI84)</f>
        <v>0</v>
      </c>
      <c r="AV84" s="2">
        <f>INDEX('2005'!$B$44:$B$140,'10Year_History_Results'!BJ84)</f>
        <v>9</v>
      </c>
      <c r="AW84" s="2">
        <f>INDEX('2006'!$B$44:$B$140,'10Year_History_Results'!BK84)</f>
        <v>10</v>
      </c>
      <c r="AX84" s="2">
        <f>INDEX('2007'!$B$44:$B$140,'10Year_History_Results'!BL84)</f>
        <v>15</v>
      </c>
      <c r="AY84" s="2">
        <f>INDEX('2008'!$B$44:$B$140,'10Year_History_Results'!BM84)</f>
        <v>0</v>
      </c>
      <c r="AZ84" s="2">
        <f>INDEX('2009'!$B$44:$B$140,'10Year_History_Results'!BN84)</f>
        <v>0</v>
      </c>
      <c r="BA84" s="154">
        <f>INDEX('2010'!$B$44:$B$140,'10Year_History_Results'!BO84)</f>
        <v>0</v>
      </c>
      <c r="BC84">
        <f t="shared" si="58"/>
        <v>173</v>
      </c>
      <c r="BD84" s="117"/>
      <c r="BE84" s="2"/>
      <c r="BF84" s="2">
        <f>IF(ISNA(MATCH($BC84,'2001'!$A$44:$A$139,0)),97,MATCH($BC84,'2001'!$A$44:$A$139,0))</f>
        <v>39</v>
      </c>
      <c r="BG84" s="2">
        <f>IF(ISNA(MATCH($BC84,'2002'!$A$44:$A$139,0)),97,MATCH($BC84,'2002'!$A$44:$A$139,0))</f>
        <v>39</v>
      </c>
      <c r="BH84" s="2">
        <f>IF(ISNA(MATCH($BC84,'2003'!$A$44:$A$139,0)),97,MATCH($BC84,'2003'!$A$44:$A$139,0))</f>
        <v>30</v>
      </c>
      <c r="BI84" s="2">
        <f>IF(ISNA(MATCH($BC84,'2004'!$A$44:$A$139,0)),97,MATCH($BC84,'2004'!$A$44:$A$139,0))</f>
        <v>97</v>
      </c>
      <c r="BJ84" s="2">
        <f>IF(ISNA(MATCH($BC84,'2005'!$A$44:$A$139,0)),97,MATCH($BC84,'2005'!$A$44:$A$139,0))</f>
        <v>28</v>
      </c>
      <c r="BK84" s="2">
        <f>IF(ISNA(MATCH($BC84,'2006'!$A$44:$A$139,0)),97,MATCH($BC84,'2006'!$A$44:$A$139,0))</f>
        <v>32</v>
      </c>
      <c r="BL84" s="2">
        <f>IF(ISNA(MATCH($BC84,'2007'!$A$44:$A$139,0)),97,MATCH($BC84,'2007'!$A$44:$A$139,0))</f>
        <v>25</v>
      </c>
      <c r="BM84" s="2">
        <f>IF(ISNA(MATCH($BC84,'2008'!$A$44:$A$139,0)),97,MATCH($BC84,'2008'!$A$44:$A$139,0))</f>
        <v>97</v>
      </c>
      <c r="BN84" s="2">
        <f>IF(ISNA(MATCH($BC84,'2009'!$A$44:$A$139,0)),97,MATCH($BC84,'2009'!$A$44:$A$139,0))</f>
        <v>97</v>
      </c>
      <c r="BO84" s="154">
        <f>IF(ISNA(MATCH($BC84,'2010'!$A$44:$A$139,0)),97,MATCH($BC84,'2010'!$A$44:$A$139,0))</f>
        <v>97</v>
      </c>
      <c r="BQ84">
        <f t="shared" si="59"/>
        <v>173</v>
      </c>
      <c r="BR84" s="326"/>
      <c r="BS84" s="324"/>
      <c r="BT84" s="324">
        <f t="shared" si="60"/>
        <v>25</v>
      </c>
      <c r="BU84" s="324">
        <f t="shared" si="45"/>
        <v>82.664999999999992</v>
      </c>
      <c r="BV84" s="324">
        <f t="shared" si="46"/>
        <v>89.104489000000001</v>
      </c>
      <c r="BW84" s="324">
        <f t="shared" si="47"/>
        <v>59.397052367400001</v>
      </c>
      <c r="BX84" s="324">
        <f t="shared" si="48"/>
        <v>48.594075108108839</v>
      </c>
      <c r="BY84" s="324">
        <f t="shared" si="49"/>
        <v>42.392810467065352</v>
      </c>
      <c r="BZ84" s="324">
        <f t="shared" si="50"/>
        <v>73.259047457345758</v>
      </c>
      <c r="CA84" s="324">
        <f t="shared" si="51"/>
        <v>48.83448103506668</v>
      </c>
      <c r="CB84" s="324">
        <f t="shared" si="52"/>
        <v>32.553065057975445</v>
      </c>
      <c r="CC84" s="325">
        <f t="shared" si="53"/>
        <v>21.69987316764643</v>
      </c>
    </row>
    <row r="85" spans="2:81" ht="13.5" thickBot="1">
      <c r="B85" s="169">
        <v>47</v>
      </c>
      <c r="C85" s="52">
        <f t="shared" si="31"/>
        <v>6</v>
      </c>
      <c r="D85" s="52">
        <f t="shared" si="54"/>
        <v>0</v>
      </c>
      <c r="E85" s="99"/>
      <c r="F85" s="2">
        <f t="shared" si="61"/>
        <v>80</v>
      </c>
      <c r="G85" s="100">
        <v>1024</v>
      </c>
      <c r="H85" s="169">
        <f t="shared" si="32"/>
        <v>2</v>
      </c>
      <c r="I85" s="169">
        <f t="shared" si="33"/>
        <v>57</v>
      </c>
      <c r="J85" s="331">
        <f t="shared" si="34"/>
        <v>21.262723000476704</v>
      </c>
      <c r="K85" s="99"/>
      <c r="L85" s="268"/>
      <c r="M85" s="268" t="e">
        <f>(INDEX(Finish_table!R$4:R$83,MATCH('10Year_History_Results'!$G85,Finish_table!S$4:S$83,0),1))</f>
        <v>#N/A</v>
      </c>
      <c r="N85" s="268" t="e">
        <f>(INDEX(Finish_table!Z$4:Z$99,MATCH('10Year_History_Results'!$G85,Finish_table!AA$4:AA$99,0),1))</f>
        <v>#N/A</v>
      </c>
      <c r="O85" s="268" t="e">
        <f>(INDEX(Finish_table!AI$4:AI$99,MATCH('10Year_History_Results'!$G85,Finish_table!AJ$4:AJ$99,0),1))</f>
        <v>#N/A</v>
      </c>
      <c r="P85" s="268" t="e">
        <f>(INDEX(Finish_table!AR$4:AR$99,MATCH('10Year_History_Results'!$G85,Finish_table!AS$4:AS$99,0),1))</f>
        <v>#N/A</v>
      </c>
      <c r="Q85" s="268" t="str">
        <f>(INDEX(Finish_table!BA$4:BA$99,MATCH('10Year_History_Results'!$G85,Finish_table!BB$4:BB$99,0),1))</f>
        <v>SF</v>
      </c>
      <c r="R85" s="268" t="e">
        <f>(INDEX(Finish_table!BJ$4:BJ$99,MATCH('10Year_History_Results'!$G85,Finish_table!BK$4:BK$99,0),1))</f>
        <v>#N/A</v>
      </c>
      <c r="S85" s="268" t="e">
        <f>(INDEX(Finish_table!BS$4:BS$99,MATCH('10Year_History_Results'!$G85,Finish_table!BT$4:BT$99,0),1))</f>
        <v>#N/A</v>
      </c>
      <c r="T85" s="268" t="str">
        <f>(INDEX(Finish_table!CB$4:CB$99,MATCH('10Year_History_Results'!$G85,Finish_table!CC$4:CC$99,0),1))</f>
        <v>W</v>
      </c>
      <c r="U85" s="268" t="e">
        <f>(INDEX(Finish_table!CK$4:CK$99,MATCH('10Year_History_Results'!$G85,Finish_table!CL$4:CL$99,0),1))</f>
        <v>#N/A</v>
      </c>
      <c r="V85" s="288" t="e">
        <f>(INDEX(Finish_table!CT$4:CT$99,MATCH('10Year_History_Results'!$G85,Finish_table!CU$4:CU$99,0),1))</f>
        <v>#N/A</v>
      </c>
      <c r="W85" s="2"/>
      <c r="Z85">
        <f t="shared" si="35"/>
        <v>1024</v>
      </c>
      <c r="AA85" s="117"/>
      <c r="AB85" s="2"/>
      <c r="AC85" s="2">
        <f t="shared" si="55"/>
        <v>0</v>
      </c>
      <c r="AD85" s="2">
        <f t="shared" si="36"/>
        <v>0</v>
      </c>
      <c r="AE85" s="2">
        <f t="shared" si="37"/>
        <v>0</v>
      </c>
      <c r="AF85" s="2">
        <f t="shared" si="38"/>
        <v>0</v>
      </c>
      <c r="AG85" s="2">
        <f t="shared" si="39"/>
        <v>10</v>
      </c>
      <c r="AH85" s="2">
        <f t="shared" si="40"/>
        <v>0</v>
      </c>
      <c r="AI85" s="2">
        <f t="shared" si="41"/>
        <v>0</v>
      </c>
      <c r="AJ85" s="2">
        <f t="shared" si="42"/>
        <v>30</v>
      </c>
      <c r="AK85" s="2">
        <f t="shared" si="43"/>
        <v>0</v>
      </c>
      <c r="AL85" s="154">
        <f t="shared" si="44"/>
        <v>0</v>
      </c>
      <c r="AM85" s="2">
        <f t="shared" si="56"/>
        <v>9.6609178307929593</v>
      </c>
      <c r="AN85" s="2"/>
      <c r="AO85">
        <f t="shared" si="57"/>
        <v>1024</v>
      </c>
      <c r="AP85" s="117"/>
      <c r="AQ85" s="2"/>
      <c r="AR85" s="2">
        <f>INDEX('2001'!$B$44:$B$140,'10Year_History_Results'!BF85)</f>
        <v>0</v>
      </c>
      <c r="AS85" s="2">
        <f>INDEX('2002'!$B$44:$B$140,'10Year_History_Results'!BG85)</f>
        <v>0</v>
      </c>
      <c r="AT85" s="2">
        <f>INDEX('2003'!$B$44:$B$140,'10Year_History_Results'!BH85)</f>
        <v>0</v>
      </c>
      <c r="AU85" s="2">
        <f>INDEX('2004'!$B$44:$B$140,'10Year_History_Results'!BI85)</f>
        <v>0</v>
      </c>
      <c r="AV85" s="2">
        <f>INDEX('2005'!$B$44:$B$140,'10Year_History_Results'!BJ85)</f>
        <v>3</v>
      </c>
      <c r="AW85" s="2">
        <f>INDEX('2006'!$B$44:$B$140,'10Year_History_Results'!BK85)</f>
        <v>0</v>
      </c>
      <c r="AX85" s="2">
        <f>INDEX('2007'!$B$44:$B$140,'10Year_History_Results'!BL85)</f>
        <v>0</v>
      </c>
      <c r="AY85" s="2">
        <f>INDEX('2008'!$B$44:$B$140,'10Year_History_Results'!BM85)</f>
        <v>14</v>
      </c>
      <c r="AZ85" s="2">
        <f>INDEX('2009'!$B$44:$B$140,'10Year_History_Results'!BN85)</f>
        <v>0</v>
      </c>
      <c r="BA85" s="154">
        <f>INDEX('2010'!$B$44:$B$140,'10Year_History_Results'!BO85)</f>
        <v>0</v>
      </c>
      <c r="BC85">
        <f t="shared" si="58"/>
        <v>1024</v>
      </c>
      <c r="BD85" s="117"/>
      <c r="BE85" s="2"/>
      <c r="BF85" s="2">
        <f>IF(ISNA(MATCH($BC85,'2001'!$A$44:$A$139,0)),97,MATCH($BC85,'2001'!$A$44:$A$139,0))</f>
        <v>97</v>
      </c>
      <c r="BG85" s="2">
        <f>IF(ISNA(MATCH($BC85,'2002'!$A$44:$A$139,0)),97,MATCH($BC85,'2002'!$A$44:$A$139,0))</f>
        <v>97</v>
      </c>
      <c r="BH85" s="2">
        <f>IF(ISNA(MATCH($BC85,'2003'!$A$44:$A$139,0)),97,MATCH($BC85,'2003'!$A$44:$A$139,0))</f>
        <v>97</v>
      </c>
      <c r="BI85" s="2">
        <f>IF(ISNA(MATCH($BC85,'2004'!$A$44:$A$139,0)),97,MATCH($BC85,'2004'!$A$44:$A$139,0))</f>
        <v>97</v>
      </c>
      <c r="BJ85" s="2">
        <f>IF(ISNA(MATCH($BC85,'2005'!$A$44:$A$139,0)),97,MATCH($BC85,'2005'!$A$44:$A$139,0))</f>
        <v>77</v>
      </c>
      <c r="BK85" s="2">
        <f>IF(ISNA(MATCH($BC85,'2006'!$A$44:$A$139,0)),97,MATCH($BC85,'2006'!$A$44:$A$139,0))</f>
        <v>97</v>
      </c>
      <c r="BL85" s="2">
        <f>IF(ISNA(MATCH($BC85,'2007'!$A$44:$A$139,0)),97,MATCH($BC85,'2007'!$A$44:$A$139,0))</f>
        <v>97</v>
      </c>
      <c r="BM85" s="2">
        <f>IF(ISNA(MATCH($BC85,'2008'!$A$44:$A$139,0)),97,MATCH($BC85,'2008'!$A$44:$A$139,0))</f>
        <v>63</v>
      </c>
      <c r="BN85" s="2">
        <f>IF(ISNA(MATCH($BC85,'2009'!$A$44:$A$139,0)),97,MATCH($BC85,'2009'!$A$44:$A$139,0))</f>
        <v>97</v>
      </c>
      <c r="BO85" s="154">
        <f>IF(ISNA(MATCH($BC85,'2010'!$A$44:$A$139,0)),97,MATCH($BC85,'2010'!$A$44:$A$139,0))</f>
        <v>97</v>
      </c>
      <c r="BQ85">
        <f t="shared" si="59"/>
        <v>1024</v>
      </c>
      <c r="BR85" s="326"/>
      <c r="BS85" s="324"/>
      <c r="BT85" s="324">
        <f t="shared" si="60"/>
        <v>0</v>
      </c>
      <c r="BU85" s="324">
        <f t="shared" si="45"/>
        <v>0</v>
      </c>
      <c r="BV85" s="324">
        <f t="shared" si="46"/>
        <v>0</v>
      </c>
      <c r="BW85" s="324">
        <f t="shared" si="47"/>
        <v>0</v>
      </c>
      <c r="BX85" s="324">
        <f t="shared" si="48"/>
        <v>13</v>
      </c>
      <c r="BY85" s="324">
        <f t="shared" si="49"/>
        <v>8.6657999999999991</v>
      </c>
      <c r="BZ85" s="324">
        <f t="shared" si="50"/>
        <v>5.7766222799999989</v>
      </c>
      <c r="CA85" s="324">
        <f t="shared" si="51"/>
        <v>47.850696411847998</v>
      </c>
      <c r="CB85" s="324">
        <f t="shared" si="52"/>
        <v>31.897274228137874</v>
      </c>
      <c r="CC85" s="325">
        <f t="shared" si="53"/>
        <v>21.262723000476704</v>
      </c>
    </row>
    <row r="86" spans="2:81" ht="13.5" thickBot="1">
      <c r="B86" s="169">
        <v>47</v>
      </c>
      <c r="C86" s="52">
        <f t="shared" si="31"/>
        <v>7</v>
      </c>
      <c r="D86" s="52">
        <f t="shared" si="54"/>
        <v>0</v>
      </c>
      <c r="E86" s="99"/>
      <c r="F86" s="2">
        <f t="shared" si="61"/>
        <v>81</v>
      </c>
      <c r="G86" s="100">
        <v>2016</v>
      </c>
      <c r="H86" s="169">
        <f t="shared" si="32"/>
        <v>2</v>
      </c>
      <c r="I86" s="169">
        <f t="shared" si="33"/>
        <v>34</v>
      </c>
      <c r="J86" s="331">
        <f t="shared" si="34"/>
        <v>21.220177880000001</v>
      </c>
      <c r="K86" s="99"/>
      <c r="L86" s="268"/>
      <c r="M86" s="268" t="e">
        <f>(INDEX(Finish_table!R$4:R$83,MATCH('10Year_History_Results'!$G86,Finish_table!S$4:S$83,0),1))</f>
        <v>#N/A</v>
      </c>
      <c r="N86" s="268" t="e">
        <f>(INDEX(Finish_table!Z$4:Z$99,MATCH('10Year_History_Results'!$G86,Finish_table!AA$4:AA$99,0),1))</f>
        <v>#N/A</v>
      </c>
      <c r="O86" s="268" t="e">
        <f>(INDEX(Finish_table!AI$4:AI$99,MATCH('10Year_History_Results'!$G86,Finish_table!AJ$4:AJ$99,0),1))</f>
        <v>#N/A</v>
      </c>
      <c r="P86" s="268" t="e">
        <f>(INDEX(Finish_table!AR$4:AR$99,MATCH('10Year_History_Results'!$G86,Finish_table!AS$4:AS$99,0),1))</f>
        <v>#N/A</v>
      </c>
      <c r="Q86" s="268" t="e">
        <f>(INDEX(Finish_table!BA$4:BA$99,MATCH('10Year_History_Results'!$G86,Finish_table!BB$4:BB$99,0),1))</f>
        <v>#N/A</v>
      </c>
      <c r="R86" s="268" t="e">
        <f>(INDEX(Finish_table!BJ$4:BJ$99,MATCH('10Year_History_Results'!$G86,Finish_table!BK$4:BK$99,0),1))</f>
        <v>#N/A</v>
      </c>
      <c r="S86" s="268" t="e">
        <f>(INDEX(Finish_table!BS$4:BS$99,MATCH('10Year_History_Results'!$G86,Finish_table!BT$4:BT$99,0),1))</f>
        <v>#N/A</v>
      </c>
      <c r="T86" s="268" t="str">
        <f>(INDEX(Finish_table!CB$4:CB$99,MATCH('10Year_History_Results'!$G86,Finish_table!CC$4:CC$99,0),1))</f>
        <v>F</v>
      </c>
      <c r="U86" s="268" t="e">
        <f>(INDEX(Finish_table!CK$4:CK$99,MATCH('10Year_History_Results'!$G86,Finish_table!CL$4:CL$99,0),1))</f>
        <v>#N/A</v>
      </c>
      <c r="V86" s="288" t="str">
        <f>(INDEX(Finish_table!CT$4:CT$99,MATCH('10Year_History_Results'!$G86,Finish_table!CU$4:CU$99,0),1))</f>
        <v>QF</v>
      </c>
      <c r="W86" s="2"/>
      <c r="Z86">
        <f t="shared" si="35"/>
        <v>2016</v>
      </c>
      <c r="AA86" s="117"/>
      <c r="AB86" s="2"/>
      <c r="AC86" s="2">
        <f t="shared" si="55"/>
        <v>0</v>
      </c>
      <c r="AD86" s="2">
        <f t="shared" si="36"/>
        <v>0</v>
      </c>
      <c r="AE86" s="2">
        <f t="shared" si="37"/>
        <v>0</v>
      </c>
      <c r="AF86" s="2">
        <f t="shared" si="38"/>
        <v>0</v>
      </c>
      <c r="AG86" s="2">
        <f t="shared" si="39"/>
        <v>0</v>
      </c>
      <c r="AH86" s="2">
        <f t="shared" si="40"/>
        <v>0</v>
      </c>
      <c r="AI86" s="2">
        <f t="shared" si="41"/>
        <v>0</v>
      </c>
      <c r="AJ86" s="2">
        <f t="shared" si="42"/>
        <v>20</v>
      </c>
      <c r="AK86" s="2">
        <f t="shared" si="43"/>
        <v>0</v>
      </c>
      <c r="AL86" s="154">
        <f t="shared" si="44"/>
        <v>0</v>
      </c>
      <c r="AM86" s="2">
        <f t="shared" si="56"/>
        <v>6.324555320336759</v>
      </c>
      <c r="AN86" s="2"/>
      <c r="AO86">
        <f t="shared" si="57"/>
        <v>2016</v>
      </c>
      <c r="AP86" s="117"/>
      <c r="AQ86" s="2"/>
      <c r="AR86" s="2">
        <f>INDEX('2001'!$B$44:$B$140,'10Year_History_Results'!BF86)</f>
        <v>0</v>
      </c>
      <c r="AS86" s="2">
        <f>INDEX('2002'!$B$44:$B$140,'10Year_History_Results'!BG86)</f>
        <v>0</v>
      </c>
      <c r="AT86" s="2">
        <f>INDEX('2003'!$B$44:$B$140,'10Year_History_Results'!BH86)</f>
        <v>0</v>
      </c>
      <c r="AU86" s="2">
        <f>INDEX('2004'!$B$44:$B$140,'10Year_History_Results'!BI86)</f>
        <v>0</v>
      </c>
      <c r="AV86" s="2">
        <f>INDEX('2005'!$B$44:$B$140,'10Year_History_Results'!BJ86)</f>
        <v>0</v>
      </c>
      <c r="AW86" s="2">
        <f>INDEX('2006'!$B$44:$B$140,'10Year_History_Results'!BK86)</f>
        <v>0</v>
      </c>
      <c r="AX86" s="2">
        <f>INDEX('2007'!$B$44:$B$140,'10Year_History_Results'!BL86)</f>
        <v>0</v>
      </c>
      <c r="AY86" s="2">
        <f>INDEX('2008'!$B$44:$B$140,'10Year_History_Results'!BM86)</f>
        <v>3</v>
      </c>
      <c r="AZ86" s="2">
        <f>INDEX('2009'!$B$44:$B$140,'10Year_History_Results'!BN86)</f>
        <v>0</v>
      </c>
      <c r="BA86" s="154">
        <f>INDEX('2010'!$B$44:$B$140,'10Year_History_Results'!BO86)</f>
        <v>11</v>
      </c>
      <c r="BC86">
        <f t="shared" si="58"/>
        <v>2016</v>
      </c>
      <c r="BD86" s="117"/>
      <c r="BE86" s="2"/>
      <c r="BF86" s="2">
        <f>IF(ISNA(MATCH($BC86,'2001'!$A$44:$A$139,0)),97,MATCH($BC86,'2001'!$A$44:$A$139,0))</f>
        <v>97</v>
      </c>
      <c r="BG86" s="2">
        <f>IF(ISNA(MATCH($BC86,'2002'!$A$44:$A$139,0)),97,MATCH($BC86,'2002'!$A$44:$A$139,0))</f>
        <v>97</v>
      </c>
      <c r="BH86" s="2">
        <f>IF(ISNA(MATCH($BC86,'2003'!$A$44:$A$139,0)),97,MATCH($BC86,'2003'!$A$44:$A$139,0))</f>
        <v>97</v>
      </c>
      <c r="BI86" s="2">
        <f>IF(ISNA(MATCH($BC86,'2004'!$A$44:$A$139,0)),97,MATCH($BC86,'2004'!$A$44:$A$139,0))</f>
        <v>97</v>
      </c>
      <c r="BJ86" s="2">
        <f>IF(ISNA(MATCH($BC86,'2005'!$A$44:$A$139,0)),97,MATCH($BC86,'2005'!$A$44:$A$139,0))</f>
        <v>97</v>
      </c>
      <c r="BK86" s="2">
        <f>IF(ISNA(MATCH($BC86,'2006'!$A$44:$A$139,0)),97,MATCH($BC86,'2006'!$A$44:$A$139,0))</f>
        <v>97</v>
      </c>
      <c r="BL86" s="2">
        <f>IF(ISNA(MATCH($BC86,'2007'!$A$44:$A$139,0)),97,MATCH($BC86,'2007'!$A$44:$A$139,0))</f>
        <v>97</v>
      </c>
      <c r="BM86" s="2">
        <f>IF(ISNA(MATCH($BC86,'2008'!$A$44:$A$139,0)),97,MATCH($BC86,'2008'!$A$44:$A$139,0))</f>
        <v>86</v>
      </c>
      <c r="BN86" s="2">
        <f>IF(ISNA(MATCH($BC86,'2009'!$A$44:$A$139,0)),97,MATCH($BC86,'2009'!$A$44:$A$139,0))</f>
        <v>97</v>
      </c>
      <c r="BO86" s="154">
        <f>IF(ISNA(MATCH($BC86,'2010'!$A$44:$A$139,0)),97,MATCH($BC86,'2010'!$A$44:$A$139,0))</f>
        <v>78</v>
      </c>
      <c r="BQ86">
        <f t="shared" si="59"/>
        <v>2016</v>
      </c>
      <c r="BR86" s="326"/>
      <c r="BS86" s="324"/>
      <c r="BT86" s="324">
        <f t="shared" si="60"/>
        <v>0</v>
      </c>
      <c r="BU86" s="324">
        <f t="shared" si="45"/>
        <v>0</v>
      </c>
      <c r="BV86" s="324">
        <f t="shared" si="46"/>
        <v>0</v>
      </c>
      <c r="BW86" s="324">
        <f t="shared" si="47"/>
        <v>0</v>
      </c>
      <c r="BX86" s="324">
        <f t="shared" si="48"/>
        <v>0</v>
      </c>
      <c r="BY86" s="324">
        <f t="shared" si="49"/>
        <v>0</v>
      </c>
      <c r="BZ86" s="324">
        <f t="shared" si="50"/>
        <v>0</v>
      </c>
      <c r="CA86" s="324">
        <f t="shared" si="51"/>
        <v>23</v>
      </c>
      <c r="CB86" s="324">
        <f t="shared" si="52"/>
        <v>15.331799999999999</v>
      </c>
      <c r="CC86" s="325">
        <f t="shared" si="53"/>
        <v>21.220177880000001</v>
      </c>
    </row>
    <row r="87" spans="2:81" ht="13.5" thickBot="1">
      <c r="B87" s="169">
        <v>47</v>
      </c>
      <c r="C87" s="52">
        <f t="shared" si="31"/>
        <v>8</v>
      </c>
      <c r="D87" s="52">
        <f t="shared" si="54"/>
        <v>8</v>
      </c>
      <c r="E87" s="99"/>
      <c r="F87" s="2">
        <f t="shared" si="61"/>
        <v>82</v>
      </c>
      <c r="G87" s="158">
        <v>1649</v>
      </c>
      <c r="H87" s="169">
        <f t="shared" si="32"/>
        <v>2</v>
      </c>
      <c r="I87" s="169">
        <f t="shared" si="33"/>
        <v>35</v>
      </c>
      <c r="J87" s="331">
        <f t="shared" si="34"/>
        <v>21.108555599999999</v>
      </c>
      <c r="K87" s="99"/>
      <c r="L87" s="268"/>
      <c r="M87" s="268" t="e">
        <f>(INDEX(Finish_table!R$4:R$83,MATCH('10Year_History_Results'!$G87,Finish_table!S$4:S$83,0),1))</f>
        <v>#N/A</v>
      </c>
      <c r="N87" s="268" t="e">
        <f>(INDEX(Finish_table!Z$4:Z$99,MATCH('10Year_History_Results'!$G87,Finish_table!AA$4:AA$99,0),1))</f>
        <v>#N/A</v>
      </c>
      <c r="O87" s="268" t="e">
        <f>(INDEX(Finish_table!AI$4:AI$99,MATCH('10Year_History_Results'!$G87,Finish_table!AJ$4:AJ$99,0),1))</f>
        <v>#N/A</v>
      </c>
      <c r="P87" s="268" t="e">
        <f>(INDEX(Finish_table!AR$4:AR$99,MATCH('10Year_History_Results'!$G87,Finish_table!AS$4:AS$99,0),1))</f>
        <v>#N/A</v>
      </c>
      <c r="Q87" s="268" t="e">
        <f>(INDEX(Finish_table!BA$4:BA$99,MATCH('10Year_History_Results'!$G87,Finish_table!BB$4:BB$99,0),1))</f>
        <v>#N/A</v>
      </c>
      <c r="R87" s="268" t="e">
        <f>(INDEX(Finish_table!BJ$4:BJ$99,MATCH('10Year_History_Results'!$G87,Finish_table!BK$4:BK$99,0),1))</f>
        <v>#N/A</v>
      </c>
      <c r="S87" s="268" t="e">
        <f>(INDEX(Finish_table!BS$4:BS$99,MATCH('10Year_History_Results'!$G87,Finish_table!BT$4:BT$99,0),1))</f>
        <v>#N/A</v>
      </c>
      <c r="T87" s="268" t="str">
        <f>(INDEX(Finish_table!CB$4:CB$99,MATCH('10Year_History_Results'!$G87,Finish_table!CC$4:CC$99,0),1))</f>
        <v>QF</v>
      </c>
      <c r="U87" s="268" t="str">
        <f>(INDEX(Finish_table!CK$4:CK$99,MATCH('10Year_History_Results'!$G87,Finish_table!CL$4:CL$99,0),1))</f>
        <v>SF</v>
      </c>
      <c r="V87" s="288" t="e">
        <f>(INDEX(Finish_table!CT$4:CT$99,MATCH('10Year_History_Results'!$G87,Finish_table!CU$4:CU$99,0),1))</f>
        <v>#N/A</v>
      </c>
      <c r="W87" s="2"/>
      <c r="Z87">
        <f t="shared" si="35"/>
        <v>1649</v>
      </c>
      <c r="AA87" s="117"/>
      <c r="AB87" s="2"/>
      <c r="AC87" s="2">
        <f t="shared" si="55"/>
        <v>0</v>
      </c>
      <c r="AD87" s="2">
        <f t="shared" si="36"/>
        <v>0</v>
      </c>
      <c r="AE87" s="2">
        <f t="shared" si="37"/>
        <v>0</v>
      </c>
      <c r="AF87" s="2">
        <f t="shared" si="38"/>
        <v>0</v>
      </c>
      <c r="AG87" s="2">
        <f t="shared" si="39"/>
        <v>0</v>
      </c>
      <c r="AH87" s="2">
        <f t="shared" si="40"/>
        <v>0</v>
      </c>
      <c r="AI87" s="2">
        <f t="shared" si="41"/>
        <v>0</v>
      </c>
      <c r="AJ87" s="2">
        <f t="shared" si="42"/>
        <v>0</v>
      </c>
      <c r="AK87" s="2">
        <f t="shared" si="43"/>
        <v>10</v>
      </c>
      <c r="AL87" s="154">
        <f t="shared" si="44"/>
        <v>0</v>
      </c>
      <c r="AM87" s="2">
        <f t="shared" si="56"/>
        <v>3.1622776601683795</v>
      </c>
      <c r="AN87" s="2"/>
      <c r="AO87">
        <f t="shared" si="57"/>
        <v>1649</v>
      </c>
      <c r="AP87" s="117"/>
      <c r="AQ87" s="2"/>
      <c r="AR87" s="2">
        <f>INDEX('2001'!$B$44:$B$140,'10Year_History_Results'!BF87)</f>
        <v>0</v>
      </c>
      <c r="AS87" s="2">
        <f>INDEX('2002'!$B$44:$B$140,'10Year_History_Results'!BG87)</f>
        <v>0</v>
      </c>
      <c r="AT87" s="2">
        <f>INDEX('2003'!$B$44:$B$140,'10Year_History_Results'!BH87)</f>
        <v>0</v>
      </c>
      <c r="AU87" s="2">
        <f>INDEX('2004'!$B$44:$B$140,'10Year_History_Results'!BI87)</f>
        <v>0</v>
      </c>
      <c r="AV87" s="2">
        <f>INDEX('2005'!$B$44:$B$140,'10Year_History_Results'!BJ87)</f>
        <v>0</v>
      </c>
      <c r="AW87" s="2">
        <f>INDEX('2006'!$B$44:$B$140,'10Year_History_Results'!BK87)</f>
        <v>0</v>
      </c>
      <c r="AX87" s="2">
        <f>INDEX('2007'!$B$44:$B$140,'10Year_History_Results'!BL87)</f>
        <v>0</v>
      </c>
      <c r="AY87" s="2">
        <f>INDEX('2008'!$B$44:$B$140,'10Year_History_Results'!BM87)</f>
        <v>10</v>
      </c>
      <c r="AZ87" s="2">
        <f>INDEX('2009'!$B$44:$B$140,'10Year_History_Results'!BN87)</f>
        <v>15</v>
      </c>
      <c r="BA87" s="154">
        <f>INDEX('2010'!$B$44:$B$140,'10Year_History_Results'!BO87)</f>
        <v>0</v>
      </c>
      <c r="BC87">
        <f t="shared" si="58"/>
        <v>1649</v>
      </c>
      <c r="BD87" s="117"/>
      <c r="BE87" s="2"/>
      <c r="BF87" s="2">
        <f>IF(ISNA(MATCH($BC87,'2001'!$A$44:$A$139,0)),97,MATCH($BC87,'2001'!$A$44:$A$139,0))</f>
        <v>97</v>
      </c>
      <c r="BG87" s="2">
        <f>IF(ISNA(MATCH($BC87,'2002'!$A$44:$A$139,0)),97,MATCH($BC87,'2002'!$A$44:$A$139,0))</f>
        <v>97</v>
      </c>
      <c r="BH87" s="2">
        <f>IF(ISNA(MATCH($BC87,'2003'!$A$44:$A$139,0)),97,MATCH($BC87,'2003'!$A$44:$A$139,0))</f>
        <v>97</v>
      </c>
      <c r="BI87" s="2">
        <f>IF(ISNA(MATCH($BC87,'2004'!$A$44:$A$139,0)),97,MATCH($BC87,'2004'!$A$44:$A$139,0))</f>
        <v>97</v>
      </c>
      <c r="BJ87" s="2">
        <f>IF(ISNA(MATCH($BC87,'2005'!$A$44:$A$139,0)),97,MATCH($BC87,'2005'!$A$44:$A$139,0))</f>
        <v>97</v>
      </c>
      <c r="BK87" s="2">
        <f>IF(ISNA(MATCH($BC87,'2006'!$A$44:$A$139,0)),97,MATCH($BC87,'2006'!$A$44:$A$139,0))</f>
        <v>97</v>
      </c>
      <c r="BL87" s="2">
        <f>IF(ISNA(MATCH($BC87,'2007'!$A$44:$A$139,0)),97,MATCH($BC87,'2007'!$A$44:$A$139,0))</f>
        <v>97</v>
      </c>
      <c r="BM87" s="2">
        <f>IF(ISNA(MATCH($BC87,'2008'!$A$44:$A$139,0)),97,MATCH($BC87,'2008'!$A$44:$A$139,0))</f>
        <v>80</v>
      </c>
      <c r="BN87" s="2">
        <f>IF(ISNA(MATCH($BC87,'2009'!$A$44:$A$139,0)),97,MATCH($BC87,'2009'!$A$44:$A$139,0))</f>
        <v>77</v>
      </c>
      <c r="BO87" s="154">
        <f>IF(ISNA(MATCH($BC87,'2010'!$A$44:$A$139,0)),97,MATCH($BC87,'2010'!$A$44:$A$139,0))</f>
        <v>97</v>
      </c>
      <c r="BQ87">
        <f t="shared" si="59"/>
        <v>1649</v>
      </c>
      <c r="BR87" s="326"/>
      <c r="BS87" s="324"/>
      <c r="BT87" s="324">
        <f t="shared" si="60"/>
        <v>0</v>
      </c>
      <c r="BU87" s="324">
        <f t="shared" si="45"/>
        <v>0</v>
      </c>
      <c r="BV87" s="324">
        <f t="shared" si="46"/>
        <v>0</v>
      </c>
      <c r="BW87" s="324">
        <f t="shared" si="47"/>
        <v>0</v>
      </c>
      <c r="BX87" s="324">
        <f t="shared" si="48"/>
        <v>0</v>
      </c>
      <c r="BY87" s="324">
        <f t="shared" si="49"/>
        <v>0</v>
      </c>
      <c r="BZ87" s="324">
        <f t="shared" si="50"/>
        <v>0</v>
      </c>
      <c r="CA87" s="324">
        <f t="shared" si="51"/>
        <v>10</v>
      </c>
      <c r="CB87" s="324">
        <f t="shared" si="52"/>
        <v>31.666</v>
      </c>
      <c r="CC87" s="325">
        <f t="shared" si="53"/>
        <v>21.108555599999999</v>
      </c>
    </row>
    <row r="88" spans="2:81" ht="13.5" thickBot="1">
      <c r="B88" s="169">
        <v>48</v>
      </c>
      <c r="C88" s="52">
        <f t="shared" si="31"/>
        <v>1</v>
      </c>
      <c r="D88" s="52">
        <f t="shared" si="54"/>
        <v>0</v>
      </c>
      <c r="E88" s="99"/>
      <c r="F88" s="2">
        <f t="shared" si="61"/>
        <v>83</v>
      </c>
      <c r="G88" s="100">
        <v>1073</v>
      </c>
      <c r="H88" s="169">
        <f t="shared" si="32"/>
        <v>1</v>
      </c>
      <c r="I88" s="169">
        <f t="shared" si="33"/>
        <v>21</v>
      </c>
      <c r="J88" s="331">
        <f t="shared" si="34"/>
        <v>21</v>
      </c>
      <c r="K88" s="99"/>
      <c r="L88" s="268"/>
      <c r="M88" s="268" t="e">
        <f>(INDEX(Finish_table!R$4:R$83,MATCH('10Year_History_Results'!$G88,Finish_table!S$4:S$83,0),1))</f>
        <v>#N/A</v>
      </c>
      <c r="N88" s="268" t="e">
        <f>(INDEX(Finish_table!Z$4:Z$99,MATCH('10Year_History_Results'!$G88,Finish_table!AA$4:AA$99,0),1))</f>
        <v>#N/A</v>
      </c>
      <c r="O88" s="268" t="e">
        <f>(INDEX(Finish_table!AI$4:AI$99,MATCH('10Year_History_Results'!$G88,Finish_table!AJ$4:AJ$99,0),1))</f>
        <v>#N/A</v>
      </c>
      <c r="P88" s="268" t="e">
        <f>(INDEX(Finish_table!AR$4:AR$99,MATCH('10Year_History_Results'!$G88,Finish_table!AS$4:AS$99,0),1))</f>
        <v>#N/A</v>
      </c>
      <c r="Q88" s="268" t="e">
        <f>(INDEX(Finish_table!BA$4:BA$99,MATCH('10Year_History_Results'!$G88,Finish_table!BB$4:BB$99,0),1))</f>
        <v>#N/A</v>
      </c>
      <c r="R88" s="268" t="e">
        <f>(INDEX(Finish_table!BJ$4:BJ$99,MATCH('10Year_History_Results'!$G88,Finish_table!BK$4:BK$99,0),1))</f>
        <v>#N/A</v>
      </c>
      <c r="S88" s="268" t="e">
        <f>(INDEX(Finish_table!BS$4:BS$99,MATCH('10Year_History_Results'!$G88,Finish_table!BT$4:BT$99,0),1))</f>
        <v>#N/A</v>
      </c>
      <c r="T88" s="268" t="e">
        <f>(INDEX(Finish_table!CB$4:CB$99,MATCH('10Year_History_Results'!$G88,Finish_table!CC$4:CC$99,0),1))</f>
        <v>#N/A</v>
      </c>
      <c r="U88" s="268" t="e">
        <f>(INDEX(Finish_table!CK$4:CK$99,MATCH('10Year_History_Results'!$G88,Finish_table!CL$4:CL$99,0),1))</f>
        <v>#N/A</v>
      </c>
      <c r="V88" s="288" t="str">
        <f>(INDEX(Finish_table!CT$4:CT$99,MATCH('10Year_History_Results'!$G88,Finish_table!CU$4:CU$99,0),1))</f>
        <v>SF</v>
      </c>
      <c r="W88" s="2"/>
      <c r="Z88">
        <f t="shared" si="35"/>
        <v>1073</v>
      </c>
      <c r="AA88" s="117"/>
      <c r="AB88" s="2"/>
      <c r="AC88" s="2">
        <f t="shared" si="55"/>
        <v>0</v>
      </c>
      <c r="AD88" s="2">
        <f t="shared" si="36"/>
        <v>0</v>
      </c>
      <c r="AE88" s="2">
        <f t="shared" si="37"/>
        <v>0</v>
      </c>
      <c r="AF88" s="2">
        <f t="shared" si="38"/>
        <v>0</v>
      </c>
      <c r="AG88" s="2">
        <f t="shared" si="39"/>
        <v>0</v>
      </c>
      <c r="AH88" s="2">
        <f t="shared" si="40"/>
        <v>0</v>
      </c>
      <c r="AI88" s="2">
        <f t="shared" si="41"/>
        <v>0</v>
      </c>
      <c r="AJ88" s="2">
        <f t="shared" si="42"/>
        <v>0</v>
      </c>
      <c r="AK88" s="2">
        <f t="shared" si="43"/>
        <v>0</v>
      </c>
      <c r="AL88" s="154">
        <f t="shared" si="44"/>
        <v>10</v>
      </c>
      <c r="AM88" s="2">
        <f t="shared" si="56"/>
        <v>3.1622776601683795</v>
      </c>
      <c r="AN88" s="2"/>
      <c r="AO88">
        <f t="shared" si="57"/>
        <v>1073</v>
      </c>
      <c r="AP88" s="117"/>
      <c r="AQ88" s="2"/>
      <c r="AR88" s="2">
        <f>INDEX('2001'!$B$44:$B$140,'10Year_History_Results'!BF88)</f>
        <v>0</v>
      </c>
      <c r="AS88" s="2">
        <f>INDEX('2002'!$B$44:$B$140,'10Year_History_Results'!BG88)</f>
        <v>0</v>
      </c>
      <c r="AT88" s="2">
        <f>INDEX('2003'!$B$44:$B$140,'10Year_History_Results'!BH88)</f>
        <v>0</v>
      </c>
      <c r="AU88" s="2">
        <f>INDEX('2004'!$B$44:$B$140,'10Year_History_Results'!BI88)</f>
        <v>0</v>
      </c>
      <c r="AV88" s="2">
        <f>INDEX('2005'!$B$44:$B$140,'10Year_History_Results'!BJ88)</f>
        <v>0</v>
      </c>
      <c r="AW88" s="2">
        <f>INDEX('2006'!$B$44:$B$140,'10Year_History_Results'!BK88)</f>
        <v>0</v>
      </c>
      <c r="AX88" s="2">
        <f>INDEX('2007'!$B$44:$B$140,'10Year_History_Results'!BL88)</f>
        <v>0</v>
      </c>
      <c r="AY88" s="2">
        <f>INDEX('2008'!$B$44:$B$140,'10Year_History_Results'!BM88)</f>
        <v>0</v>
      </c>
      <c r="AZ88" s="2">
        <f>INDEX('2009'!$B$44:$B$140,'10Year_History_Results'!BN88)</f>
        <v>0</v>
      </c>
      <c r="BA88" s="154">
        <f>INDEX('2010'!$B$44:$B$140,'10Year_History_Results'!BO88)</f>
        <v>11</v>
      </c>
      <c r="BC88">
        <f t="shared" si="58"/>
        <v>1073</v>
      </c>
      <c r="BD88" s="117"/>
      <c r="BE88" s="2"/>
      <c r="BF88" s="2">
        <f>IF(ISNA(MATCH($BC88,'2001'!$A$44:$A$139,0)),97,MATCH($BC88,'2001'!$A$44:$A$139,0))</f>
        <v>97</v>
      </c>
      <c r="BG88" s="2">
        <f>IF(ISNA(MATCH($BC88,'2002'!$A$44:$A$139,0)),97,MATCH($BC88,'2002'!$A$44:$A$139,0))</f>
        <v>97</v>
      </c>
      <c r="BH88" s="2">
        <f>IF(ISNA(MATCH($BC88,'2003'!$A$44:$A$139,0)),97,MATCH($BC88,'2003'!$A$44:$A$139,0))</f>
        <v>97</v>
      </c>
      <c r="BI88" s="2">
        <f>IF(ISNA(MATCH($BC88,'2004'!$A$44:$A$139,0)),97,MATCH($BC88,'2004'!$A$44:$A$139,0))</f>
        <v>97</v>
      </c>
      <c r="BJ88" s="2">
        <f>IF(ISNA(MATCH($BC88,'2005'!$A$44:$A$139,0)),97,MATCH($BC88,'2005'!$A$44:$A$139,0))</f>
        <v>97</v>
      </c>
      <c r="BK88" s="2">
        <f>IF(ISNA(MATCH($BC88,'2006'!$A$44:$A$139,0)),97,MATCH($BC88,'2006'!$A$44:$A$139,0))</f>
        <v>97</v>
      </c>
      <c r="BL88" s="2">
        <f>IF(ISNA(MATCH($BC88,'2007'!$A$44:$A$139,0)),97,MATCH($BC88,'2007'!$A$44:$A$139,0))</f>
        <v>97</v>
      </c>
      <c r="BM88" s="2">
        <f>IF(ISNA(MATCH($BC88,'2008'!$A$44:$A$139,0)),97,MATCH($BC88,'2008'!$A$44:$A$139,0))</f>
        <v>97</v>
      </c>
      <c r="BN88" s="2">
        <f>IF(ISNA(MATCH($BC88,'2009'!$A$44:$A$139,0)),97,MATCH($BC88,'2009'!$A$44:$A$139,0))</f>
        <v>97</v>
      </c>
      <c r="BO88" s="154">
        <f>IF(ISNA(MATCH($BC88,'2010'!$A$44:$A$139,0)),97,MATCH($BC88,'2010'!$A$44:$A$139,0))</f>
        <v>53</v>
      </c>
      <c r="BQ88">
        <f t="shared" si="59"/>
        <v>1073</v>
      </c>
      <c r="BR88" s="326"/>
      <c r="BS88" s="324"/>
      <c r="BT88" s="324">
        <f t="shared" si="60"/>
        <v>0</v>
      </c>
      <c r="BU88" s="324">
        <f t="shared" si="45"/>
        <v>0</v>
      </c>
      <c r="BV88" s="324">
        <f t="shared" si="46"/>
        <v>0</v>
      </c>
      <c r="BW88" s="324">
        <f t="shared" si="47"/>
        <v>0</v>
      </c>
      <c r="BX88" s="324">
        <f t="shared" si="48"/>
        <v>0</v>
      </c>
      <c r="BY88" s="324">
        <f t="shared" si="49"/>
        <v>0</v>
      </c>
      <c r="BZ88" s="324">
        <f t="shared" si="50"/>
        <v>0</v>
      </c>
      <c r="CA88" s="324">
        <f t="shared" si="51"/>
        <v>0</v>
      </c>
      <c r="CB88" s="324">
        <f t="shared" si="52"/>
        <v>0</v>
      </c>
      <c r="CC88" s="325">
        <f t="shared" si="53"/>
        <v>21</v>
      </c>
    </row>
    <row r="89" spans="2:81" ht="13.5" thickBot="1">
      <c r="B89" s="171">
        <v>48</v>
      </c>
      <c r="C89" s="52">
        <f t="shared" si="31"/>
        <v>2</v>
      </c>
      <c r="D89" s="52">
        <f t="shared" si="54"/>
        <v>0</v>
      </c>
      <c r="E89" s="99"/>
      <c r="F89" s="2">
        <f t="shared" si="61"/>
        <v>84</v>
      </c>
      <c r="G89" s="100">
        <v>1922</v>
      </c>
      <c r="H89" s="169">
        <f t="shared" si="32"/>
        <v>1</v>
      </c>
      <c r="I89" s="169">
        <f t="shared" si="33"/>
        <v>21</v>
      </c>
      <c r="J89" s="331">
        <f t="shared" si="34"/>
        <v>21</v>
      </c>
      <c r="K89" s="99"/>
      <c r="L89" s="268"/>
      <c r="M89" s="268" t="e">
        <f>(INDEX(Finish_table!R$4:R$83,MATCH('10Year_History_Results'!$G89,Finish_table!S$4:S$83,0),1))</f>
        <v>#N/A</v>
      </c>
      <c r="N89" s="268" t="e">
        <f>(INDEX(Finish_table!Z$4:Z$99,MATCH('10Year_History_Results'!$G89,Finish_table!AA$4:AA$99,0),1))</f>
        <v>#N/A</v>
      </c>
      <c r="O89" s="268" t="e">
        <f>(INDEX(Finish_table!AI$4:AI$99,MATCH('10Year_History_Results'!$G89,Finish_table!AJ$4:AJ$99,0),1))</f>
        <v>#N/A</v>
      </c>
      <c r="P89" s="268" t="e">
        <f>(INDEX(Finish_table!AR$4:AR$99,MATCH('10Year_History_Results'!$G89,Finish_table!AS$4:AS$99,0),1))</f>
        <v>#N/A</v>
      </c>
      <c r="Q89" s="268" t="e">
        <f>(INDEX(Finish_table!BA$4:BA$99,MATCH('10Year_History_Results'!$G89,Finish_table!BB$4:BB$99,0),1))</f>
        <v>#N/A</v>
      </c>
      <c r="R89" s="268" t="e">
        <f>(INDEX(Finish_table!BJ$4:BJ$99,MATCH('10Year_History_Results'!$G89,Finish_table!BK$4:BK$99,0),1))</f>
        <v>#N/A</v>
      </c>
      <c r="S89" s="268" t="e">
        <f>(INDEX(Finish_table!BS$4:BS$99,MATCH('10Year_History_Results'!$G89,Finish_table!BT$4:BT$99,0),1))</f>
        <v>#N/A</v>
      </c>
      <c r="T89" s="268" t="e">
        <f>(INDEX(Finish_table!CB$4:CB$99,MATCH('10Year_History_Results'!$G89,Finish_table!CC$4:CC$99,0),1))</f>
        <v>#N/A</v>
      </c>
      <c r="U89" s="268" t="e">
        <f>(INDEX(Finish_table!CK$4:CK$99,MATCH('10Year_History_Results'!$G89,Finish_table!CL$4:CL$99,0),1))</f>
        <v>#N/A</v>
      </c>
      <c r="V89" s="288" t="str">
        <f>(INDEX(Finish_table!CT$4:CT$99,MATCH('10Year_History_Results'!$G89,Finish_table!CU$4:CU$99,0),1))</f>
        <v>SF</v>
      </c>
      <c r="W89" s="2"/>
      <c r="Z89">
        <f t="shared" si="35"/>
        <v>1922</v>
      </c>
      <c r="AA89" s="117"/>
      <c r="AB89" s="2"/>
      <c r="AC89" s="2">
        <f t="shared" si="55"/>
        <v>0</v>
      </c>
      <c r="AD89" s="2">
        <f t="shared" si="36"/>
        <v>0</v>
      </c>
      <c r="AE89" s="2">
        <f t="shared" si="37"/>
        <v>0</v>
      </c>
      <c r="AF89" s="2">
        <f t="shared" si="38"/>
        <v>0</v>
      </c>
      <c r="AG89" s="2">
        <f t="shared" si="39"/>
        <v>0</v>
      </c>
      <c r="AH89" s="2">
        <f t="shared" si="40"/>
        <v>0</v>
      </c>
      <c r="AI89" s="2">
        <f t="shared" si="41"/>
        <v>0</v>
      </c>
      <c r="AJ89" s="2">
        <f t="shared" si="42"/>
        <v>0</v>
      </c>
      <c r="AK89" s="2">
        <f t="shared" si="43"/>
        <v>0</v>
      </c>
      <c r="AL89" s="154">
        <f t="shared" si="44"/>
        <v>10</v>
      </c>
      <c r="AM89" s="2">
        <f t="shared" si="56"/>
        <v>3.1622776601683795</v>
      </c>
      <c r="AN89" s="2"/>
      <c r="AO89">
        <f t="shared" si="57"/>
        <v>1922</v>
      </c>
      <c r="AP89" s="117"/>
      <c r="AQ89" s="2"/>
      <c r="AR89" s="2">
        <f>INDEX('2001'!$B$44:$B$140,'10Year_History_Results'!BF89)</f>
        <v>0</v>
      </c>
      <c r="AS89" s="2">
        <f>INDEX('2002'!$B$44:$B$140,'10Year_History_Results'!BG89)</f>
        <v>0</v>
      </c>
      <c r="AT89" s="2">
        <f>INDEX('2003'!$B$44:$B$140,'10Year_History_Results'!BH89)</f>
        <v>0</v>
      </c>
      <c r="AU89" s="2">
        <f>INDEX('2004'!$B$44:$B$140,'10Year_History_Results'!BI89)</f>
        <v>0</v>
      </c>
      <c r="AV89" s="2">
        <f>INDEX('2005'!$B$44:$B$140,'10Year_History_Results'!BJ89)</f>
        <v>0</v>
      </c>
      <c r="AW89" s="2">
        <f>INDEX('2006'!$B$44:$B$140,'10Year_History_Results'!BK89)</f>
        <v>0</v>
      </c>
      <c r="AX89" s="2">
        <f>INDEX('2007'!$B$44:$B$140,'10Year_History_Results'!BL89)</f>
        <v>0</v>
      </c>
      <c r="AY89" s="2">
        <f>INDEX('2008'!$B$44:$B$140,'10Year_History_Results'!BM89)</f>
        <v>0</v>
      </c>
      <c r="AZ89" s="2">
        <f>INDEX('2009'!$B$44:$B$140,'10Year_History_Results'!BN89)</f>
        <v>0</v>
      </c>
      <c r="BA89" s="154">
        <f>INDEX('2010'!$B$44:$B$140,'10Year_History_Results'!BO89)</f>
        <v>11</v>
      </c>
      <c r="BC89">
        <f t="shared" si="58"/>
        <v>1922</v>
      </c>
      <c r="BD89" s="117"/>
      <c r="BE89" s="2"/>
      <c r="BF89" s="2">
        <f>IF(ISNA(MATCH($BC89,'2001'!$A$44:$A$139,0)),97,MATCH($BC89,'2001'!$A$44:$A$139,0))</f>
        <v>97</v>
      </c>
      <c r="BG89" s="2">
        <f>IF(ISNA(MATCH($BC89,'2002'!$A$44:$A$139,0)),97,MATCH($BC89,'2002'!$A$44:$A$139,0))</f>
        <v>97</v>
      </c>
      <c r="BH89" s="2">
        <f>IF(ISNA(MATCH($BC89,'2003'!$A$44:$A$139,0)),97,MATCH($BC89,'2003'!$A$44:$A$139,0))</f>
        <v>97</v>
      </c>
      <c r="BI89" s="2">
        <f>IF(ISNA(MATCH($BC89,'2004'!$A$44:$A$139,0)),97,MATCH($BC89,'2004'!$A$44:$A$139,0))</f>
        <v>97</v>
      </c>
      <c r="BJ89" s="2">
        <f>IF(ISNA(MATCH($BC89,'2005'!$A$44:$A$139,0)),97,MATCH($BC89,'2005'!$A$44:$A$139,0))</f>
        <v>97</v>
      </c>
      <c r="BK89" s="2">
        <f>IF(ISNA(MATCH($BC89,'2006'!$A$44:$A$139,0)),97,MATCH($BC89,'2006'!$A$44:$A$139,0))</f>
        <v>97</v>
      </c>
      <c r="BL89" s="2">
        <f>IF(ISNA(MATCH($BC89,'2007'!$A$44:$A$139,0)),97,MATCH($BC89,'2007'!$A$44:$A$139,0))</f>
        <v>97</v>
      </c>
      <c r="BM89" s="2">
        <f>IF(ISNA(MATCH($BC89,'2008'!$A$44:$A$139,0)),97,MATCH($BC89,'2008'!$A$44:$A$139,0))</f>
        <v>97</v>
      </c>
      <c r="BN89" s="2">
        <f>IF(ISNA(MATCH($BC89,'2009'!$A$44:$A$139,0)),97,MATCH($BC89,'2009'!$A$44:$A$139,0))</f>
        <v>97</v>
      </c>
      <c r="BO89" s="154">
        <f>IF(ISNA(MATCH($BC89,'2010'!$A$44:$A$139,0)),97,MATCH($BC89,'2010'!$A$44:$A$139,0))</f>
        <v>76</v>
      </c>
      <c r="BQ89">
        <f t="shared" si="59"/>
        <v>1922</v>
      </c>
      <c r="BR89" s="326"/>
      <c r="BS89" s="324"/>
      <c r="BT89" s="324">
        <f t="shared" si="60"/>
        <v>0</v>
      </c>
      <c r="BU89" s="324">
        <f t="shared" si="45"/>
        <v>0</v>
      </c>
      <c r="BV89" s="324">
        <f t="shared" si="46"/>
        <v>0</v>
      </c>
      <c r="BW89" s="324">
        <f t="shared" si="47"/>
        <v>0</v>
      </c>
      <c r="BX89" s="324">
        <f t="shared" si="48"/>
        <v>0</v>
      </c>
      <c r="BY89" s="324">
        <f t="shared" si="49"/>
        <v>0</v>
      </c>
      <c r="BZ89" s="324">
        <f t="shared" si="50"/>
        <v>0</v>
      </c>
      <c r="CA89" s="324">
        <f t="shared" si="51"/>
        <v>0</v>
      </c>
      <c r="CB89" s="324">
        <f t="shared" si="52"/>
        <v>0</v>
      </c>
      <c r="CC89" s="325">
        <f t="shared" si="53"/>
        <v>21</v>
      </c>
    </row>
    <row r="90" spans="2:81" ht="13.5" thickBot="1">
      <c r="B90" s="169">
        <v>48</v>
      </c>
      <c r="C90" s="52">
        <f t="shared" si="31"/>
        <v>3</v>
      </c>
      <c r="D90" s="52">
        <f t="shared" si="54"/>
        <v>0</v>
      </c>
      <c r="E90" s="99"/>
      <c r="F90" s="2">
        <f t="shared" si="61"/>
        <v>85</v>
      </c>
      <c r="G90" s="100">
        <v>2429</v>
      </c>
      <c r="H90" s="169">
        <f t="shared" si="32"/>
        <v>1</v>
      </c>
      <c r="I90" s="169">
        <f t="shared" si="33"/>
        <v>21</v>
      </c>
      <c r="J90" s="331">
        <f t="shared" si="34"/>
        <v>21</v>
      </c>
      <c r="K90" s="99"/>
      <c r="L90" s="268"/>
      <c r="M90" s="268" t="e">
        <f>(INDEX(Finish_table!R$4:R$83,MATCH('10Year_History_Results'!$G90,Finish_table!S$4:S$83,0),1))</f>
        <v>#N/A</v>
      </c>
      <c r="N90" s="268" t="e">
        <f>(INDEX(Finish_table!Z$4:Z$99,MATCH('10Year_History_Results'!$G90,Finish_table!AA$4:AA$99,0),1))</f>
        <v>#N/A</v>
      </c>
      <c r="O90" s="268" t="e">
        <f>(INDEX(Finish_table!AI$4:AI$99,MATCH('10Year_History_Results'!$G90,Finish_table!AJ$4:AJ$99,0),1))</f>
        <v>#N/A</v>
      </c>
      <c r="P90" s="268" t="e">
        <f>(INDEX(Finish_table!AR$4:AR$99,MATCH('10Year_History_Results'!$G90,Finish_table!AS$4:AS$99,0),1))</f>
        <v>#N/A</v>
      </c>
      <c r="Q90" s="268" t="e">
        <f>(INDEX(Finish_table!BA$4:BA$99,MATCH('10Year_History_Results'!$G90,Finish_table!BB$4:BB$99,0),1))</f>
        <v>#N/A</v>
      </c>
      <c r="R90" s="268" t="e">
        <f>(INDEX(Finish_table!BJ$4:BJ$99,MATCH('10Year_History_Results'!$G90,Finish_table!BK$4:BK$99,0),1))</f>
        <v>#N/A</v>
      </c>
      <c r="S90" s="268" t="e">
        <f>(INDEX(Finish_table!BS$4:BS$99,MATCH('10Year_History_Results'!$G90,Finish_table!BT$4:BT$99,0),1))</f>
        <v>#N/A</v>
      </c>
      <c r="T90" s="268" t="e">
        <f>(INDEX(Finish_table!CB$4:CB$99,MATCH('10Year_History_Results'!$G90,Finish_table!CC$4:CC$99,0),1))</f>
        <v>#N/A</v>
      </c>
      <c r="U90" s="268" t="e">
        <f>(INDEX(Finish_table!CK$4:CK$99,MATCH('10Year_History_Results'!$G90,Finish_table!CL$4:CL$99,0),1))</f>
        <v>#N/A</v>
      </c>
      <c r="V90" s="288" t="str">
        <f>(INDEX(Finish_table!CT$4:CT$99,MATCH('10Year_History_Results'!$G90,Finish_table!CU$4:CU$99,0),1))</f>
        <v>F</v>
      </c>
      <c r="W90" s="2"/>
      <c r="Z90">
        <f t="shared" si="35"/>
        <v>2429</v>
      </c>
      <c r="AA90" s="117"/>
      <c r="AB90" s="2"/>
      <c r="AC90" s="2">
        <f t="shared" si="55"/>
        <v>0</v>
      </c>
      <c r="AD90" s="2">
        <f t="shared" si="36"/>
        <v>0</v>
      </c>
      <c r="AE90" s="2">
        <f t="shared" si="37"/>
        <v>0</v>
      </c>
      <c r="AF90" s="2">
        <f t="shared" si="38"/>
        <v>0</v>
      </c>
      <c r="AG90" s="2">
        <f t="shared" si="39"/>
        <v>0</v>
      </c>
      <c r="AH90" s="2">
        <f t="shared" si="40"/>
        <v>0</v>
      </c>
      <c r="AI90" s="2">
        <f t="shared" si="41"/>
        <v>0</v>
      </c>
      <c r="AJ90" s="2">
        <f t="shared" si="42"/>
        <v>0</v>
      </c>
      <c r="AK90" s="2">
        <f t="shared" si="43"/>
        <v>0</v>
      </c>
      <c r="AL90" s="154">
        <f t="shared" si="44"/>
        <v>20</v>
      </c>
      <c r="AM90" s="2">
        <f t="shared" si="56"/>
        <v>6.324555320336759</v>
      </c>
      <c r="AN90" s="2"/>
      <c r="AO90">
        <f t="shared" si="57"/>
        <v>2429</v>
      </c>
      <c r="AP90" s="117"/>
      <c r="AQ90" s="2"/>
      <c r="AR90" s="2">
        <f>INDEX('2001'!$B$44:$B$140,'10Year_History_Results'!BF90)</f>
        <v>0</v>
      </c>
      <c r="AS90" s="2">
        <f>INDEX('2002'!$B$44:$B$140,'10Year_History_Results'!BG90)</f>
        <v>0</v>
      </c>
      <c r="AT90" s="2">
        <f>INDEX('2003'!$B$44:$B$140,'10Year_History_Results'!BH90)</f>
        <v>0</v>
      </c>
      <c r="AU90" s="2">
        <f>INDEX('2004'!$B$44:$B$140,'10Year_History_Results'!BI90)</f>
        <v>0</v>
      </c>
      <c r="AV90" s="2">
        <f>INDEX('2005'!$B$44:$B$140,'10Year_History_Results'!BJ90)</f>
        <v>0</v>
      </c>
      <c r="AW90" s="2">
        <f>INDEX('2006'!$B$44:$B$140,'10Year_History_Results'!BK90)</f>
        <v>0</v>
      </c>
      <c r="AX90" s="2">
        <f>INDEX('2007'!$B$44:$B$140,'10Year_History_Results'!BL90)</f>
        <v>0</v>
      </c>
      <c r="AY90" s="2">
        <f>INDEX('2008'!$B$44:$B$140,'10Year_History_Results'!BM90)</f>
        <v>0</v>
      </c>
      <c r="AZ90" s="2">
        <f>INDEX('2009'!$B$44:$B$140,'10Year_History_Results'!BN90)</f>
        <v>0</v>
      </c>
      <c r="BA90" s="154">
        <f>INDEX('2010'!$B$44:$B$140,'10Year_History_Results'!BO90)</f>
        <v>1</v>
      </c>
      <c r="BC90">
        <f t="shared" si="58"/>
        <v>2429</v>
      </c>
      <c r="BD90" s="117"/>
      <c r="BE90" s="2"/>
      <c r="BF90" s="2">
        <f>IF(ISNA(MATCH($BC90,'2001'!$A$44:$A$139,0)),97,MATCH($BC90,'2001'!$A$44:$A$139,0))</f>
        <v>97</v>
      </c>
      <c r="BG90" s="2">
        <f>IF(ISNA(MATCH($BC90,'2002'!$A$44:$A$139,0)),97,MATCH($BC90,'2002'!$A$44:$A$139,0))</f>
        <v>97</v>
      </c>
      <c r="BH90" s="2">
        <f>IF(ISNA(MATCH($BC90,'2003'!$A$44:$A$139,0)),97,MATCH($BC90,'2003'!$A$44:$A$139,0))</f>
        <v>97</v>
      </c>
      <c r="BI90" s="2">
        <f>IF(ISNA(MATCH($BC90,'2004'!$A$44:$A$139,0)),97,MATCH($BC90,'2004'!$A$44:$A$139,0))</f>
        <v>97</v>
      </c>
      <c r="BJ90" s="2">
        <f>IF(ISNA(MATCH($BC90,'2005'!$A$44:$A$139,0)),97,MATCH($BC90,'2005'!$A$44:$A$139,0))</f>
        <v>97</v>
      </c>
      <c r="BK90" s="2">
        <f>IF(ISNA(MATCH($BC90,'2006'!$A$44:$A$139,0)),97,MATCH($BC90,'2006'!$A$44:$A$139,0))</f>
        <v>97</v>
      </c>
      <c r="BL90" s="2">
        <f>IF(ISNA(MATCH($BC90,'2007'!$A$44:$A$139,0)),97,MATCH($BC90,'2007'!$A$44:$A$139,0))</f>
        <v>97</v>
      </c>
      <c r="BM90" s="2">
        <f>IF(ISNA(MATCH($BC90,'2008'!$A$44:$A$139,0)),97,MATCH($BC90,'2008'!$A$44:$A$139,0))</f>
        <v>97</v>
      </c>
      <c r="BN90" s="2">
        <f>IF(ISNA(MATCH($BC90,'2009'!$A$44:$A$139,0)),97,MATCH($BC90,'2009'!$A$44:$A$139,0))</f>
        <v>97</v>
      </c>
      <c r="BO90" s="154">
        <f>IF(ISNA(MATCH($BC90,'2010'!$A$44:$A$139,0)),97,MATCH($BC90,'2010'!$A$44:$A$139,0))</f>
        <v>85</v>
      </c>
      <c r="BQ90">
        <f t="shared" si="59"/>
        <v>2429</v>
      </c>
      <c r="BR90" s="326"/>
      <c r="BS90" s="324"/>
      <c r="BT90" s="324">
        <f t="shared" si="60"/>
        <v>0</v>
      </c>
      <c r="BU90" s="324">
        <f t="shared" si="45"/>
        <v>0</v>
      </c>
      <c r="BV90" s="324">
        <f t="shared" si="46"/>
        <v>0</v>
      </c>
      <c r="BW90" s="324">
        <f t="shared" si="47"/>
        <v>0</v>
      </c>
      <c r="BX90" s="324">
        <f t="shared" si="48"/>
        <v>0</v>
      </c>
      <c r="BY90" s="324">
        <f t="shared" si="49"/>
        <v>0</v>
      </c>
      <c r="BZ90" s="324">
        <f t="shared" si="50"/>
        <v>0</v>
      </c>
      <c r="CA90" s="324">
        <f t="shared" si="51"/>
        <v>0</v>
      </c>
      <c r="CB90" s="324">
        <f t="shared" si="52"/>
        <v>0</v>
      </c>
      <c r="CC90" s="325">
        <f t="shared" si="53"/>
        <v>21</v>
      </c>
    </row>
    <row r="91" spans="2:81" ht="13.5" thickBot="1">
      <c r="B91" s="169">
        <v>48</v>
      </c>
      <c r="C91" s="52">
        <f t="shared" si="31"/>
        <v>4</v>
      </c>
      <c r="D91" s="52">
        <f t="shared" si="54"/>
        <v>0</v>
      </c>
      <c r="E91" s="99"/>
      <c r="F91" s="2">
        <f t="shared" si="61"/>
        <v>86</v>
      </c>
      <c r="G91" s="100">
        <v>488</v>
      </c>
      <c r="H91" s="169">
        <f t="shared" si="32"/>
        <v>2</v>
      </c>
      <c r="I91" s="169">
        <f t="shared" si="33"/>
        <v>32</v>
      </c>
      <c r="J91" s="331">
        <f t="shared" si="34"/>
        <v>20.960807416295999</v>
      </c>
      <c r="K91" s="99"/>
      <c r="L91" s="268"/>
      <c r="M91" s="268" t="e">
        <f>(INDEX(Finish_table!R$4:R$83,MATCH('10Year_History_Results'!$G91,Finish_table!S$4:S$83,0),1))</f>
        <v>#N/A</v>
      </c>
      <c r="N91" s="268" t="e">
        <f>(INDEX(Finish_table!Z$4:Z$99,MATCH('10Year_History_Results'!$G91,Finish_table!AA$4:AA$99,0),1))</f>
        <v>#N/A</v>
      </c>
      <c r="O91" s="268" t="e">
        <f>(INDEX(Finish_table!AI$4:AI$99,MATCH('10Year_History_Results'!$G91,Finish_table!AJ$4:AJ$99,0),1))</f>
        <v>#N/A</v>
      </c>
      <c r="P91" s="268" t="e">
        <f>(INDEX(Finish_table!AR$4:AR$99,MATCH('10Year_History_Results'!$G91,Finish_table!AS$4:AS$99,0),1))</f>
        <v>#N/A</v>
      </c>
      <c r="Q91" s="268" t="e">
        <f>(INDEX(Finish_table!BA$4:BA$99,MATCH('10Year_History_Results'!$G91,Finish_table!BB$4:BB$99,0),1))</f>
        <v>#N/A</v>
      </c>
      <c r="R91" s="268" t="e">
        <f>(INDEX(Finish_table!BJ$4:BJ$99,MATCH('10Year_History_Results'!$G91,Finish_table!BK$4:BK$99,0),1))</f>
        <v>#N/A</v>
      </c>
      <c r="S91" s="268" t="str">
        <f>(INDEX(Finish_table!BS$4:BS$99,MATCH('10Year_History_Results'!$G91,Finish_table!BT$4:BT$99,0),1))</f>
        <v>QF</v>
      </c>
      <c r="T91" s="268" t="e">
        <f>(INDEX(Finish_table!CB$4:CB$99,MATCH('10Year_History_Results'!$G91,Finish_table!CC$4:CC$99,0),1))</f>
        <v>#N/A</v>
      </c>
      <c r="U91" s="268" t="str">
        <f>(INDEX(Finish_table!CK$4:CK$99,MATCH('10Year_History_Results'!$G91,Finish_table!CL$4:CL$99,0),1))</f>
        <v>F</v>
      </c>
      <c r="V91" s="288" t="e">
        <f>(INDEX(Finish_table!CT$4:CT$99,MATCH('10Year_History_Results'!$G91,Finish_table!CU$4:CU$99,0),1))</f>
        <v>#N/A</v>
      </c>
      <c r="W91" s="2"/>
      <c r="Z91">
        <f t="shared" si="35"/>
        <v>488</v>
      </c>
      <c r="AA91" s="117"/>
      <c r="AB91" s="2"/>
      <c r="AC91" s="2">
        <f t="shared" si="55"/>
        <v>0</v>
      </c>
      <c r="AD91" s="2">
        <f t="shared" si="36"/>
        <v>0</v>
      </c>
      <c r="AE91" s="2">
        <f t="shared" si="37"/>
        <v>0</v>
      </c>
      <c r="AF91" s="2">
        <f t="shared" si="38"/>
        <v>0</v>
      </c>
      <c r="AG91" s="2">
        <f t="shared" si="39"/>
        <v>0</v>
      </c>
      <c r="AH91" s="2">
        <f t="shared" si="40"/>
        <v>0</v>
      </c>
      <c r="AI91" s="2">
        <f t="shared" si="41"/>
        <v>0</v>
      </c>
      <c r="AJ91" s="2">
        <f t="shared" si="42"/>
        <v>0</v>
      </c>
      <c r="AK91" s="2">
        <f t="shared" si="43"/>
        <v>20</v>
      </c>
      <c r="AL91" s="154">
        <f t="shared" si="44"/>
        <v>0</v>
      </c>
      <c r="AM91" s="2">
        <f t="shared" si="56"/>
        <v>6.324555320336759</v>
      </c>
      <c r="AN91" s="2"/>
      <c r="AO91">
        <f t="shared" si="57"/>
        <v>488</v>
      </c>
      <c r="AP91" s="117"/>
      <c r="AQ91" s="2"/>
      <c r="AR91" s="2">
        <f>INDEX('2001'!$B$44:$B$140,'10Year_History_Results'!BF91)</f>
        <v>0</v>
      </c>
      <c r="AS91" s="2">
        <f>INDEX('2002'!$B$44:$B$140,'10Year_History_Results'!BG91)</f>
        <v>0</v>
      </c>
      <c r="AT91" s="2">
        <f>INDEX('2003'!$B$44:$B$140,'10Year_History_Results'!BH91)</f>
        <v>0</v>
      </c>
      <c r="AU91" s="2">
        <f>INDEX('2004'!$B$44:$B$140,'10Year_History_Results'!BI91)</f>
        <v>0</v>
      </c>
      <c r="AV91" s="2">
        <f>INDEX('2005'!$B$44:$B$140,'10Year_History_Results'!BJ91)</f>
        <v>0</v>
      </c>
      <c r="AW91" s="2">
        <f>INDEX('2006'!$B$44:$B$140,'10Year_History_Results'!BK91)</f>
        <v>0</v>
      </c>
      <c r="AX91" s="2">
        <f>INDEX('2007'!$B$44:$B$140,'10Year_History_Results'!BL91)</f>
        <v>1</v>
      </c>
      <c r="AY91" s="2">
        <f>INDEX('2008'!$B$44:$B$140,'10Year_History_Results'!BM91)</f>
        <v>0</v>
      </c>
      <c r="AZ91" s="2">
        <f>INDEX('2009'!$B$44:$B$140,'10Year_History_Results'!BN91)</f>
        <v>11</v>
      </c>
      <c r="BA91" s="154">
        <f>INDEX('2010'!$B$44:$B$140,'10Year_History_Results'!BO91)</f>
        <v>0</v>
      </c>
      <c r="BC91">
        <f t="shared" si="58"/>
        <v>488</v>
      </c>
      <c r="BD91" s="117"/>
      <c r="BE91" s="2"/>
      <c r="BF91" s="2">
        <f>IF(ISNA(MATCH($BC91,'2001'!$A$44:$A$139,0)),97,MATCH($BC91,'2001'!$A$44:$A$139,0))</f>
        <v>97</v>
      </c>
      <c r="BG91" s="2">
        <f>IF(ISNA(MATCH($BC91,'2002'!$A$44:$A$139,0)),97,MATCH($BC91,'2002'!$A$44:$A$139,0))</f>
        <v>97</v>
      </c>
      <c r="BH91" s="2">
        <f>IF(ISNA(MATCH($BC91,'2003'!$A$44:$A$139,0)),97,MATCH($BC91,'2003'!$A$44:$A$139,0))</f>
        <v>97</v>
      </c>
      <c r="BI91" s="2">
        <f>IF(ISNA(MATCH($BC91,'2004'!$A$44:$A$139,0)),97,MATCH($BC91,'2004'!$A$44:$A$139,0))</f>
        <v>97</v>
      </c>
      <c r="BJ91" s="2">
        <f>IF(ISNA(MATCH($BC91,'2005'!$A$44:$A$139,0)),97,MATCH($BC91,'2005'!$A$44:$A$139,0))</f>
        <v>97</v>
      </c>
      <c r="BK91" s="2">
        <f>IF(ISNA(MATCH($BC91,'2006'!$A$44:$A$139,0)),97,MATCH($BC91,'2006'!$A$44:$A$139,0))</f>
        <v>97</v>
      </c>
      <c r="BL91" s="2">
        <f>IF(ISNA(MATCH($BC91,'2007'!$A$44:$A$139,0)),97,MATCH($BC91,'2007'!$A$44:$A$139,0))</f>
        <v>49</v>
      </c>
      <c r="BM91" s="2">
        <f>IF(ISNA(MATCH($BC91,'2008'!$A$44:$A$139,0)),97,MATCH($BC91,'2008'!$A$44:$A$139,0))</f>
        <v>97</v>
      </c>
      <c r="BN91" s="2">
        <f>IF(ISNA(MATCH($BC91,'2009'!$A$44:$A$139,0)),97,MATCH($BC91,'2009'!$A$44:$A$139,0))</f>
        <v>46</v>
      </c>
      <c r="BO91" s="154">
        <f>IF(ISNA(MATCH($BC91,'2010'!$A$44:$A$139,0)),97,MATCH($BC91,'2010'!$A$44:$A$139,0))</f>
        <v>97</v>
      </c>
      <c r="BQ91">
        <f t="shared" si="59"/>
        <v>488</v>
      </c>
      <c r="BR91" s="326"/>
      <c r="BS91" s="324"/>
      <c r="BT91" s="324">
        <f t="shared" si="60"/>
        <v>0</v>
      </c>
      <c r="BU91" s="324">
        <f t="shared" si="45"/>
        <v>0</v>
      </c>
      <c r="BV91" s="324">
        <f t="shared" si="46"/>
        <v>0</v>
      </c>
      <c r="BW91" s="324">
        <f t="shared" si="47"/>
        <v>0</v>
      </c>
      <c r="BX91" s="324">
        <f t="shared" si="48"/>
        <v>0</v>
      </c>
      <c r="BY91" s="324">
        <f t="shared" si="49"/>
        <v>0</v>
      </c>
      <c r="BZ91" s="324">
        <f t="shared" si="50"/>
        <v>1</v>
      </c>
      <c r="CA91" s="324">
        <f t="shared" si="51"/>
        <v>0.66659999999999997</v>
      </c>
      <c r="CB91" s="324">
        <f t="shared" si="52"/>
        <v>31.444355559999998</v>
      </c>
      <c r="CC91" s="325">
        <f t="shared" si="53"/>
        <v>20.960807416295999</v>
      </c>
    </row>
    <row r="92" spans="2:81" ht="13.5" thickBot="1">
      <c r="B92" s="169">
        <v>48</v>
      </c>
      <c r="C92" s="52">
        <f t="shared" si="31"/>
        <v>5</v>
      </c>
      <c r="D92" s="52">
        <f t="shared" si="54"/>
        <v>0</v>
      </c>
      <c r="E92" s="99"/>
      <c r="F92" s="2">
        <f t="shared" si="61"/>
        <v>87</v>
      </c>
      <c r="G92" s="100">
        <v>1503</v>
      </c>
      <c r="H92" s="169">
        <f t="shared" si="32"/>
        <v>5</v>
      </c>
      <c r="I92" s="169">
        <f t="shared" si="33"/>
        <v>58</v>
      </c>
      <c r="J92" s="331">
        <f t="shared" si="34"/>
        <v>20.867878618246287</v>
      </c>
      <c r="K92" s="99"/>
      <c r="L92" s="268"/>
      <c r="M92" s="268" t="e">
        <f>(INDEX(Finish_table!R$4:R$83,MATCH('10Year_History_Results'!$G92,Finish_table!S$4:S$83,0),1))</f>
        <v>#N/A</v>
      </c>
      <c r="N92" s="268" t="e">
        <f>(INDEX(Finish_table!Z$4:Z$99,MATCH('10Year_History_Results'!$G92,Finish_table!AA$4:AA$99,0),1))</f>
        <v>#N/A</v>
      </c>
      <c r="O92" s="268" t="e">
        <f>(INDEX(Finish_table!AI$4:AI$99,MATCH('10Year_History_Results'!$G92,Finish_table!AJ$4:AJ$99,0),1))</f>
        <v>#N/A</v>
      </c>
      <c r="P92" s="268" t="e">
        <f>(INDEX(Finish_table!AR$4:AR$99,MATCH('10Year_History_Results'!$G92,Finish_table!AS$4:AS$99,0),1))</f>
        <v>#N/A</v>
      </c>
      <c r="Q92" s="268" t="str">
        <f>(INDEX(Finish_table!BA$4:BA$99,MATCH('10Year_History_Results'!$G92,Finish_table!BB$4:BB$99,0),1))</f>
        <v>QF</v>
      </c>
      <c r="R92" s="268" t="str">
        <f>(INDEX(Finish_table!BJ$4:BJ$99,MATCH('10Year_History_Results'!$G92,Finish_table!BK$4:BK$99,0),1))</f>
        <v>SF</v>
      </c>
      <c r="S92" s="268" t="str">
        <f>(INDEX(Finish_table!BS$4:BS$99,MATCH('10Year_History_Results'!$G92,Finish_table!BT$4:BT$99,0),1))</f>
        <v>QF</v>
      </c>
      <c r="T92" s="268" t="str">
        <f>(INDEX(Finish_table!CB$4:CB$99,MATCH('10Year_History_Results'!$G92,Finish_table!CC$4:CC$99,0),1))</f>
        <v>SF</v>
      </c>
      <c r="U92" s="268" t="str">
        <f>(INDEX(Finish_table!CK$4:CK$99,MATCH('10Year_History_Results'!$G92,Finish_table!CL$4:CL$99,0),1))</f>
        <v>SF</v>
      </c>
      <c r="V92" s="288" t="e">
        <f>(INDEX(Finish_table!CT$4:CT$99,MATCH('10Year_History_Results'!$G92,Finish_table!CU$4:CU$99,0),1))</f>
        <v>#N/A</v>
      </c>
      <c r="W92" s="2"/>
      <c r="Z92">
        <f t="shared" si="35"/>
        <v>1503</v>
      </c>
      <c r="AA92" s="117"/>
      <c r="AB92" s="2"/>
      <c r="AC92" s="2">
        <f t="shared" si="55"/>
        <v>0</v>
      </c>
      <c r="AD92" s="2">
        <f t="shared" si="36"/>
        <v>0</v>
      </c>
      <c r="AE92" s="2">
        <f t="shared" si="37"/>
        <v>0</v>
      </c>
      <c r="AF92" s="2">
        <f t="shared" si="38"/>
        <v>0</v>
      </c>
      <c r="AG92" s="2">
        <f t="shared" si="39"/>
        <v>0</v>
      </c>
      <c r="AH92" s="2">
        <f t="shared" si="40"/>
        <v>10</v>
      </c>
      <c r="AI92" s="2">
        <f t="shared" si="41"/>
        <v>0</v>
      </c>
      <c r="AJ92" s="2">
        <f t="shared" si="42"/>
        <v>10</v>
      </c>
      <c r="AK92" s="2">
        <f t="shared" si="43"/>
        <v>10</v>
      </c>
      <c r="AL92" s="154">
        <f t="shared" si="44"/>
        <v>0</v>
      </c>
      <c r="AM92" s="2">
        <f t="shared" si="56"/>
        <v>4.8304589153964796</v>
      </c>
      <c r="AN92" s="2"/>
      <c r="AO92">
        <f t="shared" si="57"/>
        <v>1503</v>
      </c>
      <c r="AP92" s="117"/>
      <c r="AQ92" s="2"/>
      <c r="AR92" s="2">
        <f>INDEX('2001'!$B$44:$B$140,'10Year_History_Results'!BF92)</f>
        <v>0</v>
      </c>
      <c r="AS92" s="2">
        <f>INDEX('2002'!$B$44:$B$140,'10Year_History_Results'!BG92)</f>
        <v>0</v>
      </c>
      <c r="AT92" s="2">
        <f>INDEX('2003'!$B$44:$B$140,'10Year_History_Results'!BH92)</f>
        <v>0</v>
      </c>
      <c r="AU92" s="2">
        <f>INDEX('2004'!$B$44:$B$140,'10Year_History_Results'!BI92)</f>
        <v>0</v>
      </c>
      <c r="AV92" s="2">
        <f>INDEX('2005'!$B$44:$B$140,'10Year_History_Results'!BJ92)</f>
        <v>4</v>
      </c>
      <c r="AW92" s="2">
        <f>INDEX('2006'!$B$44:$B$140,'10Year_History_Results'!BK92)</f>
        <v>15</v>
      </c>
      <c r="AX92" s="2">
        <f>INDEX('2007'!$B$44:$B$140,'10Year_History_Results'!BL92)</f>
        <v>1</v>
      </c>
      <c r="AY92" s="2">
        <f>INDEX('2008'!$B$44:$B$140,'10Year_History_Results'!BM92)</f>
        <v>6</v>
      </c>
      <c r="AZ92" s="2">
        <f>INDEX('2009'!$B$44:$B$140,'10Year_History_Results'!BN92)</f>
        <v>2</v>
      </c>
      <c r="BA92" s="154">
        <f>INDEX('2010'!$B$44:$B$140,'10Year_History_Results'!BO92)</f>
        <v>0</v>
      </c>
      <c r="BC92">
        <f t="shared" si="58"/>
        <v>1503</v>
      </c>
      <c r="BD92" s="117"/>
      <c r="BE92" s="2"/>
      <c r="BF92" s="2">
        <f>IF(ISNA(MATCH($BC92,'2001'!$A$44:$A$139,0)),97,MATCH($BC92,'2001'!$A$44:$A$139,0))</f>
        <v>97</v>
      </c>
      <c r="BG92" s="2">
        <f>IF(ISNA(MATCH($BC92,'2002'!$A$44:$A$139,0)),97,MATCH($BC92,'2002'!$A$44:$A$139,0))</f>
        <v>97</v>
      </c>
      <c r="BH92" s="2">
        <f>IF(ISNA(MATCH($BC92,'2003'!$A$44:$A$139,0)),97,MATCH($BC92,'2003'!$A$44:$A$139,0))</f>
        <v>97</v>
      </c>
      <c r="BI92" s="2">
        <f>IF(ISNA(MATCH($BC92,'2004'!$A$44:$A$139,0)),97,MATCH($BC92,'2004'!$A$44:$A$139,0))</f>
        <v>97</v>
      </c>
      <c r="BJ92" s="2">
        <f>IF(ISNA(MATCH($BC92,'2005'!$A$44:$A$139,0)),97,MATCH($BC92,'2005'!$A$44:$A$139,0))</f>
        <v>90</v>
      </c>
      <c r="BK92" s="2">
        <f>IF(ISNA(MATCH($BC92,'2006'!$A$44:$A$139,0)),97,MATCH($BC92,'2006'!$A$44:$A$139,0))</f>
        <v>85</v>
      </c>
      <c r="BL92" s="2">
        <f>IF(ISNA(MATCH($BC92,'2007'!$A$44:$A$139,0)),97,MATCH($BC92,'2007'!$A$44:$A$139,0))</f>
        <v>75</v>
      </c>
      <c r="BM92" s="2">
        <f>IF(ISNA(MATCH($BC92,'2008'!$A$44:$A$139,0)),97,MATCH($BC92,'2008'!$A$44:$A$139,0))</f>
        <v>74</v>
      </c>
      <c r="BN92" s="2">
        <f>IF(ISNA(MATCH($BC92,'2009'!$A$44:$A$139,0)),97,MATCH($BC92,'2009'!$A$44:$A$139,0))</f>
        <v>68</v>
      </c>
      <c r="BO92" s="154">
        <f>IF(ISNA(MATCH($BC92,'2010'!$A$44:$A$139,0)),97,MATCH($BC92,'2010'!$A$44:$A$139,0))</f>
        <v>97</v>
      </c>
      <c r="BQ92">
        <f t="shared" si="59"/>
        <v>1503</v>
      </c>
      <c r="BR92" s="326"/>
      <c r="BS92" s="324"/>
      <c r="BT92" s="324">
        <f t="shared" si="60"/>
        <v>0</v>
      </c>
      <c r="BU92" s="324">
        <f t="shared" si="45"/>
        <v>0</v>
      </c>
      <c r="BV92" s="324">
        <f t="shared" si="46"/>
        <v>0</v>
      </c>
      <c r="BW92" s="324">
        <f t="shared" si="47"/>
        <v>0</v>
      </c>
      <c r="BX92" s="324">
        <f t="shared" si="48"/>
        <v>4</v>
      </c>
      <c r="BY92" s="324">
        <f t="shared" si="49"/>
        <v>27.666399999999999</v>
      </c>
      <c r="BZ92" s="324">
        <f t="shared" si="50"/>
        <v>19.442422239999999</v>
      </c>
      <c r="CA92" s="324">
        <f t="shared" si="51"/>
        <v>28.960318665183998</v>
      </c>
      <c r="CB92" s="324">
        <f t="shared" si="52"/>
        <v>31.304948422211652</v>
      </c>
      <c r="CC92" s="325">
        <f t="shared" si="53"/>
        <v>20.867878618246287</v>
      </c>
    </row>
    <row r="93" spans="2:81" ht="13.5" thickBot="1">
      <c r="B93" s="169">
        <v>48</v>
      </c>
      <c r="C93" s="52">
        <f t="shared" si="31"/>
        <v>6</v>
      </c>
      <c r="D93" s="52">
        <f t="shared" si="54"/>
        <v>6</v>
      </c>
      <c r="E93" s="99"/>
      <c r="F93" s="2">
        <f t="shared" si="61"/>
        <v>88</v>
      </c>
      <c r="G93" s="100">
        <v>870</v>
      </c>
      <c r="H93" s="169">
        <f t="shared" si="32"/>
        <v>1</v>
      </c>
      <c r="I93" s="169">
        <f t="shared" si="33"/>
        <v>31</v>
      </c>
      <c r="J93" s="331">
        <f t="shared" si="34"/>
        <v>20.6646</v>
      </c>
      <c r="K93" s="99"/>
      <c r="L93" s="268"/>
      <c r="M93" s="268" t="e">
        <f>(INDEX(Finish_table!R$4:R$83,MATCH('10Year_History_Results'!$G93,Finish_table!S$4:S$83,0),1))</f>
        <v>#N/A</v>
      </c>
      <c r="N93" s="268" t="e">
        <f>(INDEX(Finish_table!Z$4:Z$99,MATCH('10Year_History_Results'!$G93,Finish_table!AA$4:AA$99,0),1))</f>
        <v>#N/A</v>
      </c>
      <c r="O93" s="268" t="e">
        <f>(INDEX(Finish_table!AI$4:AI$99,MATCH('10Year_History_Results'!$G93,Finish_table!AJ$4:AJ$99,0),1))</f>
        <v>#N/A</v>
      </c>
      <c r="P93" s="268" t="e">
        <f>(INDEX(Finish_table!AR$4:AR$99,MATCH('10Year_History_Results'!$G93,Finish_table!AS$4:AS$99,0),1))</f>
        <v>#N/A</v>
      </c>
      <c r="Q93" s="268" t="e">
        <f>(INDEX(Finish_table!BA$4:BA$99,MATCH('10Year_History_Results'!$G93,Finish_table!BB$4:BB$99,0),1))</f>
        <v>#N/A</v>
      </c>
      <c r="R93" s="268" t="e">
        <f>(INDEX(Finish_table!BJ$4:BJ$99,MATCH('10Year_History_Results'!$G93,Finish_table!BK$4:BK$99,0),1))</f>
        <v>#N/A</v>
      </c>
      <c r="S93" s="268" t="e">
        <f>(INDEX(Finish_table!BS$4:BS$99,MATCH('10Year_History_Results'!$G93,Finish_table!BT$4:BT$99,0),1))</f>
        <v>#N/A</v>
      </c>
      <c r="T93" s="268" t="e">
        <f>(INDEX(Finish_table!CB$4:CB$99,MATCH('10Year_History_Results'!$G93,Finish_table!CC$4:CC$99,0),1))</f>
        <v>#N/A</v>
      </c>
      <c r="U93" s="268" t="str">
        <f>(INDEX(Finish_table!CK$4:CK$99,MATCH('10Year_History_Results'!$G93,Finish_table!CL$4:CL$99,0),1))</f>
        <v>F</v>
      </c>
      <c r="V93" s="288" t="e">
        <f>(INDEX(Finish_table!CT$4:CT$99,MATCH('10Year_History_Results'!$G93,Finish_table!CU$4:CU$99,0),1))</f>
        <v>#N/A</v>
      </c>
      <c r="W93" s="2"/>
      <c r="Z93">
        <f t="shared" si="35"/>
        <v>870</v>
      </c>
      <c r="AA93" s="117"/>
      <c r="AB93" s="2"/>
      <c r="AC93" s="2">
        <f t="shared" si="55"/>
        <v>0</v>
      </c>
      <c r="AD93" s="2">
        <f t="shared" si="36"/>
        <v>0</v>
      </c>
      <c r="AE93" s="2">
        <f t="shared" si="37"/>
        <v>0</v>
      </c>
      <c r="AF93" s="2">
        <f t="shared" si="38"/>
        <v>0</v>
      </c>
      <c r="AG93" s="2">
        <f t="shared" si="39"/>
        <v>0</v>
      </c>
      <c r="AH93" s="2">
        <f t="shared" si="40"/>
        <v>0</v>
      </c>
      <c r="AI93" s="2">
        <f t="shared" si="41"/>
        <v>0</v>
      </c>
      <c r="AJ93" s="2">
        <f t="shared" si="42"/>
        <v>0</v>
      </c>
      <c r="AK93" s="2">
        <f t="shared" si="43"/>
        <v>20</v>
      </c>
      <c r="AL93" s="154">
        <f t="shared" si="44"/>
        <v>0</v>
      </c>
      <c r="AM93" s="2">
        <f t="shared" si="56"/>
        <v>6.324555320336759</v>
      </c>
      <c r="AN93" s="2"/>
      <c r="AO93">
        <f t="shared" si="57"/>
        <v>870</v>
      </c>
      <c r="AP93" s="117"/>
      <c r="AQ93" s="2"/>
      <c r="AR93" s="2">
        <f>INDEX('2001'!$B$44:$B$140,'10Year_History_Results'!BF93)</f>
        <v>0</v>
      </c>
      <c r="AS93" s="2">
        <f>INDEX('2002'!$B$44:$B$140,'10Year_History_Results'!BG93)</f>
        <v>0</v>
      </c>
      <c r="AT93" s="2">
        <f>INDEX('2003'!$B$44:$B$140,'10Year_History_Results'!BH93)</f>
        <v>0</v>
      </c>
      <c r="AU93" s="2">
        <f>INDEX('2004'!$B$44:$B$140,'10Year_History_Results'!BI93)</f>
        <v>0</v>
      </c>
      <c r="AV93" s="2">
        <f>INDEX('2005'!$B$44:$B$140,'10Year_History_Results'!BJ93)</f>
        <v>0</v>
      </c>
      <c r="AW93" s="2">
        <f>INDEX('2006'!$B$44:$B$140,'10Year_History_Results'!BK93)</f>
        <v>0</v>
      </c>
      <c r="AX93" s="2">
        <f>INDEX('2007'!$B$44:$B$140,'10Year_History_Results'!BL93)</f>
        <v>0</v>
      </c>
      <c r="AY93" s="2">
        <f>INDEX('2008'!$B$44:$B$140,'10Year_History_Results'!BM93)</f>
        <v>0</v>
      </c>
      <c r="AZ93" s="2">
        <f>INDEX('2009'!$B$44:$B$140,'10Year_History_Results'!BN93)</f>
        <v>11</v>
      </c>
      <c r="BA93" s="154">
        <f>INDEX('2010'!$B$44:$B$140,'10Year_History_Results'!BO93)</f>
        <v>0</v>
      </c>
      <c r="BC93">
        <f t="shared" si="58"/>
        <v>870</v>
      </c>
      <c r="BD93" s="117"/>
      <c r="BE93" s="2"/>
      <c r="BF93" s="2">
        <f>IF(ISNA(MATCH($BC93,'2001'!$A$44:$A$139,0)),97,MATCH($BC93,'2001'!$A$44:$A$139,0))</f>
        <v>97</v>
      </c>
      <c r="BG93" s="2">
        <f>IF(ISNA(MATCH($BC93,'2002'!$A$44:$A$139,0)),97,MATCH($BC93,'2002'!$A$44:$A$139,0))</f>
        <v>97</v>
      </c>
      <c r="BH93" s="2">
        <f>IF(ISNA(MATCH($BC93,'2003'!$A$44:$A$139,0)),97,MATCH($BC93,'2003'!$A$44:$A$139,0))</f>
        <v>97</v>
      </c>
      <c r="BI93" s="2">
        <f>IF(ISNA(MATCH($BC93,'2004'!$A$44:$A$139,0)),97,MATCH($BC93,'2004'!$A$44:$A$139,0))</f>
        <v>97</v>
      </c>
      <c r="BJ93" s="2">
        <f>IF(ISNA(MATCH($BC93,'2005'!$A$44:$A$139,0)),97,MATCH($BC93,'2005'!$A$44:$A$139,0))</f>
        <v>97</v>
      </c>
      <c r="BK93" s="2">
        <f>IF(ISNA(MATCH($BC93,'2006'!$A$44:$A$139,0)),97,MATCH($BC93,'2006'!$A$44:$A$139,0))</f>
        <v>97</v>
      </c>
      <c r="BL93" s="2">
        <f>IF(ISNA(MATCH($BC93,'2007'!$A$44:$A$139,0)),97,MATCH($BC93,'2007'!$A$44:$A$139,0))</f>
        <v>97</v>
      </c>
      <c r="BM93" s="2">
        <f>IF(ISNA(MATCH($BC93,'2008'!$A$44:$A$139,0)),97,MATCH($BC93,'2008'!$A$44:$A$139,0))</f>
        <v>97</v>
      </c>
      <c r="BN93" s="2">
        <f>IF(ISNA(MATCH($BC93,'2009'!$A$44:$A$139,0)),97,MATCH($BC93,'2009'!$A$44:$A$139,0))</f>
        <v>55</v>
      </c>
      <c r="BO93" s="154">
        <f>IF(ISNA(MATCH($BC93,'2010'!$A$44:$A$139,0)),97,MATCH($BC93,'2010'!$A$44:$A$139,0))</f>
        <v>97</v>
      </c>
      <c r="BQ93">
        <f t="shared" si="59"/>
        <v>870</v>
      </c>
      <c r="BR93" s="326"/>
      <c r="BS93" s="324"/>
      <c r="BT93" s="324">
        <f t="shared" si="60"/>
        <v>0</v>
      </c>
      <c r="BU93" s="324">
        <f t="shared" si="45"/>
        <v>0</v>
      </c>
      <c r="BV93" s="324">
        <f t="shared" si="46"/>
        <v>0</v>
      </c>
      <c r="BW93" s="324">
        <f t="shared" si="47"/>
        <v>0</v>
      </c>
      <c r="BX93" s="324">
        <f t="shared" si="48"/>
        <v>0</v>
      </c>
      <c r="BY93" s="324">
        <f t="shared" si="49"/>
        <v>0</v>
      </c>
      <c r="BZ93" s="324">
        <f t="shared" si="50"/>
        <v>0</v>
      </c>
      <c r="CA93" s="324">
        <f t="shared" si="51"/>
        <v>0</v>
      </c>
      <c r="CB93" s="324">
        <f t="shared" si="52"/>
        <v>31</v>
      </c>
      <c r="CC93" s="325">
        <f t="shared" si="53"/>
        <v>20.6646</v>
      </c>
    </row>
    <row r="94" spans="2:81" ht="13.5" thickBot="1">
      <c r="B94" s="169">
        <v>51</v>
      </c>
      <c r="C94" s="52">
        <f t="shared" si="31"/>
        <v>1</v>
      </c>
      <c r="D94" s="52">
        <f t="shared" si="54"/>
        <v>1</v>
      </c>
      <c r="E94" s="99"/>
      <c r="F94" s="2">
        <f t="shared" si="61"/>
        <v>89</v>
      </c>
      <c r="G94" s="273">
        <v>245</v>
      </c>
      <c r="H94" s="169">
        <f t="shared" si="32"/>
        <v>3</v>
      </c>
      <c r="I94" s="169">
        <f t="shared" si="33"/>
        <v>70</v>
      </c>
      <c r="J94" s="331">
        <f t="shared" si="34"/>
        <v>20.228645087011472</v>
      </c>
      <c r="K94" s="99"/>
      <c r="L94" s="268"/>
      <c r="M94" s="268" t="e">
        <f>(INDEX(Finish_table!R$4:R$83,MATCH('10Year_History_Results'!$G94,Finish_table!S$4:S$83,0),1))</f>
        <v>#N/A</v>
      </c>
      <c r="N94" s="268" t="e">
        <f>(INDEX(Finish_table!Z$4:Z$99,MATCH('10Year_History_Results'!$G94,Finish_table!AA$4:AA$99,0),1))</f>
        <v>#N/A</v>
      </c>
      <c r="O94" s="268" t="str">
        <f>(INDEX(Finish_table!AI$4:AI$99,MATCH('10Year_History_Results'!$G94,Finish_table!AJ$4:AJ$99,0),1))</f>
        <v>QF</v>
      </c>
      <c r="P94" s="268" t="e">
        <f>(INDEX(Finish_table!AR$4:AR$99,MATCH('10Year_History_Results'!$G94,Finish_table!AS$4:AS$99,0),1))</f>
        <v>#N/A</v>
      </c>
      <c r="Q94" s="268" t="str">
        <f>(INDEX(Finish_table!BA$4:BA$99,MATCH('10Year_History_Results'!$G94,Finish_table!BB$4:BB$99,0),1))</f>
        <v>W</v>
      </c>
      <c r="R94" s="268" t="e">
        <f>(INDEX(Finish_table!BJ$4:BJ$99,MATCH('10Year_History_Results'!$G94,Finish_table!BK$4:BK$99,0),1))</f>
        <v>#N/A</v>
      </c>
      <c r="S94" s="268" t="e">
        <f>(INDEX(Finish_table!BS$4:BS$99,MATCH('10Year_History_Results'!$G94,Finish_table!BT$4:BT$99,0),1))</f>
        <v>#N/A</v>
      </c>
      <c r="T94" s="268" t="e">
        <f>(INDEX(Finish_table!CB$4:CB$99,MATCH('10Year_History_Results'!$G94,Finish_table!CC$4:CC$99,0),1))</f>
        <v>#N/A</v>
      </c>
      <c r="U94" s="268" t="str">
        <f>(INDEX(Finish_table!CK$4:CK$99,MATCH('10Year_History_Results'!$G94,Finish_table!CL$4:CL$99,0),1))</f>
        <v>SF</v>
      </c>
      <c r="V94" s="288" t="e">
        <f>(INDEX(Finish_table!CT$4:CT$99,MATCH('10Year_History_Results'!$G94,Finish_table!CU$4:CU$99,0),1))</f>
        <v>#N/A</v>
      </c>
      <c r="W94" s="2"/>
      <c r="Z94">
        <f t="shared" si="35"/>
        <v>245</v>
      </c>
      <c r="AA94" s="117"/>
      <c r="AB94" s="2"/>
      <c r="AC94" s="2">
        <f t="shared" si="55"/>
        <v>0</v>
      </c>
      <c r="AD94" s="2">
        <f t="shared" si="36"/>
        <v>0</v>
      </c>
      <c r="AE94" s="2">
        <f t="shared" si="37"/>
        <v>0</v>
      </c>
      <c r="AF94" s="2">
        <f t="shared" si="38"/>
        <v>0</v>
      </c>
      <c r="AG94" s="2">
        <f t="shared" si="39"/>
        <v>30</v>
      </c>
      <c r="AH94" s="2">
        <f t="shared" si="40"/>
        <v>0</v>
      </c>
      <c r="AI94" s="2">
        <f t="shared" si="41"/>
        <v>0</v>
      </c>
      <c r="AJ94" s="2">
        <f t="shared" si="42"/>
        <v>0</v>
      </c>
      <c r="AK94" s="2">
        <f t="shared" si="43"/>
        <v>10</v>
      </c>
      <c r="AL94" s="154">
        <f t="shared" si="44"/>
        <v>0</v>
      </c>
      <c r="AM94" s="2">
        <f t="shared" si="56"/>
        <v>9.6609178307929593</v>
      </c>
      <c r="AN94" s="2"/>
      <c r="AO94">
        <f t="shared" si="57"/>
        <v>245</v>
      </c>
      <c r="AP94" s="117"/>
      <c r="AQ94" s="2"/>
      <c r="AR94" s="2">
        <f>INDEX('2001'!$B$44:$B$140,'10Year_History_Results'!BF94)</f>
        <v>0</v>
      </c>
      <c r="AS94" s="2">
        <f>INDEX('2002'!$B$44:$B$140,'10Year_History_Results'!BG94)</f>
        <v>0</v>
      </c>
      <c r="AT94" s="2">
        <f>INDEX('2003'!$B$44:$B$140,'10Year_History_Results'!BH94)</f>
        <v>3</v>
      </c>
      <c r="AU94" s="2">
        <f>INDEX('2004'!$B$44:$B$140,'10Year_History_Results'!BI94)</f>
        <v>0</v>
      </c>
      <c r="AV94" s="2">
        <f>INDEX('2005'!$B$44:$B$140,'10Year_History_Results'!BJ94)</f>
        <v>16</v>
      </c>
      <c r="AW94" s="2">
        <f>INDEX('2006'!$B$44:$B$140,'10Year_History_Results'!BK94)</f>
        <v>0</v>
      </c>
      <c r="AX94" s="2">
        <f>INDEX('2007'!$B$44:$B$140,'10Year_History_Results'!BL94)</f>
        <v>0</v>
      </c>
      <c r="AY94" s="2">
        <f>INDEX('2008'!$B$44:$B$140,'10Year_History_Results'!BM94)</f>
        <v>0</v>
      </c>
      <c r="AZ94" s="2">
        <f>INDEX('2009'!$B$44:$B$140,'10Year_History_Results'!BN94)</f>
        <v>11</v>
      </c>
      <c r="BA94" s="154">
        <f>INDEX('2010'!$B$44:$B$140,'10Year_History_Results'!BO94)</f>
        <v>0</v>
      </c>
      <c r="BC94">
        <f t="shared" si="58"/>
        <v>245</v>
      </c>
      <c r="BD94" s="117"/>
      <c r="BE94" s="2"/>
      <c r="BF94" s="2">
        <f>IF(ISNA(MATCH($BC94,'2001'!$A$44:$A$139,0)),97,MATCH($BC94,'2001'!$A$44:$A$139,0))</f>
        <v>97</v>
      </c>
      <c r="BG94" s="2">
        <f>IF(ISNA(MATCH($BC94,'2002'!$A$44:$A$139,0)),97,MATCH($BC94,'2002'!$A$44:$A$139,0))</f>
        <v>97</v>
      </c>
      <c r="BH94" s="2">
        <f>IF(ISNA(MATCH($BC94,'2003'!$A$44:$A$139,0)),97,MATCH($BC94,'2003'!$A$44:$A$139,0))</f>
        <v>45</v>
      </c>
      <c r="BI94" s="2">
        <f>IF(ISNA(MATCH($BC94,'2004'!$A$44:$A$139,0)),97,MATCH($BC94,'2004'!$A$44:$A$139,0))</f>
        <v>97</v>
      </c>
      <c r="BJ94" s="2">
        <f>IF(ISNA(MATCH($BC94,'2005'!$A$44:$A$139,0)),97,MATCH($BC94,'2005'!$A$44:$A$139,0))</f>
        <v>42</v>
      </c>
      <c r="BK94" s="2">
        <f>IF(ISNA(MATCH($BC94,'2006'!$A$44:$A$139,0)),97,MATCH($BC94,'2006'!$A$44:$A$139,0))</f>
        <v>97</v>
      </c>
      <c r="BL94" s="2">
        <f>IF(ISNA(MATCH($BC94,'2007'!$A$44:$A$139,0)),97,MATCH($BC94,'2007'!$A$44:$A$139,0))</f>
        <v>97</v>
      </c>
      <c r="BM94" s="2">
        <f>IF(ISNA(MATCH($BC94,'2008'!$A$44:$A$139,0)),97,MATCH($BC94,'2008'!$A$44:$A$139,0))</f>
        <v>97</v>
      </c>
      <c r="BN94" s="2">
        <f>IF(ISNA(MATCH($BC94,'2009'!$A$44:$A$139,0)),97,MATCH($BC94,'2009'!$A$44:$A$139,0))</f>
        <v>33</v>
      </c>
      <c r="BO94" s="154">
        <f>IF(ISNA(MATCH($BC94,'2010'!$A$44:$A$139,0)),97,MATCH($BC94,'2010'!$A$44:$A$139,0))</f>
        <v>97</v>
      </c>
      <c r="BQ94">
        <f t="shared" si="59"/>
        <v>245</v>
      </c>
      <c r="BR94" s="326"/>
      <c r="BS94" s="324"/>
      <c r="BT94" s="324">
        <f t="shared" si="60"/>
        <v>0</v>
      </c>
      <c r="BU94" s="324">
        <f t="shared" si="45"/>
        <v>0</v>
      </c>
      <c r="BV94" s="324">
        <f t="shared" si="46"/>
        <v>3</v>
      </c>
      <c r="BW94" s="324">
        <f t="shared" si="47"/>
        <v>1.9998</v>
      </c>
      <c r="BX94" s="324">
        <f t="shared" si="48"/>
        <v>47.333066680000002</v>
      </c>
      <c r="BY94" s="324">
        <f t="shared" si="49"/>
        <v>31.552222248888</v>
      </c>
      <c r="BZ94" s="324">
        <f t="shared" si="50"/>
        <v>21.032711351108741</v>
      </c>
      <c r="CA94" s="324">
        <f t="shared" si="51"/>
        <v>14.020405386649086</v>
      </c>
      <c r="CB94" s="324">
        <f t="shared" si="52"/>
        <v>30.346002230740282</v>
      </c>
      <c r="CC94" s="325">
        <f t="shared" si="53"/>
        <v>20.228645087011472</v>
      </c>
    </row>
    <row r="95" spans="2:81" ht="13.5" thickBot="1">
      <c r="B95" s="169">
        <v>53</v>
      </c>
      <c r="C95" s="52">
        <f t="shared" si="31"/>
        <v>1</v>
      </c>
      <c r="D95" s="52">
        <f t="shared" si="54"/>
        <v>1</v>
      </c>
      <c r="E95" s="99"/>
      <c r="F95" s="2">
        <f t="shared" si="61"/>
        <v>90</v>
      </c>
      <c r="G95" s="100">
        <v>1511</v>
      </c>
      <c r="H95" s="169">
        <f t="shared" si="32"/>
        <v>4</v>
      </c>
      <c r="I95" s="169">
        <f t="shared" si="33"/>
        <v>44</v>
      </c>
      <c r="J95" s="331">
        <f t="shared" si="34"/>
        <v>19.614311414800788</v>
      </c>
      <c r="K95" s="99"/>
      <c r="L95" s="268"/>
      <c r="M95" s="268" t="e">
        <f>(INDEX(Finish_table!R$4:R$83,MATCH('10Year_History_Results'!$G95,Finish_table!S$4:S$83,0),1))</f>
        <v>#N/A</v>
      </c>
      <c r="N95" s="268" t="e">
        <f>(INDEX(Finish_table!Z$4:Z$99,MATCH('10Year_History_Results'!$G95,Finish_table!AA$4:AA$99,0),1))</f>
        <v>#N/A</v>
      </c>
      <c r="O95" s="268" t="e">
        <f>(INDEX(Finish_table!AI$4:AI$99,MATCH('10Year_History_Results'!$G95,Finish_table!AJ$4:AJ$99,0),1))</f>
        <v>#N/A</v>
      </c>
      <c r="P95" s="268" t="e">
        <f>(INDEX(Finish_table!AR$4:AR$99,MATCH('10Year_History_Results'!$G95,Finish_table!AS$4:AS$99,0),1))</f>
        <v>#N/A</v>
      </c>
      <c r="Q95" s="268" t="e">
        <f>(INDEX(Finish_table!BA$4:BA$99,MATCH('10Year_History_Results'!$G95,Finish_table!BB$4:BB$99,0),1))</f>
        <v>#N/A</v>
      </c>
      <c r="R95" s="268" t="str">
        <f>(INDEX(Finish_table!BJ$4:BJ$99,MATCH('10Year_History_Results'!$G95,Finish_table!BK$4:BK$99,0),1))</f>
        <v>SF</v>
      </c>
      <c r="S95" s="268" t="str">
        <f>(INDEX(Finish_table!BS$4:BS$99,MATCH('10Year_History_Results'!$G95,Finish_table!BT$4:BT$99,0),1))</f>
        <v>QF</v>
      </c>
      <c r="T95" s="268" t="str">
        <f>(INDEX(Finish_table!CB$4:CB$99,MATCH('10Year_History_Results'!$G95,Finish_table!CC$4:CC$99,0),1))</f>
        <v>SF</v>
      </c>
      <c r="U95" s="268" t="e">
        <f>(INDEX(Finish_table!CK$4:CK$99,MATCH('10Year_History_Results'!$G95,Finish_table!CL$4:CL$99,0),1))</f>
        <v>#N/A</v>
      </c>
      <c r="V95" s="288" t="str">
        <f>(INDEX(Finish_table!CT$4:CT$99,MATCH('10Year_History_Results'!$G95,Finish_table!CU$4:CU$99,0),1))</f>
        <v>QF</v>
      </c>
      <c r="W95" s="2"/>
      <c r="Z95">
        <f t="shared" si="35"/>
        <v>1511</v>
      </c>
      <c r="AA95" s="117"/>
      <c r="AB95" s="2"/>
      <c r="AC95" s="2">
        <f t="shared" si="55"/>
        <v>0</v>
      </c>
      <c r="AD95" s="2">
        <f t="shared" si="36"/>
        <v>0</v>
      </c>
      <c r="AE95" s="2">
        <f t="shared" si="37"/>
        <v>0</v>
      </c>
      <c r="AF95" s="2">
        <f t="shared" si="38"/>
        <v>0</v>
      </c>
      <c r="AG95" s="2">
        <f t="shared" si="39"/>
        <v>0</v>
      </c>
      <c r="AH95" s="2">
        <f t="shared" si="40"/>
        <v>10</v>
      </c>
      <c r="AI95" s="2">
        <f t="shared" si="41"/>
        <v>0</v>
      </c>
      <c r="AJ95" s="2">
        <f t="shared" si="42"/>
        <v>10</v>
      </c>
      <c r="AK95" s="2">
        <f t="shared" si="43"/>
        <v>0</v>
      </c>
      <c r="AL95" s="154">
        <f t="shared" si="44"/>
        <v>0</v>
      </c>
      <c r="AM95" s="2">
        <f t="shared" si="56"/>
        <v>4.2163702135578394</v>
      </c>
      <c r="AN95" s="2"/>
      <c r="AO95">
        <f t="shared" si="57"/>
        <v>1511</v>
      </c>
      <c r="AP95" s="117"/>
      <c r="AQ95" s="2"/>
      <c r="AR95" s="2">
        <f>INDEX('2001'!$B$44:$B$140,'10Year_History_Results'!BF95)</f>
        <v>0</v>
      </c>
      <c r="AS95" s="2">
        <f>INDEX('2002'!$B$44:$B$140,'10Year_History_Results'!BG95)</f>
        <v>0</v>
      </c>
      <c r="AT95" s="2">
        <f>INDEX('2003'!$B$44:$B$140,'10Year_History_Results'!BH95)</f>
        <v>0</v>
      </c>
      <c r="AU95" s="2">
        <f>INDEX('2004'!$B$44:$B$140,'10Year_History_Results'!BI95)</f>
        <v>0</v>
      </c>
      <c r="AV95" s="2">
        <f>INDEX('2005'!$B$44:$B$140,'10Year_History_Results'!BJ95)</f>
        <v>0</v>
      </c>
      <c r="AW95" s="2">
        <f>INDEX('2006'!$B$44:$B$140,'10Year_History_Results'!BK95)</f>
        <v>4</v>
      </c>
      <c r="AX95" s="2">
        <f>INDEX('2007'!$B$44:$B$140,'10Year_History_Results'!BL95)</f>
        <v>10</v>
      </c>
      <c r="AY95" s="2">
        <f>INDEX('2008'!$B$44:$B$140,'10Year_History_Results'!BM95)</f>
        <v>1</v>
      </c>
      <c r="AZ95" s="2">
        <f>INDEX('2009'!$B$44:$B$140,'10Year_History_Results'!BN95)</f>
        <v>0</v>
      </c>
      <c r="BA95" s="154">
        <f>INDEX('2010'!$B$44:$B$140,'10Year_History_Results'!BO95)</f>
        <v>9</v>
      </c>
      <c r="BC95">
        <f t="shared" si="58"/>
        <v>1511</v>
      </c>
      <c r="BD95" s="117"/>
      <c r="BE95" s="2"/>
      <c r="BF95" s="2">
        <f>IF(ISNA(MATCH($BC95,'2001'!$A$44:$A$139,0)),97,MATCH($BC95,'2001'!$A$44:$A$139,0))</f>
        <v>97</v>
      </c>
      <c r="BG95" s="2">
        <f>IF(ISNA(MATCH($BC95,'2002'!$A$44:$A$139,0)),97,MATCH($BC95,'2002'!$A$44:$A$139,0))</f>
        <v>97</v>
      </c>
      <c r="BH95" s="2">
        <f>IF(ISNA(MATCH($BC95,'2003'!$A$44:$A$139,0)),97,MATCH($BC95,'2003'!$A$44:$A$139,0))</f>
        <v>97</v>
      </c>
      <c r="BI95" s="2">
        <f>IF(ISNA(MATCH($BC95,'2004'!$A$44:$A$139,0)),97,MATCH($BC95,'2004'!$A$44:$A$139,0))</f>
        <v>97</v>
      </c>
      <c r="BJ95" s="2">
        <f>IF(ISNA(MATCH($BC95,'2005'!$A$44:$A$139,0)),97,MATCH($BC95,'2005'!$A$44:$A$139,0))</f>
        <v>97</v>
      </c>
      <c r="BK95" s="2">
        <f>IF(ISNA(MATCH($BC95,'2006'!$A$44:$A$139,0)),97,MATCH($BC95,'2006'!$A$44:$A$139,0))</f>
        <v>86</v>
      </c>
      <c r="BL95" s="2">
        <f>IF(ISNA(MATCH($BC95,'2007'!$A$44:$A$139,0)),97,MATCH($BC95,'2007'!$A$44:$A$139,0))</f>
        <v>76</v>
      </c>
      <c r="BM95" s="2">
        <f>IF(ISNA(MATCH($BC95,'2008'!$A$44:$A$139,0)),97,MATCH($BC95,'2008'!$A$44:$A$139,0))</f>
        <v>75</v>
      </c>
      <c r="BN95" s="2">
        <f>IF(ISNA(MATCH($BC95,'2009'!$A$44:$A$139,0)),97,MATCH($BC95,'2009'!$A$44:$A$139,0))</f>
        <v>97</v>
      </c>
      <c r="BO95" s="154">
        <f>IF(ISNA(MATCH($BC95,'2010'!$A$44:$A$139,0)),97,MATCH($BC95,'2010'!$A$44:$A$139,0))</f>
        <v>60</v>
      </c>
      <c r="BQ95">
        <f t="shared" si="59"/>
        <v>1511</v>
      </c>
      <c r="BR95" s="326"/>
      <c r="BS95" s="324"/>
      <c r="BT95" s="324">
        <f t="shared" si="60"/>
        <v>0</v>
      </c>
      <c r="BU95" s="324">
        <f t="shared" si="45"/>
        <v>0</v>
      </c>
      <c r="BV95" s="324">
        <f t="shared" si="46"/>
        <v>0</v>
      </c>
      <c r="BW95" s="324">
        <f t="shared" si="47"/>
        <v>0</v>
      </c>
      <c r="BX95" s="324">
        <f t="shared" si="48"/>
        <v>0</v>
      </c>
      <c r="BY95" s="324">
        <f t="shared" si="49"/>
        <v>14</v>
      </c>
      <c r="BZ95" s="324">
        <f t="shared" si="50"/>
        <v>19.3324</v>
      </c>
      <c r="CA95" s="324">
        <f t="shared" si="51"/>
        <v>23.88697784</v>
      </c>
      <c r="CB95" s="324">
        <f t="shared" si="52"/>
        <v>15.923059428143999</v>
      </c>
      <c r="CC95" s="325">
        <f t="shared" si="53"/>
        <v>19.614311414800788</v>
      </c>
    </row>
    <row r="96" spans="2:81" ht="13.5" thickBot="1">
      <c r="B96" s="169">
        <v>56</v>
      </c>
      <c r="C96" s="52">
        <f t="shared" si="31"/>
        <v>1</v>
      </c>
      <c r="D96" s="52">
        <f t="shared" si="54"/>
        <v>0</v>
      </c>
      <c r="E96" s="99"/>
      <c r="F96" s="2">
        <f t="shared" si="61"/>
        <v>91</v>
      </c>
      <c r="G96" s="100">
        <v>348</v>
      </c>
      <c r="H96" s="169">
        <f t="shared" si="32"/>
        <v>1</v>
      </c>
      <c r="I96" s="169">
        <f t="shared" si="33"/>
        <v>43</v>
      </c>
      <c r="J96" s="331">
        <f t="shared" si="34"/>
        <v>19.107289079999997</v>
      </c>
      <c r="K96" s="99"/>
      <c r="L96" s="268"/>
      <c r="M96" s="268" t="e">
        <f>(INDEX(Finish_table!R$4:R$83,MATCH('10Year_History_Results'!$G96,Finish_table!S$4:S$83,0),1))</f>
        <v>#N/A</v>
      </c>
      <c r="N96" s="268" t="e">
        <f>(INDEX(Finish_table!Z$4:Z$99,MATCH('10Year_History_Results'!$G96,Finish_table!AA$4:AA$99,0),1))</f>
        <v>#N/A</v>
      </c>
      <c r="O96" s="268" t="e">
        <f>(INDEX(Finish_table!AI$4:AI$99,MATCH('10Year_History_Results'!$G96,Finish_table!AJ$4:AJ$99,0),1))</f>
        <v>#N/A</v>
      </c>
      <c r="P96" s="268" t="e">
        <f>(INDEX(Finish_table!AR$4:AR$99,MATCH('10Year_History_Results'!$G96,Finish_table!AS$4:AS$99,0),1))</f>
        <v>#N/A</v>
      </c>
      <c r="Q96" s="268" t="e">
        <f>(INDEX(Finish_table!BA$4:BA$99,MATCH('10Year_History_Results'!$G96,Finish_table!BB$4:BB$99,0),1))</f>
        <v>#N/A</v>
      </c>
      <c r="R96" s="268" t="e">
        <f>(INDEX(Finish_table!BJ$4:BJ$99,MATCH('10Year_History_Results'!$G96,Finish_table!BK$4:BK$99,0),1))</f>
        <v>#N/A</v>
      </c>
      <c r="S96" s="268" t="e">
        <f>(INDEX(Finish_table!BS$4:BS$99,MATCH('10Year_History_Results'!$G96,Finish_table!BT$4:BT$99,0),1))</f>
        <v>#N/A</v>
      </c>
      <c r="T96" s="268" t="str">
        <f>(INDEX(Finish_table!CB$4:CB$99,MATCH('10Year_History_Results'!$G96,Finish_table!CC$4:CC$99,0),1))</f>
        <v>WF</v>
      </c>
      <c r="U96" s="268" t="e">
        <f>(INDEX(Finish_table!CK$4:CK$99,MATCH('10Year_History_Results'!$G96,Finish_table!CL$4:CL$99,0),1))</f>
        <v>#N/A</v>
      </c>
      <c r="V96" s="288" t="e">
        <f>(INDEX(Finish_table!CT$4:CT$99,MATCH('10Year_History_Results'!$G96,Finish_table!CU$4:CU$99,0),1))</f>
        <v>#N/A</v>
      </c>
      <c r="W96" s="2"/>
      <c r="Z96">
        <f t="shared" si="35"/>
        <v>348</v>
      </c>
      <c r="AA96" s="117"/>
      <c r="AB96" s="2"/>
      <c r="AC96" s="2">
        <f t="shared" si="55"/>
        <v>0</v>
      </c>
      <c r="AD96" s="2">
        <f t="shared" si="36"/>
        <v>0</v>
      </c>
      <c r="AE96" s="2">
        <f t="shared" si="37"/>
        <v>0</v>
      </c>
      <c r="AF96" s="2">
        <f t="shared" si="38"/>
        <v>0</v>
      </c>
      <c r="AG96" s="2">
        <f t="shared" si="39"/>
        <v>0</v>
      </c>
      <c r="AH96" s="2">
        <f t="shared" si="40"/>
        <v>0</v>
      </c>
      <c r="AI96" s="2">
        <f t="shared" si="41"/>
        <v>0</v>
      </c>
      <c r="AJ96" s="2">
        <f t="shared" si="42"/>
        <v>40</v>
      </c>
      <c r="AK96" s="2">
        <f t="shared" si="43"/>
        <v>0</v>
      </c>
      <c r="AL96" s="154">
        <f t="shared" si="44"/>
        <v>0</v>
      </c>
      <c r="AM96" s="2">
        <f t="shared" si="56"/>
        <v>12.649110640673518</v>
      </c>
      <c r="AN96" s="2"/>
      <c r="AO96">
        <f t="shared" si="57"/>
        <v>348</v>
      </c>
      <c r="AP96" s="117"/>
      <c r="AQ96" s="2"/>
      <c r="AR96" s="2">
        <f>INDEX('2001'!$B$44:$B$140,'10Year_History_Results'!BF96)</f>
        <v>0</v>
      </c>
      <c r="AS96" s="2">
        <f>INDEX('2002'!$B$44:$B$140,'10Year_History_Results'!BG96)</f>
        <v>0</v>
      </c>
      <c r="AT96" s="2">
        <f>INDEX('2003'!$B$44:$B$140,'10Year_History_Results'!BH96)</f>
        <v>0</v>
      </c>
      <c r="AU96" s="2">
        <f>INDEX('2004'!$B$44:$B$140,'10Year_History_Results'!BI96)</f>
        <v>0</v>
      </c>
      <c r="AV96" s="2">
        <f>INDEX('2005'!$B$44:$B$140,'10Year_History_Results'!BJ96)</f>
        <v>0</v>
      </c>
      <c r="AW96" s="2">
        <f>INDEX('2006'!$B$44:$B$140,'10Year_History_Results'!BK96)</f>
        <v>0</v>
      </c>
      <c r="AX96" s="2">
        <f>INDEX('2007'!$B$44:$B$140,'10Year_History_Results'!BL96)</f>
        <v>0</v>
      </c>
      <c r="AY96" s="2">
        <f>INDEX('2008'!$B$44:$B$140,'10Year_History_Results'!BM96)</f>
        <v>3</v>
      </c>
      <c r="AZ96" s="2">
        <f>INDEX('2009'!$B$44:$B$140,'10Year_History_Results'!BN96)</f>
        <v>0</v>
      </c>
      <c r="BA96" s="154">
        <f>INDEX('2010'!$B$44:$B$140,'10Year_History_Results'!BO96)</f>
        <v>0</v>
      </c>
      <c r="BC96">
        <f t="shared" si="58"/>
        <v>348</v>
      </c>
      <c r="BD96" s="117"/>
      <c r="BE96" s="2"/>
      <c r="BF96" s="2">
        <f>IF(ISNA(MATCH($BC96,'2001'!$A$44:$A$139,0)),97,MATCH($BC96,'2001'!$A$44:$A$139,0))</f>
        <v>97</v>
      </c>
      <c r="BG96" s="2">
        <f>IF(ISNA(MATCH($BC96,'2002'!$A$44:$A$139,0)),97,MATCH($BC96,'2002'!$A$44:$A$139,0))</f>
        <v>97</v>
      </c>
      <c r="BH96" s="2">
        <f>IF(ISNA(MATCH($BC96,'2003'!$A$44:$A$139,0)),97,MATCH($BC96,'2003'!$A$44:$A$139,0))</f>
        <v>97</v>
      </c>
      <c r="BI96" s="2">
        <f>IF(ISNA(MATCH($BC96,'2004'!$A$44:$A$139,0)),97,MATCH($BC96,'2004'!$A$44:$A$139,0))</f>
        <v>97</v>
      </c>
      <c r="BJ96" s="2">
        <f>IF(ISNA(MATCH($BC96,'2005'!$A$44:$A$139,0)),97,MATCH($BC96,'2005'!$A$44:$A$139,0))</f>
        <v>97</v>
      </c>
      <c r="BK96" s="2">
        <f>IF(ISNA(MATCH($BC96,'2006'!$A$44:$A$139,0)),97,MATCH($BC96,'2006'!$A$44:$A$139,0))</f>
        <v>97</v>
      </c>
      <c r="BL96" s="2">
        <f>IF(ISNA(MATCH($BC96,'2007'!$A$44:$A$139,0)),97,MATCH($BC96,'2007'!$A$44:$A$139,0))</f>
        <v>97</v>
      </c>
      <c r="BM96" s="2">
        <f>IF(ISNA(MATCH($BC96,'2008'!$A$44:$A$139,0)),97,MATCH($BC96,'2008'!$A$44:$A$139,0))</f>
        <v>46</v>
      </c>
      <c r="BN96" s="2">
        <f>IF(ISNA(MATCH($BC96,'2009'!$A$44:$A$139,0)),97,MATCH($BC96,'2009'!$A$44:$A$139,0))</f>
        <v>97</v>
      </c>
      <c r="BO96" s="154">
        <f>IF(ISNA(MATCH($BC96,'2010'!$A$44:$A$139,0)),97,MATCH($BC96,'2010'!$A$44:$A$139,0))</f>
        <v>97</v>
      </c>
      <c r="BQ96">
        <f t="shared" si="59"/>
        <v>348</v>
      </c>
      <c r="BR96" s="326"/>
      <c r="BS96" s="324"/>
      <c r="BT96" s="324">
        <f t="shared" si="60"/>
        <v>0</v>
      </c>
      <c r="BU96" s="324">
        <f t="shared" si="45"/>
        <v>0</v>
      </c>
      <c r="BV96" s="324">
        <f t="shared" si="46"/>
        <v>0</v>
      </c>
      <c r="BW96" s="324">
        <f t="shared" si="47"/>
        <v>0</v>
      </c>
      <c r="BX96" s="324">
        <f t="shared" si="48"/>
        <v>0</v>
      </c>
      <c r="BY96" s="324">
        <f t="shared" si="49"/>
        <v>0</v>
      </c>
      <c r="BZ96" s="324">
        <f t="shared" si="50"/>
        <v>0</v>
      </c>
      <c r="CA96" s="324">
        <f t="shared" si="51"/>
        <v>43</v>
      </c>
      <c r="CB96" s="324">
        <f t="shared" si="52"/>
        <v>28.663799999999998</v>
      </c>
      <c r="CC96" s="325">
        <f t="shared" si="53"/>
        <v>19.107289079999997</v>
      </c>
    </row>
    <row r="97" spans="2:81" ht="13.5" thickBot="1">
      <c r="B97" s="169">
        <v>56</v>
      </c>
      <c r="C97" s="52">
        <f t="shared" si="31"/>
        <v>2</v>
      </c>
      <c r="D97" s="52">
        <f t="shared" si="54"/>
        <v>0</v>
      </c>
      <c r="E97" s="99"/>
      <c r="F97" s="2">
        <f t="shared" si="61"/>
        <v>92</v>
      </c>
      <c r="G97" s="100">
        <v>176</v>
      </c>
      <c r="H97" s="169">
        <f t="shared" si="32"/>
        <v>6</v>
      </c>
      <c r="I97" s="169">
        <f t="shared" si="33"/>
        <v>123</v>
      </c>
      <c r="J97" s="331">
        <f t="shared" si="34"/>
        <v>18.67867485826708</v>
      </c>
      <c r="K97" s="99"/>
      <c r="L97" s="268"/>
      <c r="M97" s="268" t="str">
        <f>(INDEX(Finish_table!R$4:R$83,MATCH('10Year_History_Results'!$G97,Finish_table!S$4:S$83,0),1))</f>
        <v>SF</v>
      </c>
      <c r="N97" s="268" t="str">
        <f>(INDEX(Finish_table!Z$4:Z$99,MATCH('10Year_History_Results'!$G97,Finish_table!AA$4:AA$99,0),1))</f>
        <v>QF</v>
      </c>
      <c r="O97" s="268" t="e">
        <f>(INDEX(Finish_table!AI$4:AI$99,MATCH('10Year_History_Results'!$G97,Finish_table!AJ$4:AJ$99,0),1))</f>
        <v>#N/A</v>
      </c>
      <c r="P97" s="268" t="str">
        <f>(INDEX(Finish_table!AR$4:AR$99,MATCH('10Year_History_Results'!$G97,Finish_table!AS$4:AS$99,0),1))</f>
        <v>F</v>
      </c>
      <c r="Q97" s="268" t="e">
        <f>(INDEX(Finish_table!BA$4:BA$99,MATCH('10Year_History_Results'!$G97,Finish_table!BB$4:BB$99,0),1))</f>
        <v>#N/A</v>
      </c>
      <c r="R97" s="268" t="str">
        <f>(INDEX(Finish_table!BJ$4:BJ$99,MATCH('10Year_History_Results'!$G97,Finish_table!BK$4:BK$99,0),1))</f>
        <v>F</v>
      </c>
      <c r="S97" s="268" t="str">
        <f>(INDEX(Finish_table!BS$4:BS$99,MATCH('10Year_History_Results'!$G97,Finish_table!BT$4:BT$99,0),1))</f>
        <v>QF</v>
      </c>
      <c r="T97" s="268" t="str">
        <f>(INDEX(Finish_table!CB$4:CB$99,MATCH('10Year_History_Results'!$G97,Finish_table!CC$4:CC$99,0),1))</f>
        <v>QF</v>
      </c>
      <c r="U97" s="268" t="e">
        <f>(INDEX(Finish_table!CK$4:CK$99,MATCH('10Year_History_Results'!$G97,Finish_table!CL$4:CL$99,0),1))</f>
        <v>#N/A</v>
      </c>
      <c r="V97" s="288" t="e">
        <f>(INDEX(Finish_table!CT$4:CT$99,MATCH('10Year_History_Results'!$G97,Finish_table!CU$4:CU$99,0),1))</f>
        <v>#N/A</v>
      </c>
      <c r="W97" s="2"/>
      <c r="Z97">
        <f t="shared" si="35"/>
        <v>176</v>
      </c>
      <c r="AA97" s="117"/>
      <c r="AB97" s="2"/>
      <c r="AC97" s="2">
        <f t="shared" si="55"/>
        <v>10</v>
      </c>
      <c r="AD97" s="2">
        <f t="shared" si="36"/>
        <v>0</v>
      </c>
      <c r="AE97" s="2">
        <f t="shared" si="37"/>
        <v>0</v>
      </c>
      <c r="AF97" s="2">
        <f t="shared" si="38"/>
        <v>20</v>
      </c>
      <c r="AG97" s="2">
        <f t="shared" si="39"/>
        <v>0</v>
      </c>
      <c r="AH97" s="2">
        <f t="shared" si="40"/>
        <v>20</v>
      </c>
      <c r="AI97" s="2">
        <f t="shared" si="41"/>
        <v>0</v>
      </c>
      <c r="AJ97" s="2">
        <f t="shared" si="42"/>
        <v>0</v>
      </c>
      <c r="AK97" s="2">
        <f t="shared" si="43"/>
        <v>0</v>
      </c>
      <c r="AL97" s="154">
        <f t="shared" si="44"/>
        <v>0</v>
      </c>
      <c r="AM97" s="2">
        <f t="shared" si="56"/>
        <v>8.4983658559879753</v>
      </c>
      <c r="AN97" s="2"/>
      <c r="AO97">
        <f t="shared" si="57"/>
        <v>176</v>
      </c>
      <c r="AP97" s="117"/>
      <c r="AQ97" s="2"/>
      <c r="AR97" s="2">
        <f>INDEX('2001'!$B$44:$B$140,'10Year_History_Results'!BF97)</f>
        <v>15</v>
      </c>
      <c r="AS97" s="2">
        <f>INDEX('2002'!$B$44:$B$140,'10Year_History_Results'!BG97)</f>
        <v>9</v>
      </c>
      <c r="AT97" s="2">
        <f>INDEX('2003'!$B$44:$B$140,'10Year_History_Results'!BH97)</f>
        <v>0</v>
      </c>
      <c r="AU97" s="2">
        <f>INDEX('2004'!$B$44:$B$140,'10Year_History_Results'!BI97)</f>
        <v>11</v>
      </c>
      <c r="AV97" s="2">
        <f>INDEX('2005'!$B$44:$B$140,'10Year_History_Results'!BJ97)</f>
        <v>0</v>
      </c>
      <c r="AW97" s="2">
        <f>INDEX('2006'!$B$44:$B$140,'10Year_History_Results'!BK97)</f>
        <v>16</v>
      </c>
      <c r="AX97" s="2">
        <f>INDEX('2007'!$B$44:$B$140,'10Year_History_Results'!BL97)</f>
        <v>13</v>
      </c>
      <c r="AY97" s="2">
        <f>INDEX('2008'!$B$44:$B$140,'10Year_History_Results'!BM97)</f>
        <v>9</v>
      </c>
      <c r="AZ97" s="2">
        <f>INDEX('2009'!$B$44:$B$140,'10Year_History_Results'!BN97)</f>
        <v>0</v>
      </c>
      <c r="BA97" s="154">
        <f>INDEX('2010'!$B$44:$B$140,'10Year_History_Results'!BO97)</f>
        <v>0</v>
      </c>
      <c r="BC97">
        <f t="shared" si="58"/>
        <v>176</v>
      </c>
      <c r="BD97" s="117"/>
      <c r="BE97" s="2"/>
      <c r="BF97" s="2">
        <f>IF(ISNA(MATCH($BC97,'2001'!$A$44:$A$139,0)),97,MATCH($BC97,'2001'!$A$44:$A$139,0))</f>
        <v>42</v>
      </c>
      <c r="BG97" s="2">
        <f>IF(ISNA(MATCH($BC97,'2002'!$A$44:$A$139,0)),97,MATCH($BC97,'2002'!$A$44:$A$139,0))</f>
        <v>41</v>
      </c>
      <c r="BH97" s="2">
        <f>IF(ISNA(MATCH($BC97,'2003'!$A$44:$A$139,0)),97,MATCH($BC97,'2003'!$A$44:$A$139,0))</f>
        <v>97</v>
      </c>
      <c r="BI97" s="2">
        <f>IF(ISNA(MATCH($BC97,'2004'!$A$44:$A$139,0)),97,MATCH($BC97,'2004'!$A$44:$A$139,0))</f>
        <v>27</v>
      </c>
      <c r="BJ97" s="2">
        <f>IF(ISNA(MATCH($BC97,'2005'!$A$44:$A$139,0)),97,MATCH($BC97,'2005'!$A$44:$A$139,0))</f>
        <v>97</v>
      </c>
      <c r="BK97" s="2">
        <f>IF(ISNA(MATCH($BC97,'2006'!$A$44:$A$139,0)),97,MATCH($BC97,'2006'!$A$44:$A$139,0))</f>
        <v>34</v>
      </c>
      <c r="BL97" s="2">
        <f>IF(ISNA(MATCH($BC97,'2007'!$A$44:$A$139,0)),97,MATCH($BC97,'2007'!$A$44:$A$139,0))</f>
        <v>27</v>
      </c>
      <c r="BM97" s="2">
        <f>IF(ISNA(MATCH($BC97,'2008'!$A$44:$A$139,0)),97,MATCH($BC97,'2008'!$A$44:$A$139,0))</f>
        <v>31</v>
      </c>
      <c r="BN97" s="2">
        <f>IF(ISNA(MATCH($BC97,'2009'!$A$44:$A$139,0)),97,MATCH($BC97,'2009'!$A$44:$A$139,0))</f>
        <v>97</v>
      </c>
      <c r="BO97" s="154">
        <f>IF(ISNA(MATCH($BC97,'2010'!$A$44:$A$139,0)),97,MATCH($BC97,'2010'!$A$44:$A$139,0))</f>
        <v>97</v>
      </c>
      <c r="BQ97">
        <f t="shared" si="59"/>
        <v>176</v>
      </c>
      <c r="BR97" s="326"/>
      <c r="BS97" s="324"/>
      <c r="BT97" s="324">
        <f t="shared" si="60"/>
        <v>25</v>
      </c>
      <c r="BU97" s="324">
        <f t="shared" si="45"/>
        <v>25.664999999999999</v>
      </c>
      <c r="BV97" s="324">
        <f t="shared" si="46"/>
        <v>17.108288999999999</v>
      </c>
      <c r="BW97" s="324">
        <f t="shared" si="47"/>
        <v>42.404385447400003</v>
      </c>
      <c r="BX97" s="324">
        <f t="shared" si="48"/>
        <v>28.266763339236842</v>
      </c>
      <c r="BY97" s="324">
        <f t="shared" si="49"/>
        <v>54.842624441935278</v>
      </c>
      <c r="BZ97" s="324">
        <f t="shared" si="50"/>
        <v>49.558093452994058</v>
      </c>
      <c r="CA97" s="324">
        <f t="shared" si="51"/>
        <v>42.035425095765838</v>
      </c>
      <c r="CB97" s="324">
        <f t="shared" si="52"/>
        <v>28.020814368837506</v>
      </c>
      <c r="CC97" s="325">
        <f t="shared" si="53"/>
        <v>18.67867485826708</v>
      </c>
    </row>
    <row r="98" spans="2:81" ht="13.5" thickBot="1">
      <c r="B98" s="169">
        <v>56</v>
      </c>
      <c r="C98" s="52">
        <f t="shared" si="31"/>
        <v>3</v>
      </c>
      <c r="D98" s="52">
        <f t="shared" si="54"/>
        <v>0</v>
      </c>
      <c r="E98" s="99"/>
      <c r="F98" s="2">
        <f t="shared" si="61"/>
        <v>93</v>
      </c>
      <c r="G98" s="100">
        <v>2337</v>
      </c>
      <c r="H98" s="169">
        <f t="shared" si="32"/>
        <v>2</v>
      </c>
      <c r="I98" s="169">
        <f t="shared" si="33"/>
        <v>27</v>
      </c>
      <c r="J98" s="331">
        <f t="shared" si="34"/>
        <v>18.665333399999998</v>
      </c>
      <c r="K98" s="99"/>
      <c r="L98" s="268"/>
      <c r="M98" s="268" t="e">
        <f>(INDEX(Finish_table!R$4:R$83,MATCH('10Year_History_Results'!$G98,Finish_table!S$4:S$83,0),1))</f>
        <v>#N/A</v>
      </c>
      <c r="N98" s="268" t="e">
        <f>(INDEX(Finish_table!Z$4:Z$99,MATCH('10Year_History_Results'!$G98,Finish_table!AA$4:AA$99,0),1))</f>
        <v>#N/A</v>
      </c>
      <c r="O98" s="268" t="e">
        <f>(INDEX(Finish_table!AI$4:AI$99,MATCH('10Year_History_Results'!$G98,Finish_table!AJ$4:AJ$99,0),1))</f>
        <v>#N/A</v>
      </c>
      <c r="P98" s="268" t="e">
        <f>(INDEX(Finish_table!AR$4:AR$99,MATCH('10Year_History_Results'!$G98,Finish_table!AS$4:AS$99,0),1))</f>
        <v>#N/A</v>
      </c>
      <c r="Q98" s="268" t="e">
        <f>(INDEX(Finish_table!BA$4:BA$99,MATCH('10Year_History_Results'!$G98,Finish_table!BB$4:BB$99,0),1))</f>
        <v>#N/A</v>
      </c>
      <c r="R98" s="268" t="e">
        <f>(INDEX(Finish_table!BJ$4:BJ$99,MATCH('10Year_History_Results'!$G98,Finish_table!BK$4:BK$99,0),1))</f>
        <v>#N/A</v>
      </c>
      <c r="S98" s="268" t="e">
        <f>(INDEX(Finish_table!BS$4:BS$99,MATCH('10Year_History_Results'!$G98,Finish_table!BT$4:BT$99,0),1))</f>
        <v>#N/A</v>
      </c>
      <c r="T98" s="268" t="str">
        <f>(INDEX(Finish_table!CB$4:CB$99,MATCH('10Year_History_Results'!$G98,Finish_table!CC$4:CC$99,0),1))</f>
        <v>QF</v>
      </c>
      <c r="U98" s="268" t="e">
        <f>(INDEX(Finish_table!CK$4:CK$99,MATCH('10Year_History_Results'!$G98,Finish_table!CL$4:CL$99,0),1))</f>
        <v>#N/A</v>
      </c>
      <c r="V98" s="288" t="str">
        <f>(INDEX(Finish_table!CT$4:CT$99,MATCH('10Year_History_Results'!$G98,Finish_table!CU$4:CU$99,0),1))</f>
        <v>QF</v>
      </c>
      <c r="W98" s="2"/>
      <c r="Z98">
        <f t="shared" si="35"/>
        <v>2337</v>
      </c>
      <c r="AA98" s="117"/>
      <c r="AB98" s="2"/>
      <c r="AC98" s="2">
        <f t="shared" si="55"/>
        <v>0</v>
      </c>
      <c r="AD98" s="2">
        <f t="shared" si="36"/>
        <v>0</v>
      </c>
      <c r="AE98" s="2">
        <f t="shared" si="37"/>
        <v>0</v>
      </c>
      <c r="AF98" s="2">
        <f t="shared" si="38"/>
        <v>0</v>
      </c>
      <c r="AG98" s="2">
        <f t="shared" si="39"/>
        <v>0</v>
      </c>
      <c r="AH98" s="2">
        <f t="shared" si="40"/>
        <v>0</v>
      </c>
      <c r="AI98" s="2">
        <f t="shared" si="41"/>
        <v>0</v>
      </c>
      <c r="AJ98" s="2">
        <f t="shared" si="42"/>
        <v>0</v>
      </c>
      <c r="AK98" s="2">
        <f t="shared" si="43"/>
        <v>0</v>
      </c>
      <c r="AL98" s="154">
        <f t="shared" si="44"/>
        <v>0</v>
      </c>
      <c r="AM98" s="2">
        <f t="shared" si="56"/>
        <v>0</v>
      </c>
      <c r="AN98" s="2"/>
      <c r="AO98">
        <f t="shared" si="57"/>
        <v>2337</v>
      </c>
      <c r="AP98" s="117"/>
      <c r="AQ98" s="2"/>
      <c r="AR98" s="2">
        <f>INDEX('2001'!$B$44:$B$140,'10Year_History_Results'!BF98)</f>
        <v>0</v>
      </c>
      <c r="AS98" s="2">
        <f>INDEX('2002'!$B$44:$B$140,'10Year_History_Results'!BG98)</f>
        <v>0</v>
      </c>
      <c r="AT98" s="2">
        <f>INDEX('2003'!$B$44:$B$140,'10Year_History_Results'!BH98)</f>
        <v>0</v>
      </c>
      <c r="AU98" s="2">
        <f>INDEX('2004'!$B$44:$B$140,'10Year_History_Results'!BI98)</f>
        <v>0</v>
      </c>
      <c r="AV98" s="2">
        <f>INDEX('2005'!$B$44:$B$140,'10Year_History_Results'!BJ98)</f>
        <v>0</v>
      </c>
      <c r="AW98" s="2">
        <f>INDEX('2006'!$B$44:$B$140,'10Year_History_Results'!BK98)</f>
        <v>0</v>
      </c>
      <c r="AX98" s="2">
        <f>INDEX('2007'!$B$44:$B$140,'10Year_History_Results'!BL98)</f>
        <v>0</v>
      </c>
      <c r="AY98" s="2">
        <f>INDEX('2008'!$B$44:$B$140,'10Year_History_Results'!BM98)</f>
        <v>15</v>
      </c>
      <c r="AZ98" s="2">
        <f>INDEX('2009'!$B$44:$B$140,'10Year_History_Results'!BN98)</f>
        <v>0</v>
      </c>
      <c r="BA98" s="154">
        <f>INDEX('2010'!$B$44:$B$140,'10Year_History_Results'!BO98)</f>
        <v>12</v>
      </c>
      <c r="BC98">
        <f t="shared" si="58"/>
        <v>2337</v>
      </c>
      <c r="BD98" s="117"/>
      <c r="BE98" s="2"/>
      <c r="BF98" s="2">
        <f>IF(ISNA(MATCH($BC98,'2001'!$A$44:$A$139,0)),97,MATCH($BC98,'2001'!$A$44:$A$139,0))</f>
        <v>97</v>
      </c>
      <c r="BG98" s="2">
        <f>IF(ISNA(MATCH($BC98,'2002'!$A$44:$A$139,0)),97,MATCH($BC98,'2002'!$A$44:$A$139,0))</f>
        <v>97</v>
      </c>
      <c r="BH98" s="2">
        <f>IF(ISNA(MATCH($BC98,'2003'!$A$44:$A$139,0)),97,MATCH($BC98,'2003'!$A$44:$A$139,0))</f>
        <v>97</v>
      </c>
      <c r="BI98" s="2">
        <f>IF(ISNA(MATCH($BC98,'2004'!$A$44:$A$139,0)),97,MATCH($BC98,'2004'!$A$44:$A$139,0))</f>
        <v>97</v>
      </c>
      <c r="BJ98" s="2">
        <f>IF(ISNA(MATCH($BC98,'2005'!$A$44:$A$139,0)),97,MATCH($BC98,'2005'!$A$44:$A$139,0))</f>
        <v>97</v>
      </c>
      <c r="BK98" s="2">
        <f>IF(ISNA(MATCH($BC98,'2006'!$A$44:$A$139,0)),97,MATCH($BC98,'2006'!$A$44:$A$139,0))</f>
        <v>97</v>
      </c>
      <c r="BL98" s="2">
        <f>IF(ISNA(MATCH($BC98,'2007'!$A$44:$A$139,0)),97,MATCH($BC98,'2007'!$A$44:$A$139,0))</f>
        <v>97</v>
      </c>
      <c r="BM98" s="2">
        <f>IF(ISNA(MATCH($BC98,'2008'!$A$44:$A$139,0)),97,MATCH($BC98,'2008'!$A$44:$A$139,0))</f>
        <v>93</v>
      </c>
      <c r="BN98" s="2">
        <f>IF(ISNA(MATCH($BC98,'2009'!$A$44:$A$139,0)),97,MATCH($BC98,'2009'!$A$44:$A$139,0))</f>
        <v>97</v>
      </c>
      <c r="BO98" s="154">
        <f>IF(ISNA(MATCH($BC98,'2010'!$A$44:$A$139,0)),97,MATCH($BC98,'2010'!$A$44:$A$139,0))</f>
        <v>84</v>
      </c>
      <c r="BQ98">
        <f t="shared" si="59"/>
        <v>2337</v>
      </c>
      <c r="BR98" s="326"/>
      <c r="BS98" s="324"/>
      <c r="BT98" s="324">
        <f t="shared" si="60"/>
        <v>0</v>
      </c>
      <c r="BU98" s="324">
        <f t="shared" si="45"/>
        <v>0</v>
      </c>
      <c r="BV98" s="324">
        <f t="shared" si="46"/>
        <v>0</v>
      </c>
      <c r="BW98" s="324">
        <f t="shared" si="47"/>
        <v>0</v>
      </c>
      <c r="BX98" s="324">
        <f t="shared" si="48"/>
        <v>0</v>
      </c>
      <c r="BY98" s="324">
        <f t="shared" si="49"/>
        <v>0</v>
      </c>
      <c r="BZ98" s="324">
        <f t="shared" si="50"/>
        <v>0</v>
      </c>
      <c r="CA98" s="324">
        <f t="shared" si="51"/>
        <v>15</v>
      </c>
      <c r="CB98" s="324">
        <f t="shared" si="52"/>
        <v>9.9989999999999988</v>
      </c>
      <c r="CC98" s="325">
        <f t="shared" si="53"/>
        <v>18.665333399999998</v>
      </c>
    </row>
    <row r="99" spans="2:81" ht="13.5" thickBot="1">
      <c r="B99" s="169">
        <v>56</v>
      </c>
      <c r="C99" s="52">
        <f t="shared" si="31"/>
        <v>4</v>
      </c>
      <c r="D99" s="52">
        <f t="shared" si="54"/>
        <v>0</v>
      </c>
      <c r="E99" s="99"/>
      <c r="F99" s="2">
        <f t="shared" si="61"/>
        <v>94</v>
      </c>
      <c r="G99" s="100">
        <v>1732</v>
      </c>
      <c r="H99" s="169">
        <f t="shared" si="32"/>
        <v>2</v>
      </c>
      <c r="I99" s="169">
        <f t="shared" si="33"/>
        <v>44</v>
      </c>
      <c r="J99" s="331">
        <f t="shared" si="34"/>
        <v>18.663466986655997</v>
      </c>
      <c r="K99" s="99"/>
      <c r="L99" s="268"/>
      <c r="M99" s="268" t="e">
        <f>(INDEX(Finish_table!R$4:R$83,MATCH('10Year_History_Results'!$G99,Finish_table!S$4:S$83,0),1))</f>
        <v>#N/A</v>
      </c>
      <c r="N99" s="268" t="e">
        <f>(INDEX(Finish_table!Z$4:Z$99,MATCH('10Year_History_Results'!$G99,Finish_table!AA$4:AA$99,0),1))</f>
        <v>#N/A</v>
      </c>
      <c r="O99" s="268" t="e">
        <f>(INDEX(Finish_table!AI$4:AI$99,MATCH('10Year_History_Results'!$G99,Finish_table!AJ$4:AJ$99,0),1))</f>
        <v>#N/A</v>
      </c>
      <c r="P99" s="268" t="e">
        <f>(INDEX(Finish_table!AR$4:AR$99,MATCH('10Year_History_Results'!$G99,Finish_table!AS$4:AS$99,0),1))</f>
        <v>#N/A</v>
      </c>
      <c r="Q99" s="268" t="e">
        <f>(INDEX(Finish_table!BA$4:BA$99,MATCH('10Year_History_Results'!$G99,Finish_table!BB$4:BB$99,0),1))</f>
        <v>#N/A</v>
      </c>
      <c r="R99" s="268" t="e">
        <f>(INDEX(Finish_table!BJ$4:BJ$99,MATCH('10Year_History_Results'!$G99,Finish_table!BK$4:BK$99,0),1))</f>
        <v>#N/A</v>
      </c>
      <c r="S99" s="268" t="str">
        <f>(INDEX(Finish_table!BS$4:BS$99,MATCH('10Year_History_Results'!$G99,Finish_table!BT$4:BT$99,0),1))</f>
        <v>F</v>
      </c>
      <c r="T99" s="268" t="e">
        <f>(INDEX(Finish_table!CB$4:CB$99,MATCH('10Year_History_Results'!$G99,Finish_table!CC$4:CC$99,0),1))</f>
        <v>#N/A</v>
      </c>
      <c r="U99" s="268" t="e">
        <f>(INDEX(Finish_table!CK$4:CK$99,MATCH('10Year_History_Results'!$G99,Finish_table!CL$4:CL$99,0),1))</f>
        <v>#N/A</v>
      </c>
      <c r="V99" s="288" t="str">
        <f>(INDEX(Finish_table!CT$4:CT$99,MATCH('10Year_History_Results'!$G99,Finish_table!CU$4:CU$99,0),1))</f>
        <v>QF</v>
      </c>
      <c r="W99" s="2"/>
      <c r="Z99">
        <f t="shared" si="35"/>
        <v>1732</v>
      </c>
      <c r="AA99" s="117"/>
      <c r="AB99" s="2"/>
      <c r="AC99" s="2">
        <f t="shared" si="55"/>
        <v>0</v>
      </c>
      <c r="AD99" s="2">
        <f t="shared" si="36"/>
        <v>0</v>
      </c>
      <c r="AE99" s="2">
        <f t="shared" si="37"/>
        <v>0</v>
      </c>
      <c r="AF99" s="2">
        <f t="shared" si="38"/>
        <v>0</v>
      </c>
      <c r="AG99" s="2">
        <f t="shared" si="39"/>
        <v>0</v>
      </c>
      <c r="AH99" s="2">
        <f t="shared" si="40"/>
        <v>0</v>
      </c>
      <c r="AI99" s="2">
        <f t="shared" si="41"/>
        <v>20</v>
      </c>
      <c r="AJ99" s="2">
        <f t="shared" si="42"/>
        <v>0</v>
      </c>
      <c r="AK99" s="2">
        <f t="shared" si="43"/>
        <v>0</v>
      </c>
      <c r="AL99" s="154">
        <f t="shared" si="44"/>
        <v>0</v>
      </c>
      <c r="AM99" s="2">
        <f t="shared" si="56"/>
        <v>6.324555320336759</v>
      </c>
      <c r="AN99" s="2"/>
      <c r="AO99">
        <f t="shared" si="57"/>
        <v>1732</v>
      </c>
      <c r="AP99" s="117"/>
      <c r="AQ99" s="2"/>
      <c r="AR99" s="2">
        <f>INDEX('2001'!$B$44:$B$140,'10Year_History_Results'!BF99)</f>
        <v>0</v>
      </c>
      <c r="AS99" s="2">
        <f>INDEX('2002'!$B$44:$B$140,'10Year_History_Results'!BG99)</f>
        <v>0</v>
      </c>
      <c r="AT99" s="2">
        <f>INDEX('2003'!$B$44:$B$140,'10Year_History_Results'!BH99)</f>
        <v>0</v>
      </c>
      <c r="AU99" s="2">
        <f>INDEX('2004'!$B$44:$B$140,'10Year_History_Results'!BI99)</f>
        <v>0</v>
      </c>
      <c r="AV99" s="2">
        <f>INDEX('2005'!$B$44:$B$140,'10Year_History_Results'!BJ99)</f>
        <v>0</v>
      </c>
      <c r="AW99" s="2">
        <f>INDEX('2006'!$B$44:$B$140,'10Year_History_Results'!BK99)</f>
        <v>0</v>
      </c>
      <c r="AX99" s="2">
        <f>INDEX('2007'!$B$44:$B$140,'10Year_History_Results'!BL99)</f>
        <v>16</v>
      </c>
      <c r="AY99" s="2">
        <f>INDEX('2008'!$B$44:$B$140,'10Year_History_Results'!BM99)</f>
        <v>0</v>
      </c>
      <c r="AZ99" s="2">
        <f>INDEX('2009'!$B$44:$B$140,'10Year_History_Results'!BN99)</f>
        <v>0</v>
      </c>
      <c r="BA99" s="154">
        <f>INDEX('2010'!$B$44:$B$140,'10Year_History_Results'!BO99)</f>
        <v>8</v>
      </c>
      <c r="BC99">
        <f t="shared" si="58"/>
        <v>1732</v>
      </c>
      <c r="BD99" s="117"/>
      <c r="BE99" s="2"/>
      <c r="BF99" s="2">
        <f>IF(ISNA(MATCH($BC99,'2001'!$A$44:$A$139,0)),97,MATCH($BC99,'2001'!$A$44:$A$139,0))</f>
        <v>97</v>
      </c>
      <c r="BG99" s="2">
        <f>IF(ISNA(MATCH($BC99,'2002'!$A$44:$A$139,0)),97,MATCH($BC99,'2002'!$A$44:$A$139,0))</f>
        <v>97</v>
      </c>
      <c r="BH99" s="2">
        <f>IF(ISNA(MATCH($BC99,'2003'!$A$44:$A$139,0)),97,MATCH($BC99,'2003'!$A$44:$A$139,0))</f>
        <v>97</v>
      </c>
      <c r="BI99" s="2">
        <f>IF(ISNA(MATCH($BC99,'2004'!$A$44:$A$139,0)),97,MATCH($BC99,'2004'!$A$44:$A$139,0))</f>
        <v>97</v>
      </c>
      <c r="BJ99" s="2">
        <f>IF(ISNA(MATCH($BC99,'2005'!$A$44:$A$139,0)),97,MATCH($BC99,'2005'!$A$44:$A$139,0))</f>
        <v>97</v>
      </c>
      <c r="BK99" s="2">
        <f>IF(ISNA(MATCH($BC99,'2006'!$A$44:$A$139,0)),97,MATCH($BC99,'2006'!$A$44:$A$139,0))</f>
        <v>97</v>
      </c>
      <c r="BL99" s="2">
        <f>IF(ISNA(MATCH($BC99,'2007'!$A$44:$A$139,0)),97,MATCH($BC99,'2007'!$A$44:$A$139,0))</f>
        <v>85</v>
      </c>
      <c r="BM99" s="2">
        <f>IF(ISNA(MATCH($BC99,'2008'!$A$44:$A$139,0)),97,MATCH($BC99,'2008'!$A$44:$A$139,0))</f>
        <v>97</v>
      </c>
      <c r="BN99" s="2">
        <f>IF(ISNA(MATCH($BC99,'2009'!$A$44:$A$139,0)),97,MATCH($BC99,'2009'!$A$44:$A$139,0))</f>
        <v>97</v>
      </c>
      <c r="BO99" s="154">
        <f>IF(ISNA(MATCH($BC99,'2010'!$A$44:$A$139,0)),97,MATCH($BC99,'2010'!$A$44:$A$139,0))</f>
        <v>71</v>
      </c>
      <c r="BQ99">
        <f t="shared" si="59"/>
        <v>1732</v>
      </c>
      <c r="BR99" s="326"/>
      <c r="BS99" s="324"/>
      <c r="BT99" s="324">
        <f t="shared" si="60"/>
        <v>0</v>
      </c>
      <c r="BU99" s="324">
        <f t="shared" si="45"/>
        <v>0</v>
      </c>
      <c r="BV99" s="324">
        <f t="shared" si="46"/>
        <v>0</v>
      </c>
      <c r="BW99" s="324">
        <f t="shared" si="47"/>
        <v>0</v>
      </c>
      <c r="BX99" s="324">
        <f t="shared" si="48"/>
        <v>0</v>
      </c>
      <c r="BY99" s="324">
        <f t="shared" si="49"/>
        <v>0</v>
      </c>
      <c r="BZ99" s="324">
        <f t="shared" si="50"/>
        <v>36</v>
      </c>
      <c r="CA99" s="324">
        <f t="shared" si="51"/>
        <v>23.997599999999998</v>
      </c>
      <c r="CB99" s="324">
        <f t="shared" si="52"/>
        <v>15.996800159999998</v>
      </c>
      <c r="CC99" s="325">
        <f t="shared" si="53"/>
        <v>18.663466986655997</v>
      </c>
    </row>
    <row r="100" spans="2:81" ht="13.5" thickBot="1">
      <c r="B100" s="169">
        <v>56</v>
      </c>
      <c r="C100" s="52">
        <f t="shared" si="31"/>
        <v>5</v>
      </c>
      <c r="D100" s="52">
        <f t="shared" si="54"/>
        <v>5</v>
      </c>
      <c r="E100" s="99"/>
      <c r="F100" s="2">
        <f t="shared" si="61"/>
        <v>95</v>
      </c>
      <c r="G100" s="100">
        <v>230</v>
      </c>
      <c r="H100" s="169">
        <f t="shared" si="32"/>
        <v>4</v>
      </c>
      <c r="I100" s="169">
        <f t="shared" si="33"/>
        <v>76</v>
      </c>
      <c r="J100" s="331">
        <f t="shared" si="34"/>
        <v>18.005601343800624</v>
      </c>
      <c r="K100" s="99"/>
      <c r="L100" s="268"/>
      <c r="M100" s="268" t="str">
        <f>(INDEX(Finish_table!R$4:R$83,MATCH('10Year_History_Results'!$G100,Finish_table!S$4:S$83,0),1))</f>
        <v>SF</v>
      </c>
      <c r="N100" s="268" t="str">
        <f>(INDEX(Finish_table!Z$4:Z$99,MATCH('10Year_History_Results'!$G100,Finish_table!AA$4:AA$99,0),1))</f>
        <v>F</v>
      </c>
      <c r="O100" s="268" t="e">
        <f>(INDEX(Finish_table!AI$4:AI$99,MATCH('10Year_History_Results'!$G100,Finish_table!AJ$4:AJ$99,0),1))</f>
        <v>#N/A</v>
      </c>
      <c r="P100" s="268" t="e">
        <f>(INDEX(Finish_table!AR$4:AR$99,MATCH('10Year_History_Results'!$G100,Finish_table!AS$4:AS$99,0),1))</f>
        <v>#N/A</v>
      </c>
      <c r="Q100" s="268" t="str">
        <f>(INDEX(Finish_table!BA$4:BA$99,MATCH('10Year_History_Results'!$G100,Finish_table!BB$4:BB$99,0),1))</f>
        <v>QF</v>
      </c>
      <c r="R100" s="268" t="e">
        <f>(INDEX(Finish_table!BJ$4:BJ$99,MATCH('10Year_History_Results'!$G100,Finish_table!BK$4:BK$99,0),1))</f>
        <v>#N/A</v>
      </c>
      <c r="S100" s="268" t="e">
        <f>(INDEX(Finish_table!BS$4:BS$99,MATCH('10Year_History_Results'!$G100,Finish_table!BT$4:BT$99,0),1))</f>
        <v>#N/A</v>
      </c>
      <c r="T100" s="268" t="e">
        <f>(INDEX(Finish_table!CB$4:CB$99,MATCH('10Year_History_Results'!$G100,Finish_table!CC$4:CC$99,0),1))</f>
        <v>#N/A</v>
      </c>
      <c r="U100" s="268" t="e">
        <f>(INDEX(Finish_table!CK$4:CK$99,MATCH('10Year_History_Results'!$G100,Finish_table!CL$4:CL$99,0),1))</f>
        <v>#N/A</v>
      </c>
      <c r="V100" s="288" t="str">
        <f>(INDEX(Finish_table!CT$4:CT$99,MATCH('10Year_History_Results'!$G100,Finish_table!CU$4:CU$99,0),1))</f>
        <v>SF</v>
      </c>
      <c r="W100" s="2"/>
      <c r="Z100">
        <f t="shared" si="35"/>
        <v>230</v>
      </c>
      <c r="AA100" s="117"/>
      <c r="AB100" s="2"/>
      <c r="AC100" s="2">
        <f t="shared" si="55"/>
        <v>10</v>
      </c>
      <c r="AD100" s="2">
        <f t="shared" si="36"/>
        <v>20</v>
      </c>
      <c r="AE100" s="2">
        <f t="shared" si="37"/>
        <v>0</v>
      </c>
      <c r="AF100" s="2">
        <f t="shared" si="38"/>
        <v>0</v>
      </c>
      <c r="AG100" s="2">
        <f t="shared" si="39"/>
        <v>0</v>
      </c>
      <c r="AH100" s="2">
        <f t="shared" si="40"/>
        <v>0</v>
      </c>
      <c r="AI100" s="2">
        <f t="shared" si="41"/>
        <v>0</v>
      </c>
      <c r="AJ100" s="2">
        <f t="shared" si="42"/>
        <v>0</v>
      </c>
      <c r="AK100" s="2">
        <f t="shared" si="43"/>
        <v>0</v>
      </c>
      <c r="AL100" s="154">
        <f t="shared" si="44"/>
        <v>10</v>
      </c>
      <c r="AM100" s="2">
        <f t="shared" si="56"/>
        <v>6.99205898780101</v>
      </c>
      <c r="AN100" s="2"/>
      <c r="AO100">
        <f t="shared" si="57"/>
        <v>230</v>
      </c>
      <c r="AP100" s="117"/>
      <c r="AQ100" s="2"/>
      <c r="AR100" s="2">
        <f>INDEX('2001'!$B$44:$B$140,'10Year_History_Results'!BF100)</f>
        <v>13</v>
      </c>
      <c r="AS100" s="2">
        <f>INDEX('2002'!$B$44:$B$140,'10Year_History_Results'!BG100)</f>
        <v>8</v>
      </c>
      <c r="AT100" s="2">
        <f>INDEX('2003'!$B$44:$B$140,'10Year_History_Results'!BH100)</f>
        <v>0</v>
      </c>
      <c r="AU100" s="2">
        <f>INDEX('2004'!$B$44:$B$140,'10Year_History_Results'!BI100)</f>
        <v>0</v>
      </c>
      <c r="AV100" s="2">
        <f>INDEX('2005'!$B$44:$B$140,'10Year_History_Results'!BJ100)</f>
        <v>10</v>
      </c>
      <c r="AW100" s="2">
        <f>INDEX('2006'!$B$44:$B$140,'10Year_History_Results'!BK100)</f>
        <v>0</v>
      </c>
      <c r="AX100" s="2">
        <f>INDEX('2007'!$B$44:$B$140,'10Year_History_Results'!BL100)</f>
        <v>0</v>
      </c>
      <c r="AY100" s="2">
        <f>INDEX('2008'!$B$44:$B$140,'10Year_History_Results'!BM100)</f>
        <v>0</v>
      </c>
      <c r="AZ100" s="2">
        <f>INDEX('2009'!$B$44:$B$140,'10Year_History_Results'!BN100)</f>
        <v>0</v>
      </c>
      <c r="BA100" s="154">
        <f>INDEX('2010'!$B$44:$B$140,'10Year_History_Results'!BO100)</f>
        <v>5</v>
      </c>
      <c r="BC100">
        <f t="shared" si="58"/>
        <v>230</v>
      </c>
      <c r="BD100" s="117"/>
      <c r="BE100" s="2"/>
      <c r="BF100" s="2">
        <f>IF(ISNA(MATCH($BC100,'2001'!$A$44:$A$139,0)),97,MATCH($BC100,'2001'!$A$44:$A$139,0))</f>
        <v>48</v>
      </c>
      <c r="BG100" s="2">
        <f>IF(ISNA(MATCH($BC100,'2002'!$A$44:$A$139,0)),97,MATCH($BC100,'2002'!$A$44:$A$139,0))</f>
        <v>50</v>
      </c>
      <c r="BH100" s="2">
        <f>IF(ISNA(MATCH($BC100,'2003'!$A$44:$A$139,0)),97,MATCH($BC100,'2003'!$A$44:$A$139,0))</f>
        <v>97</v>
      </c>
      <c r="BI100" s="2">
        <f>IF(ISNA(MATCH($BC100,'2004'!$A$44:$A$139,0)),97,MATCH($BC100,'2004'!$A$44:$A$139,0))</f>
        <v>97</v>
      </c>
      <c r="BJ100" s="2">
        <f>IF(ISNA(MATCH($BC100,'2005'!$A$44:$A$139,0)),97,MATCH($BC100,'2005'!$A$44:$A$139,0))</f>
        <v>37</v>
      </c>
      <c r="BK100" s="2">
        <f>IF(ISNA(MATCH($BC100,'2006'!$A$44:$A$139,0)),97,MATCH($BC100,'2006'!$A$44:$A$139,0))</f>
        <v>97</v>
      </c>
      <c r="BL100" s="2">
        <f>IF(ISNA(MATCH($BC100,'2007'!$A$44:$A$139,0)),97,MATCH($BC100,'2007'!$A$44:$A$139,0))</f>
        <v>97</v>
      </c>
      <c r="BM100" s="2">
        <f>IF(ISNA(MATCH($BC100,'2008'!$A$44:$A$139,0)),97,MATCH($BC100,'2008'!$A$44:$A$139,0))</f>
        <v>97</v>
      </c>
      <c r="BN100" s="2">
        <f>IF(ISNA(MATCH($BC100,'2009'!$A$44:$A$139,0)),97,MATCH($BC100,'2009'!$A$44:$A$139,0))</f>
        <v>97</v>
      </c>
      <c r="BO100" s="154">
        <f>IF(ISNA(MATCH($BC100,'2010'!$A$44:$A$139,0)),97,MATCH($BC100,'2010'!$A$44:$A$139,0))</f>
        <v>24</v>
      </c>
      <c r="BQ100">
        <f t="shared" si="59"/>
        <v>230</v>
      </c>
      <c r="BR100" s="326"/>
      <c r="BS100" s="324"/>
      <c r="BT100" s="324">
        <f t="shared" si="60"/>
        <v>23</v>
      </c>
      <c r="BU100" s="324">
        <f t="shared" si="45"/>
        <v>43.331800000000001</v>
      </c>
      <c r="BV100" s="324">
        <f t="shared" si="46"/>
        <v>28.884977880000001</v>
      </c>
      <c r="BW100" s="324">
        <f t="shared" si="47"/>
        <v>19.254726254807998</v>
      </c>
      <c r="BX100" s="324">
        <f t="shared" si="48"/>
        <v>22.835200521455011</v>
      </c>
      <c r="BY100" s="324">
        <f t="shared" si="49"/>
        <v>15.22194466760191</v>
      </c>
      <c r="BZ100" s="324">
        <f t="shared" si="50"/>
        <v>10.146948315423433</v>
      </c>
      <c r="CA100" s="324">
        <f t="shared" si="51"/>
        <v>6.7639557470612601</v>
      </c>
      <c r="CB100" s="324">
        <f t="shared" si="52"/>
        <v>4.5088529009910356</v>
      </c>
      <c r="CC100" s="325">
        <f t="shared" si="53"/>
        <v>18.005601343800624</v>
      </c>
    </row>
    <row r="101" spans="2:81" ht="13.5" thickBot="1">
      <c r="B101" s="171">
        <v>57</v>
      </c>
      <c r="C101" s="52">
        <f t="shared" si="31"/>
        <v>1</v>
      </c>
      <c r="D101" s="52">
        <f t="shared" si="54"/>
        <v>0</v>
      </c>
      <c r="E101" s="99"/>
      <c r="F101" s="2">
        <f t="shared" si="61"/>
        <v>96</v>
      </c>
      <c r="G101" s="100">
        <v>100</v>
      </c>
      <c r="H101" s="169">
        <f t="shared" si="32"/>
        <v>2</v>
      </c>
      <c r="I101" s="169">
        <f t="shared" si="33"/>
        <v>44</v>
      </c>
      <c r="J101" s="331">
        <f t="shared" si="34"/>
        <v>17.922015059255997</v>
      </c>
      <c r="K101" s="99"/>
      <c r="L101" s="268"/>
      <c r="M101" s="268" t="e">
        <f>(INDEX(Finish_table!R$4:R$83,MATCH('10Year_History_Results'!$G101,Finish_table!S$4:S$83,0),1))</f>
        <v>#N/A</v>
      </c>
      <c r="N101" s="268" t="e">
        <f>(INDEX(Finish_table!Z$4:Z$99,MATCH('10Year_History_Results'!$G101,Finish_table!AA$4:AA$99,0),1))</f>
        <v>#N/A</v>
      </c>
      <c r="O101" s="268" t="e">
        <f>(INDEX(Finish_table!AI$4:AI$99,MATCH('10Year_History_Results'!$G101,Finish_table!AJ$4:AJ$99,0),1))</f>
        <v>#N/A</v>
      </c>
      <c r="P101" s="268" t="e">
        <f>(INDEX(Finish_table!AR$4:AR$99,MATCH('10Year_History_Results'!$G101,Finish_table!AS$4:AS$99,0),1))</f>
        <v>#N/A</v>
      </c>
      <c r="Q101" s="268" t="e">
        <f>(INDEX(Finish_table!BA$4:BA$99,MATCH('10Year_History_Results'!$G101,Finish_table!BB$4:BB$99,0),1))</f>
        <v>#N/A</v>
      </c>
      <c r="R101" s="268" t="e">
        <f>(INDEX(Finish_table!BJ$4:BJ$99,MATCH('10Year_History_Results'!$G101,Finish_table!BK$4:BK$99,0),1))</f>
        <v>#N/A</v>
      </c>
      <c r="S101" s="268" t="str">
        <f>(INDEX(Finish_table!BS$4:BS$99,MATCH('10Year_History_Results'!$G101,Finish_table!BT$4:BT$99,0),1))</f>
        <v>QF</v>
      </c>
      <c r="T101" s="268" t="str">
        <f>(INDEX(Finish_table!CB$4:CB$99,MATCH('10Year_History_Results'!$G101,Finish_table!CC$4:CC$99,0),1))</f>
        <v>F</v>
      </c>
      <c r="U101" s="268" t="e">
        <f>(INDEX(Finish_table!CK$4:CK$99,MATCH('10Year_History_Results'!$G101,Finish_table!CL$4:CL$99,0),1))</f>
        <v>#N/A</v>
      </c>
      <c r="V101" s="288" t="e">
        <f>(INDEX(Finish_table!CT$4:CT$99,MATCH('10Year_History_Results'!$G101,Finish_table!CU$4:CU$99,0),1))</f>
        <v>#N/A</v>
      </c>
      <c r="W101" s="2"/>
      <c r="Z101">
        <f t="shared" si="35"/>
        <v>100</v>
      </c>
      <c r="AA101" s="117"/>
      <c r="AB101" s="2"/>
      <c r="AC101" s="2">
        <f t="shared" si="55"/>
        <v>0</v>
      </c>
      <c r="AD101" s="2">
        <f t="shared" si="36"/>
        <v>0</v>
      </c>
      <c r="AE101" s="2">
        <f t="shared" si="37"/>
        <v>0</v>
      </c>
      <c r="AF101" s="2">
        <f t="shared" si="38"/>
        <v>0</v>
      </c>
      <c r="AG101" s="2">
        <f t="shared" si="39"/>
        <v>0</v>
      </c>
      <c r="AH101" s="2">
        <f t="shared" si="40"/>
        <v>0</v>
      </c>
      <c r="AI101" s="2">
        <f t="shared" si="41"/>
        <v>0</v>
      </c>
      <c r="AJ101" s="2">
        <f t="shared" si="42"/>
        <v>20</v>
      </c>
      <c r="AK101" s="2">
        <f t="shared" si="43"/>
        <v>0</v>
      </c>
      <c r="AL101" s="154">
        <f t="shared" si="44"/>
        <v>0</v>
      </c>
      <c r="AM101" s="2">
        <f t="shared" si="56"/>
        <v>6.324555320336759</v>
      </c>
      <c r="AN101" s="2"/>
      <c r="AO101">
        <f t="shared" si="57"/>
        <v>100</v>
      </c>
      <c r="AP101" s="117"/>
      <c r="AQ101" s="2"/>
      <c r="AR101" s="2">
        <f>INDEX('2001'!$B$44:$B$140,'10Year_History_Results'!BF101)</f>
        <v>0</v>
      </c>
      <c r="AS101" s="2">
        <f>INDEX('2002'!$B$44:$B$140,'10Year_History_Results'!BG101)</f>
        <v>0</v>
      </c>
      <c r="AT101" s="2">
        <f>INDEX('2003'!$B$44:$B$140,'10Year_History_Results'!BH101)</f>
        <v>0</v>
      </c>
      <c r="AU101" s="2">
        <f>INDEX('2004'!$B$44:$B$140,'10Year_History_Results'!BI101)</f>
        <v>0</v>
      </c>
      <c r="AV101" s="2">
        <f>INDEX('2005'!$B$44:$B$140,'10Year_History_Results'!BJ101)</f>
        <v>0</v>
      </c>
      <c r="AW101" s="2">
        <f>INDEX('2006'!$B$44:$B$140,'10Year_History_Results'!BK101)</f>
        <v>0</v>
      </c>
      <c r="AX101" s="2">
        <f>INDEX('2007'!$B$44:$B$140,'10Year_History_Results'!BL101)</f>
        <v>11</v>
      </c>
      <c r="AY101" s="2">
        <f>INDEX('2008'!$B$44:$B$140,'10Year_History_Results'!BM101)</f>
        <v>13</v>
      </c>
      <c r="AZ101" s="2">
        <f>INDEX('2009'!$B$44:$B$140,'10Year_History_Results'!BN101)</f>
        <v>0</v>
      </c>
      <c r="BA101" s="154">
        <f>INDEX('2010'!$B$44:$B$140,'10Year_History_Results'!BO101)</f>
        <v>0</v>
      </c>
      <c r="BC101">
        <f t="shared" si="58"/>
        <v>100</v>
      </c>
      <c r="BD101" s="117"/>
      <c r="BE101" s="2"/>
      <c r="BF101" s="2">
        <f>IF(ISNA(MATCH($BC101,'2001'!$A$44:$A$139,0)),97,MATCH($BC101,'2001'!$A$44:$A$139,0))</f>
        <v>97</v>
      </c>
      <c r="BG101" s="2">
        <f>IF(ISNA(MATCH($BC101,'2002'!$A$44:$A$139,0)),97,MATCH($BC101,'2002'!$A$44:$A$139,0))</f>
        <v>97</v>
      </c>
      <c r="BH101" s="2">
        <f>IF(ISNA(MATCH($BC101,'2003'!$A$44:$A$139,0)),97,MATCH($BC101,'2003'!$A$44:$A$139,0))</f>
        <v>97</v>
      </c>
      <c r="BI101" s="2">
        <f>IF(ISNA(MATCH($BC101,'2004'!$A$44:$A$139,0)),97,MATCH($BC101,'2004'!$A$44:$A$139,0))</f>
        <v>97</v>
      </c>
      <c r="BJ101" s="2">
        <f>IF(ISNA(MATCH($BC101,'2005'!$A$44:$A$139,0)),97,MATCH($BC101,'2005'!$A$44:$A$139,0))</f>
        <v>97</v>
      </c>
      <c r="BK101" s="2">
        <f>IF(ISNA(MATCH($BC101,'2006'!$A$44:$A$139,0)),97,MATCH($BC101,'2006'!$A$44:$A$139,0))</f>
        <v>97</v>
      </c>
      <c r="BL101" s="2">
        <f>IF(ISNA(MATCH($BC101,'2007'!$A$44:$A$139,0)),97,MATCH($BC101,'2007'!$A$44:$A$139,0))</f>
        <v>17</v>
      </c>
      <c r="BM101" s="2">
        <f>IF(ISNA(MATCH($BC101,'2008'!$A$44:$A$139,0)),97,MATCH($BC101,'2008'!$A$44:$A$139,0))</f>
        <v>20</v>
      </c>
      <c r="BN101" s="2">
        <f>IF(ISNA(MATCH($BC101,'2009'!$A$44:$A$139,0)),97,MATCH($BC101,'2009'!$A$44:$A$139,0))</f>
        <v>97</v>
      </c>
      <c r="BO101" s="154">
        <f>IF(ISNA(MATCH($BC101,'2010'!$A$44:$A$139,0)),97,MATCH($BC101,'2010'!$A$44:$A$139,0))</f>
        <v>97</v>
      </c>
      <c r="BQ101">
        <f t="shared" si="59"/>
        <v>100</v>
      </c>
      <c r="BR101" s="326"/>
      <c r="BS101" s="324"/>
      <c r="BT101" s="324">
        <f t="shared" si="60"/>
        <v>0</v>
      </c>
      <c r="BU101" s="324">
        <f t="shared" si="45"/>
        <v>0</v>
      </c>
      <c r="BV101" s="324">
        <f t="shared" si="46"/>
        <v>0</v>
      </c>
      <c r="BW101" s="324">
        <f t="shared" si="47"/>
        <v>0</v>
      </c>
      <c r="BX101" s="324">
        <f t="shared" si="48"/>
        <v>0</v>
      </c>
      <c r="BY101" s="324">
        <f t="shared" si="49"/>
        <v>0</v>
      </c>
      <c r="BZ101" s="324">
        <f t="shared" si="50"/>
        <v>11</v>
      </c>
      <c r="CA101" s="324">
        <f t="shared" si="51"/>
        <v>40.332599999999999</v>
      </c>
      <c r="CB101" s="324">
        <f t="shared" si="52"/>
        <v>26.88571116</v>
      </c>
      <c r="CC101" s="325">
        <f t="shared" si="53"/>
        <v>17.922015059255997</v>
      </c>
    </row>
    <row r="102" spans="2:81" ht="13.5" thickBot="1">
      <c r="B102" s="169">
        <v>57</v>
      </c>
      <c r="C102" s="52">
        <f t="shared" si="31"/>
        <v>2</v>
      </c>
      <c r="D102" s="52">
        <f t="shared" si="54"/>
        <v>2</v>
      </c>
      <c r="E102" s="99"/>
      <c r="F102" s="2">
        <f t="shared" si="61"/>
        <v>97</v>
      </c>
      <c r="G102" s="100">
        <v>56</v>
      </c>
      <c r="H102" s="169">
        <f t="shared" si="32"/>
        <v>5</v>
      </c>
      <c r="I102" s="169">
        <f t="shared" si="33"/>
        <v>110</v>
      </c>
      <c r="J102" s="331">
        <f t="shared" si="34"/>
        <v>17.81550133932129</v>
      </c>
      <c r="K102" s="99"/>
      <c r="L102" s="268"/>
      <c r="M102" s="268" t="str">
        <f>(INDEX(Finish_table!R$4:R$83,MATCH('10Year_History_Results'!$G102,Finish_table!S$4:S$83,0),1))</f>
        <v>SF</v>
      </c>
      <c r="N102" s="268" t="e">
        <f>(INDEX(Finish_table!Z$4:Z$99,MATCH('10Year_History_Results'!$G102,Finish_table!AA$4:AA$99,0),1))</f>
        <v>#N/A</v>
      </c>
      <c r="O102" s="268" t="e">
        <f>(INDEX(Finish_table!AI$4:AI$99,MATCH('10Year_History_Results'!$G102,Finish_table!AJ$4:AJ$99,0),1))</f>
        <v>#N/A</v>
      </c>
      <c r="P102" s="268" t="str">
        <f>(INDEX(Finish_table!AR$4:AR$99,MATCH('10Year_History_Results'!$G102,Finish_table!AS$4:AS$99,0),1))</f>
        <v>QF</v>
      </c>
      <c r="Q102" s="268" t="str">
        <f>(INDEX(Finish_table!BA$4:BA$99,MATCH('10Year_History_Results'!$G102,Finish_table!BB$4:BB$99,0),1))</f>
        <v>WF</v>
      </c>
      <c r="R102" s="268" t="e">
        <f>(INDEX(Finish_table!BJ$4:BJ$99,MATCH('10Year_History_Results'!$G102,Finish_table!BK$4:BK$99,0),1))</f>
        <v>#N/A</v>
      </c>
      <c r="S102" s="268" t="str">
        <f>(INDEX(Finish_table!BS$4:BS$99,MATCH('10Year_History_Results'!$G102,Finish_table!BT$4:BT$99,0),1))</f>
        <v>QF</v>
      </c>
      <c r="T102" s="268" t="e">
        <f>(INDEX(Finish_table!CB$4:CB$99,MATCH('10Year_History_Results'!$G102,Finish_table!CC$4:CC$99,0),1))</f>
        <v>#N/A</v>
      </c>
      <c r="U102" s="268" t="str">
        <f>(INDEX(Finish_table!CK$4:CK$99,MATCH('10Year_History_Results'!$G102,Finish_table!CL$4:CL$99,0),1))</f>
        <v>QF</v>
      </c>
      <c r="V102" s="288" t="e">
        <f>(INDEX(Finish_table!CT$4:CT$99,MATCH('10Year_History_Results'!$G102,Finish_table!CU$4:CU$99,0),1))</f>
        <v>#N/A</v>
      </c>
      <c r="W102" s="2"/>
      <c r="Z102">
        <f t="shared" si="35"/>
        <v>56</v>
      </c>
      <c r="AA102" s="117"/>
      <c r="AB102" s="2"/>
      <c r="AC102" s="2">
        <f t="shared" si="55"/>
        <v>10</v>
      </c>
      <c r="AD102" s="2">
        <f t="shared" si="36"/>
        <v>0</v>
      </c>
      <c r="AE102" s="2">
        <f t="shared" si="37"/>
        <v>0</v>
      </c>
      <c r="AF102" s="2">
        <f t="shared" si="38"/>
        <v>0</v>
      </c>
      <c r="AG102" s="2">
        <f t="shared" si="39"/>
        <v>40</v>
      </c>
      <c r="AH102" s="2">
        <f t="shared" si="40"/>
        <v>0</v>
      </c>
      <c r="AI102" s="2">
        <f t="shared" si="41"/>
        <v>0</v>
      </c>
      <c r="AJ102" s="2">
        <f t="shared" si="42"/>
        <v>0</v>
      </c>
      <c r="AK102" s="2">
        <f t="shared" si="43"/>
        <v>0</v>
      </c>
      <c r="AL102" s="154">
        <f t="shared" si="44"/>
        <v>0</v>
      </c>
      <c r="AM102" s="2">
        <f t="shared" si="56"/>
        <v>12.692955176439847</v>
      </c>
      <c r="AN102" s="2"/>
      <c r="AO102">
        <f t="shared" si="57"/>
        <v>56</v>
      </c>
      <c r="AP102" s="117"/>
      <c r="AQ102" s="2"/>
      <c r="AR102" s="2">
        <f>INDEX('2001'!$B$44:$B$140,'10Year_History_Results'!BF102)</f>
        <v>15</v>
      </c>
      <c r="AS102" s="2">
        <f>INDEX('2002'!$B$44:$B$140,'10Year_History_Results'!BG102)</f>
        <v>0</v>
      </c>
      <c r="AT102" s="2">
        <f>INDEX('2003'!$B$44:$B$140,'10Year_History_Results'!BH102)</f>
        <v>0</v>
      </c>
      <c r="AU102" s="2">
        <f>INDEX('2004'!$B$44:$B$140,'10Year_History_Results'!BI102)</f>
        <v>11</v>
      </c>
      <c r="AV102" s="2">
        <f>INDEX('2005'!$B$44:$B$140,'10Year_History_Results'!BJ102)</f>
        <v>15</v>
      </c>
      <c r="AW102" s="2">
        <f>INDEX('2006'!$B$44:$B$140,'10Year_History_Results'!BK102)</f>
        <v>0</v>
      </c>
      <c r="AX102" s="2">
        <f>INDEX('2007'!$B$44:$B$140,'10Year_History_Results'!BL102)</f>
        <v>10</v>
      </c>
      <c r="AY102" s="2">
        <f>INDEX('2008'!$B$44:$B$140,'10Year_History_Results'!BM102)</f>
        <v>0</v>
      </c>
      <c r="AZ102" s="2">
        <f>INDEX('2009'!$B$44:$B$140,'10Year_History_Results'!BN102)</f>
        <v>9</v>
      </c>
      <c r="BA102" s="154">
        <f>INDEX('2010'!$B$44:$B$140,'10Year_History_Results'!BO102)</f>
        <v>0</v>
      </c>
      <c r="BC102">
        <f t="shared" si="58"/>
        <v>56</v>
      </c>
      <c r="BD102" s="117"/>
      <c r="BE102" s="2"/>
      <c r="BF102" s="2">
        <f>IF(ISNA(MATCH($BC102,'2001'!$A$44:$A$139,0)),97,MATCH($BC102,'2001'!$A$44:$A$139,0))</f>
        <v>11</v>
      </c>
      <c r="BG102" s="2">
        <f>IF(ISNA(MATCH($BC102,'2002'!$A$44:$A$139,0)),97,MATCH($BC102,'2002'!$A$44:$A$139,0))</f>
        <v>97</v>
      </c>
      <c r="BH102" s="2">
        <f>IF(ISNA(MATCH($BC102,'2003'!$A$44:$A$139,0)),97,MATCH($BC102,'2003'!$A$44:$A$139,0))</f>
        <v>97</v>
      </c>
      <c r="BI102" s="2">
        <f>IF(ISNA(MATCH($BC102,'2004'!$A$44:$A$139,0)),97,MATCH($BC102,'2004'!$A$44:$A$139,0))</f>
        <v>8</v>
      </c>
      <c r="BJ102" s="2">
        <f>IF(ISNA(MATCH($BC102,'2005'!$A$44:$A$139,0)),97,MATCH($BC102,'2005'!$A$44:$A$139,0))</f>
        <v>8</v>
      </c>
      <c r="BK102" s="2">
        <f>IF(ISNA(MATCH($BC102,'2006'!$A$44:$A$139,0)),97,MATCH($BC102,'2006'!$A$44:$A$139,0))</f>
        <v>97</v>
      </c>
      <c r="BL102" s="2">
        <f>IF(ISNA(MATCH($BC102,'2007'!$A$44:$A$139,0)),97,MATCH($BC102,'2007'!$A$44:$A$139,0))</f>
        <v>8</v>
      </c>
      <c r="BM102" s="2">
        <f>IF(ISNA(MATCH($BC102,'2008'!$A$44:$A$139,0)),97,MATCH($BC102,'2008'!$A$44:$A$139,0))</f>
        <v>97</v>
      </c>
      <c r="BN102" s="2">
        <f>IF(ISNA(MATCH($BC102,'2009'!$A$44:$A$139,0)),97,MATCH($BC102,'2009'!$A$44:$A$139,0))</f>
        <v>6</v>
      </c>
      <c r="BO102" s="154">
        <f>IF(ISNA(MATCH($BC102,'2010'!$A$44:$A$139,0)),97,MATCH($BC102,'2010'!$A$44:$A$139,0))</f>
        <v>97</v>
      </c>
      <c r="BQ102">
        <f t="shared" si="59"/>
        <v>56</v>
      </c>
      <c r="BR102" s="326"/>
      <c r="BS102" s="324"/>
      <c r="BT102" s="324">
        <f t="shared" si="60"/>
        <v>25</v>
      </c>
      <c r="BU102" s="324">
        <f t="shared" si="45"/>
        <v>16.664999999999999</v>
      </c>
      <c r="BV102" s="324">
        <f t="shared" si="46"/>
        <v>11.108889</v>
      </c>
      <c r="BW102" s="324">
        <f t="shared" si="47"/>
        <v>18.405185407399998</v>
      </c>
      <c r="BX102" s="324">
        <f t="shared" si="48"/>
        <v>67.268896592572844</v>
      </c>
      <c r="BY102" s="324">
        <f t="shared" si="49"/>
        <v>44.841446468609057</v>
      </c>
      <c r="BZ102" s="324">
        <f t="shared" si="50"/>
        <v>39.891308215974796</v>
      </c>
      <c r="CA102" s="324">
        <f t="shared" si="51"/>
        <v>26.591546056768799</v>
      </c>
      <c r="CB102" s="324">
        <f t="shared" si="52"/>
        <v>26.725924601442081</v>
      </c>
      <c r="CC102" s="325">
        <f t="shared" si="53"/>
        <v>17.81550133932129</v>
      </c>
    </row>
    <row r="103" spans="2:81" ht="13.5" thickBot="1">
      <c r="B103" s="169">
        <v>58</v>
      </c>
      <c r="C103" s="52">
        <f t="shared" si="31"/>
        <v>1</v>
      </c>
      <c r="D103" s="52">
        <f t="shared" si="54"/>
        <v>1</v>
      </c>
      <c r="E103" s="99"/>
      <c r="F103" s="2">
        <f t="shared" si="61"/>
        <v>98</v>
      </c>
      <c r="G103" s="100">
        <v>329</v>
      </c>
      <c r="H103" s="169">
        <f t="shared" si="32"/>
        <v>3</v>
      </c>
      <c r="I103" s="169">
        <f t="shared" si="33"/>
        <v>74</v>
      </c>
      <c r="J103" s="331">
        <f t="shared" si="34"/>
        <v>17.557811564713198</v>
      </c>
      <c r="K103" s="99"/>
      <c r="L103" s="268"/>
      <c r="M103" s="268" t="str">
        <f>(INDEX(Finish_table!R$4:R$83,MATCH('10Year_History_Results'!$G103,Finish_table!S$4:S$83,0),1))</f>
        <v>F</v>
      </c>
      <c r="N103" s="268" t="str">
        <f>(INDEX(Finish_table!Z$4:Z$99,MATCH('10Year_History_Results'!$G103,Finish_table!AA$4:AA$99,0),1))</f>
        <v>SF</v>
      </c>
      <c r="O103" s="268" t="e">
        <f>(INDEX(Finish_table!AI$4:AI$99,MATCH('10Year_History_Results'!$G103,Finish_table!AJ$4:AJ$99,0),1))</f>
        <v>#N/A</v>
      </c>
      <c r="P103" s="268" t="e">
        <f>(INDEX(Finish_table!AR$4:AR$99,MATCH('10Year_History_Results'!$G103,Finish_table!AS$4:AS$99,0),1))</f>
        <v>#N/A</v>
      </c>
      <c r="Q103" s="268" t="e">
        <f>(INDEX(Finish_table!BA$4:BA$99,MATCH('10Year_History_Results'!$G103,Finish_table!BB$4:BB$99,0),1))</f>
        <v>#N/A</v>
      </c>
      <c r="R103" s="268" t="e">
        <f>(INDEX(Finish_table!BJ$4:BJ$99,MATCH('10Year_History_Results'!$G103,Finish_table!BK$4:BK$99,0),1))</f>
        <v>#N/A</v>
      </c>
      <c r="S103" s="268" t="e">
        <f>(INDEX(Finish_table!BS$4:BS$99,MATCH('10Year_History_Results'!$G103,Finish_table!BT$4:BT$99,0),1))</f>
        <v>#N/A</v>
      </c>
      <c r="T103" s="268" t="e">
        <f>(INDEX(Finish_table!CB$4:CB$99,MATCH('10Year_History_Results'!$G103,Finish_table!CC$4:CC$99,0),1))</f>
        <v>#N/A</v>
      </c>
      <c r="U103" s="268" t="str">
        <f>(INDEX(Finish_table!CK$4:CK$99,MATCH('10Year_History_Results'!$G103,Finish_table!CL$4:CL$99,0),1))</f>
        <v>F</v>
      </c>
      <c r="V103" s="288" t="e">
        <f>(INDEX(Finish_table!CT$4:CT$99,MATCH('10Year_History_Results'!$G103,Finish_table!CU$4:CU$99,0),1))</f>
        <v>#N/A</v>
      </c>
      <c r="W103" s="2"/>
      <c r="Z103">
        <f t="shared" si="35"/>
        <v>329</v>
      </c>
      <c r="AA103" s="117"/>
      <c r="AB103" s="2"/>
      <c r="AC103" s="2">
        <f t="shared" si="55"/>
        <v>20</v>
      </c>
      <c r="AD103" s="2">
        <f t="shared" si="36"/>
        <v>10</v>
      </c>
      <c r="AE103" s="2">
        <f t="shared" si="37"/>
        <v>0</v>
      </c>
      <c r="AF103" s="2">
        <f t="shared" si="38"/>
        <v>0</v>
      </c>
      <c r="AG103" s="2">
        <f t="shared" si="39"/>
        <v>0</v>
      </c>
      <c r="AH103" s="2">
        <f t="shared" si="40"/>
        <v>0</v>
      </c>
      <c r="AI103" s="2">
        <f t="shared" si="41"/>
        <v>0</v>
      </c>
      <c r="AJ103" s="2">
        <f t="shared" si="42"/>
        <v>0</v>
      </c>
      <c r="AK103" s="2">
        <f t="shared" si="43"/>
        <v>20</v>
      </c>
      <c r="AL103" s="154">
        <f t="shared" si="44"/>
        <v>0</v>
      </c>
      <c r="AM103" s="2">
        <f t="shared" si="56"/>
        <v>8.4983658559879753</v>
      </c>
      <c r="AN103" s="2"/>
      <c r="AO103">
        <f t="shared" si="57"/>
        <v>329</v>
      </c>
      <c r="AP103" s="117"/>
      <c r="AQ103" s="2"/>
      <c r="AR103" s="2">
        <f>INDEX('2001'!$B$44:$B$140,'10Year_History_Results'!BF103)</f>
        <v>10</v>
      </c>
      <c r="AS103" s="2">
        <f>INDEX('2002'!$B$44:$B$140,'10Year_History_Results'!BG103)</f>
        <v>10</v>
      </c>
      <c r="AT103" s="2">
        <f>INDEX('2003'!$B$44:$B$140,'10Year_History_Results'!BH103)</f>
        <v>0</v>
      </c>
      <c r="AU103" s="2">
        <f>INDEX('2004'!$B$44:$B$140,'10Year_History_Results'!BI103)</f>
        <v>0</v>
      </c>
      <c r="AV103" s="2">
        <f>INDEX('2005'!$B$44:$B$140,'10Year_History_Results'!BJ103)</f>
        <v>0</v>
      </c>
      <c r="AW103" s="2">
        <f>INDEX('2006'!$B$44:$B$140,'10Year_History_Results'!BK103)</f>
        <v>0</v>
      </c>
      <c r="AX103" s="2">
        <f>INDEX('2007'!$B$44:$B$140,'10Year_History_Results'!BL103)</f>
        <v>0</v>
      </c>
      <c r="AY103" s="2">
        <f>INDEX('2008'!$B$44:$B$140,'10Year_History_Results'!BM103)</f>
        <v>0</v>
      </c>
      <c r="AZ103" s="2">
        <f>INDEX('2009'!$B$44:$B$140,'10Year_History_Results'!BN103)</f>
        <v>4</v>
      </c>
      <c r="BA103" s="154">
        <f>INDEX('2010'!$B$44:$B$140,'10Year_History_Results'!BO103)</f>
        <v>0</v>
      </c>
      <c r="BC103">
        <f t="shared" si="58"/>
        <v>329</v>
      </c>
      <c r="BD103" s="117"/>
      <c r="BE103" s="2"/>
      <c r="BF103" s="2">
        <f>IF(ISNA(MATCH($BC103,'2001'!$A$44:$A$139,0)),97,MATCH($BC103,'2001'!$A$44:$A$139,0))</f>
        <v>66</v>
      </c>
      <c r="BG103" s="2">
        <f>IF(ISNA(MATCH($BC103,'2002'!$A$44:$A$139,0)),97,MATCH($BC103,'2002'!$A$44:$A$139,0))</f>
        <v>67</v>
      </c>
      <c r="BH103" s="2">
        <f>IF(ISNA(MATCH($BC103,'2003'!$A$44:$A$139,0)),97,MATCH($BC103,'2003'!$A$44:$A$139,0))</f>
        <v>97</v>
      </c>
      <c r="BI103" s="2">
        <f>IF(ISNA(MATCH($BC103,'2004'!$A$44:$A$139,0)),97,MATCH($BC103,'2004'!$A$44:$A$139,0))</f>
        <v>97</v>
      </c>
      <c r="BJ103" s="2">
        <f>IF(ISNA(MATCH($BC103,'2005'!$A$44:$A$139,0)),97,MATCH($BC103,'2005'!$A$44:$A$139,0))</f>
        <v>97</v>
      </c>
      <c r="BK103" s="2">
        <f>IF(ISNA(MATCH($BC103,'2006'!$A$44:$A$139,0)),97,MATCH($BC103,'2006'!$A$44:$A$139,0))</f>
        <v>97</v>
      </c>
      <c r="BL103" s="2">
        <f>IF(ISNA(MATCH($BC103,'2007'!$A$44:$A$139,0)),97,MATCH($BC103,'2007'!$A$44:$A$139,0))</f>
        <v>97</v>
      </c>
      <c r="BM103" s="2">
        <f>IF(ISNA(MATCH($BC103,'2008'!$A$44:$A$139,0)),97,MATCH($BC103,'2008'!$A$44:$A$139,0))</f>
        <v>97</v>
      </c>
      <c r="BN103" s="2">
        <f>IF(ISNA(MATCH($BC103,'2009'!$A$44:$A$139,0)),97,MATCH($BC103,'2009'!$A$44:$A$139,0))</f>
        <v>36</v>
      </c>
      <c r="BO103" s="154">
        <f>IF(ISNA(MATCH($BC103,'2010'!$A$44:$A$139,0)),97,MATCH($BC103,'2010'!$A$44:$A$139,0))</f>
        <v>97</v>
      </c>
      <c r="BQ103">
        <f t="shared" si="59"/>
        <v>329</v>
      </c>
      <c r="BR103" s="326"/>
      <c r="BS103" s="324"/>
      <c r="BT103" s="324">
        <f t="shared" si="60"/>
        <v>30</v>
      </c>
      <c r="BU103" s="324">
        <f t="shared" si="45"/>
        <v>39.997999999999998</v>
      </c>
      <c r="BV103" s="324">
        <f t="shared" si="46"/>
        <v>26.662666799999997</v>
      </c>
      <c r="BW103" s="324">
        <f t="shared" si="47"/>
        <v>17.773333688879998</v>
      </c>
      <c r="BX103" s="324">
        <f t="shared" si="48"/>
        <v>11.847704237007406</v>
      </c>
      <c r="BY103" s="324">
        <f t="shared" si="49"/>
        <v>7.8976796443891368</v>
      </c>
      <c r="BZ103" s="324">
        <f t="shared" si="50"/>
        <v>5.2645932509497984</v>
      </c>
      <c r="CA103" s="324">
        <f t="shared" si="51"/>
        <v>3.5093778610831352</v>
      </c>
      <c r="CB103" s="324">
        <f t="shared" si="52"/>
        <v>26.339351282198017</v>
      </c>
      <c r="CC103" s="325">
        <f t="shared" si="53"/>
        <v>17.557811564713198</v>
      </c>
    </row>
    <row r="104" spans="2:81" ht="13.5" thickBot="1">
      <c r="B104" s="169">
        <v>59</v>
      </c>
      <c r="C104" s="52">
        <f t="shared" si="31"/>
        <v>1</v>
      </c>
      <c r="D104" s="52">
        <f t="shared" si="54"/>
        <v>0</v>
      </c>
      <c r="E104" s="99"/>
      <c r="F104" s="2">
        <f t="shared" si="61"/>
        <v>99</v>
      </c>
      <c r="G104" s="100">
        <v>973</v>
      </c>
      <c r="H104" s="169">
        <f t="shared" si="32"/>
        <v>1</v>
      </c>
      <c r="I104" s="169">
        <f t="shared" si="33"/>
        <v>25</v>
      </c>
      <c r="J104" s="331">
        <f t="shared" si="34"/>
        <v>16.664999999999999</v>
      </c>
      <c r="K104" s="99"/>
      <c r="L104" s="268"/>
      <c r="M104" s="268" t="e">
        <f>(INDEX(Finish_table!R$4:R$83,MATCH('10Year_History_Results'!$G104,Finish_table!S$4:S$83,0),1))</f>
        <v>#N/A</v>
      </c>
      <c r="N104" s="268" t="e">
        <f>(INDEX(Finish_table!Z$4:Z$99,MATCH('10Year_History_Results'!$G104,Finish_table!AA$4:AA$99,0),1))</f>
        <v>#N/A</v>
      </c>
      <c r="O104" s="268" t="e">
        <f>(INDEX(Finish_table!AI$4:AI$99,MATCH('10Year_History_Results'!$G104,Finish_table!AJ$4:AJ$99,0),1))</f>
        <v>#N/A</v>
      </c>
      <c r="P104" s="268" t="e">
        <f>(INDEX(Finish_table!AR$4:AR$99,MATCH('10Year_History_Results'!$G104,Finish_table!AS$4:AS$99,0),1))</f>
        <v>#N/A</v>
      </c>
      <c r="Q104" s="268" t="e">
        <f>(INDEX(Finish_table!BA$4:BA$99,MATCH('10Year_History_Results'!$G104,Finish_table!BB$4:BB$99,0),1))</f>
        <v>#N/A</v>
      </c>
      <c r="R104" s="268" t="e">
        <f>(INDEX(Finish_table!BJ$4:BJ$99,MATCH('10Year_History_Results'!$G104,Finish_table!BK$4:BK$99,0),1))</f>
        <v>#N/A</v>
      </c>
      <c r="S104" s="268" t="e">
        <f>(INDEX(Finish_table!BS$4:BS$99,MATCH('10Year_History_Results'!$G104,Finish_table!BT$4:BT$99,0),1))</f>
        <v>#N/A</v>
      </c>
      <c r="T104" s="268" t="e">
        <f>(INDEX(Finish_table!CB$4:CB$99,MATCH('10Year_History_Results'!$G104,Finish_table!CC$4:CC$99,0),1))</f>
        <v>#N/A</v>
      </c>
      <c r="U104" s="268" t="str">
        <f>(INDEX(Finish_table!CK$4:CK$99,MATCH('10Year_History_Results'!$G104,Finish_table!CL$4:CL$99,0),1))</f>
        <v>SF</v>
      </c>
      <c r="V104" s="288" t="e">
        <f>(INDEX(Finish_table!CT$4:CT$99,MATCH('10Year_History_Results'!$G104,Finish_table!CU$4:CU$99,0),1))</f>
        <v>#N/A</v>
      </c>
      <c r="W104" s="2"/>
      <c r="Z104">
        <f t="shared" si="35"/>
        <v>973</v>
      </c>
      <c r="AA104" s="117"/>
      <c r="AB104" s="2"/>
      <c r="AC104" s="2">
        <f t="shared" si="55"/>
        <v>0</v>
      </c>
      <c r="AD104" s="2">
        <f t="shared" si="36"/>
        <v>0</v>
      </c>
      <c r="AE104" s="2">
        <f t="shared" si="37"/>
        <v>0</v>
      </c>
      <c r="AF104" s="2">
        <f t="shared" si="38"/>
        <v>0</v>
      </c>
      <c r="AG104" s="2">
        <f t="shared" si="39"/>
        <v>0</v>
      </c>
      <c r="AH104" s="2">
        <f t="shared" si="40"/>
        <v>0</v>
      </c>
      <c r="AI104" s="2">
        <f t="shared" si="41"/>
        <v>0</v>
      </c>
      <c r="AJ104" s="2">
        <f t="shared" si="42"/>
        <v>0</v>
      </c>
      <c r="AK104" s="2">
        <f t="shared" si="43"/>
        <v>10</v>
      </c>
      <c r="AL104" s="154">
        <f t="shared" si="44"/>
        <v>0</v>
      </c>
      <c r="AM104" s="2">
        <f t="shared" si="56"/>
        <v>3.1622776601683795</v>
      </c>
      <c r="AN104" s="2"/>
      <c r="AO104">
        <f t="shared" si="57"/>
        <v>973</v>
      </c>
      <c r="AP104" s="117"/>
      <c r="AQ104" s="2"/>
      <c r="AR104" s="2">
        <f>INDEX('2001'!$B$44:$B$140,'10Year_History_Results'!BF104)</f>
        <v>0</v>
      </c>
      <c r="AS104" s="2">
        <f>INDEX('2002'!$B$44:$B$140,'10Year_History_Results'!BG104)</f>
        <v>0</v>
      </c>
      <c r="AT104" s="2">
        <f>INDEX('2003'!$B$44:$B$140,'10Year_History_Results'!BH104)</f>
        <v>0</v>
      </c>
      <c r="AU104" s="2">
        <f>INDEX('2004'!$B$44:$B$140,'10Year_History_Results'!BI104)</f>
        <v>0</v>
      </c>
      <c r="AV104" s="2">
        <f>INDEX('2005'!$B$44:$B$140,'10Year_History_Results'!BJ104)</f>
        <v>0</v>
      </c>
      <c r="AW104" s="2">
        <f>INDEX('2006'!$B$44:$B$140,'10Year_History_Results'!BK104)</f>
        <v>0</v>
      </c>
      <c r="AX104" s="2">
        <f>INDEX('2007'!$B$44:$B$140,'10Year_History_Results'!BL104)</f>
        <v>0</v>
      </c>
      <c r="AY104" s="2">
        <f>INDEX('2008'!$B$44:$B$140,'10Year_History_Results'!BM104)</f>
        <v>0</v>
      </c>
      <c r="AZ104" s="2">
        <f>INDEX('2009'!$B$44:$B$140,'10Year_History_Results'!BN104)</f>
        <v>15</v>
      </c>
      <c r="BA104" s="154">
        <f>INDEX('2010'!$B$44:$B$140,'10Year_History_Results'!BO104)</f>
        <v>0</v>
      </c>
      <c r="BC104">
        <f t="shared" si="58"/>
        <v>973</v>
      </c>
      <c r="BD104" s="117"/>
      <c r="BE104" s="2"/>
      <c r="BF104" s="2">
        <f>IF(ISNA(MATCH($BC104,'2001'!$A$44:$A$139,0)),97,MATCH($BC104,'2001'!$A$44:$A$139,0))</f>
        <v>97</v>
      </c>
      <c r="BG104" s="2">
        <f>IF(ISNA(MATCH($BC104,'2002'!$A$44:$A$139,0)),97,MATCH($BC104,'2002'!$A$44:$A$139,0))</f>
        <v>97</v>
      </c>
      <c r="BH104" s="2">
        <f>IF(ISNA(MATCH($BC104,'2003'!$A$44:$A$139,0)),97,MATCH($BC104,'2003'!$A$44:$A$139,0))</f>
        <v>97</v>
      </c>
      <c r="BI104" s="2">
        <f>IF(ISNA(MATCH($BC104,'2004'!$A$44:$A$139,0)),97,MATCH($BC104,'2004'!$A$44:$A$139,0))</f>
        <v>97</v>
      </c>
      <c r="BJ104" s="2">
        <f>IF(ISNA(MATCH($BC104,'2005'!$A$44:$A$139,0)),97,MATCH($BC104,'2005'!$A$44:$A$139,0))</f>
        <v>97</v>
      </c>
      <c r="BK104" s="2">
        <f>IF(ISNA(MATCH($BC104,'2006'!$A$44:$A$139,0)),97,MATCH($BC104,'2006'!$A$44:$A$139,0))</f>
        <v>97</v>
      </c>
      <c r="BL104" s="2">
        <f>IF(ISNA(MATCH($BC104,'2007'!$A$44:$A$139,0)),97,MATCH($BC104,'2007'!$A$44:$A$139,0))</f>
        <v>97</v>
      </c>
      <c r="BM104" s="2">
        <f>IF(ISNA(MATCH($BC104,'2008'!$A$44:$A$139,0)),97,MATCH($BC104,'2008'!$A$44:$A$139,0))</f>
        <v>97</v>
      </c>
      <c r="BN104" s="2">
        <f>IF(ISNA(MATCH($BC104,'2009'!$A$44:$A$139,0)),97,MATCH($BC104,'2009'!$A$44:$A$139,0))</f>
        <v>58</v>
      </c>
      <c r="BO104" s="154">
        <f>IF(ISNA(MATCH($BC104,'2010'!$A$44:$A$139,0)),97,MATCH($BC104,'2010'!$A$44:$A$139,0))</f>
        <v>97</v>
      </c>
      <c r="BQ104">
        <f t="shared" si="59"/>
        <v>973</v>
      </c>
      <c r="BR104" s="326"/>
      <c r="BS104" s="324"/>
      <c r="BT104" s="324">
        <f t="shared" si="60"/>
        <v>0</v>
      </c>
      <c r="BU104" s="324">
        <f t="shared" si="45"/>
        <v>0</v>
      </c>
      <c r="BV104" s="324">
        <f t="shared" si="46"/>
        <v>0</v>
      </c>
      <c r="BW104" s="324">
        <f t="shared" si="47"/>
        <v>0</v>
      </c>
      <c r="BX104" s="324">
        <f t="shared" si="48"/>
        <v>0</v>
      </c>
      <c r="BY104" s="324">
        <f t="shared" si="49"/>
        <v>0</v>
      </c>
      <c r="BZ104" s="324">
        <f t="shared" si="50"/>
        <v>0</v>
      </c>
      <c r="CA104" s="324">
        <f t="shared" si="51"/>
        <v>0</v>
      </c>
      <c r="CB104" s="324">
        <f t="shared" si="52"/>
        <v>25</v>
      </c>
      <c r="CC104" s="325">
        <f t="shared" si="53"/>
        <v>16.664999999999999</v>
      </c>
    </row>
    <row r="105" spans="2:81" ht="13.5" thickBot="1">
      <c r="B105" s="169">
        <v>59</v>
      </c>
      <c r="C105" s="52">
        <f t="shared" si="31"/>
        <v>2</v>
      </c>
      <c r="D105" s="52">
        <f t="shared" si="54"/>
        <v>0</v>
      </c>
      <c r="E105" s="99"/>
      <c r="F105" s="2">
        <f t="shared" si="61"/>
        <v>100</v>
      </c>
      <c r="G105" s="100">
        <v>1318</v>
      </c>
      <c r="H105" s="169">
        <f t="shared" si="32"/>
        <v>1</v>
      </c>
      <c r="I105" s="169">
        <f t="shared" si="33"/>
        <v>25</v>
      </c>
      <c r="J105" s="331">
        <f t="shared" si="34"/>
        <v>16.664999999999999</v>
      </c>
      <c r="K105" s="99"/>
      <c r="L105" s="268"/>
      <c r="M105" s="268" t="e">
        <f>(INDEX(Finish_table!R$4:R$83,MATCH('10Year_History_Results'!$G105,Finish_table!S$4:S$83,0),1))</f>
        <v>#N/A</v>
      </c>
      <c r="N105" s="268" t="e">
        <f>(INDEX(Finish_table!Z$4:Z$99,MATCH('10Year_History_Results'!$G105,Finish_table!AA$4:AA$99,0),1))</f>
        <v>#N/A</v>
      </c>
      <c r="O105" s="268" t="e">
        <f>(INDEX(Finish_table!AI$4:AI$99,MATCH('10Year_History_Results'!$G105,Finish_table!AJ$4:AJ$99,0),1))</f>
        <v>#N/A</v>
      </c>
      <c r="P105" s="268" t="e">
        <f>(INDEX(Finish_table!AR$4:AR$99,MATCH('10Year_History_Results'!$G105,Finish_table!AS$4:AS$99,0),1))</f>
        <v>#N/A</v>
      </c>
      <c r="Q105" s="268" t="e">
        <f>(INDEX(Finish_table!BA$4:BA$99,MATCH('10Year_History_Results'!$G105,Finish_table!BB$4:BB$99,0),1))</f>
        <v>#N/A</v>
      </c>
      <c r="R105" s="268" t="e">
        <f>(INDEX(Finish_table!BJ$4:BJ$99,MATCH('10Year_History_Results'!$G105,Finish_table!BK$4:BK$99,0),1))</f>
        <v>#N/A</v>
      </c>
      <c r="S105" s="268" t="e">
        <f>(INDEX(Finish_table!BS$4:BS$99,MATCH('10Year_History_Results'!$G105,Finish_table!BT$4:BT$99,0),1))</f>
        <v>#N/A</v>
      </c>
      <c r="T105" s="268" t="e">
        <f>(INDEX(Finish_table!CB$4:CB$99,MATCH('10Year_History_Results'!$G105,Finish_table!CC$4:CC$99,0),1))</f>
        <v>#N/A</v>
      </c>
      <c r="U105" s="268" t="str">
        <f>(INDEX(Finish_table!CK$4:CK$99,MATCH('10Year_History_Results'!$G105,Finish_table!CL$4:CL$99,0),1))</f>
        <v>SF</v>
      </c>
      <c r="V105" s="288" t="e">
        <f>(INDEX(Finish_table!CT$4:CT$99,MATCH('10Year_History_Results'!$G105,Finish_table!CU$4:CU$99,0),1))</f>
        <v>#N/A</v>
      </c>
      <c r="W105" s="2"/>
      <c r="Z105">
        <f t="shared" si="35"/>
        <v>1318</v>
      </c>
      <c r="AA105" s="117"/>
      <c r="AB105" s="2"/>
      <c r="AC105" s="2">
        <f t="shared" si="55"/>
        <v>0</v>
      </c>
      <c r="AD105" s="2">
        <f t="shared" si="36"/>
        <v>0</v>
      </c>
      <c r="AE105" s="2">
        <f t="shared" si="37"/>
        <v>0</v>
      </c>
      <c r="AF105" s="2">
        <f t="shared" si="38"/>
        <v>0</v>
      </c>
      <c r="AG105" s="2">
        <f t="shared" si="39"/>
        <v>0</v>
      </c>
      <c r="AH105" s="2">
        <f t="shared" si="40"/>
        <v>0</v>
      </c>
      <c r="AI105" s="2">
        <f t="shared" si="41"/>
        <v>0</v>
      </c>
      <c r="AJ105" s="2">
        <f t="shared" si="42"/>
        <v>0</v>
      </c>
      <c r="AK105" s="2">
        <f t="shared" si="43"/>
        <v>10</v>
      </c>
      <c r="AL105" s="154">
        <f t="shared" si="44"/>
        <v>0</v>
      </c>
      <c r="AM105" s="2">
        <f t="shared" si="56"/>
        <v>3.1622776601683795</v>
      </c>
      <c r="AN105" s="2"/>
      <c r="AO105">
        <f t="shared" si="57"/>
        <v>1318</v>
      </c>
      <c r="AP105" s="117"/>
      <c r="AQ105" s="2"/>
      <c r="AR105" s="2">
        <f>INDEX('2001'!$B$44:$B$140,'10Year_History_Results'!BF105)</f>
        <v>0</v>
      </c>
      <c r="AS105" s="2">
        <f>INDEX('2002'!$B$44:$B$140,'10Year_History_Results'!BG105)</f>
        <v>0</v>
      </c>
      <c r="AT105" s="2">
        <f>INDEX('2003'!$B$44:$B$140,'10Year_History_Results'!BH105)</f>
        <v>0</v>
      </c>
      <c r="AU105" s="2">
        <f>INDEX('2004'!$B$44:$B$140,'10Year_History_Results'!BI105)</f>
        <v>0</v>
      </c>
      <c r="AV105" s="2">
        <f>INDEX('2005'!$B$44:$B$140,'10Year_History_Results'!BJ105)</f>
        <v>0</v>
      </c>
      <c r="AW105" s="2">
        <f>INDEX('2006'!$B$44:$B$140,'10Year_History_Results'!BK105)</f>
        <v>0</v>
      </c>
      <c r="AX105" s="2">
        <f>INDEX('2007'!$B$44:$B$140,'10Year_History_Results'!BL105)</f>
        <v>0</v>
      </c>
      <c r="AY105" s="2">
        <f>INDEX('2008'!$B$44:$B$140,'10Year_History_Results'!BM105)</f>
        <v>0</v>
      </c>
      <c r="AZ105" s="2">
        <f>INDEX('2009'!$B$44:$B$140,'10Year_History_Results'!BN105)</f>
        <v>15</v>
      </c>
      <c r="BA105" s="154">
        <f>INDEX('2010'!$B$44:$B$140,'10Year_History_Results'!BO105)</f>
        <v>0</v>
      </c>
      <c r="BC105">
        <f t="shared" si="58"/>
        <v>1318</v>
      </c>
      <c r="BD105" s="117"/>
      <c r="BE105" s="2"/>
      <c r="BF105" s="2">
        <f>IF(ISNA(MATCH($BC105,'2001'!$A$44:$A$139,0)),97,MATCH($BC105,'2001'!$A$44:$A$139,0))</f>
        <v>97</v>
      </c>
      <c r="BG105" s="2">
        <f>IF(ISNA(MATCH($BC105,'2002'!$A$44:$A$139,0)),97,MATCH($BC105,'2002'!$A$44:$A$139,0))</f>
        <v>97</v>
      </c>
      <c r="BH105" s="2">
        <f>IF(ISNA(MATCH($BC105,'2003'!$A$44:$A$139,0)),97,MATCH($BC105,'2003'!$A$44:$A$139,0))</f>
        <v>97</v>
      </c>
      <c r="BI105" s="2">
        <f>IF(ISNA(MATCH($BC105,'2004'!$A$44:$A$139,0)),97,MATCH($BC105,'2004'!$A$44:$A$139,0))</f>
        <v>97</v>
      </c>
      <c r="BJ105" s="2">
        <f>IF(ISNA(MATCH($BC105,'2005'!$A$44:$A$139,0)),97,MATCH($BC105,'2005'!$A$44:$A$139,0))</f>
        <v>97</v>
      </c>
      <c r="BK105" s="2">
        <f>IF(ISNA(MATCH($BC105,'2006'!$A$44:$A$139,0)),97,MATCH($BC105,'2006'!$A$44:$A$139,0))</f>
        <v>97</v>
      </c>
      <c r="BL105" s="2">
        <f>IF(ISNA(MATCH($BC105,'2007'!$A$44:$A$139,0)),97,MATCH($BC105,'2007'!$A$44:$A$139,0))</f>
        <v>97</v>
      </c>
      <c r="BM105" s="2">
        <f>IF(ISNA(MATCH($BC105,'2008'!$A$44:$A$139,0)),97,MATCH($BC105,'2008'!$A$44:$A$139,0))</f>
        <v>97</v>
      </c>
      <c r="BN105" s="2">
        <f>IF(ISNA(MATCH($BC105,'2009'!$A$44:$A$139,0)),97,MATCH($BC105,'2009'!$A$44:$A$139,0))</f>
        <v>66</v>
      </c>
      <c r="BO105" s="154">
        <f>IF(ISNA(MATCH($BC105,'2010'!$A$44:$A$139,0)),97,MATCH($BC105,'2010'!$A$44:$A$139,0))</f>
        <v>97</v>
      </c>
      <c r="BQ105">
        <f t="shared" si="59"/>
        <v>1318</v>
      </c>
      <c r="BR105" s="326"/>
      <c r="BS105" s="324"/>
      <c r="BT105" s="324">
        <f t="shared" si="60"/>
        <v>0</v>
      </c>
      <c r="BU105" s="324">
        <f t="shared" si="45"/>
        <v>0</v>
      </c>
      <c r="BV105" s="324">
        <f t="shared" si="46"/>
        <v>0</v>
      </c>
      <c r="BW105" s="324">
        <f t="shared" si="47"/>
        <v>0</v>
      </c>
      <c r="BX105" s="324">
        <f t="shared" si="48"/>
        <v>0</v>
      </c>
      <c r="BY105" s="324">
        <f t="shared" si="49"/>
        <v>0</v>
      </c>
      <c r="BZ105" s="324">
        <f t="shared" si="50"/>
        <v>0</v>
      </c>
      <c r="CA105" s="324">
        <f t="shared" si="51"/>
        <v>0</v>
      </c>
      <c r="CB105" s="324">
        <f t="shared" si="52"/>
        <v>25</v>
      </c>
      <c r="CC105" s="325">
        <f t="shared" si="53"/>
        <v>16.664999999999999</v>
      </c>
    </row>
    <row r="106" spans="2:81" ht="13.5" thickBot="1">
      <c r="B106" s="285">
        <v>59</v>
      </c>
      <c r="C106" s="52">
        <f t="shared" si="31"/>
        <v>3</v>
      </c>
      <c r="D106" s="52">
        <f t="shared" si="54"/>
        <v>3</v>
      </c>
      <c r="E106" s="99"/>
      <c r="F106" s="2">
        <f t="shared" si="61"/>
        <v>101</v>
      </c>
      <c r="G106" s="273">
        <v>93</v>
      </c>
      <c r="H106" s="169">
        <f t="shared" si="32"/>
        <v>6</v>
      </c>
      <c r="I106" s="169">
        <f t="shared" si="33"/>
        <v>97</v>
      </c>
      <c r="J106" s="331">
        <f t="shared" si="34"/>
        <v>16.411058367833203</v>
      </c>
      <c r="K106" s="99"/>
      <c r="L106" s="268"/>
      <c r="M106" s="268" t="e">
        <f>(INDEX(Finish_table!R$4:R$83,MATCH('10Year_History_Results'!$G106,Finish_table!S$4:S$83,0),1))</f>
        <v>#N/A</v>
      </c>
      <c r="N106" s="268" t="str">
        <f>(INDEX(Finish_table!Z$4:Z$99,MATCH('10Year_History_Results'!$G106,Finish_table!AA$4:AA$99,0),1))</f>
        <v>F</v>
      </c>
      <c r="O106" s="268" t="e">
        <f>(INDEX(Finish_table!AI$4:AI$99,MATCH('10Year_History_Results'!$G106,Finish_table!AJ$4:AJ$99,0),1))</f>
        <v>#N/A</v>
      </c>
      <c r="P106" s="268" t="str">
        <f>(INDEX(Finish_table!AR$4:AR$99,MATCH('10Year_History_Results'!$G106,Finish_table!AS$4:AS$99,0),1))</f>
        <v>SF</v>
      </c>
      <c r="Q106" s="268" t="str">
        <f>(INDEX(Finish_table!BA$4:BA$99,MATCH('10Year_History_Results'!$G106,Finish_table!BB$4:BB$99,0),1))</f>
        <v>QF</v>
      </c>
      <c r="R106" s="268" t="str">
        <f>(INDEX(Finish_table!BJ$4:BJ$99,MATCH('10Year_History_Results'!$G106,Finish_table!BK$4:BK$99,0),1))</f>
        <v>QF</v>
      </c>
      <c r="S106" s="268" t="str">
        <f>(INDEX(Finish_table!BS$4:BS$99,MATCH('10Year_History_Results'!$G106,Finish_table!BT$4:BT$99,0),1))</f>
        <v>SF</v>
      </c>
      <c r="T106" s="268" t="str">
        <f>(INDEX(Finish_table!CB$4:CB$99,MATCH('10Year_History_Results'!$G106,Finish_table!CC$4:CC$99,0),1))</f>
        <v>SF</v>
      </c>
      <c r="U106" s="268" t="e">
        <f>(INDEX(Finish_table!CK$4:CK$99,MATCH('10Year_History_Results'!$G106,Finish_table!CL$4:CL$99,0),1))</f>
        <v>#N/A</v>
      </c>
      <c r="V106" s="288" t="e">
        <f>(INDEX(Finish_table!CT$4:CT$99,MATCH('10Year_History_Results'!$G106,Finish_table!CU$4:CU$99,0),1))</f>
        <v>#N/A</v>
      </c>
      <c r="W106" s="2"/>
      <c r="Z106">
        <f t="shared" si="35"/>
        <v>93</v>
      </c>
      <c r="AA106" s="117"/>
      <c r="AB106" s="2"/>
      <c r="AC106" s="2">
        <f t="shared" si="55"/>
        <v>0</v>
      </c>
      <c r="AD106" s="2">
        <f t="shared" si="36"/>
        <v>20</v>
      </c>
      <c r="AE106" s="2">
        <f t="shared" si="37"/>
        <v>0</v>
      </c>
      <c r="AF106" s="2">
        <f t="shared" si="38"/>
        <v>10</v>
      </c>
      <c r="AG106" s="2">
        <f t="shared" si="39"/>
        <v>0</v>
      </c>
      <c r="AH106" s="2">
        <f t="shared" si="40"/>
        <v>0</v>
      </c>
      <c r="AI106" s="2">
        <f t="shared" si="41"/>
        <v>10</v>
      </c>
      <c r="AJ106" s="2">
        <f t="shared" si="42"/>
        <v>10</v>
      </c>
      <c r="AK106" s="2">
        <f t="shared" si="43"/>
        <v>0</v>
      </c>
      <c r="AL106" s="154">
        <f t="shared" si="44"/>
        <v>0</v>
      </c>
      <c r="AM106" s="2">
        <f t="shared" si="56"/>
        <v>7.0710678118654755</v>
      </c>
      <c r="AN106" s="2"/>
      <c r="AO106">
        <f t="shared" si="57"/>
        <v>93</v>
      </c>
      <c r="AP106" s="117"/>
      <c r="AQ106" s="2"/>
      <c r="AR106" s="2">
        <f>INDEX('2001'!$B$44:$B$140,'10Year_History_Results'!BF106)</f>
        <v>0</v>
      </c>
      <c r="AS106" s="2">
        <f>INDEX('2002'!$B$44:$B$140,'10Year_History_Results'!BG106)</f>
        <v>7</v>
      </c>
      <c r="AT106" s="2">
        <f>INDEX('2003'!$B$44:$B$140,'10Year_History_Results'!BH106)</f>
        <v>0</v>
      </c>
      <c r="AU106" s="2">
        <f>INDEX('2004'!$B$44:$B$140,'10Year_History_Results'!BI106)</f>
        <v>12</v>
      </c>
      <c r="AV106" s="2">
        <f>INDEX('2005'!$B$44:$B$140,'10Year_History_Results'!BJ106)</f>
        <v>9</v>
      </c>
      <c r="AW106" s="2">
        <f>INDEX('2006'!$B$44:$B$140,'10Year_History_Results'!BK106)</f>
        <v>11</v>
      </c>
      <c r="AX106" s="2">
        <f>INDEX('2007'!$B$44:$B$140,'10Year_History_Results'!BL106)</f>
        <v>6</v>
      </c>
      <c r="AY106" s="2">
        <f>INDEX('2008'!$B$44:$B$140,'10Year_History_Results'!BM106)</f>
        <v>2</v>
      </c>
      <c r="AZ106" s="2">
        <f>INDEX('2009'!$B$44:$B$140,'10Year_History_Results'!BN106)</f>
        <v>0</v>
      </c>
      <c r="BA106" s="154">
        <f>INDEX('2010'!$B$44:$B$140,'10Year_History_Results'!BO106)</f>
        <v>0</v>
      </c>
      <c r="BC106">
        <f t="shared" si="58"/>
        <v>93</v>
      </c>
      <c r="BD106" s="117"/>
      <c r="BE106" s="2"/>
      <c r="BF106" s="2">
        <f>IF(ISNA(MATCH($BC106,'2001'!$A$44:$A$139,0)),97,MATCH($BC106,'2001'!$A$44:$A$139,0))</f>
        <v>97</v>
      </c>
      <c r="BG106" s="2">
        <f>IF(ISNA(MATCH($BC106,'2002'!$A$44:$A$139,0)),97,MATCH($BC106,'2002'!$A$44:$A$139,0))</f>
        <v>22</v>
      </c>
      <c r="BH106" s="2">
        <f>IF(ISNA(MATCH($BC106,'2003'!$A$44:$A$139,0)),97,MATCH($BC106,'2003'!$A$44:$A$139,0))</f>
        <v>97</v>
      </c>
      <c r="BI106" s="2">
        <f>IF(ISNA(MATCH($BC106,'2004'!$A$44:$A$139,0)),97,MATCH($BC106,'2004'!$A$44:$A$139,0))</f>
        <v>19</v>
      </c>
      <c r="BJ106" s="2">
        <f>IF(ISNA(MATCH($BC106,'2005'!$A$44:$A$139,0)),97,MATCH($BC106,'2005'!$A$44:$A$139,0))</f>
        <v>18</v>
      </c>
      <c r="BK106" s="2">
        <f>IF(ISNA(MATCH($BC106,'2006'!$A$44:$A$139,0)),97,MATCH($BC106,'2006'!$A$44:$A$139,0))</f>
        <v>18</v>
      </c>
      <c r="BL106" s="2">
        <f>IF(ISNA(MATCH($BC106,'2007'!$A$44:$A$139,0)),97,MATCH($BC106,'2007'!$A$44:$A$139,0))</f>
        <v>16</v>
      </c>
      <c r="BM106" s="2">
        <f>IF(ISNA(MATCH($BC106,'2008'!$A$44:$A$139,0)),97,MATCH($BC106,'2008'!$A$44:$A$139,0))</f>
        <v>19</v>
      </c>
      <c r="BN106" s="2">
        <f>IF(ISNA(MATCH($BC106,'2009'!$A$44:$A$139,0)),97,MATCH($BC106,'2009'!$A$44:$A$139,0))</f>
        <v>97</v>
      </c>
      <c r="BO106" s="154">
        <f>IF(ISNA(MATCH($BC106,'2010'!$A$44:$A$139,0)),97,MATCH($BC106,'2010'!$A$44:$A$139,0))</f>
        <v>97</v>
      </c>
      <c r="BQ106">
        <f t="shared" si="59"/>
        <v>93</v>
      </c>
      <c r="BR106" s="326"/>
      <c r="BS106" s="324"/>
      <c r="BT106" s="324">
        <f t="shared" si="60"/>
        <v>0</v>
      </c>
      <c r="BU106" s="324">
        <f t="shared" si="45"/>
        <v>27</v>
      </c>
      <c r="BV106" s="324">
        <f t="shared" si="46"/>
        <v>17.998200000000001</v>
      </c>
      <c r="BW106" s="324">
        <f t="shared" si="47"/>
        <v>33.997600120000001</v>
      </c>
      <c r="BX106" s="324">
        <f t="shared" si="48"/>
        <v>31.662800239991999</v>
      </c>
      <c r="BY106" s="324">
        <f t="shared" si="49"/>
        <v>32.106422639978661</v>
      </c>
      <c r="BZ106" s="324">
        <f t="shared" si="50"/>
        <v>37.402141331809773</v>
      </c>
      <c r="CA106" s="324">
        <f t="shared" si="51"/>
        <v>36.932267411784395</v>
      </c>
      <c r="CB106" s="324">
        <f t="shared" si="52"/>
        <v>24.619049456695475</v>
      </c>
      <c r="CC106" s="325">
        <f t="shared" si="53"/>
        <v>16.411058367833203</v>
      </c>
    </row>
    <row r="107" spans="2:81" ht="13.5" thickBot="1">
      <c r="B107" s="169">
        <v>60</v>
      </c>
      <c r="C107" s="52">
        <f t="shared" si="31"/>
        <v>1</v>
      </c>
      <c r="D107" s="52">
        <f t="shared" si="54"/>
        <v>0</v>
      </c>
      <c r="E107" s="99"/>
      <c r="F107" s="2">
        <f t="shared" si="61"/>
        <v>102</v>
      </c>
      <c r="G107" s="100">
        <v>668</v>
      </c>
      <c r="H107" s="169">
        <f t="shared" si="32"/>
        <v>2</v>
      </c>
      <c r="I107" s="169">
        <f t="shared" si="33"/>
        <v>17</v>
      </c>
      <c r="J107" s="331">
        <f t="shared" si="34"/>
        <v>16.333200000000001</v>
      </c>
      <c r="K107" s="99"/>
      <c r="L107" s="268"/>
      <c r="M107" s="268" t="e">
        <f>(INDEX(Finish_table!R$4:R$83,MATCH('10Year_History_Results'!$G107,Finish_table!S$4:S$83,0),1))</f>
        <v>#N/A</v>
      </c>
      <c r="N107" s="268" t="e">
        <f>(INDEX(Finish_table!Z$4:Z$99,MATCH('10Year_History_Results'!$G107,Finish_table!AA$4:AA$99,0),1))</f>
        <v>#N/A</v>
      </c>
      <c r="O107" s="268" t="e">
        <f>(INDEX(Finish_table!AI$4:AI$99,MATCH('10Year_History_Results'!$G107,Finish_table!AJ$4:AJ$99,0),1))</f>
        <v>#N/A</v>
      </c>
      <c r="P107" s="268" t="e">
        <f>(INDEX(Finish_table!AR$4:AR$99,MATCH('10Year_History_Results'!$G107,Finish_table!AS$4:AS$99,0),1))</f>
        <v>#N/A</v>
      </c>
      <c r="Q107" s="268" t="e">
        <f>(INDEX(Finish_table!BA$4:BA$99,MATCH('10Year_History_Results'!$G107,Finish_table!BB$4:BB$99,0),1))</f>
        <v>#N/A</v>
      </c>
      <c r="R107" s="268" t="e">
        <f>(INDEX(Finish_table!BJ$4:BJ$99,MATCH('10Year_History_Results'!$G107,Finish_table!BK$4:BK$99,0),1))</f>
        <v>#N/A</v>
      </c>
      <c r="S107" s="268" t="e">
        <f>(INDEX(Finish_table!BS$4:BS$99,MATCH('10Year_History_Results'!$G107,Finish_table!BT$4:BT$99,0),1))</f>
        <v>#N/A</v>
      </c>
      <c r="T107" s="268" t="e">
        <f>(INDEX(Finish_table!CB$4:CB$99,MATCH('10Year_History_Results'!$G107,Finish_table!CC$4:CC$99,0),1))</f>
        <v>#N/A</v>
      </c>
      <c r="U107" s="268" t="str">
        <f>(INDEX(Finish_table!CK$4:CK$99,MATCH('10Year_History_Results'!$G107,Finish_table!CL$4:CL$99,0),1))</f>
        <v>QF</v>
      </c>
      <c r="V107" s="288" t="str">
        <f>(INDEX(Finish_table!CT$4:CT$99,MATCH('10Year_History_Results'!$G107,Finish_table!CU$4:CU$99,0),1))</f>
        <v>SF</v>
      </c>
      <c r="W107" s="2"/>
      <c r="Z107">
        <f t="shared" si="35"/>
        <v>668</v>
      </c>
      <c r="AA107" s="117"/>
      <c r="AB107" s="2"/>
      <c r="AC107" s="2">
        <f t="shared" si="55"/>
        <v>0</v>
      </c>
      <c r="AD107" s="2">
        <f t="shared" si="36"/>
        <v>0</v>
      </c>
      <c r="AE107" s="2">
        <f t="shared" si="37"/>
        <v>0</v>
      </c>
      <c r="AF107" s="2">
        <f t="shared" si="38"/>
        <v>0</v>
      </c>
      <c r="AG107" s="2">
        <f t="shared" si="39"/>
        <v>0</v>
      </c>
      <c r="AH107" s="2">
        <f t="shared" si="40"/>
        <v>0</v>
      </c>
      <c r="AI107" s="2">
        <f t="shared" si="41"/>
        <v>0</v>
      </c>
      <c r="AJ107" s="2">
        <f t="shared" si="42"/>
        <v>0</v>
      </c>
      <c r="AK107" s="2">
        <f t="shared" si="43"/>
        <v>0</v>
      </c>
      <c r="AL107" s="154">
        <f t="shared" si="44"/>
        <v>10</v>
      </c>
      <c r="AM107" s="2">
        <f t="shared" si="56"/>
        <v>3.1622776601683795</v>
      </c>
      <c r="AN107" s="2"/>
      <c r="AO107">
        <f t="shared" si="57"/>
        <v>668</v>
      </c>
      <c r="AP107" s="117"/>
      <c r="AQ107" s="2"/>
      <c r="AR107" s="2">
        <f>INDEX('2001'!$B$44:$B$140,'10Year_History_Results'!BF107)</f>
        <v>0</v>
      </c>
      <c r="AS107" s="2">
        <f>INDEX('2002'!$B$44:$B$140,'10Year_History_Results'!BG107)</f>
        <v>0</v>
      </c>
      <c r="AT107" s="2">
        <f>INDEX('2003'!$B$44:$B$140,'10Year_History_Results'!BH107)</f>
        <v>0</v>
      </c>
      <c r="AU107" s="2">
        <f>INDEX('2004'!$B$44:$B$140,'10Year_History_Results'!BI107)</f>
        <v>0</v>
      </c>
      <c r="AV107" s="2">
        <f>INDEX('2005'!$B$44:$B$140,'10Year_History_Results'!BJ107)</f>
        <v>0</v>
      </c>
      <c r="AW107" s="2">
        <f>INDEX('2006'!$B$44:$B$140,'10Year_History_Results'!BK107)</f>
        <v>0</v>
      </c>
      <c r="AX107" s="2">
        <f>INDEX('2007'!$B$44:$B$140,'10Year_History_Results'!BL107)</f>
        <v>0</v>
      </c>
      <c r="AY107" s="2">
        <f>INDEX('2008'!$B$44:$B$140,'10Year_History_Results'!BM107)</f>
        <v>0</v>
      </c>
      <c r="AZ107" s="2">
        <f>INDEX('2009'!$B$44:$B$140,'10Year_History_Results'!BN107)</f>
        <v>2</v>
      </c>
      <c r="BA107" s="154">
        <f>INDEX('2010'!$B$44:$B$140,'10Year_History_Results'!BO107)</f>
        <v>5</v>
      </c>
      <c r="BC107">
        <f t="shared" si="58"/>
        <v>668</v>
      </c>
      <c r="BD107" s="117"/>
      <c r="BE107" s="2"/>
      <c r="BF107" s="2">
        <f>IF(ISNA(MATCH($BC107,'2001'!$A$44:$A$139,0)),97,MATCH($BC107,'2001'!$A$44:$A$139,0))</f>
        <v>97</v>
      </c>
      <c r="BG107" s="2">
        <f>IF(ISNA(MATCH($BC107,'2002'!$A$44:$A$139,0)),97,MATCH($BC107,'2002'!$A$44:$A$139,0))</f>
        <v>97</v>
      </c>
      <c r="BH107" s="2">
        <f>IF(ISNA(MATCH($BC107,'2003'!$A$44:$A$139,0)),97,MATCH($BC107,'2003'!$A$44:$A$139,0))</f>
        <v>97</v>
      </c>
      <c r="BI107" s="2">
        <f>IF(ISNA(MATCH($BC107,'2004'!$A$44:$A$139,0)),97,MATCH($BC107,'2004'!$A$44:$A$139,0))</f>
        <v>97</v>
      </c>
      <c r="BJ107" s="2">
        <f>IF(ISNA(MATCH($BC107,'2005'!$A$44:$A$139,0)),97,MATCH($BC107,'2005'!$A$44:$A$139,0))</f>
        <v>97</v>
      </c>
      <c r="BK107" s="2">
        <f>IF(ISNA(MATCH($BC107,'2006'!$A$44:$A$139,0)),97,MATCH($BC107,'2006'!$A$44:$A$139,0))</f>
        <v>97</v>
      </c>
      <c r="BL107" s="2">
        <f>IF(ISNA(MATCH($BC107,'2007'!$A$44:$A$139,0)),97,MATCH($BC107,'2007'!$A$44:$A$139,0))</f>
        <v>97</v>
      </c>
      <c r="BM107" s="2">
        <f>IF(ISNA(MATCH($BC107,'2008'!$A$44:$A$139,0)),97,MATCH($BC107,'2008'!$A$44:$A$139,0))</f>
        <v>97</v>
      </c>
      <c r="BN107" s="2">
        <f>IF(ISNA(MATCH($BC107,'2009'!$A$44:$A$139,0)),97,MATCH($BC107,'2009'!$A$44:$A$139,0))</f>
        <v>50</v>
      </c>
      <c r="BO107" s="154">
        <f>IF(ISNA(MATCH($BC107,'2010'!$A$44:$A$139,0)),97,MATCH($BC107,'2010'!$A$44:$A$139,0))</f>
        <v>45</v>
      </c>
      <c r="BQ107">
        <f t="shared" si="59"/>
        <v>668</v>
      </c>
      <c r="BR107" s="326"/>
      <c r="BS107" s="324"/>
      <c r="BT107" s="324">
        <f t="shared" si="60"/>
        <v>0</v>
      </c>
      <c r="BU107" s="324">
        <f t="shared" si="45"/>
        <v>0</v>
      </c>
      <c r="BV107" s="324">
        <f t="shared" si="46"/>
        <v>0</v>
      </c>
      <c r="BW107" s="324">
        <f t="shared" si="47"/>
        <v>0</v>
      </c>
      <c r="BX107" s="324">
        <f t="shared" si="48"/>
        <v>0</v>
      </c>
      <c r="BY107" s="324">
        <f t="shared" si="49"/>
        <v>0</v>
      </c>
      <c r="BZ107" s="324">
        <f t="shared" si="50"/>
        <v>0</v>
      </c>
      <c r="CA107" s="324">
        <f t="shared" si="51"/>
        <v>0</v>
      </c>
      <c r="CB107" s="324">
        <f t="shared" si="52"/>
        <v>2</v>
      </c>
      <c r="CC107" s="325">
        <f t="shared" si="53"/>
        <v>16.333200000000001</v>
      </c>
    </row>
    <row r="108" spans="2:81" ht="13.5" thickBot="1">
      <c r="B108" s="169">
        <v>60</v>
      </c>
      <c r="C108" s="52">
        <f t="shared" si="31"/>
        <v>2</v>
      </c>
      <c r="D108" s="52">
        <f t="shared" si="54"/>
        <v>0</v>
      </c>
      <c r="E108" s="99"/>
      <c r="F108" s="2">
        <f t="shared" si="61"/>
        <v>103</v>
      </c>
      <c r="G108" s="100">
        <v>1868</v>
      </c>
      <c r="H108" s="169">
        <f t="shared" si="32"/>
        <v>2</v>
      </c>
      <c r="I108" s="169">
        <f t="shared" si="33"/>
        <v>19</v>
      </c>
      <c r="J108" s="331">
        <f t="shared" si="34"/>
        <v>15.9994</v>
      </c>
      <c r="K108" s="99"/>
      <c r="L108" s="268"/>
      <c r="M108" s="268" t="e">
        <f>(INDEX(Finish_table!R$4:R$83,MATCH('10Year_History_Results'!$G108,Finish_table!S$4:S$83,0),1))</f>
        <v>#N/A</v>
      </c>
      <c r="N108" s="268" t="e">
        <f>(INDEX(Finish_table!Z$4:Z$99,MATCH('10Year_History_Results'!$G108,Finish_table!AA$4:AA$99,0),1))</f>
        <v>#N/A</v>
      </c>
      <c r="O108" s="268" t="e">
        <f>(INDEX(Finish_table!AI$4:AI$99,MATCH('10Year_History_Results'!$G108,Finish_table!AJ$4:AJ$99,0),1))</f>
        <v>#N/A</v>
      </c>
      <c r="P108" s="268" t="e">
        <f>(INDEX(Finish_table!AR$4:AR$99,MATCH('10Year_History_Results'!$G108,Finish_table!AS$4:AS$99,0),1))</f>
        <v>#N/A</v>
      </c>
      <c r="Q108" s="268" t="e">
        <f>(INDEX(Finish_table!BA$4:BA$99,MATCH('10Year_History_Results'!$G108,Finish_table!BB$4:BB$99,0),1))</f>
        <v>#N/A</v>
      </c>
      <c r="R108" s="268" t="e">
        <f>(INDEX(Finish_table!BJ$4:BJ$99,MATCH('10Year_History_Results'!$G108,Finish_table!BK$4:BK$99,0),1))</f>
        <v>#N/A</v>
      </c>
      <c r="S108" s="268" t="e">
        <f>(INDEX(Finish_table!BS$4:BS$99,MATCH('10Year_History_Results'!$G108,Finish_table!BT$4:BT$99,0),1))</f>
        <v>#N/A</v>
      </c>
      <c r="T108" s="268" t="e">
        <f>(INDEX(Finish_table!CB$4:CB$99,MATCH('10Year_History_Results'!$G108,Finish_table!CC$4:CC$99,0),1))</f>
        <v>#N/A</v>
      </c>
      <c r="U108" s="268" t="str">
        <f>(INDEX(Finish_table!CK$4:CK$99,MATCH('10Year_History_Results'!$G108,Finish_table!CL$4:CL$99,0),1))</f>
        <v>QF</v>
      </c>
      <c r="V108" s="288" t="str">
        <f>(INDEX(Finish_table!CT$4:CT$99,MATCH('10Year_History_Results'!$G108,Finish_table!CU$4:CU$99,0),1))</f>
        <v>QF</v>
      </c>
      <c r="W108" s="2"/>
      <c r="Z108">
        <f t="shared" si="35"/>
        <v>1868</v>
      </c>
      <c r="AA108" s="117"/>
      <c r="AB108" s="2"/>
      <c r="AC108" s="2">
        <f t="shared" si="55"/>
        <v>0</v>
      </c>
      <c r="AD108" s="2">
        <f t="shared" si="36"/>
        <v>0</v>
      </c>
      <c r="AE108" s="2">
        <f t="shared" si="37"/>
        <v>0</v>
      </c>
      <c r="AF108" s="2">
        <f t="shared" si="38"/>
        <v>0</v>
      </c>
      <c r="AG108" s="2">
        <f t="shared" si="39"/>
        <v>0</v>
      </c>
      <c r="AH108" s="2">
        <f t="shared" si="40"/>
        <v>0</v>
      </c>
      <c r="AI108" s="2">
        <f t="shared" si="41"/>
        <v>0</v>
      </c>
      <c r="AJ108" s="2">
        <f t="shared" si="42"/>
        <v>0</v>
      </c>
      <c r="AK108" s="2">
        <f t="shared" si="43"/>
        <v>0</v>
      </c>
      <c r="AL108" s="154">
        <f t="shared" si="44"/>
        <v>0</v>
      </c>
      <c r="AM108" s="2">
        <f t="shared" si="56"/>
        <v>0</v>
      </c>
      <c r="AN108" s="2"/>
      <c r="AO108">
        <f t="shared" si="57"/>
        <v>1868</v>
      </c>
      <c r="AP108" s="117"/>
      <c r="AQ108" s="2"/>
      <c r="AR108" s="2">
        <f>INDEX('2001'!$B$44:$B$140,'10Year_History_Results'!BF108)</f>
        <v>0</v>
      </c>
      <c r="AS108" s="2">
        <f>INDEX('2002'!$B$44:$B$140,'10Year_History_Results'!BG108)</f>
        <v>0</v>
      </c>
      <c r="AT108" s="2">
        <f>INDEX('2003'!$B$44:$B$140,'10Year_History_Results'!BH108)</f>
        <v>0</v>
      </c>
      <c r="AU108" s="2">
        <f>INDEX('2004'!$B$44:$B$140,'10Year_History_Results'!BI108)</f>
        <v>0</v>
      </c>
      <c r="AV108" s="2">
        <f>INDEX('2005'!$B$44:$B$140,'10Year_History_Results'!BJ108)</f>
        <v>0</v>
      </c>
      <c r="AW108" s="2">
        <f>INDEX('2006'!$B$44:$B$140,'10Year_History_Results'!BK108)</f>
        <v>0</v>
      </c>
      <c r="AX108" s="2">
        <f>INDEX('2007'!$B$44:$B$140,'10Year_History_Results'!BL108)</f>
        <v>0</v>
      </c>
      <c r="AY108" s="2">
        <f>INDEX('2008'!$B$44:$B$140,'10Year_History_Results'!BM108)</f>
        <v>0</v>
      </c>
      <c r="AZ108" s="2">
        <f>INDEX('2009'!$B$44:$B$140,'10Year_History_Results'!BN108)</f>
        <v>9</v>
      </c>
      <c r="BA108" s="154">
        <f>INDEX('2010'!$B$44:$B$140,'10Year_History_Results'!BO108)</f>
        <v>10</v>
      </c>
      <c r="BC108">
        <f t="shared" si="58"/>
        <v>1868</v>
      </c>
      <c r="BD108" s="117"/>
      <c r="BE108" s="2"/>
      <c r="BF108" s="2">
        <f>IF(ISNA(MATCH($BC108,'2001'!$A$44:$A$139,0)),97,MATCH($BC108,'2001'!$A$44:$A$139,0))</f>
        <v>97</v>
      </c>
      <c r="BG108" s="2">
        <f>IF(ISNA(MATCH($BC108,'2002'!$A$44:$A$139,0)),97,MATCH($BC108,'2002'!$A$44:$A$139,0))</f>
        <v>97</v>
      </c>
      <c r="BH108" s="2">
        <f>IF(ISNA(MATCH($BC108,'2003'!$A$44:$A$139,0)),97,MATCH($BC108,'2003'!$A$44:$A$139,0))</f>
        <v>97</v>
      </c>
      <c r="BI108" s="2">
        <f>IF(ISNA(MATCH($BC108,'2004'!$A$44:$A$139,0)),97,MATCH($BC108,'2004'!$A$44:$A$139,0))</f>
        <v>97</v>
      </c>
      <c r="BJ108" s="2">
        <f>IF(ISNA(MATCH($BC108,'2005'!$A$44:$A$139,0)),97,MATCH($BC108,'2005'!$A$44:$A$139,0))</f>
        <v>97</v>
      </c>
      <c r="BK108" s="2">
        <f>IF(ISNA(MATCH($BC108,'2006'!$A$44:$A$139,0)),97,MATCH($BC108,'2006'!$A$44:$A$139,0))</f>
        <v>97</v>
      </c>
      <c r="BL108" s="2">
        <f>IF(ISNA(MATCH($BC108,'2007'!$A$44:$A$139,0)),97,MATCH($BC108,'2007'!$A$44:$A$139,0))</f>
        <v>97</v>
      </c>
      <c r="BM108" s="2">
        <f>IF(ISNA(MATCH($BC108,'2008'!$A$44:$A$139,0)),97,MATCH($BC108,'2008'!$A$44:$A$139,0))</f>
        <v>97</v>
      </c>
      <c r="BN108" s="2">
        <f>IF(ISNA(MATCH($BC108,'2009'!$A$44:$A$139,0)),97,MATCH($BC108,'2009'!$A$44:$A$139,0))</f>
        <v>83</v>
      </c>
      <c r="BO108" s="154">
        <f>IF(ISNA(MATCH($BC108,'2010'!$A$44:$A$139,0)),97,MATCH($BC108,'2010'!$A$44:$A$139,0))</f>
        <v>73</v>
      </c>
      <c r="BQ108">
        <f t="shared" si="59"/>
        <v>1868</v>
      </c>
      <c r="BR108" s="326"/>
      <c r="BS108" s="324"/>
      <c r="BT108" s="324">
        <f t="shared" si="60"/>
        <v>0</v>
      </c>
      <c r="BU108" s="324">
        <f t="shared" si="45"/>
        <v>0</v>
      </c>
      <c r="BV108" s="324">
        <f t="shared" si="46"/>
        <v>0</v>
      </c>
      <c r="BW108" s="324">
        <f t="shared" si="47"/>
        <v>0</v>
      </c>
      <c r="BX108" s="324">
        <f t="shared" si="48"/>
        <v>0</v>
      </c>
      <c r="BY108" s="324">
        <f t="shared" si="49"/>
        <v>0</v>
      </c>
      <c r="BZ108" s="324">
        <f t="shared" si="50"/>
        <v>0</v>
      </c>
      <c r="CA108" s="324">
        <f t="shared" si="51"/>
        <v>0</v>
      </c>
      <c r="CB108" s="324">
        <f t="shared" si="52"/>
        <v>9</v>
      </c>
      <c r="CC108" s="325">
        <f t="shared" si="53"/>
        <v>15.9994</v>
      </c>
    </row>
    <row r="109" spans="2:81" ht="13.5" thickBot="1">
      <c r="B109" s="285">
        <v>60</v>
      </c>
      <c r="C109" s="52">
        <f t="shared" si="31"/>
        <v>3</v>
      </c>
      <c r="D109" s="52">
        <f t="shared" si="54"/>
        <v>0</v>
      </c>
      <c r="E109" s="99"/>
      <c r="F109" s="2">
        <f t="shared" si="61"/>
        <v>104</v>
      </c>
      <c r="G109" s="100">
        <v>604</v>
      </c>
      <c r="H109" s="169">
        <f t="shared" si="32"/>
        <v>2</v>
      </c>
      <c r="I109" s="169">
        <f t="shared" si="33"/>
        <v>22</v>
      </c>
      <c r="J109" s="331">
        <f t="shared" si="34"/>
        <v>15.887911159999998</v>
      </c>
      <c r="K109" s="99"/>
      <c r="L109" s="268"/>
      <c r="M109" s="268" t="e">
        <f>(INDEX(Finish_table!R$4:R$83,MATCH('10Year_History_Results'!$G109,Finish_table!S$4:S$83,0),1))</f>
        <v>#N/A</v>
      </c>
      <c r="N109" s="268" t="e">
        <f>(INDEX(Finish_table!Z$4:Z$99,MATCH('10Year_History_Results'!$G109,Finish_table!AA$4:AA$99,0),1))</f>
        <v>#N/A</v>
      </c>
      <c r="O109" s="268" t="e">
        <f>(INDEX(Finish_table!AI$4:AI$99,MATCH('10Year_History_Results'!$G109,Finish_table!AJ$4:AJ$99,0),1))</f>
        <v>#N/A</v>
      </c>
      <c r="P109" s="268" t="e">
        <f>(INDEX(Finish_table!AR$4:AR$99,MATCH('10Year_History_Results'!$G109,Finish_table!AS$4:AS$99,0),1))</f>
        <v>#N/A</v>
      </c>
      <c r="Q109" s="268" t="e">
        <f>(INDEX(Finish_table!BA$4:BA$99,MATCH('10Year_History_Results'!$G109,Finish_table!BB$4:BB$99,0),1))</f>
        <v>#N/A</v>
      </c>
      <c r="R109" s="268" t="e">
        <f>(INDEX(Finish_table!BJ$4:BJ$99,MATCH('10Year_History_Results'!$G109,Finish_table!BK$4:BK$99,0),1))</f>
        <v>#N/A</v>
      </c>
      <c r="S109" s="268" t="e">
        <f>(INDEX(Finish_table!BS$4:BS$99,MATCH('10Year_History_Results'!$G109,Finish_table!BT$4:BT$99,0),1))</f>
        <v>#N/A</v>
      </c>
      <c r="T109" s="268" t="str">
        <f>(INDEX(Finish_table!CB$4:CB$99,MATCH('10Year_History_Results'!$G109,Finish_table!CC$4:CC$99,0),1))</f>
        <v>QF</v>
      </c>
      <c r="U109" s="268" t="e">
        <f>(INDEX(Finish_table!CK$4:CK$99,MATCH('10Year_History_Results'!$G109,Finish_table!CL$4:CL$99,0),1))</f>
        <v>#N/A</v>
      </c>
      <c r="V109" s="288" t="str">
        <f>(INDEX(Finish_table!CT$4:CT$99,MATCH('10Year_History_Results'!$G109,Finish_table!CU$4:CU$99,0),1))</f>
        <v>QF</v>
      </c>
      <c r="W109" s="2"/>
      <c r="Z109">
        <f t="shared" si="35"/>
        <v>604</v>
      </c>
      <c r="AA109" s="117"/>
      <c r="AB109" s="2"/>
      <c r="AC109" s="2">
        <f t="shared" si="55"/>
        <v>0</v>
      </c>
      <c r="AD109" s="2">
        <f t="shared" si="36"/>
        <v>0</v>
      </c>
      <c r="AE109" s="2">
        <f t="shared" si="37"/>
        <v>0</v>
      </c>
      <c r="AF109" s="2">
        <f t="shared" si="38"/>
        <v>0</v>
      </c>
      <c r="AG109" s="2">
        <f t="shared" si="39"/>
        <v>0</v>
      </c>
      <c r="AH109" s="2">
        <f t="shared" si="40"/>
        <v>0</v>
      </c>
      <c r="AI109" s="2">
        <f t="shared" si="41"/>
        <v>0</v>
      </c>
      <c r="AJ109" s="2">
        <f t="shared" si="42"/>
        <v>0</v>
      </c>
      <c r="AK109" s="2">
        <f t="shared" si="43"/>
        <v>0</v>
      </c>
      <c r="AL109" s="154">
        <f t="shared" si="44"/>
        <v>0</v>
      </c>
      <c r="AM109" s="2">
        <f t="shared" si="56"/>
        <v>0</v>
      </c>
      <c r="AN109" s="2"/>
      <c r="AO109">
        <f t="shared" si="57"/>
        <v>604</v>
      </c>
      <c r="AP109" s="117"/>
      <c r="AQ109" s="2"/>
      <c r="AR109" s="2">
        <f>INDEX('2001'!$B$44:$B$140,'10Year_History_Results'!BF109)</f>
        <v>0</v>
      </c>
      <c r="AS109" s="2">
        <f>INDEX('2002'!$B$44:$B$140,'10Year_History_Results'!BG109)</f>
        <v>0</v>
      </c>
      <c r="AT109" s="2">
        <f>INDEX('2003'!$B$44:$B$140,'10Year_History_Results'!BH109)</f>
        <v>0</v>
      </c>
      <c r="AU109" s="2">
        <f>INDEX('2004'!$B$44:$B$140,'10Year_History_Results'!BI109)</f>
        <v>0</v>
      </c>
      <c r="AV109" s="2">
        <f>INDEX('2005'!$B$44:$B$140,'10Year_History_Results'!BJ109)</f>
        <v>0</v>
      </c>
      <c r="AW109" s="2">
        <f>INDEX('2006'!$B$44:$B$140,'10Year_History_Results'!BK109)</f>
        <v>0</v>
      </c>
      <c r="AX109" s="2">
        <f>INDEX('2007'!$B$44:$B$140,'10Year_History_Results'!BL109)</f>
        <v>0</v>
      </c>
      <c r="AY109" s="2">
        <f>INDEX('2008'!$B$44:$B$140,'10Year_History_Results'!BM109)</f>
        <v>11</v>
      </c>
      <c r="AZ109" s="2">
        <f>INDEX('2009'!$B$44:$B$140,'10Year_History_Results'!BN109)</f>
        <v>0</v>
      </c>
      <c r="BA109" s="154">
        <f>INDEX('2010'!$B$44:$B$140,'10Year_History_Results'!BO109)</f>
        <v>11</v>
      </c>
      <c r="BC109">
        <f t="shared" si="58"/>
        <v>604</v>
      </c>
      <c r="BD109" s="117"/>
      <c r="BE109" s="2"/>
      <c r="BF109" s="2">
        <f>IF(ISNA(MATCH($BC109,'2001'!$A$44:$A$139,0)),97,MATCH($BC109,'2001'!$A$44:$A$139,0))</f>
        <v>97</v>
      </c>
      <c r="BG109" s="2">
        <f>IF(ISNA(MATCH($BC109,'2002'!$A$44:$A$139,0)),97,MATCH($BC109,'2002'!$A$44:$A$139,0))</f>
        <v>97</v>
      </c>
      <c r="BH109" s="2">
        <f>IF(ISNA(MATCH($BC109,'2003'!$A$44:$A$139,0)),97,MATCH($BC109,'2003'!$A$44:$A$139,0))</f>
        <v>97</v>
      </c>
      <c r="BI109" s="2">
        <f>IF(ISNA(MATCH($BC109,'2004'!$A$44:$A$139,0)),97,MATCH($BC109,'2004'!$A$44:$A$139,0))</f>
        <v>97</v>
      </c>
      <c r="BJ109" s="2">
        <f>IF(ISNA(MATCH($BC109,'2005'!$A$44:$A$139,0)),97,MATCH($BC109,'2005'!$A$44:$A$139,0))</f>
        <v>97</v>
      </c>
      <c r="BK109" s="2">
        <f>IF(ISNA(MATCH($BC109,'2006'!$A$44:$A$139,0)),97,MATCH($BC109,'2006'!$A$44:$A$139,0))</f>
        <v>97</v>
      </c>
      <c r="BL109" s="2">
        <f>IF(ISNA(MATCH($BC109,'2007'!$A$44:$A$139,0)),97,MATCH($BC109,'2007'!$A$44:$A$139,0))</f>
        <v>97</v>
      </c>
      <c r="BM109" s="2">
        <f>IF(ISNA(MATCH($BC109,'2008'!$A$44:$A$139,0)),97,MATCH($BC109,'2008'!$A$44:$A$139,0))</f>
        <v>57</v>
      </c>
      <c r="BN109" s="2">
        <f>IF(ISNA(MATCH($BC109,'2009'!$A$44:$A$139,0)),97,MATCH($BC109,'2009'!$A$44:$A$139,0))</f>
        <v>97</v>
      </c>
      <c r="BO109" s="154">
        <f>IF(ISNA(MATCH($BC109,'2010'!$A$44:$A$139,0)),97,MATCH($BC109,'2010'!$A$44:$A$139,0))</f>
        <v>43</v>
      </c>
      <c r="BQ109">
        <f t="shared" si="59"/>
        <v>604</v>
      </c>
      <c r="BR109" s="326"/>
      <c r="BS109" s="324"/>
      <c r="BT109" s="324">
        <f t="shared" si="60"/>
        <v>0</v>
      </c>
      <c r="BU109" s="324">
        <f t="shared" si="45"/>
        <v>0</v>
      </c>
      <c r="BV109" s="324">
        <f t="shared" si="46"/>
        <v>0</v>
      </c>
      <c r="BW109" s="324">
        <f t="shared" si="47"/>
        <v>0</v>
      </c>
      <c r="BX109" s="324">
        <f t="shared" si="48"/>
        <v>0</v>
      </c>
      <c r="BY109" s="324">
        <f t="shared" si="49"/>
        <v>0</v>
      </c>
      <c r="BZ109" s="324">
        <f t="shared" si="50"/>
        <v>0</v>
      </c>
      <c r="CA109" s="324">
        <f t="shared" si="51"/>
        <v>11</v>
      </c>
      <c r="CB109" s="324">
        <f t="shared" si="52"/>
        <v>7.3325999999999993</v>
      </c>
      <c r="CC109" s="325">
        <f t="shared" si="53"/>
        <v>15.887911159999998</v>
      </c>
    </row>
    <row r="110" spans="2:81" ht="13.5" thickBot="1">
      <c r="B110" s="169">
        <v>60</v>
      </c>
      <c r="C110" s="52">
        <f t="shared" si="31"/>
        <v>4</v>
      </c>
      <c r="D110" s="52">
        <f t="shared" si="54"/>
        <v>0</v>
      </c>
      <c r="E110" s="99"/>
      <c r="F110" s="2">
        <f t="shared" si="61"/>
        <v>105</v>
      </c>
      <c r="G110" s="100">
        <v>525</v>
      </c>
      <c r="H110" s="169">
        <f t="shared" si="32"/>
        <v>3</v>
      </c>
      <c r="I110" s="169">
        <f t="shared" si="33"/>
        <v>40</v>
      </c>
      <c r="J110" s="331">
        <f t="shared" si="34"/>
        <v>15.75224277029297</v>
      </c>
      <c r="K110" s="99"/>
      <c r="L110" s="268"/>
      <c r="M110" s="268" t="e">
        <f>(INDEX(Finish_table!R$4:R$83,MATCH('10Year_History_Results'!$G110,Finish_table!S$4:S$83,0),1))</f>
        <v>#N/A</v>
      </c>
      <c r="N110" s="268" t="e">
        <f>(INDEX(Finish_table!Z$4:Z$99,MATCH('10Year_History_Results'!$G110,Finish_table!AA$4:AA$99,0),1))</f>
        <v>#N/A</v>
      </c>
      <c r="O110" s="268" t="str">
        <f>(INDEX(Finish_table!AI$4:AI$99,MATCH('10Year_History_Results'!$G110,Finish_table!AJ$4:AJ$99,0),1))</f>
        <v>QF</v>
      </c>
      <c r="P110" s="268" t="e">
        <f>(INDEX(Finish_table!AR$4:AR$99,MATCH('10Year_History_Results'!$G110,Finish_table!AS$4:AS$99,0),1))</f>
        <v>#N/A</v>
      </c>
      <c r="Q110" s="268" t="e">
        <f>(INDEX(Finish_table!BA$4:BA$99,MATCH('10Year_History_Results'!$G110,Finish_table!BB$4:BB$99,0),1))</f>
        <v>#N/A</v>
      </c>
      <c r="R110" s="268" t="e">
        <f>(INDEX(Finish_table!BJ$4:BJ$99,MATCH('10Year_History_Results'!$G110,Finish_table!BK$4:BK$99,0),1))</f>
        <v>#N/A</v>
      </c>
      <c r="S110" s="268" t="e">
        <f>(INDEX(Finish_table!BS$4:BS$99,MATCH('10Year_History_Results'!$G110,Finish_table!BT$4:BT$99,0),1))</f>
        <v>#N/A</v>
      </c>
      <c r="T110" s="268" t="str">
        <f>(INDEX(Finish_table!CB$4:CB$99,MATCH('10Year_History_Results'!$G110,Finish_table!CC$4:CC$99,0),1))</f>
        <v>SF</v>
      </c>
      <c r="U110" s="268" t="e">
        <f>(INDEX(Finish_table!CK$4:CK$99,MATCH('10Year_History_Results'!$G110,Finish_table!CL$4:CL$99,0),1))</f>
        <v>#N/A</v>
      </c>
      <c r="V110" s="288" t="str">
        <f>(INDEX(Finish_table!CT$4:CT$99,MATCH('10Year_History_Results'!$G110,Finish_table!CU$4:CU$99,0),1))</f>
        <v>QF</v>
      </c>
      <c r="W110" s="2"/>
      <c r="Z110">
        <f t="shared" si="35"/>
        <v>525</v>
      </c>
      <c r="AA110" s="117"/>
      <c r="AB110" s="2"/>
      <c r="AC110" s="2">
        <f t="shared" si="55"/>
        <v>0</v>
      </c>
      <c r="AD110" s="2">
        <f t="shared" si="36"/>
        <v>0</v>
      </c>
      <c r="AE110" s="2">
        <f t="shared" si="37"/>
        <v>0</v>
      </c>
      <c r="AF110" s="2">
        <f t="shared" si="38"/>
        <v>0</v>
      </c>
      <c r="AG110" s="2">
        <f t="shared" si="39"/>
        <v>0</v>
      </c>
      <c r="AH110" s="2">
        <f t="shared" si="40"/>
        <v>0</v>
      </c>
      <c r="AI110" s="2">
        <f t="shared" si="41"/>
        <v>0</v>
      </c>
      <c r="AJ110" s="2">
        <f t="shared" si="42"/>
        <v>10</v>
      </c>
      <c r="AK110" s="2">
        <f t="shared" si="43"/>
        <v>0</v>
      </c>
      <c r="AL110" s="154">
        <f t="shared" si="44"/>
        <v>0</v>
      </c>
      <c r="AM110" s="2">
        <f t="shared" si="56"/>
        <v>3.1622776601683795</v>
      </c>
      <c r="AN110" s="2"/>
      <c r="AO110">
        <f t="shared" si="57"/>
        <v>525</v>
      </c>
      <c r="AP110" s="117"/>
      <c r="AQ110" s="2"/>
      <c r="AR110" s="2">
        <f>INDEX('2001'!$B$44:$B$140,'10Year_History_Results'!BF110)</f>
        <v>0</v>
      </c>
      <c r="AS110" s="2">
        <f>INDEX('2002'!$B$44:$B$140,'10Year_History_Results'!BG110)</f>
        <v>0</v>
      </c>
      <c r="AT110" s="2">
        <f>INDEX('2003'!$B$44:$B$140,'10Year_History_Results'!BH110)</f>
        <v>11</v>
      </c>
      <c r="AU110" s="2">
        <f>INDEX('2004'!$B$44:$B$140,'10Year_History_Results'!BI110)</f>
        <v>0</v>
      </c>
      <c r="AV110" s="2">
        <f>INDEX('2005'!$B$44:$B$140,'10Year_History_Results'!BJ110)</f>
        <v>0</v>
      </c>
      <c r="AW110" s="2">
        <f>INDEX('2006'!$B$44:$B$140,'10Year_History_Results'!BK110)</f>
        <v>0</v>
      </c>
      <c r="AX110" s="2">
        <f>INDEX('2007'!$B$44:$B$140,'10Year_History_Results'!BL110)</f>
        <v>0</v>
      </c>
      <c r="AY110" s="2">
        <f>INDEX('2008'!$B$44:$B$140,'10Year_History_Results'!BM110)</f>
        <v>15</v>
      </c>
      <c r="AZ110" s="2">
        <f>INDEX('2009'!$B$44:$B$140,'10Year_History_Results'!BN110)</f>
        <v>0</v>
      </c>
      <c r="BA110" s="154">
        <f>INDEX('2010'!$B$44:$B$140,'10Year_History_Results'!BO110)</f>
        <v>4</v>
      </c>
      <c r="BC110">
        <f t="shared" si="58"/>
        <v>525</v>
      </c>
      <c r="BD110" s="117"/>
      <c r="BE110" s="2"/>
      <c r="BF110" s="2">
        <f>IF(ISNA(MATCH($BC110,'2001'!$A$44:$A$139,0)),97,MATCH($BC110,'2001'!$A$44:$A$139,0))</f>
        <v>97</v>
      </c>
      <c r="BG110" s="2">
        <f>IF(ISNA(MATCH($BC110,'2002'!$A$44:$A$139,0)),97,MATCH($BC110,'2002'!$A$44:$A$139,0))</f>
        <v>97</v>
      </c>
      <c r="BH110" s="2">
        <f>IF(ISNA(MATCH($BC110,'2003'!$A$44:$A$139,0)),97,MATCH($BC110,'2003'!$A$44:$A$139,0))</f>
        <v>74</v>
      </c>
      <c r="BI110" s="2">
        <f>IF(ISNA(MATCH($BC110,'2004'!$A$44:$A$139,0)),97,MATCH($BC110,'2004'!$A$44:$A$139,0))</f>
        <v>97</v>
      </c>
      <c r="BJ110" s="2">
        <f>IF(ISNA(MATCH($BC110,'2005'!$A$44:$A$139,0)),97,MATCH($BC110,'2005'!$A$44:$A$139,0))</f>
        <v>97</v>
      </c>
      <c r="BK110" s="2">
        <f>IF(ISNA(MATCH($BC110,'2006'!$A$44:$A$139,0)),97,MATCH($BC110,'2006'!$A$44:$A$139,0))</f>
        <v>97</v>
      </c>
      <c r="BL110" s="2">
        <f>IF(ISNA(MATCH($BC110,'2007'!$A$44:$A$139,0)),97,MATCH($BC110,'2007'!$A$44:$A$139,0))</f>
        <v>97</v>
      </c>
      <c r="BM110" s="2">
        <f>IF(ISNA(MATCH($BC110,'2008'!$A$44:$A$139,0)),97,MATCH($BC110,'2008'!$A$44:$A$139,0))</f>
        <v>54</v>
      </c>
      <c r="BN110" s="2">
        <f>IF(ISNA(MATCH($BC110,'2009'!$A$44:$A$139,0)),97,MATCH($BC110,'2009'!$A$44:$A$139,0))</f>
        <v>97</v>
      </c>
      <c r="BO110" s="154">
        <f>IF(ISNA(MATCH($BC110,'2010'!$A$44:$A$139,0)),97,MATCH($BC110,'2010'!$A$44:$A$139,0))</f>
        <v>41</v>
      </c>
      <c r="BQ110">
        <f t="shared" si="59"/>
        <v>525</v>
      </c>
      <c r="BR110" s="326"/>
      <c r="BS110" s="324"/>
      <c r="BT110" s="324">
        <f t="shared" si="60"/>
        <v>0</v>
      </c>
      <c r="BU110" s="324">
        <f t="shared" si="45"/>
        <v>0</v>
      </c>
      <c r="BV110" s="324">
        <f t="shared" si="46"/>
        <v>11</v>
      </c>
      <c r="BW110" s="324">
        <f t="shared" si="47"/>
        <v>7.3325999999999993</v>
      </c>
      <c r="BX110" s="324">
        <f t="shared" si="48"/>
        <v>4.8879111599999989</v>
      </c>
      <c r="BY110" s="324">
        <f t="shared" si="49"/>
        <v>3.2582815792559989</v>
      </c>
      <c r="BZ110" s="324">
        <f t="shared" si="50"/>
        <v>2.1719705007320487</v>
      </c>
      <c r="CA110" s="324">
        <f t="shared" si="51"/>
        <v>26.447835535787984</v>
      </c>
      <c r="CB110" s="324">
        <f t="shared" si="52"/>
        <v>17.630127168156271</v>
      </c>
      <c r="CC110" s="325">
        <f t="shared" si="53"/>
        <v>15.75224277029297</v>
      </c>
    </row>
    <row r="111" spans="2:81" ht="13.5" thickBot="1">
      <c r="B111" s="169">
        <v>60</v>
      </c>
      <c r="C111" s="52">
        <f t="shared" si="31"/>
        <v>5</v>
      </c>
      <c r="D111" s="52">
        <f t="shared" si="54"/>
        <v>0</v>
      </c>
      <c r="E111" s="99"/>
      <c r="F111" s="2">
        <f t="shared" si="61"/>
        <v>106</v>
      </c>
      <c r="G111" s="100">
        <v>126</v>
      </c>
      <c r="H111" s="169">
        <f t="shared" si="32"/>
        <v>8</v>
      </c>
      <c r="I111" s="169">
        <f t="shared" si="33"/>
        <v>118</v>
      </c>
      <c r="J111" s="331">
        <f t="shared" si="34"/>
        <v>15.572340178778397</v>
      </c>
      <c r="K111" s="99"/>
      <c r="L111" s="268"/>
      <c r="M111" s="268" t="str">
        <f>(INDEX(Finish_table!R$4:R$83,MATCH('10Year_History_Results'!$G111,Finish_table!S$4:S$83,0),1))</f>
        <v>SF</v>
      </c>
      <c r="N111" s="268" t="str">
        <f>(INDEX(Finish_table!Z$4:Z$99,MATCH('10Year_History_Results'!$G111,Finish_table!AA$4:AA$99,0),1))</f>
        <v>QF</v>
      </c>
      <c r="O111" s="268" t="str">
        <f>(INDEX(Finish_table!AI$4:AI$99,MATCH('10Year_History_Results'!$G111,Finish_table!AJ$4:AJ$99,0),1))</f>
        <v>SF</v>
      </c>
      <c r="P111" s="268" t="str">
        <f>(INDEX(Finish_table!AR$4:AR$99,MATCH('10Year_History_Results'!$G111,Finish_table!AS$4:AS$99,0),1))</f>
        <v>QF</v>
      </c>
      <c r="Q111" s="268" t="str">
        <f>(INDEX(Finish_table!BA$4:BA$99,MATCH('10Year_History_Results'!$G111,Finish_table!BB$4:BB$99,0),1))</f>
        <v>QF</v>
      </c>
      <c r="R111" s="268" t="str">
        <f>(INDEX(Finish_table!BJ$4:BJ$99,MATCH('10Year_History_Results'!$G111,Finish_table!BK$4:BK$99,0),1))</f>
        <v>SF</v>
      </c>
      <c r="S111" s="268" t="str">
        <f>(INDEX(Finish_table!BS$4:BS$99,MATCH('10Year_History_Results'!$G111,Finish_table!BT$4:BT$99,0),1))</f>
        <v>SF</v>
      </c>
      <c r="T111" s="268" t="e">
        <f>(INDEX(Finish_table!CB$4:CB$99,MATCH('10Year_History_Results'!$G111,Finish_table!CC$4:CC$99,0),1))</f>
        <v>#N/A</v>
      </c>
      <c r="U111" s="268" t="str">
        <f>(INDEX(Finish_table!CK$4:CK$99,MATCH('10Year_History_Results'!$G111,Finish_table!CL$4:CL$99,0),1))</f>
        <v>QF</v>
      </c>
      <c r="V111" s="288" t="e">
        <f>(INDEX(Finish_table!CT$4:CT$99,MATCH('10Year_History_Results'!$G111,Finish_table!CU$4:CU$99,0),1))</f>
        <v>#N/A</v>
      </c>
      <c r="W111" s="2"/>
      <c r="Z111">
        <f t="shared" si="35"/>
        <v>126</v>
      </c>
      <c r="AA111" s="117"/>
      <c r="AB111" s="2"/>
      <c r="AC111" s="2">
        <f t="shared" si="55"/>
        <v>10</v>
      </c>
      <c r="AD111" s="2">
        <f t="shared" si="36"/>
        <v>0</v>
      </c>
      <c r="AE111" s="2">
        <f t="shared" si="37"/>
        <v>10</v>
      </c>
      <c r="AF111" s="2">
        <f t="shared" si="38"/>
        <v>0</v>
      </c>
      <c r="AG111" s="2">
        <f t="shared" si="39"/>
        <v>0</v>
      </c>
      <c r="AH111" s="2">
        <f t="shared" si="40"/>
        <v>10</v>
      </c>
      <c r="AI111" s="2">
        <f t="shared" si="41"/>
        <v>10</v>
      </c>
      <c r="AJ111" s="2">
        <f t="shared" si="42"/>
        <v>0</v>
      </c>
      <c r="AK111" s="2">
        <f t="shared" si="43"/>
        <v>0</v>
      </c>
      <c r="AL111" s="154">
        <f t="shared" si="44"/>
        <v>0</v>
      </c>
      <c r="AM111" s="2">
        <f t="shared" si="56"/>
        <v>5.1639777949432224</v>
      </c>
      <c r="AN111" s="2"/>
      <c r="AO111">
        <f t="shared" si="57"/>
        <v>126</v>
      </c>
      <c r="AP111" s="117"/>
      <c r="AQ111" s="2"/>
      <c r="AR111" s="2">
        <f>INDEX('2001'!$B$44:$B$140,'10Year_History_Results'!BF111)</f>
        <v>9</v>
      </c>
      <c r="AS111" s="2">
        <f>INDEX('2002'!$B$44:$B$140,'10Year_History_Results'!BG111)</f>
        <v>9</v>
      </c>
      <c r="AT111" s="2">
        <f>INDEX('2003'!$B$44:$B$140,'10Year_History_Results'!BH111)</f>
        <v>12</v>
      </c>
      <c r="AU111" s="2">
        <f>INDEX('2004'!$B$44:$B$140,'10Year_History_Results'!BI111)</f>
        <v>16</v>
      </c>
      <c r="AV111" s="2">
        <f>INDEX('2005'!$B$44:$B$140,'10Year_History_Results'!BJ111)</f>
        <v>14</v>
      </c>
      <c r="AW111" s="2">
        <f>INDEX('2006'!$B$44:$B$140,'10Year_History_Results'!BK111)</f>
        <v>12</v>
      </c>
      <c r="AX111" s="2">
        <f>INDEX('2007'!$B$44:$B$140,'10Year_History_Results'!BL111)</f>
        <v>3</v>
      </c>
      <c r="AY111" s="2">
        <f>INDEX('2008'!$B$44:$B$140,'10Year_History_Results'!BM111)</f>
        <v>0</v>
      </c>
      <c r="AZ111" s="2">
        <f>INDEX('2009'!$B$44:$B$140,'10Year_History_Results'!BN111)</f>
        <v>3</v>
      </c>
      <c r="BA111" s="154">
        <f>INDEX('2010'!$B$44:$B$140,'10Year_History_Results'!BO111)</f>
        <v>0</v>
      </c>
      <c r="BC111">
        <f t="shared" si="58"/>
        <v>126</v>
      </c>
      <c r="BD111" s="117"/>
      <c r="BE111" s="2"/>
      <c r="BF111" s="2">
        <f>IF(ISNA(MATCH($BC111,'2001'!$A$44:$A$139,0)),97,MATCH($BC111,'2001'!$A$44:$A$139,0))</f>
        <v>30</v>
      </c>
      <c r="BG111" s="2">
        <f>IF(ISNA(MATCH($BC111,'2002'!$A$44:$A$139,0)),97,MATCH($BC111,'2002'!$A$44:$A$139,0))</f>
        <v>28</v>
      </c>
      <c r="BH111" s="2">
        <f>IF(ISNA(MATCH($BC111,'2003'!$A$44:$A$139,0)),97,MATCH($BC111,'2003'!$A$44:$A$139,0))</f>
        <v>26</v>
      </c>
      <c r="BI111" s="2">
        <f>IF(ISNA(MATCH($BC111,'2004'!$A$44:$A$139,0)),97,MATCH($BC111,'2004'!$A$44:$A$139,0))</f>
        <v>23</v>
      </c>
      <c r="BJ111" s="2">
        <f>IF(ISNA(MATCH($BC111,'2005'!$A$44:$A$139,0)),97,MATCH($BC111,'2005'!$A$44:$A$139,0))</f>
        <v>25</v>
      </c>
      <c r="BK111" s="2">
        <f>IF(ISNA(MATCH($BC111,'2006'!$A$44:$A$139,0)),97,MATCH($BC111,'2006'!$A$44:$A$139,0))</f>
        <v>26</v>
      </c>
      <c r="BL111" s="2">
        <f>IF(ISNA(MATCH($BC111,'2007'!$A$44:$A$139,0)),97,MATCH($BC111,'2007'!$A$44:$A$139,0))</f>
        <v>23</v>
      </c>
      <c r="BM111" s="2">
        <f>IF(ISNA(MATCH($BC111,'2008'!$A$44:$A$139,0)),97,MATCH($BC111,'2008'!$A$44:$A$139,0))</f>
        <v>97</v>
      </c>
      <c r="BN111" s="2">
        <f>IF(ISNA(MATCH($BC111,'2009'!$A$44:$A$139,0)),97,MATCH($BC111,'2009'!$A$44:$A$139,0))</f>
        <v>21</v>
      </c>
      <c r="BO111" s="154">
        <f>IF(ISNA(MATCH($BC111,'2010'!$A$44:$A$139,0)),97,MATCH($BC111,'2010'!$A$44:$A$139,0))</f>
        <v>97</v>
      </c>
      <c r="BQ111">
        <f t="shared" si="59"/>
        <v>126</v>
      </c>
      <c r="BR111" s="326"/>
      <c r="BS111" s="324"/>
      <c r="BT111" s="324">
        <f t="shared" si="60"/>
        <v>19</v>
      </c>
      <c r="BU111" s="324">
        <f t="shared" si="45"/>
        <v>21.665399999999998</v>
      </c>
      <c r="BV111" s="324">
        <f t="shared" si="46"/>
        <v>36.442155639999996</v>
      </c>
      <c r="BW111" s="324">
        <f t="shared" si="47"/>
        <v>40.292340949623991</v>
      </c>
      <c r="BX111" s="324">
        <f t="shared" si="48"/>
        <v>40.858874477019356</v>
      </c>
      <c r="BY111" s="324">
        <f t="shared" si="49"/>
        <v>49.236525726381103</v>
      </c>
      <c r="BZ111" s="324">
        <f t="shared" si="50"/>
        <v>45.821068049205643</v>
      </c>
      <c r="CA111" s="324">
        <f t="shared" si="51"/>
        <v>30.54432396160048</v>
      </c>
      <c r="CB111" s="324">
        <f t="shared" si="52"/>
        <v>23.360846352802877</v>
      </c>
      <c r="CC111" s="325">
        <f t="shared" si="53"/>
        <v>15.572340178778397</v>
      </c>
    </row>
    <row r="112" spans="2:81" ht="13.5" thickBot="1">
      <c r="B112" s="169">
        <v>60</v>
      </c>
      <c r="C112" s="52">
        <f t="shared" si="31"/>
        <v>6</v>
      </c>
      <c r="D112" s="52">
        <f t="shared" si="54"/>
        <v>0</v>
      </c>
      <c r="E112" s="99"/>
      <c r="F112" s="2">
        <f t="shared" si="61"/>
        <v>107</v>
      </c>
      <c r="G112" s="100">
        <v>816</v>
      </c>
      <c r="H112" s="169">
        <f t="shared" si="32"/>
        <v>2</v>
      </c>
      <c r="I112" s="169">
        <f t="shared" si="33"/>
        <v>27</v>
      </c>
      <c r="J112" s="331">
        <f t="shared" si="34"/>
        <v>15.553511159999999</v>
      </c>
      <c r="K112" s="99"/>
      <c r="L112" s="268"/>
      <c r="M112" s="268" t="e">
        <f>(INDEX(Finish_table!R$4:R$83,MATCH('10Year_History_Results'!$G112,Finish_table!S$4:S$83,0),1))</f>
        <v>#N/A</v>
      </c>
      <c r="N112" s="268" t="e">
        <f>(INDEX(Finish_table!Z$4:Z$99,MATCH('10Year_History_Results'!$G112,Finish_table!AA$4:AA$99,0),1))</f>
        <v>#N/A</v>
      </c>
      <c r="O112" s="268" t="e">
        <f>(INDEX(Finish_table!AI$4:AI$99,MATCH('10Year_History_Results'!$G112,Finish_table!AJ$4:AJ$99,0),1))</f>
        <v>#N/A</v>
      </c>
      <c r="P112" s="268" t="e">
        <f>(INDEX(Finish_table!AR$4:AR$99,MATCH('10Year_History_Results'!$G112,Finish_table!AS$4:AS$99,0),1))</f>
        <v>#N/A</v>
      </c>
      <c r="Q112" s="268" t="e">
        <f>(INDEX(Finish_table!BA$4:BA$99,MATCH('10Year_History_Results'!$G112,Finish_table!BB$4:BB$99,0),1))</f>
        <v>#N/A</v>
      </c>
      <c r="R112" s="268" t="e">
        <f>(INDEX(Finish_table!BJ$4:BJ$99,MATCH('10Year_History_Results'!$G112,Finish_table!BK$4:BK$99,0),1))</f>
        <v>#N/A</v>
      </c>
      <c r="S112" s="268" t="e">
        <f>(INDEX(Finish_table!BS$4:BS$99,MATCH('10Year_History_Results'!$G112,Finish_table!BT$4:BT$99,0),1))</f>
        <v>#N/A</v>
      </c>
      <c r="T112" s="268" t="str">
        <f>(INDEX(Finish_table!CB$4:CB$99,MATCH('10Year_History_Results'!$G112,Finish_table!CC$4:CC$99,0),1))</f>
        <v>QF</v>
      </c>
      <c r="U112" s="268" t="str">
        <f>(INDEX(Finish_table!CK$4:CK$99,MATCH('10Year_History_Results'!$G112,Finish_table!CL$4:CL$99,0),1))</f>
        <v>SF</v>
      </c>
      <c r="V112" s="288" t="e">
        <f>(INDEX(Finish_table!CT$4:CT$99,MATCH('10Year_History_Results'!$G112,Finish_table!CU$4:CU$99,0),1))</f>
        <v>#N/A</v>
      </c>
      <c r="W112" s="2"/>
      <c r="Z112">
        <f t="shared" si="35"/>
        <v>816</v>
      </c>
      <c r="AA112" s="117"/>
      <c r="AB112" s="2"/>
      <c r="AC112" s="2">
        <f t="shared" si="55"/>
        <v>0</v>
      </c>
      <c r="AD112" s="2">
        <f t="shared" si="36"/>
        <v>0</v>
      </c>
      <c r="AE112" s="2">
        <f t="shared" si="37"/>
        <v>0</v>
      </c>
      <c r="AF112" s="2">
        <f t="shared" si="38"/>
        <v>0</v>
      </c>
      <c r="AG112" s="2">
        <f t="shared" si="39"/>
        <v>0</v>
      </c>
      <c r="AH112" s="2">
        <f t="shared" si="40"/>
        <v>0</v>
      </c>
      <c r="AI112" s="2">
        <f t="shared" si="41"/>
        <v>0</v>
      </c>
      <c r="AJ112" s="2">
        <f t="shared" si="42"/>
        <v>0</v>
      </c>
      <c r="AK112" s="2">
        <f t="shared" si="43"/>
        <v>10</v>
      </c>
      <c r="AL112" s="154">
        <f t="shared" si="44"/>
        <v>0</v>
      </c>
      <c r="AM112" s="2">
        <f t="shared" si="56"/>
        <v>3.1622776601683795</v>
      </c>
      <c r="AN112" s="2"/>
      <c r="AO112">
        <f t="shared" si="57"/>
        <v>816</v>
      </c>
      <c r="AP112" s="117"/>
      <c r="AQ112" s="2"/>
      <c r="AR112" s="2">
        <f>INDEX('2001'!$B$44:$B$140,'10Year_History_Results'!BF112)</f>
        <v>0</v>
      </c>
      <c r="AS112" s="2">
        <f>INDEX('2002'!$B$44:$B$140,'10Year_History_Results'!BG112)</f>
        <v>0</v>
      </c>
      <c r="AT112" s="2">
        <f>INDEX('2003'!$B$44:$B$140,'10Year_History_Results'!BH112)</f>
        <v>0</v>
      </c>
      <c r="AU112" s="2">
        <f>INDEX('2004'!$B$44:$B$140,'10Year_History_Results'!BI112)</f>
        <v>0</v>
      </c>
      <c r="AV112" s="2">
        <f>INDEX('2005'!$B$44:$B$140,'10Year_History_Results'!BJ112)</f>
        <v>0</v>
      </c>
      <c r="AW112" s="2">
        <f>INDEX('2006'!$B$44:$B$140,'10Year_History_Results'!BK112)</f>
        <v>0</v>
      </c>
      <c r="AX112" s="2">
        <f>INDEX('2007'!$B$44:$B$140,'10Year_History_Results'!BL112)</f>
        <v>0</v>
      </c>
      <c r="AY112" s="2">
        <f>INDEX('2008'!$B$44:$B$140,'10Year_History_Results'!BM112)</f>
        <v>11</v>
      </c>
      <c r="AZ112" s="2">
        <f>INDEX('2009'!$B$44:$B$140,'10Year_History_Results'!BN112)</f>
        <v>6</v>
      </c>
      <c r="BA112" s="154">
        <f>INDEX('2010'!$B$44:$B$140,'10Year_History_Results'!BO112)</f>
        <v>0</v>
      </c>
      <c r="BC112">
        <f t="shared" si="58"/>
        <v>816</v>
      </c>
      <c r="BD112" s="117"/>
      <c r="BE112" s="2"/>
      <c r="BF112" s="2">
        <f>IF(ISNA(MATCH($BC112,'2001'!$A$44:$A$139,0)),97,MATCH($BC112,'2001'!$A$44:$A$139,0))</f>
        <v>97</v>
      </c>
      <c r="BG112" s="2">
        <f>IF(ISNA(MATCH($BC112,'2002'!$A$44:$A$139,0)),97,MATCH($BC112,'2002'!$A$44:$A$139,0))</f>
        <v>97</v>
      </c>
      <c r="BH112" s="2">
        <f>IF(ISNA(MATCH($BC112,'2003'!$A$44:$A$139,0)),97,MATCH($BC112,'2003'!$A$44:$A$139,0))</f>
        <v>97</v>
      </c>
      <c r="BI112" s="2">
        <f>IF(ISNA(MATCH($BC112,'2004'!$A$44:$A$139,0)),97,MATCH($BC112,'2004'!$A$44:$A$139,0))</f>
        <v>97</v>
      </c>
      <c r="BJ112" s="2">
        <f>IF(ISNA(MATCH($BC112,'2005'!$A$44:$A$139,0)),97,MATCH($BC112,'2005'!$A$44:$A$139,0))</f>
        <v>97</v>
      </c>
      <c r="BK112" s="2">
        <f>IF(ISNA(MATCH($BC112,'2006'!$A$44:$A$139,0)),97,MATCH($BC112,'2006'!$A$44:$A$139,0))</f>
        <v>97</v>
      </c>
      <c r="BL112" s="2">
        <f>IF(ISNA(MATCH($BC112,'2007'!$A$44:$A$139,0)),97,MATCH($BC112,'2007'!$A$44:$A$139,0))</f>
        <v>97</v>
      </c>
      <c r="BM112" s="2">
        <f>IF(ISNA(MATCH($BC112,'2008'!$A$44:$A$139,0)),97,MATCH($BC112,'2008'!$A$44:$A$139,0))</f>
        <v>59</v>
      </c>
      <c r="BN112" s="2">
        <f>IF(ISNA(MATCH($BC112,'2009'!$A$44:$A$139,0)),97,MATCH($BC112,'2009'!$A$44:$A$139,0))</f>
        <v>54</v>
      </c>
      <c r="BO112" s="154">
        <f>IF(ISNA(MATCH($BC112,'2010'!$A$44:$A$139,0)),97,MATCH($BC112,'2010'!$A$44:$A$139,0))</f>
        <v>97</v>
      </c>
      <c r="BQ112">
        <f t="shared" si="59"/>
        <v>816</v>
      </c>
      <c r="BR112" s="326"/>
      <c r="BS112" s="324"/>
      <c r="BT112" s="324">
        <f t="shared" si="60"/>
        <v>0</v>
      </c>
      <c r="BU112" s="324">
        <f t="shared" si="45"/>
        <v>0</v>
      </c>
      <c r="BV112" s="324">
        <f t="shared" si="46"/>
        <v>0</v>
      </c>
      <c r="BW112" s="324">
        <f t="shared" si="47"/>
        <v>0</v>
      </c>
      <c r="BX112" s="324">
        <f t="shared" si="48"/>
        <v>0</v>
      </c>
      <c r="BY112" s="324">
        <f t="shared" si="49"/>
        <v>0</v>
      </c>
      <c r="BZ112" s="324">
        <f t="shared" si="50"/>
        <v>0</v>
      </c>
      <c r="CA112" s="324">
        <f t="shared" si="51"/>
        <v>11</v>
      </c>
      <c r="CB112" s="324">
        <f t="shared" si="52"/>
        <v>23.332599999999999</v>
      </c>
      <c r="CC112" s="325">
        <f t="shared" si="53"/>
        <v>15.553511159999999</v>
      </c>
    </row>
    <row r="113" spans="2:81" ht="13.5" thickBot="1">
      <c r="B113" s="169">
        <v>60</v>
      </c>
      <c r="C113" s="52">
        <f t="shared" si="31"/>
        <v>7</v>
      </c>
      <c r="D113" s="52">
        <f t="shared" si="54"/>
        <v>0</v>
      </c>
      <c r="E113" s="99"/>
      <c r="F113" s="2">
        <f t="shared" si="61"/>
        <v>108</v>
      </c>
      <c r="G113" s="100">
        <v>1577</v>
      </c>
      <c r="H113" s="169">
        <f t="shared" si="32"/>
        <v>1</v>
      </c>
      <c r="I113" s="169">
        <f t="shared" si="33"/>
        <v>34</v>
      </c>
      <c r="J113" s="331">
        <f t="shared" si="34"/>
        <v>15.108089039999999</v>
      </c>
      <c r="K113" s="99"/>
      <c r="L113" s="268"/>
      <c r="M113" s="268" t="e">
        <f>(INDEX(Finish_table!R$4:R$83,MATCH('10Year_History_Results'!$G113,Finish_table!S$4:S$83,0),1))</f>
        <v>#N/A</v>
      </c>
      <c r="N113" s="268" t="e">
        <f>(INDEX(Finish_table!Z$4:Z$99,MATCH('10Year_History_Results'!$G113,Finish_table!AA$4:AA$99,0),1))</f>
        <v>#N/A</v>
      </c>
      <c r="O113" s="268" t="e">
        <f>(INDEX(Finish_table!AI$4:AI$99,MATCH('10Year_History_Results'!$G113,Finish_table!AJ$4:AJ$99,0),1))</f>
        <v>#N/A</v>
      </c>
      <c r="P113" s="268" t="e">
        <f>(INDEX(Finish_table!AR$4:AR$99,MATCH('10Year_History_Results'!$G113,Finish_table!AS$4:AS$99,0),1))</f>
        <v>#N/A</v>
      </c>
      <c r="Q113" s="268" t="e">
        <f>(INDEX(Finish_table!BA$4:BA$99,MATCH('10Year_History_Results'!$G113,Finish_table!BB$4:BB$99,0),1))</f>
        <v>#N/A</v>
      </c>
      <c r="R113" s="268" t="e">
        <f>(INDEX(Finish_table!BJ$4:BJ$99,MATCH('10Year_History_Results'!$G113,Finish_table!BK$4:BK$99,0),1))</f>
        <v>#N/A</v>
      </c>
      <c r="S113" s="268" t="e">
        <f>(INDEX(Finish_table!BS$4:BS$99,MATCH('10Year_History_Results'!$G113,Finish_table!BT$4:BT$99,0),1))</f>
        <v>#N/A</v>
      </c>
      <c r="T113" s="268" t="str">
        <f>(INDEX(Finish_table!CB$4:CB$99,MATCH('10Year_History_Results'!$G113,Finish_table!CC$4:CC$99,0),1))</f>
        <v>F</v>
      </c>
      <c r="U113" s="268" t="e">
        <f>(INDEX(Finish_table!CK$4:CK$99,MATCH('10Year_History_Results'!$G113,Finish_table!CL$4:CL$99,0),1))</f>
        <v>#N/A</v>
      </c>
      <c r="V113" s="288" t="e">
        <f>(INDEX(Finish_table!CT$4:CT$99,MATCH('10Year_History_Results'!$G113,Finish_table!CU$4:CU$99,0),1))</f>
        <v>#N/A</v>
      </c>
      <c r="W113" s="2"/>
      <c r="Z113">
        <f t="shared" si="35"/>
        <v>1577</v>
      </c>
      <c r="AA113" s="117"/>
      <c r="AB113" s="2"/>
      <c r="AC113" s="2">
        <f t="shared" si="55"/>
        <v>0</v>
      </c>
      <c r="AD113" s="2">
        <f t="shared" si="36"/>
        <v>0</v>
      </c>
      <c r="AE113" s="2">
        <f t="shared" si="37"/>
        <v>0</v>
      </c>
      <c r="AF113" s="2">
        <f t="shared" si="38"/>
        <v>0</v>
      </c>
      <c r="AG113" s="2">
        <f t="shared" si="39"/>
        <v>0</v>
      </c>
      <c r="AH113" s="2">
        <f t="shared" si="40"/>
        <v>0</v>
      </c>
      <c r="AI113" s="2">
        <f t="shared" si="41"/>
        <v>0</v>
      </c>
      <c r="AJ113" s="2">
        <f t="shared" si="42"/>
        <v>20</v>
      </c>
      <c r="AK113" s="2">
        <f t="shared" si="43"/>
        <v>0</v>
      </c>
      <c r="AL113" s="154">
        <f t="shared" si="44"/>
        <v>0</v>
      </c>
      <c r="AM113" s="2">
        <f t="shared" si="56"/>
        <v>6.324555320336759</v>
      </c>
      <c r="AN113" s="2"/>
      <c r="AO113">
        <f t="shared" si="57"/>
        <v>1577</v>
      </c>
      <c r="AP113" s="117"/>
      <c r="AQ113" s="2"/>
      <c r="AR113" s="2">
        <f>INDEX('2001'!$B$44:$B$140,'10Year_History_Results'!BF113)</f>
        <v>0</v>
      </c>
      <c r="AS113" s="2">
        <f>INDEX('2002'!$B$44:$B$140,'10Year_History_Results'!BG113)</f>
        <v>0</v>
      </c>
      <c r="AT113" s="2">
        <f>INDEX('2003'!$B$44:$B$140,'10Year_History_Results'!BH113)</f>
        <v>0</v>
      </c>
      <c r="AU113" s="2">
        <f>INDEX('2004'!$B$44:$B$140,'10Year_History_Results'!BI113)</f>
        <v>0</v>
      </c>
      <c r="AV113" s="2">
        <f>INDEX('2005'!$B$44:$B$140,'10Year_History_Results'!BJ113)</f>
        <v>0</v>
      </c>
      <c r="AW113" s="2">
        <f>INDEX('2006'!$B$44:$B$140,'10Year_History_Results'!BK113)</f>
        <v>0</v>
      </c>
      <c r="AX113" s="2">
        <f>INDEX('2007'!$B$44:$B$140,'10Year_History_Results'!BL113)</f>
        <v>0</v>
      </c>
      <c r="AY113" s="2">
        <f>INDEX('2008'!$B$44:$B$140,'10Year_History_Results'!BM113)</f>
        <v>14</v>
      </c>
      <c r="AZ113" s="2">
        <f>INDEX('2009'!$B$44:$B$140,'10Year_History_Results'!BN113)</f>
        <v>0</v>
      </c>
      <c r="BA113" s="154">
        <f>INDEX('2010'!$B$44:$B$140,'10Year_History_Results'!BO113)</f>
        <v>0</v>
      </c>
      <c r="BC113">
        <f t="shared" si="58"/>
        <v>1577</v>
      </c>
      <c r="BD113" s="117"/>
      <c r="BE113" s="2"/>
      <c r="BF113" s="2">
        <f>IF(ISNA(MATCH($BC113,'2001'!$A$44:$A$139,0)),97,MATCH($BC113,'2001'!$A$44:$A$139,0))</f>
        <v>97</v>
      </c>
      <c r="BG113" s="2">
        <f>IF(ISNA(MATCH($BC113,'2002'!$A$44:$A$139,0)),97,MATCH($BC113,'2002'!$A$44:$A$139,0))</f>
        <v>97</v>
      </c>
      <c r="BH113" s="2">
        <f>IF(ISNA(MATCH($BC113,'2003'!$A$44:$A$139,0)),97,MATCH($BC113,'2003'!$A$44:$A$139,0))</f>
        <v>97</v>
      </c>
      <c r="BI113" s="2">
        <f>IF(ISNA(MATCH($BC113,'2004'!$A$44:$A$139,0)),97,MATCH($BC113,'2004'!$A$44:$A$139,0))</f>
        <v>97</v>
      </c>
      <c r="BJ113" s="2">
        <f>IF(ISNA(MATCH($BC113,'2005'!$A$44:$A$139,0)),97,MATCH($BC113,'2005'!$A$44:$A$139,0))</f>
        <v>97</v>
      </c>
      <c r="BK113" s="2">
        <f>IF(ISNA(MATCH($BC113,'2006'!$A$44:$A$139,0)),97,MATCH($BC113,'2006'!$A$44:$A$139,0))</f>
        <v>97</v>
      </c>
      <c r="BL113" s="2">
        <f>IF(ISNA(MATCH($BC113,'2007'!$A$44:$A$139,0)),97,MATCH($BC113,'2007'!$A$44:$A$139,0))</f>
        <v>97</v>
      </c>
      <c r="BM113" s="2">
        <f>IF(ISNA(MATCH($BC113,'2008'!$A$44:$A$139,0)),97,MATCH($BC113,'2008'!$A$44:$A$139,0))</f>
        <v>76</v>
      </c>
      <c r="BN113" s="2">
        <f>IF(ISNA(MATCH($BC113,'2009'!$A$44:$A$139,0)),97,MATCH($BC113,'2009'!$A$44:$A$139,0))</f>
        <v>97</v>
      </c>
      <c r="BO113" s="154">
        <f>IF(ISNA(MATCH($BC113,'2010'!$A$44:$A$139,0)),97,MATCH($BC113,'2010'!$A$44:$A$139,0))</f>
        <v>97</v>
      </c>
      <c r="BQ113">
        <f t="shared" si="59"/>
        <v>1577</v>
      </c>
      <c r="BR113" s="326"/>
      <c r="BS113" s="324"/>
      <c r="BT113" s="324">
        <f t="shared" si="60"/>
        <v>0</v>
      </c>
      <c r="BU113" s="324">
        <f t="shared" si="45"/>
        <v>0</v>
      </c>
      <c r="BV113" s="324">
        <f t="shared" si="46"/>
        <v>0</v>
      </c>
      <c r="BW113" s="324">
        <f t="shared" si="47"/>
        <v>0</v>
      </c>
      <c r="BX113" s="324">
        <f t="shared" si="48"/>
        <v>0</v>
      </c>
      <c r="BY113" s="324">
        <f t="shared" si="49"/>
        <v>0</v>
      </c>
      <c r="BZ113" s="324">
        <f t="shared" si="50"/>
        <v>0</v>
      </c>
      <c r="CA113" s="324">
        <f t="shared" si="51"/>
        <v>34</v>
      </c>
      <c r="CB113" s="324">
        <f t="shared" si="52"/>
        <v>22.664400000000001</v>
      </c>
      <c r="CC113" s="325">
        <f t="shared" si="53"/>
        <v>15.108089039999999</v>
      </c>
    </row>
    <row r="114" spans="2:81" ht="13.5" thickBot="1">
      <c r="B114" s="169">
        <v>60</v>
      </c>
      <c r="C114" s="52">
        <f t="shared" si="31"/>
        <v>8</v>
      </c>
      <c r="D114" s="52">
        <f t="shared" si="54"/>
        <v>8</v>
      </c>
      <c r="E114" s="99"/>
      <c r="F114" s="2">
        <f t="shared" si="61"/>
        <v>109</v>
      </c>
      <c r="G114" s="100">
        <v>107</v>
      </c>
      <c r="H114" s="169">
        <f t="shared" si="32"/>
        <v>4</v>
      </c>
      <c r="I114" s="169">
        <f t="shared" si="33"/>
        <v>53</v>
      </c>
      <c r="J114" s="331">
        <f t="shared" si="34"/>
        <v>15.082567554857087</v>
      </c>
      <c r="K114" s="99"/>
      <c r="L114" s="268"/>
      <c r="M114" s="268" t="e">
        <f>(INDEX(Finish_table!R$4:R$83,MATCH('10Year_History_Results'!$G114,Finish_table!S$4:S$83,0),1))</f>
        <v>#N/A</v>
      </c>
      <c r="N114" s="268" t="e">
        <f>(INDEX(Finish_table!Z$4:Z$99,MATCH('10Year_History_Results'!$G114,Finish_table!AA$4:AA$99,0),1))</f>
        <v>#N/A</v>
      </c>
      <c r="O114" s="268" t="e">
        <f>(INDEX(Finish_table!AI$4:AI$99,MATCH('10Year_History_Results'!$G114,Finish_table!AJ$4:AJ$99,0),1))</f>
        <v>#N/A</v>
      </c>
      <c r="P114" s="268" t="str">
        <f>(INDEX(Finish_table!AR$4:AR$99,MATCH('10Year_History_Results'!$G114,Finish_table!AS$4:AS$99,0),1))</f>
        <v>QF</v>
      </c>
      <c r="Q114" s="268" t="str">
        <f>(INDEX(Finish_table!BA$4:BA$99,MATCH('10Year_History_Results'!$G114,Finish_table!BB$4:BB$99,0),1))</f>
        <v>QF</v>
      </c>
      <c r="R114" s="268" t="e">
        <f>(INDEX(Finish_table!BJ$4:BJ$99,MATCH('10Year_History_Results'!$G114,Finish_table!BK$4:BK$99,0),1))</f>
        <v>#N/A</v>
      </c>
      <c r="S114" s="268" t="str">
        <f>(INDEX(Finish_table!BS$4:BS$99,MATCH('10Year_History_Results'!$G114,Finish_table!BT$4:BT$99,0),1))</f>
        <v>F</v>
      </c>
      <c r="T114" s="268" t="e">
        <f>(INDEX(Finish_table!CB$4:CB$99,MATCH('10Year_History_Results'!$G114,Finish_table!CC$4:CC$99,0),1))</f>
        <v>#N/A</v>
      </c>
      <c r="U114" s="268" t="str">
        <f>(INDEX(Finish_table!CK$4:CK$99,MATCH('10Year_History_Results'!$G114,Finish_table!CL$4:CL$99,0),1))</f>
        <v>QF</v>
      </c>
      <c r="V114" s="288" t="e">
        <f>(INDEX(Finish_table!CT$4:CT$99,MATCH('10Year_History_Results'!$G114,Finish_table!CU$4:CU$99,0),1))</f>
        <v>#N/A</v>
      </c>
      <c r="W114" s="2"/>
      <c r="Z114">
        <f t="shared" si="35"/>
        <v>107</v>
      </c>
      <c r="AA114" s="117"/>
      <c r="AB114" s="2"/>
      <c r="AC114" s="2">
        <f t="shared" si="55"/>
        <v>0</v>
      </c>
      <c r="AD114" s="2">
        <f t="shared" si="36"/>
        <v>0</v>
      </c>
      <c r="AE114" s="2">
        <f t="shared" si="37"/>
        <v>0</v>
      </c>
      <c r="AF114" s="2">
        <f t="shared" si="38"/>
        <v>0</v>
      </c>
      <c r="AG114" s="2">
        <f t="shared" si="39"/>
        <v>0</v>
      </c>
      <c r="AH114" s="2">
        <f t="shared" si="40"/>
        <v>0</v>
      </c>
      <c r="AI114" s="2">
        <f t="shared" si="41"/>
        <v>20</v>
      </c>
      <c r="AJ114" s="2">
        <f t="shared" si="42"/>
        <v>0</v>
      </c>
      <c r="AK114" s="2">
        <f t="shared" si="43"/>
        <v>0</v>
      </c>
      <c r="AL114" s="154">
        <f t="shared" si="44"/>
        <v>0</v>
      </c>
      <c r="AM114" s="2">
        <f t="shared" si="56"/>
        <v>6.324555320336759</v>
      </c>
      <c r="AN114" s="2"/>
      <c r="AO114">
        <f t="shared" si="57"/>
        <v>107</v>
      </c>
      <c r="AP114" s="117"/>
      <c r="AQ114" s="2"/>
      <c r="AR114" s="2">
        <f>INDEX('2001'!$B$44:$B$140,'10Year_History_Results'!BF114)</f>
        <v>0</v>
      </c>
      <c r="AS114" s="2">
        <f>INDEX('2002'!$B$44:$B$140,'10Year_History_Results'!BG114)</f>
        <v>0</v>
      </c>
      <c r="AT114" s="2">
        <f>INDEX('2003'!$B$44:$B$140,'10Year_History_Results'!BH114)</f>
        <v>0</v>
      </c>
      <c r="AU114" s="2">
        <f>INDEX('2004'!$B$44:$B$140,'10Year_History_Results'!BI114)</f>
        <v>15</v>
      </c>
      <c r="AV114" s="2">
        <f>INDEX('2005'!$B$44:$B$140,'10Year_History_Results'!BJ114)</f>
        <v>5</v>
      </c>
      <c r="AW114" s="2">
        <f>INDEX('2006'!$B$44:$B$140,'10Year_History_Results'!BK114)</f>
        <v>0</v>
      </c>
      <c r="AX114" s="2">
        <f>INDEX('2007'!$B$44:$B$140,'10Year_History_Results'!BL114)</f>
        <v>4</v>
      </c>
      <c r="AY114" s="2">
        <f>INDEX('2008'!$B$44:$B$140,'10Year_History_Results'!BM114)</f>
        <v>0</v>
      </c>
      <c r="AZ114" s="2">
        <f>INDEX('2009'!$B$44:$B$140,'10Year_History_Results'!BN114)</f>
        <v>9</v>
      </c>
      <c r="BA114" s="154">
        <f>INDEX('2010'!$B$44:$B$140,'10Year_History_Results'!BO114)</f>
        <v>0</v>
      </c>
      <c r="BC114">
        <f t="shared" si="58"/>
        <v>107</v>
      </c>
      <c r="BD114" s="117"/>
      <c r="BE114" s="2"/>
      <c r="BF114" s="2">
        <f>IF(ISNA(MATCH($BC114,'2001'!$A$44:$A$139,0)),97,MATCH($BC114,'2001'!$A$44:$A$139,0))</f>
        <v>97</v>
      </c>
      <c r="BG114" s="2">
        <f>IF(ISNA(MATCH($BC114,'2002'!$A$44:$A$139,0)),97,MATCH($BC114,'2002'!$A$44:$A$139,0))</f>
        <v>97</v>
      </c>
      <c r="BH114" s="2">
        <f>IF(ISNA(MATCH($BC114,'2003'!$A$44:$A$139,0)),97,MATCH($BC114,'2003'!$A$44:$A$139,0))</f>
        <v>97</v>
      </c>
      <c r="BI114" s="2">
        <f>IF(ISNA(MATCH($BC114,'2004'!$A$44:$A$139,0)),97,MATCH($BC114,'2004'!$A$44:$A$139,0))</f>
        <v>20</v>
      </c>
      <c r="BJ114" s="2">
        <f>IF(ISNA(MATCH($BC114,'2005'!$A$44:$A$139,0)),97,MATCH($BC114,'2005'!$A$44:$A$139,0))</f>
        <v>20</v>
      </c>
      <c r="BK114" s="2">
        <f>IF(ISNA(MATCH($BC114,'2006'!$A$44:$A$139,0)),97,MATCH($BC114,'2006'!$A$44:$A$139,0))</f>
        <v>97</v>
      </c>
      <c r="BL114" s="2">
        <f>IF(ISNA(MATCH($BC114,'2007'!$A$44:$A$139,0)),97,MATCH($BC114,'2007'!$A$44:$A$139,0))</f>
        <v>18</v>
      </c>
      <c r="BM114" s="2">
        <f>IF(ISNA(MATCH($BC114,'2008'!$A$44:$A$139,0)),97,MATCH($BC114,'2008'!$A$44:$A$139,0))</f>
        <v>97</v>
      </c>
      <c r="BN114" s="2">
        <f>IF(ISNA(MATCH($BC114,'2009'!$A$44:$A$139,0)),97,MATCH($BC114,'2009'!$A$44:$A$139,0))</f>
        <v>16</v>
      </c>
      <c r="BO114" s="154">
        <f>IF(ISNA(MATCH($BC114,'2010'!$A$44:$A$139,0)),97,MATCH($BC114,'2010'!$A$44:$A$139,0))</f>
        <v>97</v>
      </c>
      <c r="BQ114">
        <f t="shared" si="59"/>
        <v>107</v>
      </c>
      <c r="BR114" s="326"/>
      <c r="BS114" s="324"/>
      <c r="BT114" s="324">
        <f t="shared" si="60"/>
        <v>0</v>
      </c>
      <c r="BU114" s="324">
        <f t="shared" si="45"/>
        <v>0</v>
      </c>
      <c r="BV114" s="324">
        <f t="shared" si="46"/>
        <v>0</v>
      </c>
      <c r="BW114" s="324">
        <f t="shared" si="47"/>
        <v>15</v>
      </c>
      <c r="BX114" s="324">
        <f t="shared" si="48"/>
        <v>14.998999999999999</v>
      </c>
      <c r="BY114" s="324">
        <f t="shared" si="49"/>
        <v>9.9983333999999982</v>
      </c>
      <c r="BZ114" s="324">
        <f t="shared" si="50"/>
        <v>30.664889044439999</v>
      </c>
      <c r="CA114" s="324">
        <f t="shared" si="51"/>
        <v>20.441215037023703</v>
      </c>
      <c r="CB114" s="324">
        <f t="shared" si="52"/>
        <v>22.62611394368</v>
      </c>
      <c r="CC114" s="325">
        <f t="shared" si="53"/>
        <v>15.082567554857087</v>
      </c>
    </row>
    <row r="115" spans="2:81" ht="13.5" thickBot="1">
      <c r="B115" s="169">
        <v>61</v>
      </c>
      <c r="C115" s="52">
        <f t="shared" si="31"/>
        <v>1</v>
      </c>
      <c r="D115" s="52">
        <f t="shared" si="54"/>
        <v>0</v>
      </c>
      <c r="E115" s="99"/>
      <c r="F115" s="2">
        <f t="shared" si="61"/>
        <v>110</v>
      </c>
      <c r="G115" s="100">
        <v>11</v>
      </c>
      <c r="H115" s="169">
        <f t="shared" si="32"/>
        <v>3</v>
      </c>
      <c r="I115" s="169">
        <f t="shared" si="33"/>
        <v>50</v>
      </c>
      <c r="J115" s="331">
        <f t="shared" si="34"/>
        <v>14.975532926059984</v>
      </c>
      <c r="K115" s="99"/>
      <c r="L115" s="268"/>
      <c r="M115" s="268" t="e">
        <f>(INDEX(Finish_table!R$4:R$83,MATCH('10Year_History_Results'!$G115,Finish_table!S$4:S$83,0),1))</f>
        <v>#N/A</v>
      </c>
      <c r="N115" s="268" t="e">
        <f>(INDEX(Finish_table!Z$4:Z$99,MATCH('10Year_History_Results'!$G115,Finish_table!AA$4:AA$99,0),1))</f>
        <v>#N/A</v>
      </c>
      <c r="O115" s="268" t="e">
        <f>(INDEX(Finish_table!AI$4:AI$99,MATCH('10Year_History_Results'!$G115,Finish_table!AJ$4:AJ$99,0),1))</f>
        <v>#N/A</v>
      </c>
      <c r="P115" s="268" t="str">
        <f>(INDEX(Finish_table!AR$4:AR$99,MATCH('10Year_History_Results'!$G115,Finish_table!AS$4:AS$99,0),1))</f>
        <v>QF</v>
      </c>
      <c r="Q115" s="268" t="e">
        <f>(INDEX(Finish_table!BA$4:BA$99,MATCH('10Year_History_Results'!$G115,Finish_table!BB$4:BB$99,0),1))</f>
        <v>#N/A</v>
      </c>
      <c r="R115" s="268" t="str">
        <f>(INDEX(Finish_table!BJ$4:BJ$99,MATCH('10Year_History_Results'!$G115,Finish_table!BK$4:BK$99,0),1))</f>
        <v>QF</v>
      </c>
      <c r="S115" s="268" t="e">
        <f>(INDEX(Finish_table!BS$4:BS$99,MATCH('10Year_History_Results'!$G115,Finish_table!BT$4:BT$99,0),1))</f>
        <v>#N/A</v>
      </c>
      <c r="T115" s="268" t="str">
        <f>(INDEX(Finish_table!CB$4:CB$99,MATCH('10Year_History_Results'!$G115,Finish_table!CC$4:CC$99,0),1))</f>
        <v>SF</v>
      </c>
      <c r="U115" s="268" t="e">
        <f>(INDEX(Finish_table!CK$4:CK$99,MATCH('10Year_History_Results'!$G115,Finish_table!CL$4:CL$99,0),1))</f>
        <v>#N/A</v>
      </c>
      <c r="V115" s="288" t="e">
        <f>(INDEX(Finish_table!CT$4:CT$99,MATCH('10Year_History_Results'!$G115,Finish_table!CU$4:CU$99,0),1))</f>
        <v>#N/A</v>
      </c>
      <c r="W115" s="2"/>
      <c r="Z115">
        <f t="shared" si="35"/>
        <v>11</v>
      </c>
      <c r="AA115" s="117"/>
      <c r="AB115" s="2"/>
      <c r="AC115" s="2">
        <f t="shared" si="55"/>
        <v>0</v>
      </c>
      <c r="AD115" s="2">
        <f t="shared" si="36"/>
        <v>0</v>
      </c>
      <c r="AE115" s="2">
        <f t="shared" si="37"/>
        <v>0</v>
      </c>
      <c r="AF115" s="2">
        <f t="shared" si="38"/>
        <v>0</v>
      </c>
      <c r="AG115" s="2">
        <f t="shared" si="39"/>
        <v>0</v>
      </c>
      <c r="AH115" s="2">
        <f t="shared" si="40"/>
        <v>0</v>
      </c>
      <c r="AI115" s="2">
        <f t="shared" si="41"/>
        <v>0</v>
      </c>
      <c r="AJ115" s="2">
        <f t="shared" si="42"/>
        <v>10</v>
      </c>
      <c r="AK115" s="2">
        <f t="shared" si="43"/>
        <v>0</v>
      </c>
      <c r="AL115" s="154">
        <f t="shared" si="44"/>
        <v>0</v>
      </c>
      <c r="AM115" s="2">
        <f t="shared" si="56"/>
        <v>3.1622776601683795</v>
      </c>
      <c r="AN115" s="2"/>
      <c r="AO115">
        <f t="shared" si="57"/>
        <v>11</v>
      </c>
      <c r="AP115" s="117"/>
      <c r="AQ115" s="2"/>
      <c r="AR115" s="2">
        <f>INDEX('2001'!$B$44:$B$140,'10Year_History_Results'!BF115)</f>
        <v>0</v>
      </c>
      <c r="AS115" s="2">
        <f>INDEX('2002'!$B$44:$B$140,'10Year_History_Results'!BG115)</f>
        <v>0</v>
      </c>
      <c r="AT115" s="2">
        <f>INDEX('2003'!$B$44:$B$140,'10Year_History_Results'!BH115)</f>
        <v>0</v>
      </c>
      <c r="AU115" s="2">
        <f>INDEX('2004'!$B$44:$B$140,'10Year_History_Results'!BI115)</f>
        <v>12</v>
      </c>
      <c r="AV115" s="2">
        <f>INDEX('2005'!$B$44:$B$140,'10Year_History_Results'!BJ115)</f>
        <v>0</v>
      </c>
      <c r="AW115" s="2">
        <f>INDEX('2006'!$B$44:$B$140,'10Year_History_Results'!BK115)</f>
        <v>12</v>
      </c>
      <c r="AX115" s="2">
        <f>INDEX('2007'!$B$44:$B$140,'10Year_History_Results'!BL115)</f>
        <v>0</v>
      </c>
      <c r="AY115" s="2">
        <f>INDEX('2008'!$B$44:$B$140,'10Year_History_Results'!BM115)</f>
        <v>16</v>
      </c>
      <c r="AZ115" s="2">
        <f>INDEX('2009'!$B$44:$B$140,'10Year_History_Results'!BN115)</f>
        <v>0</v>
      </c>
      <c r="BA115" s="154">
        <f>INDEX('2010'!$B$44:$B$140,'10Year_History_Results'!BO115)</f>
        <v>0</v>
      </c>
      <c r="BC115">
        <f t="shared" si="58"/>
        <v>11</v>
      </c>
      <c r="BD115" s="117"/>
      <c r="BE115" s="2"/>
      <c r="BF115" s="2">
        <f>IF(ISNA(MATCH($BC115,'2001'!$A$44:$A$139,0)),97,MATCH($BC115,'2001'!$A$44:$A$139,0))</f>
        <v>97</v>
      </c>
      <c r="BG115" s="2">
        <f>IF(ISNA(MATCH($BC115,'2002'!$A$44:$A$139,0)),97,MATCH($BC115,'2002'!$A$44:$A$139,0))</f>
        <v>97</v>
      </c>
      <c r="BH115" s="2">
        <f>IF(ISNA(MATCH($BC115,'2003'!$A$44:$A$139,0)),97,MATCH($BC115,'2003'!$A$44:$A$139,0))</f>
        <v>97</v>
      </c>
      <c r="BI115" s="2">
        <f>IF(ISNA(MATCH($BC115,'2004'!$A$44:$A$139,0)),97,MATCH($BC115,'2004'!$A$44:$A$139,0))</f>
        <v>1</v>
      </c>
      <c r="BJ115" s="2">
        <f>IF(ISNA(MATCH($BC115,'2005'!$A$44:$A$139,0)),97,MATCH($BC115,'2005'!$A$44:$A$139,0))</f>
        <v>97</v>
      </c>
      <c r="BK115" s="2">
        <f>IF(ISNA(MATCH($BC115,'2006'!$A$44:$A$139,0)),97,MATCH($BC115,'2006'!$A$44:$A$139,0))</f>
        <v>1</v>
      </c>
      <c r="BL115" s="2">
        <f>IF(ISNA(MATCH($BC115,'2007'!$A$44:$A$139,0)),97,MATCH($BC115,'2007'!$A$44:$A$139,0))</f>
        <v>97</v>
      </c>
      <c r="BM115" s="2">
        <f>IF(ISNA(MATCH($BC115,'2008'!$A$44:$A$139,0)),97,MATCH($BC115,'2008'!$A$44:$A$139,0))</f>
        <v>2</v>
      </c>
      <c r="BN115" s="2">
        <f>IF(ISNA(MATCH($BC115,'2009'!$A$44:$A$139,0)),97,MATCH($BC115,'2009'!$A$44:$A$139,0))</f>
        <v>97</v>
      </c>
      <c r="BO115" s="154">
        <f>IF(ISNA(MATCH($BC115,'2010'!$A$44:$A$139,0)),97,MATCH($BC115,'2010'!$A$44:$A$139,0))</f>
        <v>97</v>
      </c>
      <c r="BQ115">
        <f t="shared" si="59"/>
        <v>11</v>
      </c>
      <c r="BR115" s="326"/>
      <c r="BS115" s="324"/>
      <c r="BT115" s="324">
        <f t="shared" si="60"/>
        <v>0</v>
      </c>
      <c r="BU115" s="324">
        <f t="shared" si="45"/>
        <v>0</v>
      </c>
      <c r="BV115" s="324">
        <f t="shared" si="46"/>
        <v>0</v>
      </c>
      <c r="BW115" s="324">
        <f t="shared" si="47"/>
        <v>12</v>
      </c>
      <c r="BX115" s="324">
        <f t="shared" si="48"/>
        <v>7.9992000000000001</v>
      </c>
      <c r="BY115" s="324">
        <f t="shared" si="49"/>
        <v>17.33226672</v>
      </c>
      <c r="BZ115" s="324">
        <f t="shared" si="50"/>
        <v>11.553688995551999</v>
      </c>
      <c r="CA115" s="324">
        <f t="shared" si="51"/>
        <v>33.70168908443496</v>
      </c>
      <c r="CB115" s="324">
        <f t="shared" si="52"/>
        <v>22.465545943684344</v>
      </c>
      <c r="CC115" s="325">
        <f t="shared" si="53"/>
        <v>14.975532926059984</v>
      </c>
    </row>
    <row r="116" spans="2:81" ht="13.5" thickBot="1">
      <c r="B116" s="169">
        <v>61</v>
      </c>
      <c r="C116" s="52">
        <f t="shared" si="31"/>
        <v>2</v>
      </c>
      <c r="D116" s="52">
        <f t="shared" si="54"/>
        <v>0</v>
      </c>
      <c r="E116" s="99"/>
      <c r="F116" s="2">
        <f t="shared" si="61"/>
        <v>111</v>
      </c>
      <c r="G116" s="273">
        <v>103</v>
      </c>
      <c r="H116" s="169">
        <f t="shared" si="32"/>
        <v>4</v>
      </c>
      <c r="I116" s="169">
        <f t="shared" si="33"/>
        <v>80</v>
      </c>
      <c r="J116" s="331">
        <f t="shared" si="34"/>
        <v>14.873871891312438</v>
      </c>
      <c r="K116" s="99"/>
      <c r="L116" s="268"/>
      <c r="M116" s="268" t="e">
        <f>(INDEX(Finish_table!R$4:R$83,MATCH('10Year_History_Results'!$G116,Finish_table!S$4:S$83,0),1))</f>
        <v>#N/A</v>
      </c>
      <c r="N116" s="268" t="e">
        <f>(INDEX(Finish_table!Z$4:Z$99,MATCH('10Year_History_Results'!$G116,Finish_table!AA$4:AA$99,0),1))</f>
        <v>#N/A</v>
      </c>
      <c r="O116" s="268" t="str">
        <f>(INDEX(Finish_table!AI$4:AI$99,MATCH('10Year_History_Results'!$G116,Finish_table!AJ$4:AJ$99,0),1))</f>
        <v>F</v>
      </c>
      <c r="P116" s="268" t="e">
        <f>(INDEX(Finish_table!AR$4:AR$99,MATCH('10Year_History_Results'!$G116,Finish_table!AS$4:AS$99,0),1))</f>
        <v>#N/A</v>
      </c>
      <c r="Q116" s="268" t="str">
        <f>(INDEX(Finish_table!BA$4:BA$99,MATCH('10Year_History_Results'!$G116,Finish_table!BB$4:BB$99,0),1))</f>
        <v>SF</v>
      </c>
      <c r="R116" s="268" t="str">
        <f>(INDEX(Finish_table!BJ$4:BJ$99,MATCH('10Year_History_Results'!$G116,Finish_table!BK$4:BK$99,0),1))</f>
        <v>QF</v>
      </c>
      <c r="S116" s="268" t="e">
        <f>(INDEX(Finish_table!BS$4:BS$99,MATCH('10Year_History_Results'!$G116,Finish_table!BT$4:BT$99,0),1))</f>
        <v>#N/A</v>
      </c>
      <c r="T116" s="268" t="str">
        <f>(INDEX(Finish_table!CB$4:CB$99,MATCH('10Year_History_Results'!$G116,Finish_table!CC$4:CC$99,0),1))</f>
        <v>SF</v>
      </c>
      <c r="U116" s="268" t="e">
        <f>(INDEX(Finish_table!CK$4:CK$99,MATCH('10Year_History_Results'!$G116,Finish_table!CL$4:CL$99,0),1))</f>
        <v>#N/A</v>
      </c>
      <c r="V116" s="288" t="e">
        <f>(INDEX(Finish_table!CT$4:CT$99,MATCH('10Year_History_Results'!$G116,Finish_table!CU$4:CU$99,0),1))</f>
        <v>#N/A</v>
      </c>
      <c r="W116" s="2"/>
      <c r="Z116">
        <f t="shared" si="35"/>
        <v>103</v>
      </c>
      <c r="AA116" s="117"/>
      <c r="AB116" s="2"/>
      <c r="AC116" s="2">
        <f t="shared" si="55"/>
        <v>0</v>
      </c>
      <c r="AD116" s="2">
        <f t="shared" si="36"/>
        <v>0</v>
      </c>
      <c r="AE116" s="2">
        <f t="shared" si="37"/>
        <v>20</v>
      </c>
      <c r="AF116" s="2">
        <f t="shared" si="38"/>
        <v>0</v>
      </c>
      <c r="AG116" s="2">
        <f t="shared" si="39"/>
        <v>10</v>
      </c>
      <c r="AH116" s="2">
        <f t="shared" si="40"/>
        <v>0</v>
      </c>
      <c r="AI116" s="2">
        <f t="shared" si="41"/>
        <v>0</v>
      </c>
      <c r="AJ116" s="2">
        <f t="shared" si="42"/>
        <v>10</v>
      </c>
      <c r="AK116" s="2">
        <f t="shared" si="43"/>
        <v>0</v>
      </c>
      <c r="AL116" s="154">
        <f t="shared" si="44"/>
        <v>0</v>
      </c>
      <c r="AM116" s="2">
        <f t="shared" si="56"/>
        <v>6.99205898780101</v>
      </c>
      <c r="AN116" s="2"/>
      <c r="AO116">
        <f t="shared" si="57"/>
        <v>103</v>
      </c>
      <c r="AP116" s="117"/>
      <c r="AQ116" s="2"/>
      <c r="AR116" s="2">
        <f>INDEX('2001'!$B$44:$B$140,'10Year_History_Results'!BF116)</f>
        <v>0</v>
      </c>
      <c r="AS116" s="2">
        <f>INDEX('2002'!$B$44:$B$140,'10Year_History_Results'!BG116)</f>
        <v>0</v>
      </c>
      <c r="AT116" s="2">
        <f>INDEX('2003'!$B$44:$B$140,'10Year_History_Results'!BH116)</f>
        <v>14</v>
      </c>
      <c r="AU116" s="2">
        <f>INDEX('2004'!$B$44:$B$140,'10Year_History_Results'!BI116)</f>
        <v>0</v>
      </c>
      <c r="AV116" s="2">
        <f>INDEX('2005'!$B$44:$B$140,'10Year_History_Results'!BJ116)</f>
        <v>11</v>
      </c>
      <c r="AW116" s="2">
        <f>INDEX('2006'!$B$44:$B$140,'10Year_History_Results'!BK116)</f>
        <v>4</v>
      </c>
      <c r="AX116" s="2">
        <f>INDEX('2007'!$B$44:$B$140,'10Year_History_Results'!BL116)</f>
        <v>0</v>
      </c>
      <c r="AY116" s="2">
        <f>INDEX('2008'!$B$44:$B$140,'10Year_History_Results'!BM116)</f>
        <v>11</v>
      </c>
      <c r="AZ116" s="2">
        <f>INDEX('2009'!$B$44:$B$140,'10Year_History_Results'!BN116)</f>
        <v>0</v>
      </c>
      <c r="BA116" s="154">
        <f>INDEX('2010'!$B$44:$B$140,'10Year_History_Results'!BO116)</f>
        <v>0</v>
      </c>
      <c r="BC116">
        <f t="shared" si="58"/>
        <v>103</v>
      </c>
      <c r="BD116" s="117"/>
      <c r="BE116" s="2"/>
      <c r="BF116" s="2">
        <f>IF(ISNA(MATCH($BC116,'2001'!$A$44:$A$139,0)),97,MATCH($BC116,'2001'!$A$44:$A$139,0))</f>
        <v>97</v>
      </c>
      <c r="BG116" s="2">
        <f>IF(ISNA(MATCH($BC116,'2002'!$A$44:$A$139,0)),97,MATCH($BC116,'2002'!$A$44:$A$139,0))</f>
        <v>97</v>
      </c>
      <c r="BH116" s="2">
        <f>IF(ISNA(MATCH($BC116,'2003'!$A$44:$A$139,0)),97,MATCH($BC116,'2003'!$A$44:$A$139,0))</f>
        <v>20</v>
      </c>
      <c r="BI116" s="2">
        <f>IF(ISNA(MATCH($BC116,'2004'!$A$44:$A$139,0)),97,MATCH($BC116,'2004'!$A$44:$A$139,0))</f>
        <v>97</v>
      </c>
      <c r="BJ116" s="2">
        <f>IF(ISNA(MATCH($BC116,'2005'!$A$44:$A$139,0)),97,MATCH($BC116,'2005'!$A$44:$A$139,0))</f>
        <v>19</v>
      </c>
      <c r="BK116" s="2">
        <f>IF(ISNA(MATCH($BC116,'2006'!$A$44:$A$139,0)),97,MATCH($BC116,'2006'!$A$44:$A$139,0))</f>
        <v>19</v>
      </c>
      <c r="BL116" s="2">
        <f>IF(ISNA(MATCH($BC116,'2007'!$A$44:$A$139,0)),97,MATCH($BC116,'2007'!$A$44:$A$139,0))</f>
        <v>97</v>
      </c>
      <c r="BM116" s="2">
        <f>IF(ISNA(MATCH($BC116,'2008'!$A$44:$A$139,0)),97,MATCH($BC116,'2008'!$A$44:$A$139,0))</f>
        <v>21</v>
      </c>
      <c r="BN116" s="2">
        <f>IF(ISNA(MATCH($BC116,'2009'!$A$44:$A$139,0)),97,MATCH($BC116,'2009'!$A$44:$A$139,0))</f>
        <v>97</v>
      </c>
      <c r="BO116" s="154">
        <f>IF(ISNA(MATCH($BC116,'2010'!$A$44:$A$139,0)),97,MATCH($BC116,'2010'!$A$44:$A$139,0))</f>
        <v>97</v>
      </c>
      <c r="BQ116">
        <f t="shared" si="59"/>
        <v>103</v>
      </c>
      <c r="BR116" s="326"/>
      <c r="BS116" s="324"/>
      <c r="BT116" s="324">
        <f t="shared" si="60"/>
        <v>0</v>
      </c>
      <c r="BU116" s="324">
        <f t="shared" si="45"/>
        <v>0</v>
      </c>
      <c r="BV116" s="324">
        <f t="shared" si="46"/>
        <v>34</v>
      </c>
      <c r="BW116" s="324">
        <f t="shared" si="47"/>
        <v>22.664400000000001</v>
      </c>
      <c r="BX116" s="324">
        <f t="shared" si="48"/>
        <v>36.108089039999996</v>
      </c>
      <c r="BY116" s="324">
        <f t="shared" si="49"/>
        <v>28.069652154063995</v>
      </c>
      <c r="BZ116" s="324">
        <f t="shared" si="50"/>
        <v>18.711230125899057</v>
      </c>
      <c r="CA116" s="324">
        <f t="shared" si="51"/>
        <v>33.472906001924315</v>
      </c>
      <c r="CB116" s="324">
        <f t="shared" si="52"/>
        <v>22.313039140882747</v>
      </c>
      <c r="CC116" s="325">
        <f t="shared" si="53"/>
        <v>14.873871891312438</v>
      </c>
    </row>
    <row r="117" spans="2:81" ht="13.5" thickBot="1">
      <c r="B117" s="169">
        <v>61</v>
      </c>
      <c r="C117" s="52">
        <f t="shared" si="31"/>
        <v>3</v>
      </c>
      <c r="D117" s="52">
        <f t="shared" si="54"/>
        <v>3</v>
      </c>
      <c r="E117" s="99"/>
      <c r="F117" s="2">
        <f t="shared" si="61"/>
        <v>112</v>
      </c>
      <c r="G117" s="100">
        <v>88</v>
      </c>
      <c r="H117" s="169">
        <f t="shared" si="32"/>
        <v>4</v>
      </c>
      <c r="I117" s="169">
        <f t="shared" si="33"/>
        <v>31</v>
      </c>
      <c r="J117" s="331">
        <f t="shared" si="34"/>
        <v>14.833161304797539</v>
      </c>
      <c r="K117" s="99"/>
      <c r="L117" s="268"/>
      <c r="M117" s="268" t="e">
        <f>(INDEX(Finish_table!R$4:R$83,MATCH('10Year_History_Results'!$G117,Finish_table!S$4:S$83,0),1))</f>
        <v>#N/A</v>
      </c>
      <c r="N117" s="268" t="str">
        <f>(INDEX(Finish_table!Z$4:Z$99,MATCH('10Year_History_Results'!$G117,Finish_table!AA$4:AA$99,0),1))</f>
        <v>QF</v>
      </c>
      <c r="O117" s="268" t="e">
        <f>(INDEX(Finish_table!AI$4:AI$99,MATCH('10Year_History_Results'!$G117,Finish_table!AJ$4:AJ$99,0),1))</f>
        <v>#N/A</v>
      </c>
      <c r="P117" s="268" t="e">
        <f>(INDEX(Finish_table!AR$4:AR$99,MATCH('10Year_History_Results'!$G117,Finish_table!AS$4:AS$99,0),1))</f>
        <v>#N/A</v>
      </c>
      <c r="Q117" s="268" t="e">
        <f>(INDEX(Finish_table!BA$4:BA$99,MATCH('10Year_History_Results'!$G117,Finish_table!BB$4:BB$99,0),1))</f>
        <v>#N/A</v>
      </c>
      <c r="R117" s="268" t="e">
        <f>(INDEX(Finish_table!BJ$4:BJ$99,MATCH('10Year_History_Results'!$G117,Finish_table!BK$4:BK$99,0),1))</f>
        <v>#N/A</v>
      </c>
      <c r="S117" s="268" t="e">
        <f>(INDEX(Finish_table!BS$4:BS$99,MATCH('10Year_History_Results'!$G117,Finish_table!BT$4:BT$99,0),1))</f>
        <v>#N/A</v>
      </c>
      <c r="T117" s="268" t="str">
        <f>(INDEX(Finish_table!CB$4:CB$99,MATCH('10Year_History_Results'!$G117,Finish_table!CC$4:CC$99,0),1))</f>
        <v>QF</v>
      </c>
      <c r="U117" s="268" t="str">
        <f>(INDEX(Finish_table!CK$4:CK$99,MATCH('10Year_History_Results'!$G117,Finish_table!CL$4:CL$99,0),1))</f>
        <v>QF</v>
      </c>
      <c r="V117" s="288" t="str">
        <f>(INDEX(Finish_table!CT$4:CT$99,MATCH('10Year_History_Results'!$G117,Finish_table!CU$4:CU$99,0),1))</f>
        <v>QF</v>
      </c>
      <c r="W117" s="2"/>
      <c r="Z117">
        <f t="shared" si="35"/>
        <v>88</v>
      </c>
      <c r="AA117" s="117"/>
      <c r="AB117" s="2"/>
      <c r="AC117" s="2">
        <f t="shared" si="55"/>
        <v>0</v>
      </c>
      <c r="AD117" s="2">
        <f t="shared" si="36"/>
        <v>0</v>
      </c>
      <c r="AE117" s="2">
        <f t="shared" si="37"/>
        <v>0</v>
      </c>
      <c r="AF117" s="2">
        <f t="shared" si="38"/>
        <v>0</v>
      </c>
      <c r="AG117" s="2">
        <f t="shared" si="39"/>
        <v>0</v>
      </c>
      <c r="AH117" s="2">
        <f t="shared" si="40"/>
        <v>0</v>
      </c>
      <c r="AI117" s="2">
        <f t="shared" si="41"/>
        <v>0</v>
      </c>
      <c r="AJ117" s="2">
        <f t="shared" si="42"/>
        <v>0</v>
      </c>
      <c r="AK117" s="2">
        <f t="shared" si="43"/>
        <v>0</v>
      </c>
      <c r="AL117" s="154">
        <f t="shared" si="44"/>
        <v>0</v>
      </c>
      <c r="AM117" s="2">
        <f t="shared" si="56"/>
        <v>0</v>
      </c>
      <c r="AN117" s="2"/>
      <c r="AO117">
        <f t="shared" si="57"/>
        <v>88</v>
      </c>
      <c r="AP117" s="117"/>
      <c r="AQ117" s="2"/>
      <c r="AR117" s="2">
        <f>INDEX('2001'!$B$44:$B$140,'10Year_History_Results'!BF117)</f>
        <v>0</v>
      </c>
      <c r="AS117" s="2">
        <f>INDEX('2002'!$B$44:$B$140,'10Year_History_Results'!BG117)</f>
        <v>10</v>
      </c>
      <c r="AT117" s="2">
        <f>INDEX('2003'!$B$44:$B$140,'10Year_History_Results'!BH117)</f>
        <v>0</v>
      </c>
      <c r="AU117" s="2">
        <f>INDEX('2004'!$B$44:$B$140,'10Year_History_Results'!BI117)</f>
        <v>0</v>
      </c>
      <c r="AV117" s="2">
        <f>INDEX('2005'!$B$44:$B$140,'10Year_History_Results'!BJ117)</f>
        <v>0</v>
      </c>
      <c r="AW117" s="2">
        <f>INDEX('2006'!$B$44:$B$140,'10Year_History_Results'!BK117)</f>
        <v>0</v>
      </c>
      <c r="AX117" s="2">
        <f>INDEX('2007'!$B$44:$B$140,'10Year_History_Results'!BL117)</f>
        <v>0</v>
      </c>
      <c r="AY117" s="2">
        <f>INDEX('2008'!$B$44:$B$140,'10Year_History_Results'!BM117)</f>
        <v>7</v>
      </c>
      <c r="AZ117" s="2">
        <f>INDEX('2009'!$B$44:$B$140,'10Year_History_Results'!BN117)</f>
        <v>8</v>
      </c>
      <c r="BA117" s="154">
        <f>INDEX('2010'!$B$44:$B$140,'10Year_History_Results'!BO117)</f>
        <v>6</v>
      </c>
      <c r="BC117">
        <f t="shared" si="58"/>
        <v>88</v>
      </c>
      <c r="BD117" s="117"/>
      <c r="BE117" s="2"/>
      <c r="BF117" s="2">
        <f>IF(ISNA(MATCH($BC117,'2001'!$A$44:$A$139,0)),97,MATCH($BC117,'2001'!$A$44:$A$139,0))</f>
        <v>97</v>
      </c>
      <c r="BG117" s="2">
        <f>IF(ISNA(MATCH($BC117,'2002'!$A$44:$A$139,0)),97,MATCH($BC117,'2002'!$A$44:$A$139,0))</f>
        <v>21</v>
      </c>
      <c r="BH117" s="2">
        <f>IF(ISNA(MATCH($BC117,'2003'!$A$44:$A$139,0)),97,MATCH($BC117,'2003'!$A$44:$A$139,0))</f>
        <v>97</v>
      </c>
      <c r="BI117" s="2">
        <f>IF(ISNA(MATCH($BC117,'2004'!$A$44:$A$139,0)),97,MATCH($BC117,'2004'!$A$44:$A$139,0))</f>
        <v>97</v>
      </c>
      <c r="BJ117" s="2">
        <f>IF(ISNA(MATCH($BC117,'2005'!$A$44:$A$139,0)),97,MATCH($BC117,'2005'!$A$44:$A$139,0))</f>
        <v>97</v>
      </c>
      <c r="BK117" s="2">
        <f>IF(ISNA(MATCH($BC117,'2006'!$A$44:$A$139,0)),97,MATCH($BC117,'2006'!$A$44:$A$139,0))</f>
        <v>97</v>
      </c>
      <c r="BL117" s="2">
        <f>IF(ISNA(MATCH($BC117,'2007'!$A$44:$A$139,0)),97,MATCH($BC117,'2007'!$A$44:$A$139,0))</f>
        <v>97</v>
      </c>
      <c r="BM117" s="2">
        <f>IF(ISNA(MATCH($BC117,'2008'!$A$44:$A$139,0)),97,MATCH($BC117,'2008'!$A$44:$A$139,0))</f>
        <v>18</v>
      </c>
      <c r="BN117" s="2">
        <f>IF(ISNA(MATCH($BC117,'2009'!$A$44:$A$139,0)),97,MATCH($BC117,'2009'!$A$44:$A$139,0))</f>
        <v>14</v>
      </c>
      <c r="BO117" s="154">
        <f>IF(ISNA(MATCH($BC117,'2010'!$A$44:$A$139,0)),97,MATCH($BC117,'2010'!$A$44:$A$139,0))</f>
        <v>14</v>
      </c>
      <c r="BQ117">
        <f t="shared" si="59"/>
        <v>88</v>
      </c>
      <c r="BR117" s="326"/>
      <c r="BS117" s="324"/>
      <c r="BT117" s="324">
        <f t="shared" si="60"/>
        <v>0</v>
      </c>
      <c r="BU117" s="324">
        <f t="shared" si="45"/>
        <v>10</v>
      </c>
      <c r="BV117" s="324">
        <f t="shared" si="46"/>
        <v>6.6659999999999995</v>
      </c>
      <c r="BW117" s="324">
        <f t="shared" si="47"/>
        <v>4.4435555999999998</v>
      </c>
      <c r="BX117" s="324">
        <f t="shared" si="48"/>
        <v>2.9620741629599996</v>
      </c>
      <c r="BY117" s="324">
        <f t="shared" si="49"/>
        <v>1.9745186370291357</v>
      </c>
      <c r="BZ117" s="324">
        <f t="shared" si="50"/>
        <v>1.3162141234436218</v>
      </c>
      <c r="CA117" s="324">
        <f t="shared" si="51"/>
        <v>7.8773883346875184</v>
      </c>
      <c r="CB117" s="324">
        <f t="shared" si="52"/>
        <v>13.251067063902699</v>
      </c>
      <c r="CC117" s="325">
        <f t="shared" si="53"/>
        <v>14.833161304797539</v>
      </c>
    </row>
    <row r="118" spans="2:81" ht="13.5" thickBot="1">
      <c r="B118" s="169">
        <v>63</v>
      </c>
      <c r="C118" s="52">
        <f t="shared" si="31"/>
        <v>1</v>
      </c>
      <c r="D118" s="52">
        <f t="shared" si="54"/>
        <v>1</v>
      </c>
      <c r="E118" s="99"/>
      <c r="F118" s="2">
        <f t="shared" si="61"/>
        <v>113</v>
      </c>
      <c r="G118" s="100">
        <v>337</v>
      </c>
      <c r="H118" s="169">
        <f t="shared" si="32"/>
        <v>2</v>
      </c>
      <c r="I118" s="169">
        <f t="shared" si="33"/>
        <v>46</v>
      </c>
      <c r="J118" s="331">
        <f t="shared" si="34"/>
        <v>14.738370844397039</v>
      </c>
      <c r="K118" s="99"/>
      <c r="L118" s="268"/>
      <c r="M118" s="268" t="e">
        <f>(INDEX(Finish_table!R$4:R$83,MATCH('10Year_History_Results'!$G118,Finish_table!S$4:S$83,0),1))</f>
        <v>#N/A</v>
      </c>
      <c r="N118" s="268" t="e">
        <f>(INDEX(Finish_table!Z$4:Z$99,MATCH('10Year_History_Results'!$G118,Finish_table!AA$4:AA$99,0),1))</f>
        <v>#N/A</v>
      </c>
      <c r="O118" s="268" t="e">
        <f>(INDEX(Finish_table!AI$4:AI$99,MATCH('10Year_History_Results'!$G118,Finish_table!AJ$4:AJ$99,0),1))</f>
        <v>#N/A</v>
      </c>
      <c r="P118" s="268" t="e">
        <f>(INDEX(Finish_table!AR$4:AR$99,MATCH('10Year_History_Results'!$G118,Finish_table!AS$4:AS$99,0),1))</f>
        <v>#N/A</v>
      </c>
      <c r="Q118" s="268" t="str">
        <f>(INDEX(Finish_table!BA$4:BA$99,MATCH('10Year_History_Results'!$G118,Finish_table!BB$4:BB$99,0),1))</f>
        <v>F</v>
      </c>
      <c r="R118" s="268" t="e">
        <f>(INDEX(Finish_table!BJ$4:BJ$99,MATCH('10Year_History_Results'!$G118,Finish_table!BK$4:BK$99,0),1))</f>
        <v>#N/A</v>
      </c>
      <c r="S118" s="268" t="e">
        <f>(INDEX(Finish_table!BS$4:BS$99,MATCH('10Year_History_Results'!$G118,Finish_table!BT$4:BT$99,0),1))</f>
        <v>#N/A</v>
      </c>
      <c r="T118" s="268" t="e">
        <f>(INDEX(Finish_table!CB$4:CB$99,MATCH('10Year_History_Results'!$G118,Finish_table!CC$4:CC$99,0),1))</f>
        <v>#N/A</v>
      </c>
      <c r="U118" s="268" t="e">
        <f>(INDEX(Finish_table!CK$4:CK$99,MATCH('10Year_History_Results'!$G118,Finish_table!CL$4:CL$99,0),1))</f>
        <v>#N/A</v>
      </c>
      <c r="V118" s="288" t="str">
        <f>(INDEX(Finish_table!CT$4:CT$99,MATCH('10Year_History_Results'!$G118,Finish_table!CU$4:CU$99,0),1))</f>
        <v>QF</v>
      </c>
      <c r="W118" s="2"/>
      <c r="Z118">
        <f t="shared" si="35"/>
        <v>337</v>
      </c>
      <c r="AA118" s="117"/>
      <c r="AB118" s="2"/>
      <c r="AC118" s="2">
        <f t="shared" si="55"/>
        <v>0</v>
      </c>
      <c r="AD118" s="2">
        <f t="shared" si="36"/>
        <v>0</v>
      </c>
      <c r="AE118" s="2">
        <f t="shared" si="37"/>
        <v>0</v>
      </c>
      <c r="AF118" s="2">
        <f t="shared" si="38"/>
        <v>0</v>
      </c>
      <c r="AG118" s="2">
        <f t="shared" si="39"/>
        <v>20</v>
      </c>
      <c r="AH118" s="2">
        <f t="shared" si="40"/>
        <v>0</v>
      </c>
      <c r="AI118" s="2">
        <f t="shared" si="41"/>
        <v>0</v>
      </c>
      <c r="AJ118" s="2">
        <f t="shared" si="42"/>
        <v>0</v>
      </c>
      <c r="AK118" s="2">
        <f t="shared" si="43"/>
        <v>0</v>
      </c>
      <c r="AL118" s="154">
        <f t="shared" si="44"/>
        <v>0</v>
      </c>
      <c r="AM118" s="2">
        <f t="shared" si="56"/>
        <v>6.324555320336759</v>
      </c>
      <c r="AN118" s="2"/>
      <c r="AO118">
        <f t="shared" si="57"/>
        <v>337</v>
      </c>
      <c r="AP118" s="117"/>
      <c r="AQ118" s="2"/>
      <c r="AR118" s="2">
        <f>INDEX('2001'!$B$44:$B$140,'10Year_History_Results'!BF118)</f>
        <v>0</v>
      </c>
      <c r="AS118" s="2">
        <f>INDEX('2002'!$B$44:$B$140,'10Year_History_Results'!BG118)</f>
        <v>0</v>
      </c>
      <c r="AT118" s="2">
        <f>INDEX('2003'!$B$44:$B$140,'10Year_History_Results'!BH118)</f>
        <v>0</v>
      </c>
      <c r="AU118" s="2">
        <f>INDEX('2004'!$B$44:$B$140,'10Year_History_Results'!BI118)</f>
        <v>0</v>
      </c>
      <c r="AV118" s="2">
        <f>INDEX('2005'!$B$44:$B$140,'10Year_History_Results'!BJ118)</f>
        <v>16</v>
      </c>
      <c r="AW118" s="2">
        <f>INDEX('2006'!$B$44:$B$140,'10Year_History_Results'!BK118)</f>
        <v>0</v>
      </c>
      <c r="AX118" s="2">
        <f>INDEX('2007'!$B$44:$B$140,'10Year_History_Results'!BL118)</f>
        <v>0</v>
      </c>
      <c r="AY118" s="2">
        <f>INDEX('2008'!$B$44:$B$140,'10Year_History_Results'!BM118)</f>
        <v>0</v>
      </c>
      <c r="AZ118" s="2">
        <f>INDEX('2009'!$B$44:$B$140,'10Year_History_Results'!BN118)</f>
        <v>0</v>
      </c>
      <c r="BA118" s="154">
        <f>INDEX('2010'!$B$44:$B$140,'10Year_History_Results'!BO118)</f>
        <v>10</v>
      </c>
      <c r="BC118">
        <f t="shared" si="58"/>
        <v>337</v>
      </c>
      <c r="BD118" s="117"/>
      <c r="BE118" s="2"/>
      <c r="BF118" s="2">
        <f>IF(ISNA(MATCH($BC118,'2001'!$A$44:$A$139,0)),97,MATCH($BC118,'2001'!$A$44:$A$139,0))</f>
        <v>97</v>
      </c>
      <c r="BG118" s="2">
        <f>IF(ISNA(MATCH($BC118,'2002'!$A$44:$A$139,0)),97,MATCH($BC118,'2002'!$A$44:$A$139,0))</f>
        <v>97</v>
      </c>
      <c r="BH118" s="2">
        <f>IF(ISNA(MATCH($BC118,'2003'!$A$44:$A$139,0)),97,MATCH($BC118,'2003'!$A$44:$A$139,0))</f>
        <v>97</v>
      </c>
      <c r="BI118" s="2">
        <f>IF(ISNA(MATCH($BC118,'2004'!$A$44:$A$139,0)),97,MATCH($BC118,'2004'!$A$44:$A$139,0))</f>
        <v>97</v>
      </c>
      <c r="BJ118" s="2">
        <f>IF(ISNA(MATCH($BC118,'2005'!$A$44:$A$139,0)),97,MATCH($BC118,'2005'!$A$44:$A$139,0))</f>
        <v>52</v>
      </c>
      <c r="BK118" s="2">
        <f>IF(ISNA(MATCH($BC118,'2006'!$A$44:$A$139,0)),97,MATCH($BC118,'2006'!$A$44:$A$139,0))</f>
        <v>97</v>
      </c>
      <c r="BL118" s="2">
        <f>IF(ISNA(MATCH($BC118,'2007'!$A$44:$A$139,0)),97,MATCH($BC118,'2007'!$A$44:$A$139,0))</f>
        <v>97</v>
      </c>
      <c r="BM118" s="2">
        <f>IF(ISNA(MATCH($BC118,'2008'!$A$44:$A$139,0)),97,MATCH($BC118,'2008'!$A$44:$A$139,0))</f>
        <v>97</v>
      </c>
      <c r="BN118" s="2">
        <f>IF(ISNA(MATCH($BC118,'2009'!$A$44:$A$139,0)),97,MATCH($BC118,'2009'!$A$44:$A$139,0))</f>
        <v>97</v>
      </c>
      <c r="BO118" s="154">
        <f>IF(ISNA(MATCH($BC118,'2010'!$A$44:$A$139,0)),97,MATCH($BC118,'2010'!$A$44:$A$139,0))</f>
        <v>33</v>
      </c>
      <c r="BQ118">
        <f t="shared" si="59"/>
        <v>337</v>
      </c>
      <c r="BR118" s="326"/>
      <c r="BS118" s="324"/>
      <c r="BT118" s="324">
        <f t="shared" si="60"/>
        <v>0</v>
      </c>
      <c r="BU118" s="324">
        <f t="shared" si="45"/>
        <v>0</v>
      </c>
      <c r="BV118" s="324">
        <f t="shared" si="46"/>
        <v>0</v>
      </c>
      <c r="BW118" s="324">
        <f t="shared" si="47"/>
        <v>0</v>
      </c>
      <c r="BX118" s="324">
        <f t="shared" si="48"/>
        <v>36</v>
      </c>
      <c r="BY118" s="324">
        <f t="shared" si="49"/>
        <v>23.997599999999998</v>
      </c>
      <c r="BZ118" s="324">
        <f t="shared" si="50"/>
        <v>15.996800159999998</v>
      </c>
      <c r="CA118" s="324">
        <f t="shared" si="51"/>
        <v>10.663466986655997</v>
      </c>
      <c r="CB118" s="324">
        <f t="shared" si="52"/>
        <v>7.1082670933048879</v>
      </c>
      <c r="CC118" s="325">
        <f t="shared" si="53"/>
        <v>14.738370844397039</v>
      </c>
    </row>
    <row r="119" spans="2:81" ht="13.5" thickBot="1">
      <c r="B119" s="169">
        <v>64</v>
      </c>
      <c r="C119" s="52">
        <f t="shared" si="31"/>
        <v>1</v>
      </c>
      <c r="D119" s="52">
        <f t="shared" si="54"/>
        <v>0</v>
      </c>
      <c r="E119" s="99"/>
      <c r="F119" s="2">
        <f t="shared" si="61"/>
        <v>114</v>
      </c>
      <c r="G119" s="158">
        <v>1332</v>
      </c>
      <c r="H119" s="169">
        <f t="shared" si="32"/>
        <v>1</v>
      </c>
      <c r="I119" s="169">
        <f t="shared" si="33"/>
        <v>22</v>
      </c>
      <c r="J119" s="331">
        <f t="shared" si="34"/>
        <v>14.665199999999999</v>
      </c>
      <c r="K119" s="99"/>
      <c r="L119" s="268"/>
      <c r="M119" s="268" t="e">
        <f>(INDEX(Finish_table!R$4:R$83,MATCH('10Year_History_Results'!$G119,Finish_table!S$4:S$83,0),1))</f>
        <v>#N/A</v>
      </c>
      <c r="N119" s="268" t="e">
        <f>(INDEX(Finish_table!Z$4:Z$99,MATCH('10Year_History_Results'!$G119,Finish_table!AA$4:AA$99,0),1))</f>
        <v>#N/A</v>
      </c>
      <c r="O119" s="268" t="e">
        <f>(INDEX(Finish_table!AI$4:AI$99,MATCH('10Year_History_Results'!$G119,Finish_table!AJ$4:AJ$99,0),1))</f>
        <v>#N/A</v>
      </c>
      <c r="P119" s="268" t="e">
        <f>(INDEX(Finish_table!AR$4:AR$99,MATCH('10Year_History_Results'!$G119,Finish_table!AS$4:AS$99,0),1))</f>
        <v>#N/A</v>
      </c>
      <c r="Q119" s="268" t="e">
        <f>(INDEX(Finish_table!BA$4:BA$99,MATCH('10Year_History_Results'!$G119,Finish_table!BB$4:BB$99,0),1))</f>
        <v>#N/A</v>
      </c>
      <c r="R119" s="268" t="e">
        <f>(INDEX(Finish_table!BJ$4:BJ$99,MATCH('10Year_History_Results'!$G119,Finish_table!BK$4:BK$99,0),1))</f>
        <v>#N/A</v>
      </c>
      <c r="S119" s="268" t="e">
        <f>(INDEX(Finish_table!BS$4:BS$99,MATCH('10Year_History_Results'!$G119,Finish_table!BT$4:BT$99,0),1))</f>
        <v>#N/A</v>
      </c>
      <c r="T119" s="268" t="e">
        <f>(INDEX(Finish_table!CB$4:CB$99,MATCH('10Year_History_Results'!$G119,Finish_table!CC$4:CC$99,0),1))</f>
        <v>#N/A</v>
      </c>
      <c r="U119" s="268" t="str">
        <f>(INDEX(Finish_table!CK$4:CK$99,MATCH('10Year_History_Results'!$G119,Finish_table!CL$4:CL$99,0),1))</f>
        <v>SF</v>
      </c>
      <c r="V119" s="288" t="e">
        <f>(INDEX(Finish_table!CT$4:CT$99,MATCH('10Year_History_Results'!$G119,Finish_table!CU$4:CU$99,0),1))</f>
        <v>#N/A</v>
      </c>
      <c r="W119" s="2"/>
      <c r="Z119">
        <f t="shared" si="35"/>
        <v>1332</v>
      </c>
      <c r="AA119" s="117"/>
      <c r="AB119" s="2"/>
      <c r="AC119" s="2">
        <f t="shared" si="55"/>
        <v>0</v>
      </c>
      <c r="AD119" s="2">
        <f t="shared" si="36"/>
        <v>0</v>
      </c>
      <c r="AE119" s="2">
        <f t="shared" si="37"/>
        <v>0</v>
      </c>
      <c r="AF119" s="2">
        <f t="shared" si="38"/>
        <v>0</v>
      </c>
      <c r="AG119" s="2">
        <f t="shared" si="39"/>
        <v>0</v>
      </c>
      <c r="AH119" s="2">
        <f t="shared" si="40"/>
        <v>0</v>
      </c>
      <c r="AI119" s="2">
        <f t="shared" si="41"/>
        <v>0</v>
      </c>
      <c r="AJ119" s="2">
        <f t="shared" si="42"/>
        <v>0</v>
      </c>
      <c r="AK119" s="2">
        <f t="shared" si="43"/>
        <v>10</v>
      </c>
      <c r="AL119" s="154">
        <f t="shared" si="44"/>
        <v>0</v>
      </c>
      <c r="AM119" s="2">
        <f t="shared" si="56"/>
        <v>3.1622776601683795</v>
      </c>
      <c r="AN119" s="2"/>
      <c r="AO119">
        <f t="shared" si="57"/>
        <v>1332</v>
      </c>
      <c r="AP119" s="117"/>
      <c r="AQ119" s="2"/>
      <c r="AR119" s="2">
        <f>INDEX('2001'!$B$44:$B$140,'10Year_History_Results'!BF119)</f>
        <v>0</v>
      </c>
      <c r="AS119" s="2">
        <f>INDEX('2002'!$B$44:$B$140,'10Year_History_Results'!BG119)</f>
        <v>0</v>
      </c>
      <c r="AT119" s="2">
        <f>INDEX('2003'!$B$44:$B$140,'10Year_History_Results'!BH119)</f>
        <v>0</v>
      </c>
      <c r="AU119" s="2">
        <f>INDEX('2004'!$B$44:$B$140,'10Year_History_Results'!BI119)</f>
        <v>0</v>
      </c>
      <c r="AV119" s="2">
        <f>INDEX('2005'!$B$44:$B$140,'10Year_History_Results'!BJ119)</f>
        <v>0</v>
      </c>
      <c r="AW119" s="2">
        <f>INDEX('2006'!$B$44:$B$140,'10Year_History_Results'!BK119)</f>
        <v>0</v>
      </c>
      <c r="AX119" s="2">
        <f>INDEX('2007'!$B$44:$B$140,'10Year_History_Results'!BL119)</f>
        <v>0</v>
      </c>
      <c r="AY119" s="2">
        <f>INDEX('2008'!$B$44:$B$140,'10Year_History_Results'!BM119)</f>
        <v>0</v>
      </c>
      <c r="AZ119" s="2">
        <f>INDEX('2009'!$B$44:$B$140,'10Year_History_Results'!BN119)</f>
        <v>12</v>
      </c>
      <c r="BA119" s="154">
        <f>INDEX('2010'!$B$44:$B$140,'10Year_History_Results'!BO119)</f>
        <v>0</v>
      </c>
      <c r="BC119">
        <f t="shared" si="58"/>
        <v>1332</v>
      </c>
      <c r="BD119" s="117"/>
      <c r="BE119" s="2"/>
      <c r="BF119" s="2">
        <f>IF(ISNA(MATCH($BC119,'2001'!$A$44:$A$139,0)),97,MATCH($BC119,'2001'!$A$44:$A$139,0))</f>
        <v>97</v>
      </c>
      <c r="BG119" s="2">
        <f>IF(ISNA(MATCH($BC119,'2002'!$A$44:$A$139,0)),97,MATCH($BC119,'2002'!$A$44:$A$139,0))</f>
        <v>97</v>
      </c>
      <c r="BH119" s="2">
        <f>IF(ISNA(MATCH($BC119,'2003'!$A$44:$A$139,0)),97,MATCH($BC119,'2003'!$A$44:$A$139,0))</f>
        <v>97</v>
      </c>
      <c r="BI119" s="2">
        <f>IF(ISNA(MATCH($BC119,'2004'!$A$44:$A$139,0)),97,MATCH($BC119,'2004'!$A$44:$A$139,0))</f>
        <v>97</v>
      </c>
      <c r="BJ119" s="2">
        <f>IF(ISNA(MATCH($BC119,'2005'!$A$44:$A$139,0)),97,MATCH($BC119,'2005'!$A$44:$A$139,0))</f>
        <v>97</v>
      </c>
      <c r="BK119" s="2">
        <f>IF(ISNA(MATCH($BC119,'2006'!$A$44:$A$139,0)),97,MATCH($BC119,'2006'!$A$44:$A$139,0))</f>
        <v>97</v>
      </c>
      <c r="BL119" s="2">
        <f>IF(ISNA(MATCH($BC119,'2007'!$A$44:$A$139,0)),97,MATCH($BC119,'2007'!$A$44:$A$139,0))</f>
        <v>97</v>
      </c>
      <c r="BM119" s="2">
        <f>IF(ISNA(MATCH($BC119,'2008'!$A$44:$A$139,0)),97,MATCH($BC119,'2008'!$A$44:$A$139,0))</f>
        <v>97</v>
      </c>
      <c r="BN119" s="2">
        <f>IF(ISNA(MATCH($BC119,'2009'!$A$44:$A$139,0)),97,MATCH($BC119,'2009'!$A$44:$A$139,0))</f>
        <v>67</v>
      </c>
      <c r="BO119" s="154">
        <f>IF(ISNA(MATCH($BC119,'2010'!$A$44:$A$139,0)),97,MATCH($BC119,'2010'!$A$44:$A$139,0))</f>
        <v>97</v>
      </c>
      <c r="BQ119">
        <f t="shared" si="59"/>
        <v>1332</v>
      </c>
      <c r="BR119" s="326"/>
      <c r="BS119" s="324"/>
      <c r="BT119" s="324">
        <f t="shared" si="60"/>
        <v>0</v>
      </c>
      <c r="BU119" s="324">
        <f t="shared" si="45"/>
        <v>0</v>
      </c>
      <c r="BV119" s="324">
        <f t="shared" si="46"/>
        <v>0</v>
      </c>
      <c r="BW119" s="324">
        <f t="shared" si="47"/>
        <v>0</v>
      </c>
      <c r="BX119" s="324">
        <f t="shared" si="48"/>
        <v>0</v>
      </c>
      <c r="BY119" s="324">
        <f t="shared" si="49"/>
        <v>0</v>
      </c>
      <c r="BZ119" s="324">
        <f t="shared" si="50"/>
        <v>0</v>
      </c>
      <c r="CA119" s="324">
        <f t="shared" si="51"/>
        <v>0</v>
      </c>
      <c r="CB119" s="324">
        <f t="shared" si="52"/>
        <v>22</v>
      </c>
      <c r="CC119" s="325">
        <f t="shared" si="53"/>
        <v>14.665199999999999</v>
      </c>
    </row>
    <row r="120" spans="2:81" ht="13.5" thickBot="1">
      <c r="B120" s="285">
        <v>64</v>
      </c>
      <c r="C120" s="52">
        <f t="shared" si="31"/>
        <v>2</v>
      </c>
      <c r="D120" s="52">
        <f t="shared" si="54"/>
        <v>0</v>
      </c>
      <c r="E120" s="99"/>
      <c r="F120" s="2">
        <f t="shared" si="61"/>
        <v>115</v>
      </c>
      <c r="G120" s="100">
        <v>263</v>
      </c>
      <c r="H120" s="169">
        <f t="shared" si="32"/>
        <v>3</v>
      </c>
      <c r="I120" s="169">
        <f t="shared" si="33"/>
        <v>30</v>
      </c>
      <c r="J120" s="331">
        <f t="shared" si="34"/>
        <v>14.140534644026999</v>
      </c>
      <c r="K120" s="99"/>
      <c r="L120" s="268"/>
      <c r="M120" s="268" t="e">
        <f>(INDEX(Finish_table!R$4:R$83,MATCH('10Year_History_Results'!$G120,Finish_table!S$4:S$83,0),1))</f>
        <v>#N/A</v>
      </c>
      <c r="N120" s="268" t="e">
        <f>(INDEX(Finish_table!Z$4:Z$99,MATCH('10Year_History_Results'!$G120,Finish_table!AA$4:AA$99,0),1))</f>
        <v>#N/A</v>
      </c>
      <c r="O120" s="268" t="str">
        <f>(INDEX(Finish_table!AI$4:AI$99,MATCH('10Year_History_Results'!$G120,Finish_table!AJ$4:AJ$99,0),1))</f>
        <v>QF</v>
      </c>
      <c r="P120" s="268" t="str">
        <f>(INDEX(Finish_table!AR$4:AR$99,MATCH('10Year_History_Results'!$G120,Finish_table!AS$4:AS$99,0),1))</f>
        <v>QF</v>
      </c>
      <c r="Q120" s="268" t="e">
        <f>(INDEX(Finish_table!BA$4:BA$99,MATCH('10Year_History_Results'!$G120,Finish_table!BB$4:BB$99,0),1))</f>
        <v>#N/A</v>
      </c>
      <c r="R120" s="268" t="e">
        <f>(INDEX(Finish_table!BJ$4:BJ$99,MATCH('10Year_History_Results'!$G120,Finish_table!BK$4:BK$99,0),1))</f>
        <v>#N/A</v>
      </c>
      <c r="S120" s="268" t="e">
        <f>(INDEX(Finish_table!BS$4:BS$99,MATCH('10Year_History_Results'!$G120,Finish_table!BT$4:BT$99,0),1))</f>
        <v>#N/A</v>
      </c>
      <c r="T120" s="268" t="e">
        <f>(INDEX(Finish_table!CB$4:CB$99,MATCH('10Year_History_Results'!$G120,Finish_table!CC$4:CC$99,0),1))</f>
        <v>#N/A</v>
      </c>
      <c r="U120" s="268" t="e">
        <f>(INDEX(Finish_table!CK$4:CK$99,MATCH('10Year_History_Results'!$G120,Finish_table!CL$4:CL$99,0),1))</f>
        <v>#N/A</v>
      </c>
      <c r="V120" s="288" t="str">
        <f>(INDEX(Finish_table!CT$4:CT$99,MATCH('10Year_History_Results'!$G120,Finish_table!CU$4:CU$99,0),1))</f>
        <v>QF</v>
      </c>
      <c r="W120" s="2"/>
      <c r="Z120">
        <f t="shared" si="35"/>
        <v>263</v>
      </c>
      <c r="AA120" s="117"/>
      <c r="AB120" s="2"/>
      <c r="AC120" s="2">
        <f t="shared" si="55"/>
        <v>0</v>
      </c>
      <c r="AD120" s="2">
        <f t="shared" si="36"/>
        <v>0</v>
      </c>
      <c r="AE120" s="2">
        <f t="shared" si="37"/>
        <v>0</v>
      </c>
      <c r="AF120" s="2">
        <f t="shared" si="38"/>
        <v>0</v>
      </c>
      <c r="AG120" s="2">
        <f t="shared" si="39"/>
        <v>0</v>
      </c>
      <c r="AH120" s="2">
        <f t="shared" si="40"/>
        <v>0</v>
      </c>
      <c r="AI120" s="2">
        <f t="shared" si="41"/>
        <v>0</v>
      </c>
      <c r="AJ120" s="2">
        <f t="shared" si="42"/>
        <v>0</v>
      </c>
      <c r="AK120" s="2">
        <f t="shared" si="43"/>
        <v>0</v>
      </c>
      <c r="AL120" s="154">
        <f t="shared" si="44"/>
        <v>0</v>
      </c>
      <c r="AM120" s="2">
        <f t="shared" si="56"/>
        <v>0</v>
      </c>
      <c r="AN120" s="2"/>
      <c r="AO120">
        <f t="shared" si="57"/>
        <v>263</v>
      </c>
      <c r="AP120" s="117"/>
      <c r="AQ120" s="2"/>
      <c r="AR120" s="2">
        <f>INDEX('2001'!$B$44:$B$140,'10Year_History_Results'!BF120)</f>
        <v>0</v>
      </c>
      <c r="AS120" s="2">
        <f>INDEX('2002'!$B$44:$B$140,'10Year_History_Results'!BG120)</f>
        <v>0</v>
      </c>
      <c r="AT120" s="2">
        <f>INDEX('2003'!$B$44:$B$140,'10Year_History_Results'!BH120)</f>
        <v>12</v>
      </c>
      <c r="AU120" s="2">
        <f>INDEX('2004'!$B$44:$B$140,'10Year_History_Results'!BI120)</f>
        <v>5</v>
      </c>
      <c r="AV120" s="2">
        <f>INDEX('2005'!$B$44:$B$140,'10Year_History_Results'!BJ120)</f>
        <v>0</v>
      </c>
      <c r="AW120" s="2">
        <f>INDEX('2006'!$B$44:$B$140,'10Year_History_Results'!BK120)</f>
        <v>0</v>
      </c>
      <c r="AX120" s="2">
        <f>INDEX('2007'!$B$44:$B$140,'10Year_History_Results'!BL120)</f>
        <v>0</v>
      </c>
      <c r="AY120" s="2">
        <f>INDEX('2008'!$B$44:$B$140,'10Year_History_Results'!BM120)</f>
        <v>0</v>
      </c>
      <c r="AZ120" s="2">
        <f>INDEX('2009'!$B$44:$B$140,'10Year_History_Results'!BN120)</f>
        <v>0</v>
      </c>
      <c r="BA120" s="154">
        <f>INDEX('2010'!$B$44:$B$140,'10Year_History_Results'!BO120)</f>
        <v>13</v>
      </c>
      <c r="BC120">
        <f t="shared" si="58"/>
        <v>263</v>
      </c>
      <c r="BD120" s="117"/>
      <c r="BE120" s="2"/>
      <c r="BF120" s="2">
        <f>IF(ISNA(MATCH($BC120,'2001'!$A$44:$A$139,0)),97,MATCH($BC120,'2001'!$A$44:$A$139,0))</f>
        <v>97</v>
      </c>
      <c r="BG120" s="2">
        <f>IF(ISNA(MATCH($BC120,'2002'!$A$44:$A$139,0)),97,MATCH($BC120,'2002'!$A$44:$A$139,0))</f>
        <v>97</v>
      </c>
      <c r="BH120" s="2">
        <f>IF(ISNA(MATCH($BC120,'2003'!$A$44:$A$139,0)),97,MATCH($BC120,'2003'!$A$44:$A$139,0))</f>
        <v>49</v>
      </c>
      <c r="BI120" s="2">
        <f>IF(ISNA(MATCH($BC120,'2004'!$A$44:$A$139,0)),97,MATCH($BC120,'2004'!$A$44:$A$139,0))</f>
        <v>40</v>
      </c>
      <c r="BJ120" s="2">
        <f>IF(ISNA(MATCH($BC120,'2005'!$A$44:$A$139,0)),97,MATCH($BC120,'2005'!$A$44:$A$139,0))</f>
        <v>97</v>
      </c>
      <c r="BK120" s="2">
        <f>IF(ISNA(MATCH($BC120,'2006'!$A$44:$A$139,0)),97,MATCH($BC120,'2006'!$A$44:$A$139,0))</f>
        <v>97</v>
      </c>
      <c r="BL120" s="2">
        <f>IF(ISNA(MATCH($BC120,'2007'!$A$44:$A$139,0)),97,MATCH($BC120,'2007'!$A$44:$A$139,0))</f>
        <v>97</v>
      </c>
      <c r="BM120" s="2">
        <f>IF(ISNA(MATCH($BC120,'2008'!$A$44:$A$139,0)),97,MATCH($BC120,'2008'!$A$44:$A$139,0))</f>
        <v>97</v>
      </c>
      <c r="BN120" s="2">
        <f>IF(ISNA(MATCH($BC120,'2009'!$A$44:$A$139,0)),97,MATCH($BC120,'2009'!$A$44:$A$139,0))</f>
        <v>97</v>
      </c>
      <c r="BO120" s="154">
        <f>IF(ISNA(MATCH($BC120,'2010'!$A$44:$A$139,0)),97,MATCH($BC120,'2010'!$A$44:$A$139,0))</f>
        <v>28</v>
      </c>
      <c r="BQ120">
        <f t="shared" si="59"/>
        <v>263</v>
      </c>
      <c r="BR120" s="326"/>
      <c r="BS120" s="324"/>
      <c r="BT120" s="324">
        <f t="shared" si="60"/>
        <v>0</v>
      </c>
      <c r="BU120" s="324">
        <f t="shared" si="45"/>
        <v>0</v>
      </c>
      <c r="BV120" s="324">
        <f t="shared" si="46"/>
        <v>12</v>
      </c>
      <c r="BW120" s="324">
        <f t="shared" si="47"/>
        <v>12.9992</v>
      </c>
      <c r="BX120" s="324">
        <f t="shared" si="48"/>
        <v>8.66526672</v>
      </c>
      <c r="BY120" s="324">
        <f t="shared" si="49"/>
        <v>5.776266795552</v>
      </c>
      <c r="BZ120" s="324">
        <f t="shared" si="50"/>
        <v>3.850459445914963</v>
      </c>
      <c r="CA120" s="324">
        <f t="shared" si="51"/>
        <v>2.5667162666469143</v>
      </c>
      <c r="CB120" s="324">
        <f t="shared" si="52"/>
        <v>1.710973063346833</v>
      </c>
      <c r="CC120" s="325">
        <f t="shared" si="53"/>
        <v>14.140534644026999</v>
      </c>
    </row>
    <row r="121" spans="2:81" ht="13.5" thickBot="1">
      <c r="B121" s="171">
        <v>64</v>
      </c>
      <c r="C121" s="52">
        <f t="shared" si="31"/>
        <v>3</v>
      </c>
      <c r="D121" s="52">
        <f t="shared" si="54"/>
        <v>0</v>
      </c>
      <c r="E121" s="99"/>
      <c r="F121" s="2">
        <f t="shared" si="61"/>
        <v>116</v>
      </c>
      <c r="G121" s="100">
        <v>2970</v>
      </c>
      <c r="H121" s="169">
        <f t="shared" si="32"/>
        <v>1</v>
      </c>
      <c r="I121" s="169">
        <f t="shared" si="33"/>
        <v>21</v>
      </c>
      <c r="J121" s="331">
        <f t="shared" si="34"/>
        <v>13.9986</v>
      </c>
      <c r="K121" s="99"/>
      <c r="L121" s="268"/>
      <c r="M121" s="268" t="e">
        <f>(INDEX(Finish_table!R$4:R$83,MATCH('10Year_History_Results'!$G121,Finish_table!S$4:S$83,0),1))</f>
        <v>#N/A</v>
      </c>
      <c r="N121" s="268" t="e">
        <f>(INDEX(Finish_table!Z$4:Z$99,MATCH('10Year_History_Results'!$G121,Finish_table!AA$4:AA$99,0),1))</f>
        <v>#N/A</v>
      </c>
      <c r="O121" s="268" t="e">
        <f>(INDEX(Finish_table!AI$4:AI$99,MATCH('10Year_History_Results'!$G121,Finish_table!AJ$4:AJ$99,0),1))</f>
        <v>#N/A</v>
      </c>
      <c r="P121" s="268" t="e">
        <f>(INDEX(Finish_table!AR$4:AR$99,MATCH('10Year_History_Results'!$G121,Finish_table!AS$4:AS$99,0),1))</f>
        <v>#N/A</v>
      </c>
      <c r="Q121" s="268" t="e">
        <f>(INDEX(Finish_table!BA$4:BA$99,MATCH('10Year_History_Results'!$G121,Finish_table!BB$4:BB$99,0),1))</f>
        <v>#N/A</v>
      </c>
      <c r="R121" s="268" t="e">
        <f>(INDEX(Finish_table!BJ$4:BJ$99,MATCH('10Year_History_Results'!$G121,Finish_table!BK$4:BK$99,0),1))</f>
        <v>#N/A</v>
      </c>
      <c r="S121" s="268" t="e">
        <f>(INDEX(Finish_table!BS$4:BS$99,MATCH('10Year_History_Results'!$G121,Finish_table!BT$4:BT$99,0),1))</f>
        <v>#N/A</v>
      </c>
      <c r="T121" s="268" t="e">
        <f>(INDEX(Finish_table!CB$4:CB$99,MATCH('10Year_History_Results'!$G121,Finish_table!CC$4:CC$99,0),1))</f>
        <v>#N/A</v>
      </c>
      <c r="U121" s="268" t="str">
        <f>(INDEX(Finish_table!CK$4:CK$99,MATCH('10Year_History_Results'!$G121,Finish_table!CL$4:CL$99,0),1))</f>
        <v>SF</v>
      </c>
      <c r="V121" s="288" t="e">
        <f>(INDEX(Finish_table!CT$4:CT$99,MATCH('10Year_History_Results'!$G121,Finish_table!CU$4:CU$99,0),1))</f>
        <v>#N/A</v>
      </c>
      <c r="W121" s="2"/>
      <c r="Z121">
        <f t="shared" si="35"/>
        <v>2970</v>
      </c>
      <c r="AA121" s="117"/>
      <c r="AB121" s="2"/>
      <c r="AC121" s="2">
        <f t="shared" si="55"/>
        <v>0</v>
      </c>
      <c r="AD121" s="2">
        <f t="shared" si="36"/>
        <v>0</v>
      </c>
      <c r="AE121" s="2">
        <f t="shared" si="37"/>
        <v>0</v>
      </c>
      <c r="AF121" s="2">
        <f t="shared" si="38"/>
        <v>0</v>
      </c>
      <c r="AG121" s="2">
        <f t="shared" si="39"/>
        <v>0</v>
      </c>
      <c r="AH121" s="2">
        <f t="shared" si="40"/>
        <v>0</v>
      </c>
      <c r="AI121" s="2">
        <f t="shared" si="41"/>
        <v>0</v>
      </c>
      <c r="AJ121" s="2">
        <f t="shared" si="42"/>
        <v>0</v>
      </c>
      <c r="AK121" s="2">
        <f t="shared" si="43"/>
        <v>10</v>
      </c>
      <c r="AL121" s="154">
        <f t="shared" si="44"/>
        <v>0</v>
      </c>
      <c r="AM121" s="2">
        <f t="shared" si="56"/>
        <v>3.1622776601683795</v>
      </c>
      <c r="AN121" s="2"/>
      <c r="AO121">
        <f t="shared" si="57"/>
        <v>2970</v>
      </c>
      <c r="AP121" s="117"/>
      <c r="AQ121" s="2"/>
      <c r="AR121" s="2">
        <f>INDEX('2001'!$B$44:$B$140,'10Year_History_Results'!BF121)</f>
        <v>0</v>
      </c>
      <c r="AS121" s="2">
        <f>INDEX('2002'!$B$44:$B$140,'10Year_History_Results'!BG121)</f>
        <v>0</v>
      </c>
      <c r="AT121" s="2">
        <f>INDEX('2003'!$B$44:$B$140,'10Year_History_Results'!BH121)</f>
        <v>0</v>
      </c>
      <c r="AU121" s="2">
        <f>INDEX('2004'!$B$44:$B$140,'10Year_History_Results'!BI121)</f>
        <v>0</v>
      </c>
      <c r="AV121" s="2">
        <f>INDEX('2005'!$B$44:$B$140,'10Year_History_Results'!BJ121)</f>
        <v>0</v>
      </c>
      <c r="AW121" s="2">
        <f>INDEX('2006'!$B$44:$B$140,'10Year_History_Results'!BK121)</f>
        <v>0</v>
      </c>
      <c r="AX121" s="2">
        <f>INDEX('2007'!$B$44:$B$140,'10Year_History_Results'!BL121)</f>
        <v>0</v>
      </c>
      <c r="AY121" s="2">
        <f>INDEX('2008'!$B$44:$B$140,'10Year_History_Results'!BM121)</f>
        <v>0</v>
      </c>
      <c r="AZ121" s="2">
        <f>INDEX('2009'!$B$44:$B$140,'10Year_History_Results'!BN121)</f>
        <v>11</v>
      </c>
      <c r="BA121" s="154">
        <f>INDEX('2010'!$B$44:$B$140,'10Year_History_Results'!BO121)</f>
        <v>0</v>
      </c>
      <c r="BC121">
        <f t="shared" si="58"/>
        <v>2970</v>
      </c>
      <c r="BD121" s="117"/>
      <c r="BE121" s="2"/>
      <c r="BF121" s="2">
        <f>IF(ISNA(MATCH($BC121,'2001'!$A$44:$A$139,0)),97,MATCH($BC121,'2001'!$A$44:$A$139,0))</f>
        <v>97</v>
      </c>
      <c r="BG121" s="2">
        <f>IF(ISNA(MATCH($BC121,'2002'!$A$44:$A$139,0)),97,MATCH($BC121,'2002'!$A$44:$A$139,0))</f>
        <v>97</v>
      </c>
      <c r="BH121" s="2">
        <f>IF(ISNA(MATCH($BC121,'2003'!$A$44:$A$139,0)),97,MATCH($BC121,'2003'!$A$44:$A$139,0))</f>
        <v>97</v>
      </c>
      <c r="BI121" s="2">
        <f>IF(ISNA(MATCH($BC121,'2004'!$A$44:$A$139,0)),97,MATCH($BC121,'2004'!$A$44:$A$139,0))</f>
        <v>97</v>
      </c>
      <c r="BJ121" s="2">
        <f>IF(ISNA(MATCH($BC121,'2005'!$A$44:$A$139,0)),97,MATCH($BC121,'2005'!$A$44:$A$139,0))</f>
        <v>97</v>
      </c>
      <c r="BK121" s="2">
        <f>IF(ISNA(MATCH($BC121,'2006'!$A$44:$A$139,0)),97,MATCH($BC121,'2006'!$A$44:$A$139,0))</f>
        <v>97</v>
      </c>
      <c r="BL121" s="2">
        <f>IF(ISNA(MATCH($BC121,'2007'!$A$44:$A$139,0)),97,MATCH($BC121,'2007'!$A$44:$A$139,0))</f>
        <v>97</v>
      </c>
      <c r="BM121" s="2">
        <f>IF(ISNA(MATCH($BC121,'2008'!$A$44:$A$139,0)),97,MATCH($BC121,'2008'!$A$44:$A$139,0))</f>
        <v>97</v>
      </c>
      <c r="BN121" s="2">
        <f>IF(ISNA(MATCH($BC121,'2009'!$A$44:$A$139,0)),97,MATCH($BC121,'2009'!$A$44:$A$139,0))</f>
        <v>96</v>
      </c>
      <c r="BO121" s="154">
        <f>IF(ISNA(MATCH($BC121,'2010'!$A$44:$A$139,0)),97,MATCH($BC121,'2010'!$A$44:$A$139,0))</f>
        <v>97</v>
      </c>
      <c r="BQ121">
        <f t="shared" si="59"/>
        <v>2970</v>
      </c>
      <c r="BR121" s="326"/>
      <c r="BS121" s="324"/>
      <c r="BT121" s="324">
        <f t="shared" si="60"/>
        <v>0</v>
      </c>
      <c r="BU121" s="324">
        <f t="shared" si="45"/>
        <v>0</v>
      </c>
      <c r="BV121" s="324">
        <f t="shared" si="46"/>
        <v>0</v>
      </c>
      <c r="BW121" s="324">
        <f t="shared" si="47"/>
        <v>0</v>
      </c>
      <c r="BX121" s="324">
        <f t="shared" si="48"/>
        <v>0</v>
      </c>
      <c r="BY121" s="324">
        <f t="shared" si="49"/>
        <v>0</v>
      </c>
      <c r="BZ121" s="324">
        <f t="shared" si="50"/>
        <v>0</v>
      </c>
      <c r="CA121" s="324">
        <f t="shared" si="51"/>
        <v>0</v>
      </c>
      <c r="CB121" s="324">
        <f t="shared" si="52"/>
        <v>21</v>
      </c>
      <c r="CC121" s="325">
        <f t="shared" si="53"/>
        <v>13.9986</v>
      </c>
    </row>
    <row r="122" spans="2:81" ht="13.5" thickBot="1">
      <c r="B122" s="169">
        <v>64</v>
      </c>
      <c r="C122" s="52">
        <f t="shared" si="31"/>
        <v>4</v>
      </c>
      <c r="D122" s="52">
        <f t="shared" si="54"/>
        <v>4</v>
      </c>
      <c r="E122" s="99"/>
      <c r="F122" s="2">
        <f t="shared" si="61"/>
        <v>117</v>
      </c>
      <c r="G122" s="100">
        <v>296</v>
      </c>
      <c r="H122" s="169">
        <f t="shared" si="32"/>
        <v>2</v>
      </c>
      <c r="I122" s="169">
        <f t="shared" si="33"/>
        <v>77</v>
      </c>
      <c r="J122" s="331">
        <f t="shared" si="34"/>
        <v>13.996950172548566</v>
      </c>
      <c r="K122" s="99"/>
      <c r="L122" s="268"/>
      <c r="M122" s="268" t="e">
        <f>(INDEX(Finish_table!R$4:R$83,MATCH('10Year_History_Results'!$G122,Finish_table!S$4:S$83,0),1))</f>
        <v>#N/A</v>
      </c>
      <c r="N122" s="268" t="e">
        <f>(INDEX(Finish_table!Z$4:Z$99,MATCH('10Year_History_Results'!$G122,Finish_table!AA$4:AA$99,0),1))</f>
        <v>#N/A</v>
      </c>
      <c r="O122" s="268" t="e">
        <f>(INDEX(Finish_table!AI$4:AI$99,MATCH('10Year_History_Results'!$G122,Finish_table!AJ$4:AJ$99,0),1))</f>
        <v>#N/A</v>
      </c>
      <c r="P122" s="268" t="str">
        <f>(INDEX(Finish_table!AR$4:AR$99,MATCH('10Year_History_Results'!$G122,Finish_table!AS$4:AS$99,0),1))</f>
        <v>QF</v>
      </c>
      <c r="Q122" s="268" t="e">
        <f>(INDEX(Finish_table!BA$4:BA$99,MATCH('10Year_History_Results'!$G122,Finish_table!BB$4:BB$99,0),1))</f>
        <v>#N/A</v>
      </c>
      <c r="R122" s="268" t="str">
        <f>(INDEX(Finish_table!BJ$4:BJ$99,MATCH('10Year_History_Results'!$G122,Finish_table!BK$4:BK$99,0),1))</f>
        <v>WC</v>
      </c>
      <c r="S122" s="268" t="e">
        <f>(INDEX(Finish_table!BS$4:BS$99,MATCH('10Year_History_Results'!$G122,Finish_table!BT$4:BT$99,0),1))</f>
        <v>#N/A</v>
      </c>
      <c r="T122" s="268" t="e">
        <f>(INDEX(Finish_table!CB$4:CB$99,MATCH('10Year_History_Results'!$G122,Finish_table!CC$4:CC$99,0),1))</f>
        <v>#N/A</v>
      </c>
      <c r="U122" s="268" t="e">
        <f>(INDEX(Finish_table!CK$4:CK$99,MATCH('10Year_History_Results'!$G122,Finish_table!CL$4:CL$99,0),1))</f>
        <v>#N/A</v>
      </c>
      <c r="V122" s="288" t="e">
        <f>(INDEX(Finish_table!CT$4:CT$99,MATCH('10Year_History_Results'!$G122,Finish_table!CU$4:CU$99,0),1))</f>
        <v>#N/A</v>
      </c>
      <c r="W122" s="2"/>
      <c r="Z122">
        <f t="shared" si="35"/>
        <v>296</v>
      </c>
      <c r="AA122" s="117"/>
      <c r="AB122" s="2"/>
      <c r="AC122" s="2">
        <f t="shared" si="55"/>
        <v>0</v>
      </c>
      <c r="AD122" s="2">
        <f t="shared" si="36"/>
        <v>0</v>
      </c>
      <c r="AE122" s="2">
        <f t="shared" si="37"/>
        <v>0</v>
      </c>
      <c r="AF122" s="2">
        <f t="shared" si="38"/>
        <v>0</v>
      </c>
      <c r="AG122" s="2">
        <f t="shared" si="39"/>
        <v>0</v>
      </c>
      <c r="AH122" s="2">
        <f t="shared" si="40"/>
        <v>50</v>
      </c>
      <c r="AI122" s="2">
        <f t="shared" si="41"/>
        <v>0</v>
      </c>
      <c r="AJ122" s="2">
        <f t="shared" si="42"/>
        <v>0</v>
      </c>
      <c r="AK122" s="2">
        <f t="shared" si="43"/>
        <v>0</v>
      </c>
      <c r="AL122" s="154">
        <f t="shared" si="44"/>
        <v>0</v>
      </c>
      <c r="AM122" s="2">
        <f t="shared" si="56"/>
        <v>15.811388300841896</v>
      </c>
      <c r="AN122" s="2"/>
      <c r="AO122">
        <f t="shared" si="57"/>
        <v>296</v>
      </c>
      <c r="AP122" s="117"/>
      <c r="AQ122" s="2"/>
      <c r="AR122" s="2">
        <f>INDEX('2001'!$B$44:$B$140,'10Year_History_Results'!BF122)</f>
        <v>0</v>
      </c>
      <c r="AS122" s="2">
        <f>INDEX('2002'!$B$44:$B$140,'10Year_History_Results'!BG122)</f>
        <v>0</v>
      </c>
      <c r="AT122" s="2">
        <f>INDEX('2003'!$B$44:$B$140,'10Year_History_Results'!BH122)</f>
        <v>0</v>
      </c>
      <c r="AU122" s="2">
        <f>INDEX('2004'!$B$44:$B$140,'10Year_History_Results'!BI122)</f>
        <v>11</v>
      </c>
      <c r="AV122" s="2">
        <f>INDEX('2005'!$B$44:$B$140,'10Year_History_Results'!BJ122)</f>
        <v>0</v>
      </c>
      <c r="AW122" s="2">
        <f>INDEX('2006'!$B$44:$B$140,'10Year_History_Results'!BK122)</f>
        <v>16</v>
      </c>
      <c r="AX122" s="2">
        <f>INDEX('2007'!$B$44:$B$140,'10Year_History_Results'!BL122)</f>
        <v>0</v>
      </c>
      <c r="AY122" s="2">
        <f>INDEX('2008'!$B$44:$B$140,'10Year_History_Results'!BM122)</f>
        <v>0</v>
      </c>
      <c r="AZ122" s="2">
        <f>INDEX('2009'!$B$44:$B$140,'10Year_History_Results'!BN122)</f>
        <v>0</v>
      </c>
      <c r="BA122" s="154">
        <f>INDEX('2010'!$B$44:$B$140,'10Year_History_Results'!BO122)</f>
        <v>0</v>
      </c>
      <c r="BC122">
        <f t="shared" si="58"/>
        <v>296</v>
      </c>
      <c r="BD122" s="117"/>
      <c r="BE122" s="2"/>
      <c r="BF122" s="2">
        <f>IF(ISNA(MATCH($BC122,'2001'!$A$44:$A$139,0)),97,MATCH($BC122,'2001'!$A$44:$A$139,0))</f>
        <v>97</v>
      </c>
      <c r="BG122" s="2">
        <f>IF(ISNA(MATCH($BC122,'2002'!$A$44:$A$139,0)),97,MATCH($BC122,'2002'!$A$44:$A$139,0))</f>
        <v>97</v>
      </c>
      <c r="BH122" s="2">
        <f>IF(ISNA(MATCH($BC122,'2003'!$A$44:$A$139,0)),97,MATCH($BC122,'2003'!$A$44:$A$139,0))</f>
        <v>97</v>
      </c>
      <c r="BI122" s="2">
        <f>IF(ISNA(MATCH($BC122,'2004'!$A$44:$A$139,0)),97,MATCH($BC122,'2004'!$A$44:$A$139,0))</f>
        <v>45</v>
      </c>
      <c r="BJ122" s="2">
        <f>IF(ISNA(MATCH($BC122,'2005'!$A$44:$A$139,0)),97,MATCH($BC122,'2005'!$A$44:$A$139,0))</f>
        <v>97</v>
      </c>
      <c r="BK122" s="2">
        <f>IF(ISNA(MATCH($BC122,'2006'!$A$44:$A$139,0)),97,MATCH($BC122,'2006'!$A$44:$A$139,0))</f>
        <v>52</v>
      </c>
      <c r="BL122" s="2">
        <f>IF(ISNA(MATCH($BC122,'2007'!$A$44:$A$139,0)),97,MATCH($BC122,'2007'!$A$44:$A$139,0))</f>
        <v>97</v>
      </c>
      <c r="BM122" s="2">
        <f>IF(ISNA(MATCH($BC122,'2008'!$A$44:$A$139,0)),97,MATCH($BC122,'2008'!$A$44:$A$139,0))</f>
        <v>97</v>
      </c>
      <c r="BN122" s="2">
        <f>IF(ISNA(MATCH($BC122,'2009'!$A$44:$A$139,0)),97,MATCH($BC122,'2009'!$A$44:$A$139,0))</f>
        <v>97</v>
      </c>
      <c r="BO122" s="154">
        <f>IF(ISNA(MATCH($BC122,'2010'!$A$44:$A$139,0)),97,MATCH($BC122,'2010'!$A$44:$A$139,0))</f>
        <v>97</v>
      </c>
      <c r="BQ122">
        <f t="shared" si="59"/>
        <v>296</v>
      </c>
      <c r="BR122" s="326"/>
      <c r="BS122" s="324"/>
      <c r="BT122" s="324">
        <f t="shared" si="60"/>
        <v>0</v>
      </c>
      <c r="BU122" s="324">
        <f t="shared" si="45"/>
        <v>0</v>
      </c>
      <c r="BV122" s="324">
        <f t="shared" si="46"/>
        <v>0</v>
      </c>
      <c r="BW122" s="324">
        <f t="shared" si="47"/>
        <v>11</v>
      </c>
      <c r="BX122" s="324">
        <f t="shared" si="48"/>
        <v>7.3325999999999993</v>
      </c>
      <c r="BY122" s="324">
        <f t="shared" si="49"/>
        <v>70.887911160000002</v>
      </c>
      <c r="BZ122" s="324">
        <f t="shared" si="50"/>
        <v>47.253881579255996</v>
      </c>
      <c r="CA122" s="324">
        <f t="shared" si="51"/>
        <v>31.499437460732047</v>
      </c>
      <c r="CB122" s="324">
        <f t="shared" si="52"/>
        <v>20.997525011323983</v>
      </c>
      <c r="CC122" s="325">
        <f t="shared" si="53"/>
        <v>13.996950172548566</v>
      </c>
    </row>
    <row r="123" spans="2:81" ht="13.5" thickBot="1">
      <c r="B123" s="169">
        <v>65</v>
      </c>
      <c r="C123" s="52">
        <f t="shared" si="31"/>
        <v>1</v>
      </c>
      <c r="D123" s="52">
        <f t="shared" si="54"/>
        <v>0</v>
      </c>
      <c r="E123" s="99"/>
      <c r="F123" s="2">
        <f t="shared" si="61"/>
        <v>118</v>
      </c>
      <c r="G123" s="273">
        <v>359</v>
      </c>
      <c r="H123" s="169">
        <f t="shared" si="32"/>
        <v>3</v>
      </c>
      <c r="I123" s="169">
        <f t="shared" si="33"/>
        <v>24</v>
      </c>
      <c r="J123" s="331">
        <f t="shared" si="34"/>
        <v>13.905764718341619</v>
      </c>
      <c r="K123" s="99"/>
      <c r="L123" s="268"/>
      <c r="M123" s="268" t="e">
        <f>(INDEX(Finish_table!R$4:R$83,MATCH('10Year_History_Results'!$G123,Finish_table!S$4:S$83,0),1))</f>
        <v>#N/A</v>
      </c>
      <c r="N123" s="268" t="e">
        <f>(INDEX(Finish_table!Z$4:Z$99,MATCH('10Year_History_Results'!$G123,Finish_table!AA$4:AA$99,0),1))</f>
        <v>#N/A</v>
      </c>
      <c r="O123" s="268" t="str">
        <f>(INDEX(Finish_table!AI$4:AI$99,MATCH('10Year_History_Results'!$G123,Finish_table!AJ$4:AJ$99,0),1))</f>
        <v>QF</v>
      </c>
      <c r="P123" s="268" t="e">
        <f>(INDEX(Finish_table!AR$4:AR$99,MATCH('10Year_History_Results'!$G123,Finish_table!AS$4:AS$99,0),1))</f>
        <v>#N/A</v>
      </c>
      <c r="Q123" s="268" t="e">
        <f>(INDEX(Finish_table!BA$4:BA$99,MATCH('10Year_History_Results'!$G123,Finish_table!BB$4:BB$99,0),1))</f>
        <v>#N/A</v>
      </c>
      <c r="R123" s="268" t="e">
        <f>(INDEX(Finish_table!BJ$4:BJ$99,MATCH('10Year_History_Results'!$G123,Finish_table!BK$4:BK$99,0),1))</f>
        <v>#N/A</v>
      </c>
      <c r="S123" s="268" t="e">
        <f>(INDEX(Finish_table!BS$4:BS$99,MATCH('10Year_History_Results'!$G123,Finish_table!BT$4:BT$99,0),1))</f>
        <v>#N/A</v>
      </c>
      <c r="T123" s="268" t="str">
        <f>(INDEX(Finish_table!CB$4:CB$99,MATCH('10Year_History_Results'!$G123,Finish_table!CC$4:CC$99,0),1))</f>
        <v>QF</v>
      </c>
      <c r="U123" s="268" t="e">
        <f>(INDEX(Finish_table!CK$4:CK$99,MATCH('10Year_History_Results'!$G123,Finish_table!CL$4:CL$99,0),1))</f>
        <v>#N/A</v>
      </c>
      <c r="V123" s="288" t="str">
        <f>(INDEX(Finish_table!CT$4:CT$99,MATCH('10Year_History_Results'!$G123,Finish_table!CU$4:CU$99,0),1))</f>
        <v>QF</v>
      </c>
      <c r="W123" s="2"/>
      <c r="Z123">
        <f t="shared" si="35"/>
        <v>359</v>
      </c>
      <c r="AA123" s="117"/>
      <c r="AB123" s="2"/>
      <c r="AC123" s="2">
        <f t="shared" si="55"/>
        <v>0</v>
      </c>
      <c r="AD123" s="2">
        <f t="shared" si="36"/>
        <v>0</v>
      </c>
      <c r="AE123" s="2">
        <f t="shared" si="37"/>
        <v>0</v>
      </c>
      <c r="AF123" s="2">
        <f t="shared" si="38"/>
        <v>0</v>
      </c>
      <c r="AG123" s="2">
        <f t="shared" si="39"/>
        <v>0</v>
      </c>
      <c r="AH123" s="2">
        <f t="shared" si="40"/>
        <v>0</v>
      </c>
      <c r="AI123" s="2">
        <f t="shared" si="41"/>
        <v>0</v>
      </c>
      <c r="AJ123" s="2">
        <f t="shared" si="42"/>
        <v>0</v>
      </c>
      <c r="AK123" s="2">
        <f t="shared" si="43"/>
        <v>0</v>
      </c>
      <c r="AL123" s="154">
        <f t="shared" si="44"/>
        <v>0</v>
      </c>
      <c r="AM123" s="2">
        <f t="shared" si="56"/>
        <v>0</v>
      </c>
      <c r="AN123" s="2"/>
      <c r="AO123">
        <f t="shared" si="57"/>
        <v>359</v>
      </c>
      <c r="AP123" s="117"/>
      <c r="AQ123" s="2"/>
      <c r="AR123" s="2">
        <f>INDEX('2001'!$B$44:$B$140,'10Year_History_Results'!BF123)</f>
        <v>0</v>
      </c>
      <c r="AS123" s="2">
        <f>INDEX('2002'!$B$44:$B$140,'10Year_History_Results'!BG123)</f>
        <v>0</v>
      </c>
      <c r="AT123" s="2">
        <f>INDEX('2003'!$B$44:$B$140,'10Year_History_Results'!BH123)</f>
        <v>6</v>
      </c>
      <c r="AU123" s="2">
        <f>INDEX('2004'!$B$44:$B$140,'10Year_History_Results'!BI123)</f>
        <v>0</v>
      </c>
      <c r="AV123" s="2">
        <f>INDEX('2005'!$B$44:$B$140,'10Year_History_Results'!BJ123)</f>
        <v>0</v>
      </c>
      <c r="AW123" s="2">
        <f>INDEX('2006'!$B$44:$B$140,'10Year_History_Results'!BK123)</f>
        <v>0</v>
      </c>
      <c r="AX123" s="2">
        <f>INDEX('2007'!$B$44:$B$140,'10Year_History_Results'!BL123)</f>
        <v>0</v>
      </c>
      <c r="AY123" s="2">
        <f>INDEX('2008'!$B$44:$B$140,'10Year_History_Results'!BM123)</f>
        <v>8</v>
      </c>
      <c r="AZ123" s="2">
        <f>INDEX('2009'!$B$44:$B$140,'10Year_History_Results'!BN123)</f>
        <v>0</v>
      </c>
      <c r="BA123" s="154">
        <f>INDEX('2010'!$B$44:$B$140,'10Year_History_Results'!BO123)</f>
        <v>10</v>
      </c>
      <c r="BC123">
        <f t="shared" si="58"/>
        <v>359</v>
      </c>
      <c r="BD123" s="117"/>
      <c r="BE123" s="2"/>
      <c r="BF123" s="2">
        <f>IF(ISNA(MATCH($BC123,'2001'!$A$44:$A$139,0)),97,MATCH($BC123,'2001'!$A$44:$A$139,0))</f>
        <v>97</v>
      </c>
      <c r="BG123" s="2">
        <f>IF(ISNA(MATCH($BC123,'2002'!$A$44:$A$139,0)),97,MATCH($BC123,'2002'!$A$44:$A$139,0))</f>
        <v>97</v>
      </c>
      <c r="BH123" s="2">
        <f>IF(ISNA(MATCH($BC123,'2003'!$A$44:$A$139,0)),97,MATCH($BC123,'2003'!$A$44:$A$139,0))</f>
        <v>65</v>
      </c>
      <c r="BI123" s="2">
        <f>IF(ISNA(MATCH($BC123,'2004'!$A$44:$A$139,0)),97,MATCH($BC123,'2004'!$A$44:$A$139,0))</f>
        <v>97</v>
      </c>
      <c r="BJ123" s="2">
        <f>IF(ISNA(MATCH($BC123,'2005'!$A$44:$A$139,0)),97,MATCH($BC123,'2005'!$A$44:$A$139,0))</f>
        <v>97</v>
      </c>
      <c r="BK123" s="2">
        <f>IF(ISNA(MATCH($BC123,'2006'!$A$44:$A$139,0)),97,MATCH($BC123,'2006'!$A$44:$A$139,0))</f>
        <v>97</v>
      </c>
      <c r="BL123" s="2">
        <f>IF(ISNA(MATCH($BC123,'2007'!$A$44:$A$139,0)),97,MATCH($BC123,'2007'!$A$44:$A$139,0))</f>
        <v>97</v>
      </c>
      <c r="BM123" s="2">
        <f>IF(ISNA(MATCH($BC123,'2008'!$A$44:$A$139,0)),97,MATCH($BC123,'2008'!$A$44:$A$139,0))</f>
        <v>47</v>
      </c>
      <c r="BN123" s="2">
        <f>IF(ISNA(MATCH($BC123,'2009'!$A$44:$A$139,0)),97,MATCH($BC123,'2009'!$A$44:$A$139,0))</f>
        <v>97</v>
      </c>
      <c r="BO123" s="154">
        <f>IF(ISNA(MATCH($BC123,'2010'!$A$44:$A$139,0)),97,MATCH($BC123,'2010'!$A$44:$A$139,0))</f>
        <v>36</v>
      </c>
      <c r="BQ123">
        <f t="shared" si="59"/>
        <v>359</v>
      </c>
      <c r="BR123" s="326"/>
      <c r="BS123" s="324"/>
      <c r="BT123" s="324">
        <f t="shared" si="60"/>
        <v>0</v>
      </c>
      <c r="BU123" s="324">
        <f t="shared" si="45"/>
        <v>0</v>
      </c>
      <c r="BV123" s="324">
        <f t="shared" si="46"/>
        <v>6</v>
      </c>
      <c r="BW123" s="324">
        <f t="shared" si="47"/>
        <v>3.9996</v>
      </c>
      <c r="BX123" s="324">
        <f t="shared" si="48"/>
        <v>2.6661333599999999</v>
      </c>
      <c r="BY123" s="324">
        <f t="shared" si="49"/>
        <v>1.7772444977759998</v>
      </c>
      <c r="BZ123" s="324">
        <f t="shared" si="50"/>
        <v>1.1847111822174814</v>
      </c>
      <c r="CA123" s="324">
        <f t="shared" si="51"/>
        <v>8.7897284740661732</v>
      </c>
      <c r="CB123" s="324">
        <f t="shared" si="52"/>
        <v>5.8592330008125106</v>
      </c>
      <c r="CC123" s="325">
        <f t="shared" si="53"/>
        <v>13.905764718341619</v>
      </c>
    </row>
    <row r="124" spans="2:81" ht="13.5" thickBot="1">
      <c r="B124" s="171">
        <v>65</v>
      </c>
      <c r="C124" s="52">
        <f t="shared" si="31"/>
        <v>2</v>
      </c>
      <c r="D124" s="52">
        <f t="shared" si="54"/>
        <v>0</v>
      </c>
      <c r="E124" s="99"/>
      <c r="F124" s="2">
        <f t="shared" si="61"/>
        <v>119</v>
      </c>
      <c r="G124" s="100">
        <v>1519</v>
      </c>
      <c r="H124" s="169">
        <f t="shared" si="32"/>
        <v>2</v>
      </c>
      <c r="I124" s="169">
        <f t="shared" si="33"/>
        <v>21</v>
      </c>
      <c r="J124" s="331">
        <f t="shared" si="34"/>
        <v>13.777066773326222</v>
      </c>
      <c r="K124" s="99"/>
      <c r="L124" s="268"/>
      <c r="M124" s="268" t="e">
        <f>(INDEX(Finish_table!R$4:R$83,MATCH('10Year_History_Results'!$G124,Finish_table!S$4:S$83,0),1))</f>
        <v>#N/A</v>
      </c>
      <c r="N124" s="268" t="e">
        <f>(INDEX(Finish_table!Z$4:Z$99,MATCH('10Year_History_Results'!$G124,Finish_table!AA$4:AA$99,0),1))</f>
        <v>#N/A</v>
      </c>
      <c r="O124" s="268" t="e">
        <f>(INDEX(Finish_table!AI$4:AI$99,MATCH('10Year_History_Results'!$G124,Finish_table!AJ$4:AJ$99,0),1))</f>
        <v>#N/A</v>
      </c>
      <c r="P124" s="268" t="e">
        <f>(INDEX(Finish_table!AR$4:AR$99,MATCH('10Year_History_Results'!$G124,Finish_table!AS$4:AS$99,0),1))</f>
        <v>#N/A</v>
      </c>
      <c r="Q124" s="268" t="e">
        <f>(INDEX(Finish_table!BA$4:BA$99,MATCH('10Year_History_Results'!$G124,Finish_table!BB$4:BB$99,0),1))</f>
        <v>#N/A</v>
      </c>
      <c r="R124" s="268" t="str">
        <f>(INDEX(Finish_table!BJ$4:BJ$99,MATCH('10Year_History_Results'!$G124,Finish_table!BK$4:BK$99,0),1))</f>
        <v>QF</v>
      </c>
      <c r="S124" s="268" t="e">
        <f>(INDEX(Finish_table!BS$4:BS$99,MATCH('10Year_History_Results'!$G124,Finish_table!BT$4:BT$99,0),1))</f>
        <v>#N/A</v>
      </c>
      <c r="T124" s="268" t="e">
        <f>(INDEX(Finish_table!CB$4:CB$99,MATCH('10Year_History_Results'!$G124,Finish_table!CC$4:CC$99,0),1))</f>
        <v>#N/A</v>
      </c>
      <c r="U124" s="268" t="e">
        <f>(INDEX(Finish_table!CK$4:CK$99,MATCH('10Year_History_Results'!$G124,Finish_table!CL$4:CL$99,0),1))</f>
        <v>#N/A</v>
      </c>
      <c r="V124" s="288" t="str">
        <f>(INDEX(Finish_table!CT$4:CT$99,MATCH('10Year_History_Results'!$G124,Finish_table!CU$4:CU$99,0),1))</f>
        <v>QF</v>
      </c>
      <c r="W124" s="2"/>
      <c r="Z124">
        <f t="shared" si="35"/>
        <v>1519</v>
      </c>
      <c r="AA124" s="117"/>
      <c r="AB124" s="2"/>
      <c r="AC124" s="2">
        <f t="shared" si="55"/>
        <v>0</v>
      </c>
      <c r="AD124" s="2">
        <f t="shared" si="36"/>
        <v>0</v>
      </c>
      <c r="AE124" s="2">
        <f t="shared" si="37"/>
        <v>0</v>
      </c>
      <c r="AF124" s="2">
        <f t="shared" si="38"/>
        <v>0</v>
      </c>
      <c r="AG124" s="2">
        <f t="shared" si="39"/>
        <v>0</v>
      </c>
      <c r="AH124" s="2">
        <f t="shared" si="40"/>
        <v>0</v>
      </c>
      <c r="AI124" s="2">
        <f t="shared" si="41"/>
        <v>0</v>
      </c>
      <c r="AJ124" s="2">
        <f t="shared" si="42"/>
        <v>0</v>
      </c>
      <c r="AK124" s="2">
        <f t="shared" si="43"/>
        <v>0</v>
      </c>
      <c r="AL124" s="154">
        <f t="shared" si="44"/>
        <v>0</v>
      </c>
      <c r="AM124" s="2">
        <f t="shared" si="56"/>
        <v>0</v>
      </c>
      <c r="AN124" s="2"/>
      <c r="AO124">
        <f t="shared" si="57"/>
        <v>1519</v>
      </c>
      <c r="AP124" s="117"/>
      <c r="AQ124" s="2"/>
      <c r="AR124" s="2">
        <f>INDEX('2001'!$B$44:$B$140,'10Year_History_Results'!BF124)</f>
        <v>0</v>
      </c>
      <c r="AS124" s="2">
        <f>INDEX('2002'!$B$44:$B$140,'10Year_History_Results'!BG124)</f>
        <v>0</v>
      </c>
      <c r="AT124" s="2">
        <f>INDEX('2003'!$B$44:$B$140,'10Year_History_Results'!BH124)</f>
        <v>0</v>
      </c>
      <c r="AU124" s="2">
        <f>INDEX('2004'!$B$44:$B$140,'10Year_History_Results'!BI124)</f>
        <v>0</v>
      </c>
      <c r="AV124" s="2">
        <f>INDEX('2005'!$B$44:$B$140,'10Year_History_Results'!BJ124)</f>
        <v>0</v>
      </c>
      <c r="AW124" s="2">
        <f>INDEX('2006'!$B$44:$B$140,'10Year_History_Results'!BK124)</f>
        <v>9</v>
      </c>
      <c r="AX124" s="2">
        <f>INDEX('2007'!$B$44:$B$140,'10Year_History_Results'!BL124)</f>
        <v>0</v>
      </c>
      <c r="AY124" s="2">
        <f>INDEX('2008'!$B$44:$B$140,'10Year_History_Results'!BM124)</f>
        <v>0</v>
      </c>
      <c r="AZ124" s="2">
        <f>INDEX('2009'!$B$44:$B$140,'10Year_History_Results'!BN124)</f>
        <v>0</v>
      </c>
      <c r="BA124" s="154">
        <f>INDEX('2010'!$B$44:$B$140,'10Year_History_Results'!BO124)</f>
        <v>12</v>
      </c>
      <c r="BC124">
        <f t="shared" si="58"/>
        <v>1519</v>
      </c>
      <c r="BD124" s="117"/>
      <c r="BE124" s="2"/>
      <c r="BF124" s="2">
        <f>IF(ISNA(MATCH($BC124,'2001'!$A$44:$A$139,0)),97,MATCH($BC124,'2001'!$A$44:$A$139,0))</f>
        <v>97</v>
      </c>
      <c r="BG124" s="2">
        <f>IF(ISNA(MATCH($BC124,'2002'!$A$44:$A$139,0)),97,MATCH($BC124,'2002'!$A$44:$A$139,0))</f>
        <v>97</v>
      </c>
      <c r="BH124" s="2">
        <f>IF(ISNA(MATCH($BC124,'2003'!$A$44:$A$139,0)),97,MATCH($BC124,'2003'!$A$44:$A$139,0))</f>
        <v>97</v>
      </c>
      <c r="BI124" s="2">
        <f>IF(ISNA(MATCH($BC124,'2004'!$A$44:$A$139,0)),97,MATCH($BC124,'2004'!$A$44:$A$139,0))</f>
        <v>97</v>
      </c>
      <c r="BJ124" s="2">
        <f>IF(ISNA(MATCH($BC124,'2005'!$A$44:$A$139,0)),97,MATCH($BC124,'2005'!$A$44:$A$139,0))</f>
        <v>97</v>
      </c>
      <c r="BK124" s="2">
        <f>IF(ISNA(MATCH($BC124,'2006'!$A$44:$A$139,0)),97,MATCH($BC124,'2006'!$A$44:$A$139,0))</f>
        <v>87</v>
      </c>
      <c r="BL124" s="2">
        <f>IF(ISNA(MATCH($BC124,'2007'!$A$44:$A$139,0)),97,MATCH($BC124,'2007'!$A$44:$A$139,0))</f>
        <v>97</v>
      </c>
      <c r="BM124" s="2">
        <f>IF(ISNA(MATCH($BC124,'2008'!$A$44:$A$139,0)),97,MATCH($BC124,'2008'!$A$44:$A$139,0))</f>
        <v>97</v>
      </c>
      <c r="BN124" s="2">
        <f>IF(ISNA(MATCH($BC124,'2009'!$A$44:$A$139,0)),97,MATCH($BC124,'2009'!$A$44:$A$139,0))</f>
        <v>97</v>
      </c>
      <c r="BO124" s="154">
        <f>IF(ISNA(MATCH($BC124,'2010'!$A$44:$A$139,0)),97,MATCH($BC124,'2010'!$A$44:$A$139,0))</f>
        <v>61</v>
      </c>
      <c r="BQ124">
        <f t="shared" si="59"/>
        <v>1519</v>
      </c>
      <c r="BR124" s="326"/>
      <c r="BS124" s="324"/>
      <c r="BT124" s="324">
        <f t="shared" si="60"/>
        <v>0</v>
      </c>
      <c r="BU124" s="324">
        <f t="shared" si="45"/>
        <v>0</v>
      </c>
      <c r="BV124" s="324">
        <f t="shared" si="46"/>
        <v>0</v>
      </c>
      <c r="BW124" s="324">
        <f t="shared" si="47"/>
        <v>0</v>
      </c>
      <c r="BX124" s="324">
        <f t="shared" si="48"/>
        <v>0</v>
      </c>
      <c r="BY124" s="324">
        <f t="shared" si="49"/>
        <v>9</v>
      </c>
      <c r="BZ124" s="324">
        <f t="shared" si="50"/>
        <v>5.9993999999999996</v>
      </c>
      <c r="CA124" s="324">
        <f t="shared" si="51"/>
        <v>3.9992000399999994</v>
      </c>
      <c r="CB124" s="324">
        <f t="shared" si="52"/>
        <v>2.6658667466639994</v>
      </c>
      <c r="CC124" s="325">
        <f t="shared" si="53"/>
        <v>13.777066773326222</v>
      </c>
    </row>
    <row r="125" spans="2:81" ht="13.5" thickBot="1">
      <c r="B125" s="171">
        <v>65</v>
      </c>
      <c r="C125" s="52">
        <f t="shared" si="31"/>
        <v>3</v>
      </c>
      <c r="D125" s="52">
        <f t="shared" si="54"/>
        <v>0</v>
      </c>
      <c r="E125" s="99"/>
      <c r="F125" s="2">
        <f t="shared" si="61"/>
        <v>120</v>
      </c>
      <c r="G125" s="100">
        <v>386</v>
      </c>
      <c r="H125" s="169">
        <f t="shared" si="32"/>
        <v>3</v>
      </c>
      <c r="I125" s="169">
        <f t="shared" si="33"/>
        <v>50</v>
      </c>
      <c r="J125" s="331">
        <f t="shared" si="34"/>
        <v>13.406105265924269</v>
      </c>
      <c r="K125" s="99"/>
      <c r="L125" s="268"/>
      <c r="M125" s="268" t="e">
        <f>(INDEX(Finish_table!R$4:R$83,MATCH('10Year_History_Results'!$G125,Finish_table!S$4:S$83,0),1))</f>
        <v>#N/A</v>
      </c>
      <c r="N125" s="268" t="e">
        <f>(INDEX(Finish_table!Z$4:Z$99,MATCH('10Year_History_Results'!$G125,Finish_table!AA$4:AA$99,0),1))</f>
        <v>#N/A</v>
      </c>
      <c r="O125" s="268" t="e">
        <f>(INDEX(Finish_table!AI$4:AI$99,MATCH('10Year_History_Results'!$G125,Finish_table!AJ$4:AJ$99,0),1))</f>
        <v>#N/A</v>
      </c>
      <c r="P125" s="268" t="str">
        <f>(INDEX(Finish_table!AR$4:AR$99,MATCH('10Year_History_Results'!$G125,Finish_table!AS$4:AS$99,0),1))</f>
        <v>SF</v>
      </c>
      <c r="Q125" s="268" t="e">
        <f>(INDEX(Finish_table!BA$4:BA$99,MATCH('10Year_History_Results'!$G125,Finish_table!BB$4:BB$99,0),1))</f>
        <v>#N/A</v>
      </c>
      <c r="R125" s="268" t="e">
        <f>(INDEX(Finish_table!BJ$4:BJ$99,MATCH('10Year_History_Results'!$G125,Finish_table!BK$4:BK$99,0),1))</f>
        <v>#N/A</v>
      </c>
      <c r="S125" s="268" t="str">
        <f>(INDEX(Finish_table!BS$4:BS$99,MATCH('10Year_History_Results'!$G125,Finish_table!BT$4:BT$99,0),1))</f>
        <v>F</v>
      </c>
      <c r="T125" s="268" t="str">
        <f>(INDEX(Finish_table!CB$4:CB$99,MATCH('10Year_History_Results'!$G125,Finish_table!CC$4:CC$99,0),1))</f>
        <v>QF</v>
      </c>
      <c r="U125" s="268" t="e">
        <f>(INDEX(Finish_table!CK$4:CK$99,MATCH('10Year_History_Results'!$G125,Finish_table!CL$4:CL$99,0),1))</f>
        <v>#N/A</v>
      </c>
      <c r="V125" s="288" t="e">
        <f>(INDEX(Finish_table!CT$4:CT$99,MATCH('10Year_History_Results'!$G125,Finish_table!CU$4:CU$99,0),1))</f>
        <v>#N/A</v>
      </c>
      <c r="W125" s="2"/>
      <c r="Z125">
        <f t="shared" si="35"/>
        <v>386</v>
      </c>
      <c r="AA125" s="117"/>
      <c r="AB125" s="2"/>
      <c r="AC125" s="2">
        <f t="shared" si="55"/>
        <v>0</v>
      </c>
      <c r="AD125" s="2">
        <f t="shared" si="36"/>
        <v>0</v>
      </c>
      <c r="AE125" s="2">
        <f t="shared" si="37"/>
        <v>0</v>
      </c>
      <c r="AF125" s="2">
        <f t="shared" si="38"/>
        <v>10</v>
      </c>
      <c r="AG125" s="2">
        <f t="shared" si="39"/>
        <v>0</v>
      </c>
      <c r="AH125" s="2">
        <f t="shared" si="40"/>
        <v>0</v>
      </c>
      <c r="AI125" s="2">
        <f t="shared" si="41"/>
        <v>20</v>
      </c>
      <c r="AJ125" s="2">
        <f t="shared" si="42"/>
        <v>0</v>
      </c>
      <c r="AK125" s="2">
        <f t="shared" si="43"/>
        <v>0</v>
      </c>
      <c r="AL125" s="154">
        <f t="shared" si="44"/>
        <v>0</v>
      </c>
      <c r="AM125" s="2">
        <f t="shared" si="56"/>
        <v>6.7494855771055287</v>
      </c>
      <c r="AN125" s="2"/>
      <c r="AO125">
        <f t="shared" si="57"/>
        <v>386</v>
      </c>
      <c r="AP125" s="117"/>
      <c r="AQ125" s="2"/>
      <c r="AR125" s="2">
        <f>INDEX('2001'!$B$44:$B$140,'10Year_History_Results'!BF125)</f>
        <v>0</v>
      </c>
      <c r="AS125" s="2">
        <f>INDEX('2002'!$B$44:$B$140,'10Year_History_Results'!BG125)</f>
        <v>0</v>
      </c>
      <c r="AT125" s="2">
        <f>INDEX('2003'!$B$44:$B$140,'10Year_History_Results'!BH125)</f>
        <v>0</v>
      </c>
      <c r="AU125" s="2">
        <f>INDEX('2004'!$B$44:$B$140,'10Year_History_Results'!BI125)</f>
        <v>1</v>
      </c>
      <c r="AV125" s="2">
        <f>INDEX('2005'!$B$44:$B$140,'10Year_History_Results'!BJ125)</f>
        <v>0</v>
      </c>
      <c r="AW125" s="2">
        <f>INDEX('2006'!$B$44:$B$140,'10Year_History_Results'!BK125)</f>
        <v>0</v>
      </c>
      <c r="AX125" s="2">
        <f>INDEX('2007'!$B$44:$B$140,'10Year_History_Results'!BL125)</f>
        <v>13</v>
      </c>
      <c r="AY125" s="2">
        <f>INDEX('2008'!$B$44:$B$140,'10Year_History_Results'!BM125)</f>
        <v>6</v>
      </c>
      <c r="AZ125" s="2">
        <f>INDEX('2009'!$B$44:$B$140,'10Year_History_Results'!BN125)</f>
        <v>0</v>
      </c>
      <c r="BA125" s="154">
        <f>INDEX('2010'!$B$44:$B$140,'10Year_History_Results'!BO125)</f>
        <v>0</v>
      </c>
      <c r="BC125">
        <f t="shared" si="58"/>
        <v>386</v>
      </c>
      <c r="BD125" s="117"/>
      <c r="BE125" s="2"/>
      <c r="BF125" s="2">
        <f>IF(ISNA(MATCH($BC125,'2001'!$A$44:$A$139,0)),97,MATCH($BC125,'2001'!$A$44:$A$139,0))</f>
        <v>97</v>
      </c>
      <c r="BG125" s="2">
        <f>IF(ISNA(MATCH($BC125,'2002'!$A$44:$A$139,0)),97,MATCH($BC125,'2002'!$A$44:$A$139,0))</f>
        <v>97</v>
      </c>
      <c r="BH125" s="2">
        <f>IF(ISNA(MATCH($BC125,'2003'!$A$44:$A$139,0)),97,MATCH($BC125,'2003'!$A$44:$A$139,0))</f>
        <v>97</v>
      </c>
      <c r="BI125" s="2">
        <f>IF(ISNA(MATCH($BC125,'2004'!$A$44:$A$139,0)),97,MATCH($BC125,'2004'!$A$44:$A$139,0))</f>
        <v>58</v>
      </c>
      <c r="BJ125" s="2">
        <f>IF(ISNA(MATCH($BC125,'2005'!$A$44:$A$139,0)),97,MATCH($BC125,'2005'!$A$44:$A$139,0))</f>
        <v>97</v>
      </c>
      <c r="BK125" s="2">
        <f>IF(ISNA(MATCH($BC125,'2006'!$A$44:$A$139,0)),97,MATCH($BC125,'2006'!$A$44:$A$139,0))</f>
        <v>97</v>
      </c>
      <c r="BL125" s="2">
        <f>IF(ISNA(MATCH($BC125,'2007'!$A$44:$A$139,0)),97,MATCH($BC125,'2007'!$A$44:$A$139,0))</f>
        <v>47</v>
      </c>
      <c r="BM125" s="2">
        <f>IF(ISNA(MATCH($BC125,'2008'!$A$44:$A$139,0)),97,MATCH($BC125,'2008'!$A$44:$A$139,0))</f>
        <v>51</v>
      </c>
      <c r="BN125" s="2">
        <f>IF(ISNA(MATCH($BC125,'2009'!$A$44:$A$139,0)),97,MATCH($BC125,'2009'!$A$44:$A$139,0))</f>
        <v>97</v>
      </c>
      <c r="BO125" s="154">
        <f>IF(ISNA(MATCH($BC125,'2010'!$A$44:$A$139,0)),97,MATCH($BC125,'2010'!$A$44:$A$139,0))</f>
        <v>97</v>
      </c>
      <c r="BQ125">
        <f t="shared" si="59"/>
        <v>386</v>
      </c>
      <c r="BR125" s="326"/>
      <c r="BS125" s="324"/>
      <c r="BT125" s="324">
        <f t="shared" si="60"/>
        <v>0</v>
      </c>
      <c r="BU125" s="324">
        <f t="shared" si="45"/>
        <v>0</v>
      </c>
      <c r="BV125" s="324">
        <f t="shared" si="46"/>
        <v>0</v>
      </c>
      <c r="BW125" s="324">
        <f t="shared" si="47"/>
        <v>11</v>
      </c>
      <c r="BX125" s="324">
        <f t="shared" si="48"/>
        <v>7.3325999999999993</v>
      </c>
      <c r="BY125" s="324">
        <f t="shared" si="49"/>
        <v>4.8879111599999989</v>
      </c>
      <c r="BZ125" s="324">
        <f t="shared" si="50"/>
        <v>36.258281579256</v>
      </c>
      <c r="CA125" s="324">
        <f t="shared" si="51"/>
        <v>30.169770500732049</v>
      </c>
      <c r="CB125" s="324">
        <f t="shared" si="52"/>
        <v>20.111169015787983</v>
      </c>
      <c r="CC125" s="325">
        <f t="shared" si="53"/>
        <v>13.406105265924269</v>
      </c>
    </row>
    <row r="126" spans="2:81" ht="13.5" thickBot="1">
      <c r="B126" s="169">
        <v>65</v>
      </c>
      <c r="C126" s="52">
        <f t="shared" si="31"/>
        <v>4</v>
      </c>
      <c r="D126" s="52">
        <f t="shared" si="54"/>
        <v>0</v>
      </c>
      <c r="E126" s="99"/>
      <c r="F126" s="2">
        <f t="shared" si="61"/>
        <v>121</v>
      </c>
      <c r="G126" s="100">
        <v>48</v>
      </c>
      <c r="H126" s="169">
        <f t="shared" si="32"/>
        <v>5</v>
      </c>
      <c r="I126" s="169">
        <f t="shared" si="33"/>
        <v>86</v>
      </c>
      <c r="J126" s="331">
        <f t="shared" si="34"/>
        <v>13.252309951971474</v>
      </c>
      <c r="K126" s="99"/>
      <c r="L126" s="268"/>
      <c r="M126" s="268" t="e">
        <f>(INDEX(Finish_table!R$4:R$83,MATCH('10Year_History_Results'!$G126,Finish_table!S$4:S$83,0),1))</f>
        <v>#N/A</v>
      </c>
      <c r="N126" s="268" t="str">
        <f>(INDEX(Finish_table!Z$4:Z$99,MATCH('10Year_History_Results'!$G126,Finish_table!AA$4:AA$99,0),1))</f>
        <v>SF</v>
      </c>
      <c r="O126" s="268" t="str">
        <f>(INDEX(Finish_table!AI$4:AI$99,MATCH('10Year_History_Results'!$G126,Finish_table!AJ$4:AJ$99,0),1))</f>
        <v>QF</v>
      </c>
      <c r="P126" s="268" t="str">
        <f>(INDEX(Finish_table!AR$4:AR$99,MATCH('10Year_History_Results'!$G126,Finish_table!AS$4:AS$99,0),1))</f>
        <v>SF</v>
      </c>
      <c r="Q126" s="268" t="e">
        <f>(INDEX(Finish_table!BA$4:BA$99,MATCH('10Year_History_Results'!$G126,Finish_table!BB$4:BB$99,0),1))</f>
        <v>#N/A</v>
      </c>
      <c r="R126" s="268" t="str">
        <f>(INDEX(Finish_table!BJ$4:BJ$99,MATCH('10Year_History_Results'!$G126,Finish_table!BK$4:BK$99,0),1))</f>
        <v>F</v>
      </c>
      <c r="S126" s="268" t="str">
        <f>(INDEX(Finish_table!BS$4:BS$99,MATCH('10Year_History_Results'!$G126,Finish_table!BT$4:BT$99,0),1))</f>
        <v>F</v>
      </c>
      <c r="T126" s="268" t="e">
        <f>(INDEX(Finish_table!CB$4:CB$99,MATCH('10Year_History_Results'!$G126,Finish_table!CC$4:CC$99,0),1))</f>
        <v>#N/A</v>
      </c>
      <c r="U126" s="268" t="e">
        <f>(INDEX(Finish_table!CK$4:CK$99,MATCH('10Year_History_Results'!$G126,Finish_table!CL$4:CL$99,0),1))</f>
        <v>#N/A</v>
      </c>
      <c r="V126" s="288" t="e">
        <f>(INDEX(Finish_table!CT$4:CT$99,MATCH('10Year_History_Results'!$G126,Finish_table!CU$4:CU$99,0),1))</f>
        <v>#N/A</v>
      </c>
      <c r="W126" s="2"/>
      <c r="Z126">
        <f t="shared" si="35"/>
        <v>48</v>
      </c>
      <c r="AA126" s="117"/>
      <c r="AB126" s="2"/>
      <c r="AC126" s="2">
        <f t="shared" si="55"/>
        <v>0</v>
      </c>
      <c r="AD126" s="2">
        <f t="shared" si="36"/>
        <v>10</v>
      </c>
      <c r="AE126" s="2">
        <f t="shared" si="37"/>
        <v>0</v>
      </c>
      <c r="AF126" s="2">
        <f t="shared" si="38"/>
        <v>10</v>
      </c>
      <c r="AG126" s="2">
        <f t="shared" si="39"/>
        <v>0</v>
      </c>
      <c r="AH126" s="2">
        <f t="shared" si="40"/>
        <v>20</v>
      </c>
      <c r="AI126" s="2">
        <f t="shared" si="41"/>
        <v>20</v>
      </c>
      <c r="AJ126" s="2">
        <f t="shared" si="42"/>
        <v>0</v>
      </c>
      <c r="AK126" s="2">
        <f t="shared" si="43"/>
        <v>0</v>
      </c>
      <c r="AL126" s="154">
        <f t="shared" si="44"/>
        <v>0</v>
      </c>
      <c r="AM126" s="2">
        <f t="shared" si="56"/>
        <v>8.4327404271156787</v>
      </c>
      <c r="AN126" s="2"/>
      <c r="AO126">
        <f t="shared" si="57"/>
        <v>48</v>
      </c>
      <c r="AP126" s="117"/>
      <c r="AQ126" s="2"/>
      <c r="AR126" s="2">
        <f>INDEX('2001'!$B$44:$B$140,'10Year_History_Results'!BF126)</f>
        <v>0</v>
      </c>
      <c r="AS126" s="2">
        <f>INDEX('2002'!$B$44:$B$140,'10Year_History_Results'!BG126)</f>
        <v>4</v>
      </c>
      <c r="AT126" s="2">
        <f>INDEX('2003'!$B$44:$B$140,'10Year_History_Results'!BH126)</f>
        <v>10</v>
      </c>
      <c r="AU126" s="2">
        <f>INDEX('2004'!$B$44:$B$140,'10Year_History_Results'!BI126)</f>
        <v>10</v>
      </c>
      <c r="AV126" s="2">
        <f>INDEX('2005'!$B$44:$B$140,'10Year_History_Results'!BJ126)</f>
        <v>0</v>
      </c>
      <c r="AW126" s="2">
        <f>INDEX('2006'!$B$44:$B$140,'10Year_History_Results'!BK126)</f>
        <v>1</v>
      </c>
      <c r="AX126" s="2">
        <f>INDEX('2007'!$B$44:$B$140,'10Year_History_Results'!BL126)</f>
        <v>1</v>
      </c>
      <c r="AY126" s="2">
        <f>INDEX('2008'!$B$44:$B$140,'10Year_History_Results'!BM126)</f>
        <v>0</v>
      </c>
      <c r="AZ126" s="2">
        <f>INDEX('2009'!$B$44:$B$140,'10Year_History_Results'!BN126)</f>
        <v>0</v>
      </c>
      <c r="BA126" s="154">
        <f>INDEX('2010'!$B$44:$B$140,'10Year_History_Results'!BO126)</f>
        <v>0</v>
      </c>
      <c r="BC126">
        <f t="shared" si="58"/>
        <v>48</v>
      </c>
      <c r="BD126" s="117"/>
      <c r="BE126" s="2"/>
      <c r="BF126" s="2">
        <f>IF(ISNA(MATCH($BC126,'2001'!$A$44:$A$139,0)),97,MATCH($BC126,'2001'!$A$44:$A$139,0))</f>
        <v>97</v>
      </c>
      <c r="BG126" s="2">
        <f>IF(ISNA(MATCH($BC126,'2002'!$A$44:$A$139,0)),97,MATCH($BC126,'2002'!$A$44:$A$139,0))</f>
        <v>8</v>
      </c>
      <c r="BH126" s="2">
        <f>IF(ISNA(MATCH($BC126,'2003'!$A$44:$A$139,0)),97,MATCH($BC126,'2003'!$A$44:$A$139,0))</f>
        <v>9</v>
      </c>
      <c r="BI126" s="2">
        <f>IF(ISNA(MATCH($BC126,'2004'!$A$44:$A$139,0)),97,MATCH($BC126,'2004'!$A$44:$A$139,0))</f>
        <v>7</v>
      </c>
      <c r="BJ126" s="2">
        <f>IF(ISNA(MATCH($BC126,'2005'!$A$44:$A$139,0)),97,MATCH($BC126,'2005'!$A$44:$A$139,0))</f>
        <v>97</v>
      </c>
      <c r="BK126" s="2">
        <f>IF(ISNA(MATCH($BC126,'2006'!$A$44:$A$139,0)),97,MATCH($BC126,'2006'!$A$44:$A$139,0))</f>
        <v>8</v>
      </c>
      <c r="BL126" s="2">
        <f>IF(ISNA(MATCH($BC126,'2007'!$A$44:$A$139,0)),97,MATCH($BC126,'2007'!$A$44:$A$139,0))</f>
        <v>7</v>
      </c>
      <c r="BM126" s="2">
        <f>IF(ISNA(MATCH($BC126,'2008'!$A$44:$A$139,0)),97,MATCH($BC126,'2008'!$A$44:$A$139,0))</f>
        <v>97</v>
      </c>
      <c r="BN126" s="2">
        <f>IF(ISNA(MATCH($BC126,'2009'!$A$44:$A$139,0)),97,MATCH($BC126,'2009'!$A$44:$A$139,0))</f>
        <v>97</v>
      </c>
      <c r="BO126" s="154">
        <f>IF(ISNA(MATCH($BC126,'2010'!$A$44:$A$139,0)),97,MATCH($BC126,'2010'!$A$44:$A$139,0))</f>
        <v>97</v>
      </c>
      <c r="BQ126">
        <f t="shared" si="59"/>
        <v>48</v>
      </c>
      <c r="BR126" s="326"/>
      <c r="BS126" s="324"/>
      <c r="BT126" s="324">
        <f t="shared" si="60"/>
        <v>0</v>
      </c>
      <c r="BU126" s="324">
        <f t="shared" si="45"/>
        <v>14</v>
      </c>
      <c r="BV126" s="324">
        <f t="shared" si="46"/>
        <v>19.3324</v>
      </c>
      <c r="BW126" s="324">
        <f t="shared" si="47"/>
        <v>32.88697784</v>
      </c>
      <c r="BX126" s="324">
        <f t="shared" si="48"/>
        <v>21.922459428143998</v>
      </c>
      <c r="BY126" s="324">
        <f t="shared" si="49"/>
        <v>35.613511454800786</v>
      </c>
      <c r="BZ126" s="324">
        <f t="shared" si="50"/>
        <v>44.739966735770203</v>
      </c>
      <c r="CA126" s="324">
        <f t="shared" si="51"/>
        <v>29.823661826064416</v>
      </c>
      <c r="CB126" s="324">
        <f t="shared" si="52"/>
        <v>19.880452973254538</v>
      </c>
      <c r="CC126" s="325">
        <f t="shared" si="53"/>
        <v>13.252309951971474</v>
      </c>
    </row>
    <row r="127" spans="2:81" ht="13.5" thickBot="1">
      <c r="B127" s="169">
        <v>65</v>
      </c>
      <c r="C127" s="52">
        <f t="shared" si="31"/>
        <v>5</v>
      </c>
      <c r="D127" s="52">
        <f t="shared" si="54"/>
        <v>0</v>
      </c>
      <c r="E127" s="99"/>
      <c r="F127" s="2">
        <f t="shared" si="61"/>
        <v>122</v>
      </c>
      <c r="G127" s="100">
        <v>1771</v>
      </c>
      <c r="H127" s="169">
        <f t="shared" si="32"/>
        <v>3</v>
      </c>
      <c r="I127" s="169">
        <f t="shared" si="33"/>
        <v>18</v>
      </c>
      <c r="J127" s="331">
        <f t="shared" si="34"/>
        <v>13.221444479999999</v>
      </c>
      <c r="K127" s="99"/>
      <c r="L127" s="268"/>
      <c r="M127" s="268" t="e">
        <f>(INDEX(Finish_table!R$4:R$83,MATCH('10Year_History_Results'!$G127,Finish_table!S$4:S$83,0),1))</f>
        <v>#N/A</v>
      </c>
      <c r="N127" s="268" t="e">
        <f>(INDEX(Finish_table!Z$4:Z$99,MATCH('10Year_History_Results'!$G127,Finish_table!AA$4:AA$99,0),1))</f>
        <v>#N/A</v>
      </c>
      <c r="O127" s="268" t="e">
        <f>(INDEX(Finish_table!AI$4:AI$99,MATCH('10Year_History_Results'!$G127,Finish_table!AJ$4:AJ$99,0),1))</f>
        <v>#N/A</v>
      </c>
      <c r="P127" s="268" t="e">
        <f>(INDEX(Finish_table!AR$4:AR$99,MATCH('10Year_History_Results'!$G127,Finish_table!AS$4:AS$99,0),1))</f>
        <v>#N/A</v>
      </c>
      <c r="Q127" s="268" t="e">
        <f>(INDEX(Finish_table!BA$4:BA$99,MATCH('10Year_History_Results'!$G127,Finish_table!BB$4:BB$99,0),1))</f>
        <v>#N/A</v>
      </c>
      <c r="R127" s="268" t="e">
        <f>(INDEX(Finish_table!BJ$4:BJ$99,MATCH('10Year_History_Results'!$G127,Finish_table!BK$4:BK$99,0),1))</f>
        <v>#N/A</v>
      </c>
      <c r="S127" s="268" t="e">
        <f>(INDEX(Finish_table!BS$4:BS$99,MATCH('10Year_History_Results'!$G127,Finish_table!BT$4:BT$99,0),1))</f>
        <v>#N/A</v>
      </c>
      <c r="T127" s="268" t="str">
        <f>(INDEX(Finish_table!CB$4:CB$99,MATCH('10Year_History_Results'!$G127,Finish_table!CC$4:CC$99,0),1))</f>
        <v>QF</v>
      </c>
      <c r="U127" s="268" t="str">
        <f>(INDEX(Finish_table!CK$4:CK$99,MATCH('10Year_History_Results'!$G127,Finish_table!CL$4:CL$99,0),1))</f>
        <v>QF</v>
      </c>
      <c r="V127" s="288" t="str">
        <f>(INDEX(Finish_table!CT$4:CT$99,MATCH('10Year_History_Results'!$G127,Finish_table!CU$4:CU$99,0),1))</f>
        <v>QF</v>
      </c>
      <c r="W127" s="2"/>
      <c r="Z127">
        <f t="shared" si="35"/>
        <v>1771</v>
      </c>
      <c r="AA127" s="117"/>
      <c r="AB127" s="2"/>
      <c r="AC127" s="2">
        <f t="shared" si="55"/>
        <v>0</v>
      </c>
      <c r="AD127" s="2">
        <f t="shared" si="36"/>
        <v>0</v>
      </c>
      <c r="AE127" s="2">
        <f t="shared" si="37"/>
        <v>0</v>
      </c>
      <c r="AF127" s="2">
        <f t="shared" si="38"/>
        <v>0</v>
      </c>
      <c r="AG127" s="2">
        <f t="shared" si="39"/>
        <v>0</v>
      </c>
      <c r="AH127" s="2">
        <f t="shared" si="40"/>
        <v>0</v>
      </c>
      <c r="AI127" s="2">
        <f t="shared" si="41"/>
        <v>0</v>
      </c>
      <c r="AJ127" s="2">
        <f t="shared" si="42"/>
        <v>0</v>
      </c>
      <c r="AK127" s="2">
        <f t="shared" si="43"/>
        <v>0</v>
      </c>
      <c r="AL127" s="154">
        <f t="shared" si="44"/>
        <v>0</v>
      </c>
      <c r="AM127" s="2">
        <f t="shared" si="56"/>
        <v>0</v>
      </c>
      <c r="AN127" s="2"/>
      <c r="AO127">
        <f t="shared" si="57"/>
        <v>1771</v>
      </c>
      <c r="AP127" s="117"/>
      <c r="AQ127" s="2"/>
      <c r="AR127" s="2">
        <f>INDEX('2001'!$B$44:$B$140,'10Year_History_Results'!BF127)</f>
        <v>0</v>
      </c>
      <c r="AS127" s="2">
        <f>INDEX('2002'!$B$44:$B$140,'10Year_History_Results'!BG127)</f>
        <v>0</v>
      </c>
      <c r="AT127" s="2">
        <f>INDEX('2003'!$B$44:$B$140,'10Year_History_Results'!BH127)</f>
        <v>0</v>
      </c>
      <c r="AU127" s="2">
        <f>INDEX('2004'!$B$44:$B$140,'10Year_History_Results'!BI127)</f>
        <v>0</v>
      </c>
      <c r="AV127" s="2">
        <f>INDEX('2005'!$B$44:$B$140,'10Year_History_Results'!BJ127)</f>
        <v>0</v>
      </c>
      <c r="AW127" s="2">
        <f>INDEX('2006'!$B$44:$B$140,'10Year_History_Results'!BK127)</f>
        <v>0</v>
      </c>
      <c r="AX127" s="2">
        <f>INDEX('2007'!$B$44:$B$140,'10Year_History_Results'!BL127)</f>
        <v>0</v>
      </c>
      <c r="AY127" s="2">
        <f>INDEX('2008'!$B$44:$B$140,'10Year_History_Results'!BM127)</f>
        <v>8</v>
      </c>
      <c r="AZ127" s="2">
        <f>INDEX('2009'!$B$44:$B$140,'10Year_History_Results'!BN127)</f>
        <v>1</v>
      </c>
      <c r="BA127" s="154">
        <f>INDEX('2010'!$B$44:$B$140,'10Year_History_Results'!BO127)</f>
        <v>9</v>
      </c>
      <c r="BC127">
        <f t="shared" si="58"/>
        <v>1771</v>
      </c>
      <c r="BD127" s="117"/>
      <c r="BE127" s="2"/>
      <c r="BF127" s="2">
        <f>IF(ISNA(MATCH($BC127,'2001'!$A$44:$A$139,0)),97,MATCH($BC127,'2001'!$A$44:$A$139,0))</f>
        <v>97</v>
      </c>
      <c r="BG127" s="2">
        <f>IF(ISNA(MATCH($BC127,'2002'!$A$44:$A$139,0)),97,MATCH($BC127,'2002'!$A$44:$A$139,0))</f>
        <v>97</v>
      </c>
      <c r="BH127" s="2">
        <f>IF(ISNA(MATCH($BC127,'2003'!$A$44:$A$139,0)),97,MATCH($BC127,'2003'!$A$44:$A$139,0))</f>
        <v>97</v>
      </c>
      <c r="BI127" s="2">
        <f>IF(ISNA(MATCH($BC127,'2004'!$A$44:$A$139,0)),97,MATCH($BC127,'2004'!$A$44:$A$139,0))</f>
        <v>97</v>
      </c>
      <c r="BJ127" s="2">
        <f>IF(ISNA(MATCH($BC127,'2005'!$A$44:$A$139,0)),97,MATCH($BC127,'2005'!$A$44:$A$139,0))</f>
        <v>97</v>
      </c>
      <c r="BK127" s="2">
        <f>IF(ISNA(MATCH($BC127,'2006'!$A$44:$A$139,0)),97,MATCH($BC127,'2006'!$A$44:$A$139,0))</f>
        <v>97</v>
      </c>
      <c r="BL127" s="2">
        <f>IF(ISNA(MATCH($BC127,'2007'!$A$44:$A$139,0)),97,MATCH($BC127,'2007'!$A$44:$A$139,0))</f>
        <v>97</v>
      </c>
      <c r="BM127" s="2">
        <f>IF(ISNA(MATCH($BC127,'2008'!$A$44:$A$139,0)),97,MATCH($BC127,'2008'!$A$44:$A$139,0))</f>
        <v>83</v>
      </c>
      <c r="BN127" s="2">
        <f>IF(ISNA(MATCH($BC127,'2009'!$A$44:$A$139,0)),97,MATCH($BC127,'2009'!$A$44:$A$139,0))</f>
        <v>81</v>
      </c>
      <c r="BO127" s="154">
        <f>IF(ISNA(MATCH($BC127,'2010'!$A$44:$A$139,0)),97,MATCH($BC127,'2010'!$A$44:$A$139,0))</f>
        <v>72</v>
      </c>
      <c r="BQ127">
        <f t="shared" si="59"/>
        <v>1771</v>
      </c>
      <c r="BR127" s="326"/>
      <c r="BS127" s="324"/>
      <c r="BT127" s="324">
        <f t="shared" si="60"/>
        <v>0</v>
      </c>
      <c r="BU127" s="324">
        <f t="shared" si="45"/>
        <v>0</v>
      </c>
      <c r="BV127" s="324">
        <f t="shared" si="46"/>
        <v>0</v>
      </c>
      <c r="BW127" s="324">
        <f t="shared" si="47"/>
        <v>0</v>
      </c>
      <c r="BX127" s="324">
        <f t="shared" si="48"/>
        <v>0</v>
      </c>
      <c r="BY127" s="324">
        <f t="shared" si="49"/>
        <v>0</v>
      </c>
      <c r="BZ127" s="324">
        <f t="shared" si="50"/>
        <v>0</v>
      </c>
      <c r="CA127" s="324">
        <f t="shared" si="51"/>
        <v>8</v>
      </c>
      <c r="CB127" s="324">
        <f t="shared" si="52"/>
        <v>6.3327999999999998</v>
      </c>
      <c r="CC127" s="325">
        <f t="shared" si="53"/>
        <v>13.221444479999999</v>
      </c>
    </row>
    <row r="128" spans="2:81" ht="13.5" thickBot="1">
      <c r="B128" s="169">
        <v>65</v>
      </c>
      <c r="C128" s="52">
        <f t="shared" si="31"/>
        <v>6</v>
      </c>
      <c r="D128" s="52">
        <f t="shared" si="54"/>
        <v>0</v>
      </c>
      <c r="E128" s="99"/>
      <c r="F128" s="2">
        <f t="shared" si="61"/>
        <v>123</v>
      </c>
      <c r="G128" s="100">
        <v>1806</v>
      </c>
      <c r="H128" s="169">
        <f t="shared" si="32"/>
        <v>2</v>
      </c>
      <c r="I128" s="169">
        <f t="shared" si="33"/>
        <v>22</v>
      </c>
      <c r="J128" s="331">
        <f t="shared" si="34"/>
        <v>13.109488919999999</v>
      </c>
      <c r="K128" s="99"/>
      <c r="L128" s="268"/>
      <c r="M128" s="268" t="e">
        <f>(INDEX(Finish_table!R$4:R$83,MATCH('10Year_History_Results'!$G128,Finish_table!S$4:S$83,0),1))</f>
        <v>#N/A</v>
      </c>
      <c r="N128" s="268" t="e">
        <f>(INDEX(Finish_table!Z$4:Z$99,MATCH('10Year_History_Results'!$G128,Finish_table!AA$4:AA$99,0),1))</f>
        <v>#N/A</v>
      </c>
      <c r="O128" s="268" t="e">
        <f>(INDEX(Finish_table!AI$4:AI$99,MATCH('10Year_History_Results'!$G128,Finish_table!AJ$4:AJ$99,0),1))</f>
        <v>#N/A</v>
      </c>
      <c r="P128" s="268" t="e">
        <f>(INDEX(Finish_table!AR$4:AR$99,MATCH('10Year_History_Results'!$G128,Finish_table!AS$4:AS$99,0),1))</f>
        <v>#N/A</v>
      </c>
      <c r="Q128" s="268" t="e">
        <f>(INDEX(Finish_table!BA$4:BA$99,MATCH('10Year_History_Results'!$G128,Finish_table!BB$4:BB$99,0),1))</f>
        <v>#N/A</v>
      </c>
      <c r="R128" s="268" t="e">
        <f>(INDEX(Finish_table!BJ$4:BJ$99,MATCH('10Year_History_Results'!$G128,Finish_table!BK$4:BK$99,0),1))</f>
        <v>#N/A</v>
      </c>
      <c r="S128" s="268" t="e">
        <f>(INDEX(Finish_table!BS$4:BS$99,MATCH('10Year_History_Results'!$G128,Finish_table!BT$4:BT$99,0),1))</f>
        <v>#N/A</v>
      </c>
      <c r="T128" s="268" t="str">
        <f>(INDEX(Finish_table!CB$4:CB$99,MATCH('10Year_History_Results'!$G128,Finish_table!CC$4:CC$99,0),1))</f>
        <v>QF</v>
      </c>
      <c r="U128" s="268" t="str">
        <f>(INDEX(Finish_table!CK$4:CK$99,MATCH('10Year_History_Results'!$G128,Finish_table!CL$4:CL$99,0),1))</f>
        <v>QF</v>
      </c>
      <c r="V128" s="288" t="e">
        <f>(INDEX(Finish_table!CT$4:CT$99,MATCH('10Year_History_Results'!$G128,Finish_table!CU$4:CU$99,0),1))</f>
        <v>#N/A</v>
      </c>
      <c r="W128" s="2"/>
      <c r="Z128">
        <f t="shared" si="35"/>
        <v>1806</v>
      </c>
      <c r="AA128" s="117"/>
      <c r="AB128" s="2"/>
      <c r="AC128" s="2">
        <f t="shared" si="55"/>
        <v>0</v>
      </c>
      <c r="AD128" s="2">
        <f t="shared" si="36"/>
        <v>0</v>
      </c>
      <c r="AE128" s="2">
        <f t="shared" si="37"/>
        <v>0</v>
      </c>
      <c r="AF128" s="2">
        <f t="shared" si="38"/>
        <v>0</v>
      </c>
      <c r="AG128" s="2">
        <f t="shared" si="39"/>
        <v>0</v>
      </c>
      <c r="AH128" s="2">
        <f t="shared" si="40"/>
        <v>0</v>
      </c>
      <c r="AI128" s="2">
        <f t="shared" si="41"/>
        <v>0</v>
      </c>
      <c r="AJ128" s="2">
        <f t="shared" si="42"/>
        <v>0</v>
      </c>
      <c r="AK128" s="2">
        <f t="shared" si="43"/>
        <v>0</v>
      </c>
      <c r="AL128" s="154">
        <f t="shared" si="44"/>
        <v>0</v>
      </c>
      <c r="AM128" s="2">
        <f t="shared" si="56"/>
        <v>0</v>
      </c>
      <c r="AN128" s="2"/>
      <c r="AO128">
        <f t="shared" si="57"/>
        <v>1806</v>
      </c>
      <c r="AP128" s="117"/>
      <c r="AQ128" s="2"/>
      <c r="AR128" s="2">
        <f>INDEX('2001'!$B$44:$B$140,'10Year_History_Results'!BF128)</f>
        <v>0</v>
      </c>
      <c r="AS128" s="2">
        <f>INDEX('2002'!$B$44:$B$140,'10Year_History_Results'!BG128)</f>
        <v>0</v>
      </c>
      <c r="AT128" s="2">
        <f>INDEX('2003'!$B$44:$B$140,'10Year_History_Results'!BH128)</f>
        <v>0</v>
      </c>
      <c r="AU128" s="2">
        <f>INDEX('2004'!$B$44:$B$140,'10Year_History_Results'!BI128)</f>
        <v>0</v>
      </c>
      <c r="AV128" s="2">
        <f>INDEX('2005'!$B$44:$B$140,'10Year_History_Results'!BJ128)</f>
        <v>0</v>
      </c>
      <c r="AW128" s="2">
        <f>INDEX('2006'!$B$44:$B$140,'10Year_History_Results'!BK128)</f>
        <v>0</v>
      </c>
      <c r="AX128" s="2">
        <f>INDEX('2007'!$B$44:$B$140,'10Year_History_Results'!BL128)</f>
        <v>0</v>
      </c>
      <c r="AY128" s="2">
        <f>INDEX('2008'!$B$44:$B$140,'10Year_History_Results'!BM128)</f>
        <v>7</v>
      </c>
      <c r="AZ128" s="2">
        <f>INDEX('2009'!$B$44:$B$140,'10Year_History_Results'!BN128)</f>
        <v>15</v>
      </c>
      <c r="BA128" s="154">
        <f>INDEX('2010'!$B$44:$B$140,'10Year_History_Results'!BO128)</f>
        <v>0</v>
      </c>
      <c r="BC128">
        <f t="shared" si="58"/>
        <v>1806</v>
      </c>
      <c r="BD128" s="117"/>
      <c r="BE128" s="2"/>
      <c r="BF128" s="2">
        <f>IF(ISNA(MATCH($BC128,'2001'!$A$44:$A$139,0)),97,MATCH($BC128,'2001'!$A$44:$A$139,0))</f>
        <v>97</v>
      </c>
      <c r="BG128" s="2">
        <f>IF(ISNA(MATCH($BC128,'2002'!$A$44:$A$139,0)),97,MATCH($BC128,'2002'!$A$44:$A$139,0))</f>
        <v>97</v>
      </c>
      <c r="BH128" s="2">
        <f>IF(ISNA(MATCH($BC128,'2003'!$A$44:$A$139,0)),97,MATCH($BC128,'2003'!$A$44:$A$139,0))</f>
        <v>97</v>
      </c>
      <c r="BI128" s="2">
        <f>IF(ISNA(MATCH($BC128,'2004'!$A$44:$A$139,0)),97,MATCH($BC128,'2004'!$A$44:$A$139,0))</f>
        <v>97</v>
      </c>
      <c r="BJ128" s="2">
        <f>IF(ISNA(MATCH($BC128,'2005'!$A$44:$A$139,0)),97,MATCH($BC128,'2005'!$A$44:$A$139,0))</f>
        <v>97</v>
      </c>
      <c r="BK128" s="2">
        <f>IF(ISNA(MATCH($BC128,'2006'!$A$44:$A$139,0)),97,MATCH($BC128,'2006'!$A$44:$A$139,0))</f>
        <v>97</v>
      </c>
      <c r="BL128" s="2">
        <f>IF(ISNA(MATCH($BC128,'2007'!$A$44:$A$139,0)),97,MATCH($BC128,'2007'!$A$44:$A$139,0))</f>
        <v>97</v>
      </c>
      <c r="BM128" s="2">
        <f>IF(ISNA(MATCH($BC128,'2008'!$A$44:$A$139,0)),97,MATCH($BC128,'2008'!$A$44:$A$139,0))</f>
        <v>84</v>
      </c>
      <c r="BN128" s="2">
        <f>IF(ISNA(MATCH($BC128,'2009'!$A$44:$A$139,0)),97,MATCH($BC128,'2009'!$A$44:$A$139,0))</f>
        <v>82</v>
      </c>
      <c r="BO128" s="154">
        <f>IF(ISNA(MATCH($BC128,'2010'!$A$44:$A$139,0)),97,MATCH($BC128,'2010'!$A$44:$A$139,0))</f>
        <v>97</v>
      </c>
      <c r="BQ128">
        <f t="shared" si="59"/>
        <v>1806</v>
      </c>
      <c r="BR128" s="326"/>
      <c r="BS128" s="324"/>
      <c r="BT128" s="324">
        <f t="shared" si="60"/>
        <v>0</v>
      </c>
      <c r="BU128" s="324">
        <f t="shared" si="45"/>
        <v>0</v>
      </c>
      <c r="BV128" s="324">
        <f t="shared" si="46"/>
        <v>0</v>
      </c>
      <c r="BW128" s="324">
        <f t="shared" si="47"/>
        <v>0</v>
      </c>
      <c r="BX128" s="324">
        <f t="shared" si="48"/>
        <v>0</v>
      </c>
      <c r="BY128" s="324">
        <f t="shared" si="49"/>
        <v>0</v>
      </c>
      <c r="BZ128" s="324">
        <f t="shared" si="50"/>
        <v>0</v>
      </c>
      <c r="CA128" s="324">
        <f t="shared" si="51"/>
        <v>7</v>
      </c>
      <c r="CB128" s="324">
        <f t="shared" si="52"/>
        <v>19.6662</v>
      </c>
      <c r="CC128" s="325">
        <f t="shared" si="53"/>
        <v>13.109488919999999</v>
      </c>
    </row>
    <row r="129" spans="2:81" ht="13.5" thickBot="1">
      <c r="B129" s="169">
        <v>65</v>
      </c>
      <c r="C129" s="52">
        <f t="shared" si="31"/>
        <v>7</v>
      </c>
      <c r="D129" s="52">
        <f t="shared" si="54"/>
        <v>0</v>
      </c>
      <c r="E129" s="99"/>
      <c r="F129" s="2">
        <f t="shared" si="61"/>
        <v>124</v>
      </c>
      <c r="G129" s="100">
        <v>2137</v>
      </c>
      <c r="H129" s="169">
        <f t="shared" si="32"/>
        <v>1</v>
      </c>
      <c r="I129" s="169">
        <f t="shared" si="33"/>
        <v>13</v>
      </c>
      <c r="J129" s="331">
        <f t="shared" si="34"/>
        <v>13</v>
      </c>
      <c r="K129" s="99"/>
      <c r="L129" s="268"/>
      <c r="M129" s="268" t="e">
        <f>(INDEX(Finish_table!R$4:R$83,MATCH('10Year_History_Results'!$G129,Finish_table!S$4:S$83,0),1))</f>
        <v>#N/A</v>
      </c>
      <c r="N129" s="268" t="e">
        <f>(INDEX(Finish_table!Z$4:Z$99,MATCH('10Year_History_Results'!$G129,Finish_table!AA$4:AA$99,0),1))</f>
        <v>#N/A</v>
      </c>
      <c r="O129" s="268" t="e">
        <f>(INDEX(Finish_table!AI$4:AI$99,MATCH('10Year_History_Results'!$G129,Finish_table!AJ$4:AJ$99,0),1))</f>
        <v>#N/A</v>
      </c>
      <c r="P129" s="268" t="e">
        <f>(INDEX(Finish_table!AR$4:AR$99,MATCH('10Year_History_Results'!$G129,Finish_table!AS$4:AS$99,0),1))</f>
        <v>#N/A</v>
      </c>
      <c r="Q129" s="268" t="e">
        <f>(INDEX(Finish_table!BA$4:BA$99,MATCH('10Year_History_Results'!$G129,Finish_table!BB$4:BB$99,0),1))</f>
        <v>#N/A</v>
      </c>
      <c r="R129" s="268" t="e">
        <f>(INDEX(Finish_table!BJ$4:BJ$99,MATCH('10Year_History_Results'!$G129,Finish_table!BK$4:BK$99,0),1))</f>
        <v>#N/A</v>
      </c>
      <c r="S129" s="268" t="e">
        <f>(INDEX(Finish_table!BS$4:BS$99,MATCH('10Year_History_Results'!$G129,Finish_table!BT$4:BT$99,0),1))</f>
        <v>#N/A</v>
      </c>
      <c r="T129" s="268" t="e">
        <f>(INDEX(Finish_table!CB$4:CB$99,MATCH('10Year_History_Results'!$G129,Finish_table!CC$4:CC$99,0),1))</f>
        <v>#N/A</v>
      </c>
      <c r="U129" s="268" t="e">
        <f>(INDEX(Finish_table!CK$4:CK$99,MATCH('10Year_History_Results'!$G129,Finish_table!CL$4:CL$99,0),1))</f>
        <v>#N/A</v>
      </c>
      <c r="V129" s="288" t="str">
        <f>(INDEX(Finish_table!CT$4:CT$99,MATCH('10Year_History_Results'!$G129,Finish_table!CU$4:CU$99,0),1))</f>
        <v>QF</v>
      </c>
      <c r="W129" s="2"/>
      <c r="Z129">
        <f t="shared" si="35"/>
        <v>2137</v>
      </c>
      <c r="AA129" s="117"/>
      <c r="AB129" s="2"/>
      <c r="AC129" s="2">
        <f t="shared" si="55"/>
        <v>0</v>
      </c>
      <c r="AD129" s="2">
        <f t="shared" si="36"/>
        <v>0</v>
      </c>
      <c r="AE129" s="2">
        <f t="shared" si="37"/>
        <v>0</v>
      </c>
      <c r="AF129" s="2">
        <f t="shared" si="38"/>
        <v>0</v>
      </c>
      <c r="AG129" s="2">
        <f t="shared" si="39"/>
        <v>0</v>
      </c>
      <c r="AH129" s="2">
        <f t="shared" si="40"/>
        <v>0</v>
      </c>
      <c r="AI129" s="2">
        <f t="shared" si="41"/>
        <v>0</v>
      </c>
      <c r="AJ129" s="2">
        <f t="shared" si="42"/>
        <v>0</v>
      </c>
      <c r="AK129" s="2">
        <f t="shared" si="43"/>
        <v>0</v>
      </c>
      <c r="AL129" s="154">
        <f t="shared" si="44"/>
        <v>0</v>
      </c>
      <c r="AM129" s="2">
        <f t="shared" si="56"/>
        <v>0</v>
      </c>
      <c r="AN129" s="2"/>
      <c r="AO129">
        <f t="shared" si="57"/>
        <v>2137</v>
      </c>
      <c r="AP129" s="117"/>
      <c r="AQ129" s="2"/>
      <c r="AR129" s="2">
        <f>INDEX('2001'!$B$44:$B$140,'10Year_History_Results'!BF129)</f>
        <v>0</v>
      </c>
      <c r="AS129" s="2">
        <f>INDEX('2002'!$B$44:$B$140,'10Year_History_Results'!BG129)</f>
        <v>0</v>
      </c>
      <c r="AT129" s="2">
        <f>INDEX('2003'!$B$44:$B$140,'10Year_History_Results'!BH129)</f>
        <v>0</v>
      </c>
      <c r="AU129" s="2">
        <f>INDEX('2004'!$B$44:$B$140,'10Year_History_Results'!BI129)</f>
        <v>0</v>
      </c>
      <c r="AV129" s="2">
        <f>INDEX('2005'!$B$44:$B$140,'10Year_History_Results'!BJ129)</f>
        <v>0</v>
      </c>
      <c r="AW129" s="2">
        <f>INDEX('2006'!$B$44:$B$140,'10Year_History_Results'!BK129)</f>
        <v>0</v>
      </c>
      <c r="AX129" s="2">
        <f>INDEX('2007'!$B$44:$B$140,'10Year_History_Results'!BL129)</f>
        <v>0</v>
      </c>
      <c r="AY129" s="2">
        <f>INDEX('2008'!$B$44:$B$140,'10Year_History_Results'!BM129)</f>
        <v>0</v>
      </c>
      <c r="AZ129" s="2">
        <f>INDEX('2009'!$B$44:$B$140,'10Year_History_Results'!BN129)</f>
        <v>0</v>
      </c>
      <c r="BA129" s="154">
        <f>INDEX('2010'!$B$44:$B$140,'10Year_History_Results'!BO129)</f>
        <v>13</v>
      </c>
      <c r="BC129">
        <f t="shared" si="58"/>
        <v>2137</v>
      </c>
      <c r="BD129" s="117"/>
      <c r="BE129" s="2"/>
      <c r="BF129" s="2">
        <f>IF(ISNA(MATCH($BC129,'2001'!$A$44:$A$139,0)),97,MATCH($BC129,'2001'!$A$44:$A$139,0))</f>
        <v>97</v>
      </c>
      <c r="BG129" s="2">
        <f>IF(ISNA(MATCH($BC129,'2002'!$A$44:$A$139,0)),97,MATCH($BC129,'2002'!$A$44:$A$139,0))</f>
        <v>97</v>
      </c>
      <c r="BH129" s="2">
        <f>IF(ISNA(MATCH($BC129,'2003'!$A$44:$A$139,0)),97,MATCH($BC129,'2003'!$A$44:$A$139,0))</f>
        <v>97</v>
      </c>
      <c r="BI129" s="2">
        <f>IF(ISNA(MATCH($BC129,'2004'!$A$44:$A$139,0)),97,MATCH($BC129,'2004'!$A$44:$A$139,0))</f>
        <v>97</v>
      </c>
      <c r="BJ129" s="2">
        <f>IF(ISNA(MATCH($BC129,'2005'!$A$44:$A$139,0)),97,MATCH($BC129,'2005'!$A$44:$A$139,0))</f>
        <v>97</v>
      </c>
      <c r="BK129" s="2">
        <f>IF(ISNA(MATCH($BC129,'2006'!$A$44:$A$139,0)),97,MATCH($BC129,'2006'!$A$44:$A$139,0))</f>
        <v>97</v>
      </c>
      <c r="BL129" s="2">
        <f>IF(ISNA(MATCH($BC129,'2007'!$A$44:$A$139,0)),97,MATCH($BC129,'2007'!$A$44:$A$139,0))</f>
        <v>97</v>
      </c>
      <c r="BM129" s="2">
        <f>IF(ISNA(MATCH($BC129,'2008'!$A$44:$A$139,0)),97,MATCH($BC129,'2008'!$A$44:$A$139,0))</f>
        <v>97</v>
      </c>
      <c r="BN129" s="2">
        <f>IF(ISNA(MATCH($BC129,'2009'!$A$44:$A$139,0)),97,MATCH($BC129,'2009'!$A$44:$A$139,0))</f>
        <v>97</v>
      </c>
      <c r="BO129" s="154">
        <f>IF(ISNA(MATCH($BC129,'2010'!$A$44:$A$139,0)),97,MATCH($BC129,'2010'!$A$44:$A$139,0))</f>
        <v>83</v>
      </c>
      <c r="BQ129">
        <f t="shared" si="59"/>
        <v>2137</v>
      </c>
      <c r="BR129" s="326"/>
      <c r="BS129" s="324"/>
      <c r="BT129" s="324">
        <f t="shared" si="60"/>
        <v>0</v>
      </c>
      <c r="BU129" s="324">
        <f t="shared" si="45"/>
        <v>0</v>
      </c>
      <c r="BV129" s="324">
        <f t="shared" si="46"/>
        <v>0</v>
      </c>
      <c r="BW129" s="324">
        <f t="shared" si="47"/>
        <v>0</v>
      </c>
      <c r="BX129" s="324">
        <f t="shared" si="48"/>
        <v>0</v>
      </c>
      <c r="BY129" s="324">
        <f t="shared" si="49"/>
        <v>0</v>
      </c>
      <c r="BZ129" s="324">
        <f t="shared" si="50"/>
        <v>0</v>
      </c>
      <c r="CA129" s="324">
        <f t="shared" si="51"/>
        <v>0</v>
      </c>
      <c r="CB129" s="324">
        <f t="shared" si="52"/>
        <v>0</v>
      </c>
      <c r="CC129" s="325">
        <f t="shared" si="53"/>
        <v>13</v>
      </c>
    </row>
    <row r="130" spans="2:81" ht="13.5" thickBot="1">
      <c r="B130" s="138">
        <v>65</v>
      </c>
      <c r="C130" s="52">
        <f t="shared" si="31"/>
        <v>8</v>
      </c>
      <c r="D130" s="52">
        <f t="shared" si="54"/>
        <v>8</v>
      </c>
      <c r="E130" s="99"/>
      <c r="F130" s="2">
        <f t="shared" si="61"/>
        <v>125</v>
      </c>
      <c r="G130" s="158">
        <v>2854</v>
      </c>
      <c r="H130" s="169">
        <f t="shared" si="32"/>
        <v>1</v>
      </c>
      <c r="I130" s="169">
        <f t="shared" si="33"/>
        <v>13</v>
      </c>
      <c r="J130" s="331">
        <f t="shared" si="34"/>
        <v>13</v>
      </c>
      <c r="K130" s="99"/>
      <c r="L130" s="268"/>
      <c r="M130" s="268" t="e">
        <f>(INDEX(Finish_table!R$4:R$83,MATCH('10Year_History_Results'!$G130,Finish_table!S$4:S$83,0),1))</f>
        <v>#N/A</v>
      </c>
      <c r="N130" s="268" t="e">
        <f>(INDEX(Finish_table!Z$4:Z$99,MATCH('10Year_History_Results'!$G130,Finish_table!AA$4:AA$99,0),1))</f>
        <v>#N/A</v>
      </c>
      <c r="O130" s="268" t="e">
        <f>(INDEX(Finish_table!AI$4:AI$99,MATCH('10Year_History_Results'!$G130,Finish_table!AJ$4:AJ$99,0),1))</f>
        <v>#N/A</v>
      </c>
      <c r="P130" s="268" t="e">
        <f>(INDEX(Finish_table!AR$4:AR$99,MATCH('10Year_History_Results'!$G130,Finish_table!AS$4:AS$99,0),1))</f>
        <v>#N/A</v>
      </c>
      <c r="Q130" s="268" t="e">
        <f>(INDEX(Finish_table!BA$4:BA$99,MATCH('10Year_History_Results'!$G130,Finish_table!BB$4:BB$99,0),1))</f>
        <v>#N/A</v>
      </c>
      <c r="R130" s="268" t="e">
        <f>(INDEX(Finish_table!BJ$4:BJ$99,MATCH('10Year_History_Results'!$G130,Finish_table!BK$4:BK$99,0),1))</f>
        <v>#N/A</v>
      </c>
      <c r="S130" s="268" t="e">
        <f>(INDEX(Finish_table!BS$4:BS$99,MATCH('10Year_History_Results'!$G130,Finish_table!BT$4:BT$99,0),1))</f>
        <v>#N/A</v>
      </c>
      <c r="T130" s="268" t="e">
        <f>(INDEX(Finish_table!CB$4:CB$99,MATCH('10Year_History_Results'!$G130,Finish_table!CC$4:CC$99,0),1))</f>
        <v>#N/A</v>
      </c>
      <c r="U130" s="268" t="e">
        <f>(INDEX(Finish_table!CK$4:CK$99,MATCH('10Year_History_Results'!$G130,Finish_table!CL$4:CL$99,0),1))</f>
        <v>#N/A</v>
      </c>
      <c r="V130" s="288" t="str">
        <f>(INDEX(Finish_table!CT$4:CT$99,MATCH('10Year_History_Results'!$G130,Finish_table!CU$4:CU$99,0),1))</f>
        <v>SF</v>
      </c>
      <c r="W130" s="2"/>
      <c r="Z130">
        <f t="shared" si="35"/>
        <v>2854</v>
      </c>
      <c r="AA130" s="117"/>
      <c r="AB130" s="2"/>
      <c r="AC130" s="2">
        <f t="shared" si="55"/>
        <v>0</v>
      </c>
      <c r="AD130" s="2">
        <f t="shared" si="36"/>
        <v>0</v>
      </c>
      <c r="AE130" s="2">
        <f t="shared" si="37"/>
        <v>0</v>
      </c>
      <c r="AF130" s="2">
        <f t="shared" si="38"/>
        <v>0</v>
      </c>
      <c r="AG130" s="2">
        <f t="shared" si="39"/>
        <v>0</v>
      </c>
      <c r="AH130" s="2">
        <f t="shared" si="40"/>
        <v>0</v>
      </c>
      <c r="AI130" s="2">
        <f t="shared" si="41"/>
        <v>0</v>
      </c>
      <c r="AJ130" s="2">
        <f t="shared" si="42"/>
        <v>0</v>
      </c>
      <c r="AK130" s="2">
        <f t="shared" si="43"/>
        <v>0</v>
      </c>
      <c r="AL130" s="154">
        <f t="shared" si="44"/>
        <v>10</v>
      </c>
      <c r="AM130" s="2">
        <f t="shared" si="56"/>
        <v>3.1622776601683795</v>
      </c>
      <c r="AN130" s="2"/>
      <c r="AO130">
        <f t="shared" si="57"/>
        <v>2854</v>
      </c>
      <c r="AP130" s="117"/>
      <c r="AQ130" s="2"/>
      <c r="AR130" s="2">
        <f>INDEX('2001'!$B$44:$B$140,'10Year_History_Results'!BF130)</f>
        <v>0</v>
      </c>
      <c r="AS130" s="2">
        <f>INDEX('2002'!$B$44:$B$140,'10Year_History_Results'!BG130)</f>
        <v>0</v>
      </c>
      <c r="AT130" s="2">
        <f>INDEX('2003'!$B$44:$B$140,'10Year_History_Results'!BH130)</f>
        <v>0</v>
      </c>
      <c r="AU130" s="2">
        <f>INDEX('2004'!$B$44:$B$140,'10Year_History_Results'!BI130)</f>
        <v>0</v>
      </c>
      <c r="AV130" s="2">
        <f>INDEX('2005'!$B$44:$B$140,'10Year_History_Results'!BJ130)</f>
        <v>0</v>
      </c>
      <c r="AW130" s="2">
        <f>INDEX('2006'!$B$44:$B$140,'10Year_History_Results'!BK130)</f>
        <v>0</v>
      </c>
      <c r="AX130" s="2">
        <f>INDEX('2007'!$B$44:$B$140,'10Year_History_Results'!BL130)</f>
        <v>0</v>
      </c>
      <c r="AY130" s="2">
        <f>INDEX('2008'!$B$44:$B$140,'10Year_History_Results'!BM130)</f>
        <v>0</v>
      </c>
      <c r="AZ130" s="2">
        <f>INDEX('2009'!$B$44:$B$140,'10Year_History_Results'!BN130)</f>
        <v>0</v>
      </c>
      <c r="BA130" s="154">
        <f>INDEX('2010'!$B$44:$B$140,'10Year_History_Results'!BO130)</f>
        <v>3</v>
      </c>
      <c r="BC130">
        <f t="shared" si="58"/>
        <v>2854</v>
      </c>
      <c r="BD130" s="117"/>
      <c r="BE130" s="2"/>
      <c r="BF130" s="2">
        <f>IF(ISNA(MATCH($BC130,'2001'!$A$44:$A$139,0)),97,MATCH($BC130,'2001'!$A$44:$A$139,0))</f>
        <v>97</v>
      </c>
      <c r="BG130" s="2">
        <f>IF(ISNA(MATCH($BC130,'2002'!$A$44:$A$139,0)),97,MATCH($BC130,'2002'!$A$44:$A$139,0))</f>
        <v>97</v>
      </c>
      <c r="BH130" s="2">
        <f>IF(ISNA(MATCH($BC130,'2003'!$A$44:$A$139,0)),97,MATCH($BC130,'2003'!$A$44:$A$139,0))</f>
        <v>97</v>
      </c>
      <c r="BI130" s="2">
        <f>IF(ISNA(MATCH($BC130,'2004'!$A$44:$A$139,0)),97,MATCH($BC130,'2004'!$A$44:$A$139,0))</f>
        <v>97</v>
      </c>
      <c r="BJ130" s="2">
        <f>IF(ISNA(MATCH($BC130,'2005'!$A$44:$A$139,0)),97,MATCH($BC130,'2005'!$A$44:$A$139,0))</f>
        <v>97</v>
      </c>
      <c r="BK130" s="2">
        <f>IF(ISNA(MATCH($BC130,'2006'!$A$44:$A$139,0)),97,MATCH($BC130,'2006'!$A$44:$A$139,0))</f>
        <v>97</v>
      </c>
      <c r="BL130" s="2">
        <f>IF(ISNA(MATCH($BC130,'2007'!$A$44:$A$139,0)),97,MATCH($BC130,'2007'!$A$44:$A$139,0))</f>
        <v>97</v>
      </c>
      <c r="BM130" s="2">
        <f>IF(ISNA(MATCH($BC130,'2008'!$A$44:$A$139,0)),97,MATCH($BC130,'2008'!$A$44:$A$139,0))</f>
        <v>97</v>
      </c>
      <c r="BN130" s="2">
        <f>IF(ISNA(MATCH($BC130,'2009'!$A$44:$A$139,0)),97,MATCH($BC130,'2009'!$A$44:$A$139,0))</f>
        <v>97</v>
      </c>
      <c r="BO130" s="154">
        <f>IF(ISNA(MATCH($BC130,'2010'!$A$44:$A$139,0)),97,MATCH($BC130,'2010'!$A$44:$A$139,0))</f>
        <v>91</v>
      </c>
      <c r="BQ130">
        <f t="shared" si="59"/>
        <v>2854</v>
      </c>
      <c r="BR130" s="326"/>
      <c r="BS130" s="324"/>
      <c r="BT130" s="324">
        <f t="shared" si="60"/>
        <v>0</v>
      </c>
      <c r="BU130" s="324">
        <f t="shared" si="45"/>
        <v>0</v>
      </c>
      <c r="BV130" s="324">
        <f t="shared" si="46"/>
        <v>0</v>
      </c>
      <c r="BW130" s="324">
        <f t="shared" si="47"/>
        <v>0</v>
      </c>
      <c r="BX130" s="324">
        <f t="shared" si="48"/>
        <v>0</v>
      </c>
      <c r="BY130" s="324">
        <f t="shared" si="49"/>
        <v>0</v>
      </c>
      <c r="BZ130" s="324">
        <f t="shared" si="50"/>
        <v>0</v>
      </c>
      <c r="CA130" s="324">
        <f t="shared" si="51"/>
        <v>0</v>
      </c>
      <c r="CB130" s="324">
        <f t="shared" si="52"/>
        <v>0</v>
      </c>
      <c r="CC130" s="325">
        <f t="shared" si="53"/>
        <v>13</v>
      </c>
    </row>
    <row r="131" spans="2:81" ht="13.5" thickBot="1">
      <c r="B131" s="282">
        <v>66</v>
      </c>
      <c r="C131" s="52">
        <f t="shared" si="31"/>
        <v>1</v>
      </c>
      <c r="D131" s="52">
        <f t="shared" si="54"/>
        <v>0</v>
      </c>
      <c r="E131" s="99"/>
      <c r="F131" s="2">
        <f t="shared" si="61"/>
        <v>126</v>
      </c>
      <c r="G131" s="100">
        <v>47</v>
      </c>
      <c r="H131" s="169">
        <f t="shared" si="32"/>
        <v>7</v>
      </c>
      <c r="I131" s="169">
        <f t="shared" si="33"/>
        <v>124</v>
      </c>
      <c r="J131" s="331">
        <f t="shared" si="34"/>
        <v>12.968882344001594</v>
      </c>
      <c r="K131" s="99"/>
      <c r="L131" s="268"/>
      <c r="M131" s="268" t="str">
        <f>(INDEX(Finish_table!R$4:R$83,MATCH('10Year_History_Results'!$G131,Finish_table!S$4:S$83,0),1))</f>
        <v>F</v>
      </c>
      <c r="N131" s="268" t="str">
        <f>(INDEX(Finish_table!Z$4:Z$99,MATCH('10Year_History_Results'!$G131,Finish_table!AA$4:AA$99,0),1))</f>
        <v>QF</v>
      </c>
      <c r="O131" s="268" t="str">
        <f>(INDEX(Finish_table!AI$4:AI$99,MATCH('10Year_History_Results'!$G131,Finish_table!AJ$4:AJ$99,0),1))</f>
        <v>F</v>
      </c>
      <c r="P131" s="268" t="str">
        <f>(INDEX(Finish_table!AR$4:AR$99,MATCH('10Year_History_Results'!$G131,Finish_table!AS$4:AS$99,0),1))</f>
        <v>QF</v>
      </c>
      <c r="Q131" s="268" t="str">
        <f>(INDEX(Finish_table!BA$4:BA$99,MATCH('10Year_History_Results'!$G131,Finish_table!BB$4:BB$99,0),1))</f>
        <v>QF</v>
      </c>
      <c r="R131" s="268" t="e">
        <f>(INDEX(Finish_table!BJ$4:BJ$99,MATCH('10Year_History_Results'!$G131,Finish_table!BK$4:BK$99,0),1))</f>
        <v>#N/A</v>
      </c>
      <c r="S131" s="268" t="str">
        <f>(INDEX(Finish_table!BS$4:BS$99,MATCH('10Year_History_Results'!$G131,Finish_table!BT$4:BT$99,0),1))</f>
        <v>QF</v>
      </c>
      <c r="T131" s="268" t="str">
        <f>(INDEX(Finish_table!CB$4:CB$99,MATCH('10Year_History_Results'!$G131,Finish_table!CC$4:CC$99,0),1))</f>
        <v>QF</v>
      </c>
      <c r="U131" s="268" t="e">
        <f>(INDEX(Finish_table!CK$4:CK$99,MATCH('10Year_History_Results'!$G131,Finish_table!CL$4:CL$99,0),1))</f>
        <v>#N/A</v>
      </c>
      <c r="V131" s="288" t="e">
        <f>(INDEX(Finish_table!CT$4:CT$99,MATCH('10Year_History_Results'!$G131,Finish_table!CU$4:CU$99,0),1))</f>
        <v>#N/A</v>
      </c>
      <c r="W131" s="2"/>
      <c r="Z131">
        <f t="shared" si="35"/>
        <v>47</v>
      </c>
      <c r="AA131" s="117"/>
      <c r="AB131" s="2"/>
      <c r="AC131" s="2">
        <f t="shared" si="55"/>
        <v>20</v>
      </c>
      <c r="AD131" s="2">
        <f t="shared" si="36"/>
        <v>0</v>
      </c>
      <c r="AE131" s="2">
        <f t="shared" si="37"/>
        <v>20</v>
      </c>
      <c r="AF131" s="2">
        <f t="shared" si="38"/>
        <v>0</v>
      </c>
      <c r="AG131" s="2">
        <f t="shared" si="39"/>
        <v>0</v>
      </c>
      <c r="AH131" s="2">
        <f t="shared" si="40"/>
        <v>0</v>
      </c>
      <c r="AI131" s="2">
        <f t="shared" si="41"/>
        <v>0</v>
      </c>
      <c r="AJ131" s="2">
        <f t="shared" si="42"/>
        <v>0</v>
      </c>
      <c r="AK131" s="2">
        <f t="shared" si="43"/>
        <v>0</v>
      </c>
      <c r="AL131" s="154">
        <f t="shared" si="44"/>
        <v>0</v>
      </c>
      <c r="AM131" s="2">
        <f t="shared" si="56"/>
        <v>8.4327404271156787</v>
      </c>
      <c r="AN131" s="2"/>
      <c r="AO131">
        <f t="shared" si="57"/>
        <v>47</v>
      </c>
      <c r="AP131" s="117"/>
      <c r="AQ131" s="2"/>
      <c r="AR131" s="2">
        <f>INDEX('2001'!$B$44:$B$140,'10Year_History_Results'!BF131)</f>
        <v>11</v>
      </c>
      <c r="AS131" s="2">
        <f>INDEX('2002'!$B$44:$B$140,'10Year_History_Results'!BG131)</f>
        <v>12</v>
      </c>
      <c r="AT131" s="2">
        <f>INDEX('2003'!$B$44:$B$140,'10Year_History_Results'!BH131)</f>
        <v>15</v>
      </c>
      <c r="AU131" s="2">
        <f>INDEX('2004'!$B$44:$B$140,'10Year_History_Results'!BI131)</f>
        <v>16</v>
      </c>
      <c r="AV131" s="2">
        <f>INDEX('2005'!$B$44:$B$140,'10Year_History_Results'!BJ131)</f>
        <v>12</v>
      </c>
      <c r="AW131" s="2">
        <f>INDEX('2006'!$B$44:$B$140,'10Year_History_Results'!BK131)</f>
        <v>0</v>
      </c>
      <c r="AX131" s="2">
        <f>INDEX('2007'!$B$44:$B$140,'10Year_History_Results'!BL131)</f>
        <v>9</v>
      </c>
      <c r="AY131" s="2">
        <f>INDEX('2008'!$B$44:$B$140,'10Year_History_Results'!BM131)</f>
        <v>9</v>
      </c>
      <c r="AZ131" s="2">
        <f>INDEX('2009'!$B$44:$B$140,'10Year_History_Results'!BN131)</f>
        <v>0</v>
      </c>
      <c r="BA131" s="154">
        <f>INDEX('2010'!$B$44:$B$140,'10Year_History_Results'!BO131)</f>
        <v>0</v>
      </c>
      <c r="BC131">
        <f t="shared" si="58"/>
        <v>47</v>
      </c>
      <c r="BD131" s="117"/>
      <c r="BE131" s="2"/>
      <c r="BF131" s="2">
        <f>IF(ISNA(MATCH($BC131,'2001'!$A$44:$A$139,0)),97,MATCH($BC131,'2001'!$A$44:$A$139,0))</f>
        <v>9</v>
      </c>
      <c r="BG131" s="2">
        <f>IF(ISNA(MATCH($BC131,'2002'!$A$44:$A$139,0)),97,MATCH($BC131,'2002'!$A$44:$A$139,0))</f>
        <v>7</v>
      </c>
      <c r="BH131" s="2">
        <f>IF(ISNA(MATCH($BC131,'2003'!$A$44:$A$139,0)),97,MATCH($BC131,'2003'!$A$44:$A$139,0))</f>
        <v>8</v>
      </c>
      <c r="BI131" s="2">
        <f>IF(ISNA(MATCH($BC131,'2004'!$A$44:$A$139,0)),97,MATCH($BC131,'2004'!$A$44:$A$139,0))</f>
        <v>6</v>
      </c>
      <c r="BJ131" s="2">
        <f>IF(ISNA(MATCH($BC131,'2005'!$A$44:$A$139,0)),97,MATCH($BC131,'2005'!$A$44:$A$139,0))</f>
        <v>7</v>
      </c>
      <c r="BK131" s="2">
        <f>IF(ISNA(MATCH($BC131,'2006'!$A$44:$A$139,0)),97,MATCH($BC131,'2006'!$A$44:$A$139,0))</f>
        <v>97</v>
      </c>
      <c r="BL131" s="2">
        <f>IF(ISNA(MATCH($BC131,'2007'!$A$44:$A$139,0)),97,MATCH($BC131,'2007'!$A$44:$A$139,0))</f>
        <v>6</v>
      </c>
      <c r="BM131" s="2">
        <f>IF(ISNA(MATCH($BC131,'2008'!$A$44:$A$139,0)),97,MATCH($BC131,'2008'!$A$44:$A$139,0))</f>
        <v>12</v>
      </c>
      <c r="BN131" s="2">
        <f>IF(ISNA(MATCH($BC131,'2009'!$A$44:$A$139,0)),97,MATCH($BC131,'2009'!$A$44:$A$139,0))</f>
        <v>97</v>
      </c>
      <c r="BO131" s="154">
        <f>IF(ISNA(MATCH($BC131,'2010'!$A$44:$A$139,0)),97,MATCH($BC131,'2010'!$A$44:$A$139,0))</f>
        <v>97</v>
      </c>
      <c r="BQ131">
        <f t="shared" si="59"/>
        <v>47</v>
      </c>
      <c r="BR131" s="326"/>
      <c r="BS131" s="324"/>
      <c r="BT131" s="324">
        <f t="shared" si="60"/>
        <v>31</v>
      </c>
      <c r="BU131" s="324">
        <f t="shared" si="45"/>
        <v>32.6646</v>
      </c>
      <c r="BV131" s="324">
        <f t="shared" si="46"/>
        <v>56.774222359999996</v>
      </c>
      <c r="BW131" s="324">
        <f t="shared" si="47"/>
        <v>53.845696625175997</v>
      </c>
      <c r="BX131" s="324">
        <f t="shared" si="48"/>
        <v>47.893541370342319</v>
      </c>
      <c r="BY131" s="324">
        <f t="shared" si="49"/>
        <v>31.925834677470188</v>
      </c>
      <c r="BZ131" s="324">
        <f t="shared" si="50"/>
        <v>30.281761396001627</v>
      </c>
      <c r="CA131" s="324">
        <f t="shared" si="51"/>
        <v>29.185822146574683</v>
      </c>
      <c r="CB131" s="324">
        <f t="shared" si="52"/>
        <v>19.455269042906682</v>
      </c>
      <c r="CC131" s="325">
        <f t="shared" si="53"/>
        <v>12.968882344001594</v>
      </c>
    </row>
    <row r="132" spans="2:81" ht="13.5" thickBot="1">
      <c r="B132" s="149">
        <v>66</v>
      </c>
      <c r="C132" s="52">
        <f t="shared" si="31"/>
        <v>2</v>
      </c>
      <c r="D132" s="52">
        <f t="shared" si="54"/>
        <v>0</v>
      </c>
      <c r="E132" s="99"/>
      <c r="F132" s="2">
        <f t="shared" si="61"/>
        <v>127</v>
      </c>
      <c r="G132" s="273">
        <v>522</v>
      </c>
      <c r="H132" s="169">
        <f t="shared" si="32"/>
        <v>4</v>
      </c>
      <c r="I132" s="169">
        <f t="shared" si="33"/>
        <v>96</v>
      </c>
      <c r="J132" s="331">
        <f t="shared" si="34"/>
        <v>12.926246296423123</v>
      </c>
      <c r="K132" s="99"/>
      <c r="L132" s="268"/>
      <c r="M132" s="268" t="e">
        <f>(INDEX(Finish_table!R$4:R$83,MATCH('10Year_History_Results'!$G132,Finish_table!S$4:S$83,0),1))</f>
        <v>#N/A</v>
      </c>
      <c r="N132" s="268" t="str">
        <f>(INDEX(Finish_table!Z$4:Z$99,MATCH('10Year_History_Results'!$G132,Finish_table!AA$4:AA$99,0),1))</f>
        <v>SF</v>
      </c>
      <c r="O132" s="268" t="str">
        <f>(INDEX(Finish_table!AI$4:AI$99,MATCH('10Year_History_Results'!$G132,Finish_table!AJ$4:AJ$99,0),1))</f>
        <v>QF</v>
      </c>
      <c r="P132" s="268" t="str">
        <f>(INDEX(Finish_table!AR$4:AR$99,MATCH('10Year_History_Results'!$G132,Finish_table!AS$4:AS$99,0),1))</f>
        <v>SF</v>
      </c>
      <c r="Q132" s="268" t="e">
        <f>(INDEX(Finish_table!BA$4:BA$99,MATCH('10Year_History_Results'!$G132,Finish_table!BB$4:BB$99,0),1))</f>
        <v>#N/A</v>
      </c>
      <c r="R132" s="268" t="str">
        <f>(INDEX(Finish_table!BJ$4:BJ$99,MATCH('10Year_History_Results'!$G132,Finish_table!BK$4:BK$99,0),1))</f>
        <v>WC</v>
      </c>
      <c r="S132" s="268" t="e">
        <f>(INDEX(Finish_table!BS$4:BS$99,MATCH('10Year_History_Results'!$G132,Finish_table!BT$4:BT$99,0),1))</f>
        <v>#N/A</v>
      </c>
      <c r="T132" s="268" t="e">
        <f>(INDEX(Finish_table!CB$4:CB$99,MATCH('10Year_History_Results'!$G132,Finish_table!CC$4:CC$99,0),1))</f>
        <v>#N/A</v>
      </c>
      <c r="U132" s="268" t="e">
        <f>(INDEX(Finish_table!CK$4:CK$99,MATCH('10Year_History_Results'!$G132,Finish_table!CL$4:CL$99,0),1))</f>
        <v>#N/A</v>
      </c>
      <c r="V132" s="288" t="e">
        <f>(INDEX(Finish_table!CT$4:CT$99,MATCH('10Year_History_Results'!$G132,Finish_table!CU$4:CU$99,0),1))</f>
        <v>#N/A</v>
      </c>
      <c r="W132" s="2"/>
      <c r="Z132">
        <f t="shared" si="35"/>
        <v>522</v>
      </c>
      <c r="AA132" s="117"/>
      <c r="AB132" s="2"/>
      <c r="AC132" s="2">
        <f t="shared" si="55"/>
        <v>0</v>
      </c>
      <c r="AD132" s="2">
        <f t="shared" si="36"/>
        <v>10</v>
      </c>
      <c r="AE132" s="2">
        <f t="shared" si="37"/>
        <v>0</v>
      </c>
      <c r="AF132" s="2">
        <f t="shared" si="38"/>
        <v>10</v>
      </c>
      <c r="AG132" s="2">
        <f t="shared" si="39"/>
        <v>0</v>
      </c>
      <c r="AH132" s="2">
        <f t="shared" si="40"/>
        <v>50</v>
      </c>
      <c r="AI132" s="2">
        <f t="shared" si="41"/>
        <v>0</v>
      </c>
      <c r="AJ132" s="2">
        <f t="shared" si="42"/>
        <v>0</v>
      </c>
      <c r="AK132" s="2">
        <f t="shared" si="43"/>
        <v>0</v>
      </c>
      <c r="AL132" s="154">
        <f t="shared" si="44"/>
        <v>0</v>
      </c>
      <c r="AM132" s="2">
        <f t="shared" si="56"/>
        <v>15.670212364724211</v>
      </c>
      <c r="AN132" s="2"/>
      <c r="AO132">
        <f t="shared" si="57"/>
        <v>522</v>
      </c>
      <c r="AP132" s="117"/>
      <c r="AQ132" s="2"/>
      <c r="AR132" s="2">
        <f>INDEX('2001'!$B$44:$B$140,'10Year_History_Results'!BF132)</f>
        <v>0</v>
      </c>
      <c r="AS132" s="2">
        <f>INDEX('2002'!$B$44:$B$140,'10Year_History_Results'!BG132)</f>
        <v>7</v>
      </c>
      <c r="AT132" s="2">
        <f>INDEX('2003'!$B$44:$B$140,'10Year_History_Results'!BH132)</f>
        <v>9</v>
      </c>
      <c r="AU132" s="2">
        <f>INDEX('2004'!$B$44:$B$140,'10Year_History_Results'!BI132)</f>
        <v>9</v>
      </c>
      <c r="AV132" s="2">
        <f>INDEX('2005'!$B$44:$B$140,'10Year_History_Results'!BJ132)</f>
        <v>0</v>
      </c>
      <c r="AW132" s="2">
        <f>INDEX('2006'!$B$44:$B$140,'10Year_History_Results'!BK132)</f>
        <v>1</v>
      </c>
      <c r="AX132" s="2">
        <f>INDEX('2007'!$B$44:$B$140,'10Year_History_Results'!BL132)</f>
        <v>0</v>
      </c>
      <c r="AY132" s="2">
        <f>INDEX('2008'!$B$44:$B$140,'10Year_History_Results'!BM132)</f>
        <v>0</v>
      </c>
      <c r="AZ132" s="2">
        <f>INDEX('2009'!$B$44:$B$140,'10Year_History_Results'!BN132)</f>
        <v>0</v>
      </c>
      <c r="BA132" s="154">
        <f>INDEX('2010'!$B$44:$B$140,'10Year_History_Results'!BO132)</f>
        <v>0</v>
      </c>
      <c r="BC132">
        <f t="shared" si="58"/>
        <v>522</v>
      </c>
      <c r="BD132" s="117"/>
      <c r="BE132" s="2"/>
      <c r="BF132" s="2">
        <f>IF(ISNA(MATCH($BC132,'2001'!$A$44:$A$139,0)),97,MATCH($BC132,'2001'!$A$44:$A$139,0))</f>
        <v>97</v>
      </c>
      <c r="BG132" s="2">
        <f>IF(ISNA(MATCH($BC132,'2002'!$A$44:$A$139,0)),97,MATCH($BC132,'2002'!$A$44:$A$139,0))</f>
        <v>83</v>
      </c>
      <c r="BH132" s="2">
        <f>IF(ISNA(MATCH($BC132,'2003'!$A$44:$A$139,0)),97,MATCH($BC132,'2003'!$A$44:$A$139,0))</f>
        <v>73</v>
      </c>
      <c r="BI132" s="2">
        <f>IF(ISNA(MATCH($BC132,'2004'!$A$44:$A$139,0)),97,MATCH($BC132,'2004'!$A$44:$A$139,0))</f>
        <v>68</v>
      </c>
      <c r="BJ132" s="2">
        <f>IF(ISNA(MATCH($BC132,'2005'!$A$44:$A$139,0)),97,MATCH($BC132,'2005'!$A$44:$A$139,0))</f>
        <v>97</v>
      </c>
      <c r="BK132" s="2">
        <f>IF(ISNA(MATCH($BC132,'2006'!$A$44:$A$139,0)),97,MATCH($BC132,'2006'!$A$44:$A$139,0))</f>
        <v>66</v>
      </c>
      <c r="BL132" s="2">
        <f>IF(ISNA(MATCH($BC132,'2007'!$A$44:$A$139,0)),97,MATCH($BC132,'2007'!$A$44:$A$139,0))</f>
        <v>97</v>
      </c>
      <c r="BM132" s="2">
        <f>IF(ISNA(MATCH($BC132,'2008'!$A$44:$A$139,0)),97,MATCH($BC132,'2008'!$A$44:$A$139,0))</f>
        <v>97</v>
      </c>
      <c r="BN132" s="2">
        <f>IF(ISNA(MATCH($BC132,'2009'!$A$44:$A$139,0)),97,MATCH($BC132,'2009'!$A$44:$A$139,0))</f>
        <v>97</v>
      </c>
      <c r="BO132" s="154">
        <f>IF(ISNA(MATCH($BC132,'2010'!$A$44:$A$139,0)),97,MATCH($BC132,'2010'!$A$44:$A$139,0))</f>
        <v>97</v>
      </c>
      <c r="BQ132">
        <f t="shared" si="59"/>
        <v>522</v>
      </c>
      <c r="BR132" s="326"/>
      <c r="BS132" s="324"/>
      <c r="BT132" s="324">
        <f t="shared" si="60"/>
        <v>0</v>
      </c>
      <c r="BU132" s="324">
        <f t="shared" si="45"/>
        <v>17</v>
      </c>
      <c r="BV132" s="324">
        <f t="shared" si="46"/>
        <v>20.3322</v>
      </c>
      <c r="BW132" s="324">
        <f t="shared" si="47"/>
        <v>32.553444519999999</v>
      </c>
      <c r="BX132" s="324">
        <f t="shared" si="48"/>
        <v>21.700126117031999</v>
      </c>
      <c r="BY132" s="324">
        <f t="shared" si="49"/>
        <v>65.465304069613524</v>
      </c>
      <c r="BZ132" s="324">
        <f t="shared" si="50"/>
        <v>43.639171692804375</v>
      </c>
      <c r="CA132" s="324">
        <f t="shared" si="51"/>
        <v>29.089871850423396</v>
      </c>
      <c r="CB132" s="324">
        <f t="shared" si="52"/>
        <v>19.391308575492236</v>
      </c>
      <c r="CC132" s="325">
        <f t="shared" si="53"/>
        <v>12.926246296423123</v>
      </c>
    </row>
    <row r="133" spans="2:81" ht="13.5" thickBot="1">
      <c r="B133" s="139">
        <v>66</v>
      </c>
      <c r="C133" s="52">
        <f t="shared" si="31"/>
        <v>3</v>
      </c>
      <c r="D133" s="52">
        <f t="shared" si="54"/>
        <v>0</v>
      </c>
      <c r="E133" s="99"/>
      <c r="F133" s="2">
        <f t="shared" si="61"/>
        <v>128</v>
      </c>
      <c r="G133" s="100">
        <v>308</v>
      </c>
      <c r="H133" s="169">
        <f t="shared" si="32"/>
        <v>4</v>
      </c>
      <c r="I133" s="169">
        <f t="shared" si="33"/>
        <v>99</v>
      </c>
      <c r="J133" s="331">
        <f t="shared" si="34"/>
        <v>12.489379294522415</v>
      </c>
      <c r="K133" s="99"/>
      <c r="L133" s="268"/>
      <c r="M133" s="268" t="str">
        <f>(INDEX(Finish_table!R$4:R$83,MATCH('10Year_History_Results'!$G133,Finish_table!S$4:S$83,0),1))</f>
        <v>SF</v>
      </c>
      <c r="N133" s="268" t="str">
        <f>(INDEX(Finish_table!Z$4:Z$99,MATCH('10Year_History_Results'!$G133,Finish_table!AA$4:AA$99,0),1))</f>
        <v>WF</v>
      </c>
      <c r="O133" s="268" t="str">
        <f>(INDEX(Finish_table!AI$4:AI$99,MATCH('10Year_History_Results'!$G133,Finish_table!AJ$4:AJ$99,0),1))</f>
        <v>QF</v>
      </c>
      <c r="P133" s="268" t="e">
        <f>(INDEX(Finish_table!AR$4:AR$99,MATCH('10Year_History_Results'!$G133,Finish_table!AS$4:AS$99,0),1))</f>
        <v>#N/A</v>
      </c>
      <c r="Q133" s="268" t="e">
        <f>(INDEX(Finish_table!BA$4:BA$99,MATCH('10Year_History_Results'!$G133,Finish_table!BB$4:BB$99,0),1))</f>
        <v>#N/A</v>
      </c>
      <c r="R133" s="268" t="e">
        <f>(INDEX(Finish_table!BJ$4:BJ$99,MATCH('10Year_History_Results'!$G133,Finish_table!BK$4:BK$99,0),1))</f>
        <v>#N/A</v>
      </c>
      <c r="S133" s="268" t="e">
        <f>(INDEX(Finish_table!BS$4:BS$99,MATCH('10Year_History_Results'!$G133,Finish_table!BT$4:BT$99,0),1))</f>
        <v>#N/A</v>
      </c>
      <c r="T133" s="268" t="e">
        <f>(INDEX(Finish_table!CB$4:CB$99,MATCH('10Year_History_Results'!$G133,Finish_table!CC$4:CC$99,0),1))</f>
        <v>#N/A</v>
      </c>
      <c r="U133" s="268" t="e">
        <f>(INDEX(Finish_table!CK$4:CK$99,MATCH('10Year_History_Results'!$G133,Finish_table!CL$4:CL$99,0),1))</f>
        <v>#N/A</v>
      </c>
      <c r="V133" s="288" t="str">
        <f>(INDEX(Finish_table!CT$4:CT$99,MATCH('10Year_History_Results'!$G133,Finish_table!CU$4:CU$99,0),1))</f>
        <v>QF</v>
      </c>
      <c r="W133" s="2"/>
      <c r="Z133">
        <f t="shared" si="35"/>
        <v>308</v>
      </c>
      <c r="AA133" s="117"/>
      <c r="AB133" s="2"/>
      <c r="AC133" s="2">
        <f t="shared" si="55"/>
        <v>10</v>
      </c>
      <c r="AD133" s="2">
        <f t="shared" si="36"/>
        <v>40</v>
      </c>
      <c r="AE133" s="2">
        <f t="shared" si="37"/>
        <v>0</v>
      </c>
      <c r="AF133" s="2">
        <f t="shared" si="38"/>
        <v>0</v>
      </c>
      <c r="AG133" s="2">
        <f t="shared" si="39"/>
        <v>0</v>
      </c>
      <c r="AH133" s="2">
        <f t="shared" si="40"/>
        <v>0</v>
      </c>
      <c r="AI133" s="2">
        <f t="shared" si="41"/>
        <v>0</v>
      </c>
      <c r="AJ133" s="2">
        <f t="shared" si="42"/>
        <v>0</v>
      </c>
      <c r="AK133" s="2">
        <f t="shared" si="43"/>
        <v>0</v>
      </c>
      <c r="AL133" s="154">
        <f t="shared" si="44"/>
        <v>0</v>
      </c>
      <c r="AM133" s="2">
        <f t="shared" si="56"/>
        <v>12.692955176439847</v>
      </c>
      <c r="AN133" s="2"/>
      <c r="AO133">
        <f t="shared" si="57"/>
        <v>308</v>
      </c>
      <c r="AP133" s="117"/>
      <c r="AQ133" s="2"/>
      <c r="AR133" s="2">
        <f>INDEX('2001'!$B$44:$B$140,'10Year_History_Results'!BF133)</f>
        <v>11</v>
      </c>
      <c r="AS133" s="2">
        <f>INDEX('2002'!$B$44:$B$140,'10Year_History_Results'!BG133)</f>
        <v>16</v>
      </c>
      <c r="AT133" s="2">
        <f>INDEX('2003'!$B$44:$B$140,'10Year_History_Results'!BH133)</f>
        <v>13</v>
      </c>
      <c r="AU133" s="2">
        <f>INDEX('2004'!$B$44:$B$140,'10Year_History_Results'!BI133)</f>
        <v>0</v>
      </c>
      <c r="AV133" s="2">
        <f>INDEX('2005'!$B$44:$B$140,'10Year_History_Results'!BJ133)</f>
        <v>0</v>
      </c>
      <c r="AW133" s="2">
        <f>INDEX('2006'!$B$44:$B$140,'10Year_History_Results'!BK133)</f>
        <v>0</v>
      </c>
      <c r="AX133" s="2">
        <f>INDEX('2007'!$B$44:$B$140,'10Year_History_Results'!BL133)</f>
        <v>0</v>
      </c>
      <c r="AY133" s="2">
        <f>INDEX('2008'!$B$44:$B$140,'10Year_History_Results'!BM133)</f>
        <v>0</v>
      </c>
      <c r="AZ133" s="2">
        <f>INDEX('2009'!$B$44:$B$140,'10Year_History_Results'!BN133)</f>
        <v>0</v>
      </c>
      <c r="BA133" s="154">
        <f>INDEX('2010'!$B$44:$B$140,'10Year_History_Results'!BO133)</f>
        <v>9</v>
      </c>
      <c r="BC133">
        <f t="shared" si="58"/>
        <v>308</v>
      </c>
      <c r="BD133" s="117"/>
      <c r="BE133" s="2"/>
      <c r="BF133" s="2">
        <f>IF(ISNA(MATCH($BC133,'2001'!$A$44:$A$139,0)),97,MATCH($BC133,'2001'!$A$44:$A$139,0))</f>
        <v>64</v>
      </c>
      <c r="BG133" s="2">
        <f>IF(ISNA(MATCH($BC133,'2002'!$A$44:$A$139,0)),97,MATCH($BC133,'2002'!$A$44:$A$139,0))</f>
        <v>62</v>
      </c>
      <c r="BH133" s="2">
        <f>IF(ISNA(MATCH($BC133,'2003'!$A$44:$A$139,0)),97,MATCH($BC133,'2003'!$A$44:$A$139,0))</f>
        <v>56</v>
      </c>
      <c r="BI133" s="2">
        <f>IF(ISNA(MATCH($BC133,'2004'!$A$44:$A$139,0)),97,MATCH($BC133,'2004'!$A$44:$A$139,0))</f>
        <v>97</v>
      </c>
      <c r="BJ133" s="2">
        <f>IF(ISNA(MATCH($BC133,'2005'!$A$44:$A$139,0)),97,MATCH($BC133,'2005'!$A$44:$A$139,0))</f>
        <v>97</v>
      </c>
      <c r="BK133" s="2">
        <f>IF(ISNA(MATCH($BC133,'2006'!$A$44:$A$139,0)),97,MATCH($BC133,'2006'!$A$44:$A$139,0))</f>
        <v>97</v>
      </c>
      <c r="BL133" s="2">
        <f>IF(ISNA(MATCH($BC133,'2007'!$A$44:$A$139,0)),97,MATCH($BC133,'2007'!$A$44:$A$139,0))</f>
        <v>97</v>
      </c>
      <c r="BM133" s="2">
        <f>IF(ISNA(MATCH($BC133,'2008'!$A$44:$A$139,0)),97,MATCH($BC133,'2008'!$A$44:$A$139,0))</f>
        <v>97</v>
      </c>
      <c r="BN133" s="2">
        <f>IF(ISNA(MATCH($BC133,'2009'!$A$44:$A$139,0)),97,MATCH($BC133,'2009'!$A$44:$A$139,0))</f>
        <v>97</v>
      </c>
      <c r="BO133" s="154">
        <f>IF(ISNA(MATCH($BC133,'2010'!$A$44:$A$139,0)),97,MATCH($BC133,'2010'!$A$44:$A$139,0))</f>
        <v>31</v>
      </c>
      <c r="BQ133">
        <f t="shared" si="59"/>
        <v>308</v>
      </c>
      <c r="BR133" s="326"/>
      <c r="BS133" s="324"/>
      <c r="BT133" s="324">
        <f t="shared" si="60"/>
        <v>21</v>
      </c>
      <c r="BU133" s="324">
        <f t="shared" si="45"/>
        <v>69.998599999999996</v>
      </c>
      <c r="BV133" s="324">
        <f t="shared" si="46"/>
        <v>59.661066759999997</v>
      </c>
      <c r="BW133" s="324">
        <f t="shared" si="47"/>
        <v>39.770067102215997</v>
      </c>
      <c r="BX133" s="324">
        <f t="shared" si="48"/>
        <v>26.510726730337183</v>
      </c>
      <c r="BY133" s="324">
        <f t="shared" si="49"/>
        <v>17.672050438442763</v>
      </c>
      <c r="BZ133" s="324">
        <f t="shared" si="50"/>
        <v>11.780188822265945</v>
      </c>
      <c r="CA133" s="324">
        <f t="shared" si="51"/>
        <v>7.8526738689224782</v>
      </c>
      <c r="CB133" s="324">
        <f t="shared" si="52"/>
        <v>5.2345924010237237</v>
      </c>
      <c r="CC133" s="325">
        <f t="shared" si="53"/>
        <v>12.489379294522415</v>
      </c>
    </row>
    <row r="134" spans="2:81" ht="13.5" thickBot="1">
      <c r="B134" s="137">
        <v>66</v>
      </c>
      <c r="C134" s="52">
        <f t="shared" ref="C134:C197" si="62">IF(B134&lt;&gt;B133,1,C133+1)</f>
        <v>4</v>
      </c>
      <c r="D134" s="52">
        <f t="shared" si="54"/>
        <v>4</v>
      </c>
      <c r="E134" s="99"/>
      <c r="F134" s="2">
        <f t="shared" si="61"/>
        <v>129</v>
      </c>
      <c r="G134" s="273">
        <v>1038</v>
      </c>
      <c r="H134" s="169">
        <f t="shared" ref="H134:H197" si="63">10- COUNTIF(K134:V134,"#N/A")</f>
        <v>4</v>
      </c>
      <c r="I134" s="169">
        <f t="shared" ref="I134:I197" si="64">SUM(AA134:AL134)+SUM(AR134:BA134)</f>
        <v>83</v>
      </c>
      <c r="J134" s="331">
        <f t="shared" ref="J134:J197" si="65">CC134</f>
        <v>12.300050389139333</v>
      </c>
      <c r="K134" s="99"/>
      <c r="L134" s="268"/>
      <c r="M134" s="268" t="e">
        <f>(INDEX(Finish_table!R$4:R$83,MATCH('10Year_History_Results'!$G134,Finish_table!S$4:S$83,0),1))</f>
        <v>#N/A</v>
      </c>
      <c r="N134" s="268" t="e">
        <f>(INDEX(Finish_table!Z$4:Z$99,MATCH('10Year_History_Results'!$G134,Finish_table!AA$4:AA$99,0),1))</f>
        <v>#N/A</v>
      </c>
      <c r="O134" s="268" t="str">
        <f>(INDEX(Finish_table!AI$4:AI$99,MATCH('10Year_History_Results'!$G134,Finish_table!AJ$4:AJ$99,0),1))</f>
        <v>QF</v>
      </c>
      <c r="P134" s="268" t="str">
        <f>(INDEX(Finish_table!AR$4:AR$99,MATCH('10Year_History_Results'!$G134,Finish_table!AS$4:AS$99,0),1))</f>
        <v>W</v>
      </c>
      <c r="Q134" s="268" t="e">
        <f>(INDEX(Finish_table!BA$4:BA$99,MATCH('10Year_History_Results'!$G134,Finish_table!BB$4:BB$99,0),1))</f>
        <v>#N/A</v>
      </c>
      <c r="R134" s="268" t="str">
        <f>(INDEX(Finish_table!BJ$4:BJ$99,MATCH('10Year_History_Results'!$G134,Finish_table!BK$4:BK$99,0),1))</f>
        <v>SF</v>
      </c>
      <c r="S134" s="268" t="str">
        <f>(INDEX(Finish_table!BS$4:BS$99,MATCH('10Year_History_Results'!$G134,Finish_table!BT$4:BT$99,0),1))</f>
        <v>QF</v>
      </c>
      <c r="T134" s="268" t="e">
        <f>(INDEX(Finish_table!CB$4:CB$99,MATCH('10Year_History_Results'!$G134,Finish_table!CC$4:CC$99,0),1))</f>
        <v>#N/A</v>
      </c>
      <c r="U134" s="268" t="e">
        <f>(INDEX(Finish_table!CK$4:CK$99,MATCH('10Year_History_Results'!$G134,Finish_table!CL$4:CL$99,0),1))</f>
        <v>#N/A</v>
      </c>
      <c r="V134" s="288" t="e">
        <f>(INDEX(Finish_table!CT$4:CT$99,MATCH('10Year_History_Results'!$G134,Finish_table!CU$4:CU$99,0),1))</f>
        <v>#N/A</v>
      </c>
      <c r="W134" s="2"/>
      <c r="Z134">
        <f t="shared" ref="Z134:Z197" si="66">G134</f>
        <v>1038</v>
      </c>
      <c r="AA134" s="117"/>
      <c r="AB134" s="2"/>
      <c r="AC134" s="2">
        <f t="shared" si="55"/>
        <v>0</v>
      </c>
      <c r="AD134" s="2">
        <f t="shared" ref="AD134:AD197" si="67">IF(ISNA(N134),0,IF(N134="QF",0,IF(N134="SF",10,IF(N134="F",20,IF(N134="W",30,IF(N134="WF",40,IF(N134="WC",50,0)))))))</f>
        <v>0</v>
      </c>
      <c r="AE134" s="2">
        <f t="shared" ref="AE134:AE197" si="68">IF(ISNA(O134),0,IF(O134="QF",0,IF(O134="SF",10,IF(O134="F",20,IF(O134="W",30,IF(O134="WF",40,IF(O134="WC",50,0)))))))</f>
        <v>0</v>
      </c>
      <c r="AF134" s="2">
        <f t="shared" ref="AF134:AF197" si="69">IF(ISNA(P134),0,IF(P134="QF",0,IF(P134="SF",10,IF(P134="F",20,IF(P134="W",30,IF(P134="WF",40,IF(P134="WC",50,0)))))))</f>
        <v>30</v>
      </c>
      <c r="AG134" s="2">
        <f t="shared" ref="AG134:AG197" si="70">IF(ISNA(Q134),0,IF(Q134="QF",0,IF(Q134="SF",10,IF(Q134="F",20,IF(Q134="W",30,IF(Q134="WF",40,IF(Q134="WC",50,0)))))))</f>
        <v>0</v>
      </c>
      <c r="AH134" s="2">
        <f t="shared" ref="AH134:AH197" si="71">IF(ISNA(R134),0,IF(R134="QF",0,IF(R134="SF",10,IF(R134="F",20,IF(R134="W",30,IF(R134="WF",40,IF(R134="WC",50,0)))))))</f>
        <v>10</v>
      </c>
      <c r="AI134" s="2">
        <f t="shared" ref="AI134:AI197" si="72">IF(ISNA(S134),0,IF(S134="QF",0,IF(S134="SF",10,IF(S134="F",20,IF(S134="W",30,IF(S134="WF",40,IF(S134="WC",50,0)))))))</f>
        <v>0</v>
      </c>
      <c r="AJ134" s="2">
        <f t="shared" ref="AJ134:AJ197" si="73">IF(ISNA(T134),0,IF(T134="QF",0,IF(T134="SF",10,IF(T134="F",20,IF(T134="W",30,IF(T134="WF",40,IF(T134="WC",50,0)))))))</f>
        <v>0</v>
      </c>
      <c r="AK134" s="2">
        <f t="shared" ref="AK134:AK197" si="74">IF(ISNA(U134),0,IF(U134="QF",0,IF(U134="SF",10,IF(U134="F",20,IF(U134="W",30,IF(U134="WF",40,IF(U134="WC",50,0)))))))</f>
        <v>0</v>
      </c>
      <c r="AL134" s="154">
        <f t="shared" ref="AL134:AL197" si="75">IF(ISNA(V134),0,IF(V134="QF",0,IF(V134="SF",10,IF(V134="F",20,IF(V134="W",30,IF(V134="WF",40,IF(V134="WC",50,0)))))))</f>
        <v>0</v>
      </c>
      <c r="AM134" s="2">
        <f t="shared" si="56"/>
        <v>9.6609178307929593</v>
      </c>
      <c r="AN134" s="2"/>
      <c r="AO134">
        <f t="shared" si="57"/>
        <v>1038</v>
      </c>
      <c r="AP134" s="117"/>
      <c r="AQ134" s="2"/>
      <c r="AR134" s="2">
        <f>INDEX('2001'!$B$44:$B$140,'10Year_History_Results'!BF134)</f>
        <v>0</v>
      </c>
      <c r="AS134" s="2">
        <f>INDEX('2002'!$B$44:$B$140,'10Year_History_Results'!BG134)</f>
        <v>0</v>
      </c>
      <c r="AT134" s="2">
        <f>INDEX('2003'!$B$44:$B$140,'10Year_History_Results'!BH134)</f>
        <v>4</v>
      </c>
      <c r="AU134" s="2">
        <f>INDEX('2004'!$B$44:$B$140,'10Year_History_Results'!BI134)</f>
        <v>13</v>
      </c>
      <c r="AV134" s="2">
        <f>INDEX('2005'!$B$44:$B$140,'10Year_History_Results'!BJ134)</f>
        <v>0</v>
      </c>
      <c r="AW134" s="2">
        <f>INDEX('2006'!$B$44:$B$140,'10Year_History_Results'!BK134)</f>
        <v>14</v>
      </c>
      <c r="AX134" s="2">
        <f>INDEX('2007'!$B$44:$B$140,'10Year_History_Results'!BL134)</f>
        <v>12</v>
      </c>
      <c r="AY134" s="2">
        <f>INDEX('2008'!$B$44:$B$140,'10Year_History_Results'!BM134)</f>
        <v>0</v>
      </c>
      <c r="AZ134" s="2">
        <f>INDEX('2009'!$B$44:$B$140,'10Year_History_Results'!BN134)</f>
        <v>0</v>
      </c>
      <c r="BA134" s="154">
        <f>INDEX('2010'!$B$44:$B$140,'10Year_History_Results'!BO134)</f>
        <v>0</v>
      </c>
      <c r="BC134">
        <f t="shared" si="58"/>
        <v>1038</v>
      </c>
      <c r="BD134" s="117"/>
      <c r="BE134" s="2"/>
      <c r="BF134" s="2">
        <f>IF(ISNA(MATCH($BC134,'2001'!$A$44:$A$139,0)),97,MATCH($BC134,'2001'!$A$44:$A$139,0))</f>
        <v>97</v>
      </c>
      <c r="BG134" s="2">
        <f>IF(ISNA(MATCH($BC134,'2002'!$A$44:$A$139,0)),97,MATCH($BC134,'2002'!$A$44:$A$139,0))</f>
        <v>97</v>
      </c>
      <c r="BH134" s="2">
        <f>IF(ISNA(MATCH($BC134,'2003'!$A$44:$A$139,0)),97,MATCH($BC134,'2003'!$A$44:$A$139,0))</f>
        <v>94</v>
      </c>
      <c r="BI134" s="2">
        <f>IF(ISNA(MATCH($BC134,'2004'!$A$44:$A$139,0)),97,MATCH($BC134,'2004'!$A$44:$A$139,0))</f>
        <v>85</v>
      </c>
      <c r="BJ134" s="2">
        <f>IF(ISNA(MATCH($BC134,'2005'!$A$44:$A$139,0)),97,MATCH($BC134,'2005'!$A$44:$A$139,0))</f>
        <v>97</v>
      </c>
      <c r="BK134" s="2">
        <f>IF(ISNA(MATCH($BC134,'2006'!$A$44:$A$139,0)),97,MATCH($BC134,'2006'!$A$44:$A$139,0))</f>
        <v>75</v>
      </c>
      <c r="BL134" s="2">
        <f>IF(ISNA(MATCH($BC134,'2007'!$A$44:$A$139,0)),97,MATCH($BC134,'2007'!$A$44:$A$139,0))</f>
        <v>60</v>
      </c>
      <c r="BM134" s="2">
        <f>IF(ISNA(MATCH($BC134,'2008'!$A$44:$A$139,0)),97,MATCH($BC134,'2008'!$A$44:$A$139,0))</f>
        <v>97</v>
      </c>
      <c r="BN134" s="2">
        <f>IF(ISNA(MATCH($BC134,'2009'!$A$44:$A$139,0)),97,MATCH($BC134,'2009'!$A$44:$A$139,0))</f>
        <v>97</v>
      </c>
      <c r="BO134" s="154">
        <f>IF(ISNA(MATCH($BC134,'2010'!$A$44:$A$139,0)),97,MATCH($BC134,'2010'!$A$44:$A$139,0))</f>
        <v>97</v>
      </c>
      <c r="BQ134">
        <f t="shared" si="59"/>
        <v>1038</v>
      </c>
      <c r="BR134" s="326"/>
      <c r="BS134" s="324"/>
      <c r="BT134" s="324">
        <f t="shared" si="60"/>
        <v>0</v>
      </c>
      <c r="BU134" s="324">
        <f t="shared" ref="BU134:BU197" si="76">(AS134+AD134)+(BT134*$X$1)</f>
        <v>0</v>
      </c>
      <c r="BV134" s="324">
        <f t="shared" ref="BV134:BV197" si="77">AT134+AE134+(BU134*$X$1)</f>
        <v>4</v>
      </c>
      <c r="BW134" s="324">
        <f t="shared" ref="BW134:BW197" si="78">AU134+AF134+(BV134*$X$1)</f>
        <v>45.666400000000003</v>
      </c>
      <c r="BX134" s="324">
        <f t="shared" ref="BX134:BX197" si="79">AV134+AG134+(BW134*$X$1)</f>
        <v>30.441222240000002</v>
      </c>
      <c r="BY134" s="324">
        <f t="shared" ref="BY134:BY197" si="80">AW134+AH134+(BX134*$X$1)</f>
        <v>44.292118745183998</v>
      </c>
      <c r="BZ134" s="324">
        <f t="shared" ref="BZ134:BZ197" si="81">AX134+AI134+(BY134*$X$1)</f>
        <v>41.525126355539655</v>
      </c>
      <c r="CA134" s="324">
        <f t="shared" ref="CA134:CA197" si="82">AY134+AJ134+(BZ134*$X$1)</f>
        <v>27.680649228602732</v>
      </c>
      <c r="CB134" s="324">
        <f t="shared" ref="CB134:CB197" si="83">AZ134+AK134+(CA134*$X$1)</f>
        <v>18.451920775786579</v>
      </c>
      <c r="CC134" s="325">
        <f t="shared" ref="CC134:CC197" si="84">BA134+AL134+(CB134*$X$1)</f>
        <v>12.300050389139333</v>
      </c>
    </row>
    <row r="135" spans="2:81" ht="13.5" thickBot="1">
      <c r="B135" s="138">
        <v>67</v>
      </c>
      <c r="C135" s="52">
        <f t="shared" si="62"/>
        <v>1</v>
      </c>
      <c r="D135" s="52">
        <f t="shared" ref="D135:D198" si="85">IF(C135&gt;=C136,C135,0)</f>
        <v>0</v>
      </c>
      <c r="E135" s="99"/>
      <c r="F135" s="2">
        <f t="shared" si="61"/>
        <v>130</v>
      </c>
      <c r="G135" s="100">
        <v>39</v>
      </c>
      <c r="H135" s="169">
        <f t="shared" si="63"/>
        <v>2</v>
      </c>
      <c r="I135" s="169">
        <f t="shared" si="64"/>
        <v>30</v>
      </c>
      <c r="J135" s="331">
        <f t="shared" si="65"/>
        <v>12.293629794071999</v>
      </c>
      <c r="K135" s="99"/>
      <c r="L135" s="268"/>
      <c r="M135" s="268" t="e">
        <f>(INDEX(Finish_table!R$4:R$83,MATCH('10Year_History_Results'!$G135,Finish_table!S$4:S$83,0),1))</f>
        <v>#N/A</v>
      </c>
      <c r="N135" s="268" t="e">
        <f>(INDEX(Finish_table!Z$4:Z$99,MATCH('10Year_History_Results'!$G135,Finish_table!AA$4:AA$99,0),1))</f>
        <v>#N/A</v>
      </c>
      <c r="O135" s="268" t="e">
        <f>(INDEX(Finish_table!AI$4:AI$99,MATCH('10Year_History_Results'!$G135,Finish_table!AJ$4:AJ$99,0),1))</f>
        <v>#N/A</v>
      </c>
      <c r="P135" s="268" t="e">
        <f>(INDEX(Finish_table!AR$4:AR$99,MATCH('10Year_History_Results'!$G135,Finish_table!AS$4:AS$99,0),1))</f>
        <v>#N/A</v>
      </c>
      <c r="Q135" s="268" t="e">
        <f>(INDEX(Finish_table!BA$4:BA$99,MATCH('10Year_History_Results'!$G135,Finish_table!BB$4:BB$99,0),1))</f>
        <v>#N/A</v>
      </c>
      <c r="R135" s="268" t="e">
        <f>(INDEX(Finish_table!BJ$4:BJ$99,MATCH('10Year_History_Results'!$G135,Finish_table!BK$4:BK$99,0),1))</f>
        <v>#N/A</v>
      </c>
      <c r="S135" s="268" t="str">
        <f>(INDEX(Finish_table!BS$4:BS$99,MATCH('10Year_History_Results'!$G135,Finish_table!BT$4:BT$99,0),1))</f>
        <v>QF</v>
      </c>
      <c r="T135" s="268" t="str">
        <f>(INDEX(Finish_table!CB$4:CB$99,MATCH('10Year_History_Results'!$G135,Finish_table!CC$4:CC$99,0),1))</f>
        <v>SF</v>
      </c>
      <c r="U135" s="268" t="e">
        <f>(INDEX(Finish_table!CK$4:CK$99,MATCH('10Year_History_Results'!$G135,Finish_table!CL$4:CL$99,0),1))</f>
        <v>#N/A</v>
      </c>
      <c r="V135" s="288" t="e">
        <f>(INDEX(Finish_table!CT$4:CT$99,MATCH('10Year_History_Results'!$G135,Finish_table!CU$4:CU$99,0),1))</f>
        <v>#N/A</v>
      </c>
      <c r="W135" s="2"/>
      <c r="Z135">
        <f t="shared" si="66"/>
        <v>39</v>
      </c>
      <c r="AA135" s="117"/>
      <c r="AB135" s="2"/>
      <c r="AC135" s="2">
        <f t="shared" ref="AC135:AC198" si="86">IF(ISNA(M135),0,IF(M135="QF",0,IF(M135="SF",10,IF(M135="F",20,IF(M135="W",30,IF(M135="WF",40,IF(M135="WC",50,0)))))))</f>
        <v>0</v>
      </c>
      <c r="AD135" s="2">
        <f t="shared" si="67"/>
        <v>0</v>
      </c>
      <c r="AE135" s="2">
        <f t="shared" si="68"/>
        <v>0</v>
      </c>
      <c r="AF135" s="2">
        <f t="shared" si="69"/>
        <v>0</v>
      </c>
      <c r="AG135" s="2">
        <f t="shared" si="70"/>
        <v>0</v>
      </c>
      <c r="AH135" s="2">
        <f t="shared" si="71"/>
        <v>0</v>
      </c>
      <c r="AI135" s="2">
        <f t="shared" si="72"/>
        <v>0</v>
      </c>
      <c r="AJ135" s="2">
        <f t="shared" si="73"/>
        <v>10</v>
      </c>
      <c r="AK135" s="2">
        <f t="shared" si="74"/>
        <v>0</v>
      </c>
      <c r="AL135" s="154">
        <f t="shared" si="75"/>
        <v>0</v>
      </c>
      <c r="AM135" s="2">
        <f t="shared" ref="AM135:AM198" si="87">STDEV(AB135:AL135)</f>
        <v>3.1622776601683795</v>
      </c>
      <c r="AN135" s="2"/>
      <c r="AO135">
        <f t="shared" ref="AO135:AO198" si="88">$G135</f>
        <v>39</v>
      </c>
      <c r="AP135" s="117"/>
      <c r="AQ135" s="2"/>
      <c r="AR135" s="2">
        <f>INDEX('2001'!$B$44:$B$140,'10Year_History_Results'!BF135)</f>
        <v>0</v>
      </c>
      <c r="AS135" s="2">
        <f>INDEX('2002'!$B$44:$B$140,'10Year_History_Results'!BG135)</f>
        <v>0</v>
      </c>
      <c r="AT135" s="2">
        <f>INDEX('2003'!$B$44:$B$140,'10Year_History_Results'!BH135)</f>
        <v>0</v>
      </c>
      <c r="AU135" s="2">
        <f>INDEX('2004'!$B$44:$B$140,'10Year_History_Results'!BI135)</f>
        <v>0</v>
      </c>
      <c r="AV135" s="2">
        <f>INDEX('2005'!$B$44:$B$140,'10Year_History_Results'!BJ135)</f>
        <v>0</v>
      </c>
      <c r="AW135" s="2">
        <f>INDEX('2006'!$B$44:$B$140,'10Year_History_Results'!BK135)</f>
        <v>0</v>
      </c>
      <c r="AX135" s="2">
        <f>INDEX('2007'!$B$44:$B$140,'10Year_History_Results'!BL135)</f>
        <v>7</v>
      </c>
      <c r="AY135" s="2">
        <f>INDEX('2008'!$B$44:$B$140,'10Year_History_Results'!BM135)</f>
        <v>13</v>
      </c>
      <c r="AZ135" s="2">
        <f>INDEX('2009'!$B$44:$B$140,'10Year_History_Results'!BN135)</f>
        <v>0</v>
      </c>
      <c r="BA135" s="154">
        <f>INDEX('2010'!$B$44:$B$140,'10Year_History_Results'!BO135)</f>
        <v>0</v>
      </c>
      <c r="BC135">
        <f t="shared" ref="BC135:BC198" si="89">$G135</f>
        <v>39</v>
      </c>
      <c r="BD135" s="117"/>
      <c r="BE135" s="2"/>
      <c r="BF135" s="2">
        <f>IF(ISNA(MATCH($BC135,'2001'!$A$44:$A$139,0)),97,MATCH($BC135,'2001'!$A$44:$A$139,0))</f>
        <v>97</v>
      </c>
      <c r="BG135" s="2">
        <f>IF(ISNA(MATCH($BC135,'2002'!$A$44:$A$139,0)),97,MATCH($BC135,'2002'!$A$44:$A$139,0))</f>
        <v>97</v>
      </c>
      <c r="BH135" s="2">
        <f>IF(ISNA(MATCH($BC135,'2003'!$A$44:$A$139,0)),97,MATCH($BC135,'2003'!$A$44:$A$139,0))</f>
        <v>97</v>
      </c>
      <c r="BI135" s="2">
        <f>IF(ISNA(MATCH($BC135,'2004'!$A$44:$A$139,0)),97,MATCH($BC135,'2004'!$A$44:$A$139,0))</f>
        <v>97</v>
      </c>
      <c r="BJ135" s="2">
        <f>IF(ISNA(MATCH($BC135,'2005'!$A$44:$A$139,0)),97,MATCH($BC135,'2005'!$A$44:$A$139,0))</f>
        <v>97</v>
      </c>
      <c r="BK135" s="2">
        <f>IF(ISNA(MATCH($BC135,'2006'!$A$44:$A$139,0)),97,MATCH($BC135,'2006'!$A$44:$A$139,0))</f>
        <v>97</v>
      </c>
      <c r="BL135" s="2">
        <f>IF(ISNA(MATCH($BC135,'2007'!$A$44:$A$139,0)),97,MATCH($BC135,'2007'!$A$44:$A$139,0))</f>
        <v>4</v>
      </c>
      <c r="BM135" s="2">
        <f>IF(ISNA(MATCH($BC135,'2008'!$A$44:$A$139,0)),97,MATCH($BC135,'2008'!$A$44:$A$139,0))</f>
        <v>8</v>
      </c>
      <c r="BN135" s="2">
        <f>IF(ISNA(MATCH($BC135,'2009'!$A$44:$A$139,0)),97,MATCH($BC135,'2009'!$A$44:$A$139,0))</f>
        <v>97</v>
      </c>
      <c r="BO135" s="154">
        <f>IF(ISNA(MATCH($BC135,'2010'!$A$44:$A$139,0)),97,MATCH($BC135,'2010'!$A$44:$A$139,0))</f>
        <v>97</v>
      </c>
      <c r="BQ135">
        <f t="shared" ref="BQ135:BQ198" si="90">G135</f>
        <v>39</v>
      </c>
      <c r="BR135" s="326"/>
      <c r="BS135" s="324"/>
      <c r="BT135" s="324">
        <f t="shared" ref="BT135:BT198" si="91">AR135+AC135</f>
        <v>0</v>
      </c>
      <c r="BU135" s="324">
        <f t="shared" si="76"/>
        <v>0</v>
      </c>
      <c r="BV135" s="324">
        <f t="shared" si="77"/>
        <v>0</v>
      </c>
      <c r="BW135" s="324">
        <f t="shared" si="78"/>
        <v>0</v>
      </c>
      <c r="BX135" s="324">
        <f t="shared" si="79"/>
        <v>0</v>
      </c>
      <c r="BY135" s="324">
        <f t="shared" si="80"/>
        <v>0</v>
      </c>
      <c r="BZ135" s="324">
        <f t="shared" si="81"/>
        <v>7</v>
      </c>
      <c r="CA135" s="324">
        <f t="shared" si="82"/>
        <v>27.6662</v>
      </c>
      <c r="CB135" s="324">
        <f t="shared" si="83"/>
        <v>18.442288919999999</v>
      </c>
      <c r="CC135" s="325">
        <f t="shared" si="84"/>
        <v>12.293629794071999</v>
      </c>
    </row>
    <row r="136" spans="2:81" ht="13.5" thickBot="1">
      <c r="B136" s="138">
        <v>67</v>
      </c>
      <c r="C136" s="52">
        <f t="shared" si="62"/>
        <v>2</v>
      </c>
      <c r="D136" s="52">
        <f t="shared" si="85"/>
        <v>0</v>
      </c>
      <c r="E136" s="99"/>
      <c r="F136" s="2">
        <f t="shared" ref="F136:F199" si="92">F135+1</f>
        <v>131</v>
      </c>
      <c r="G136" s="100">
        <v>108</v>
      </c>
      <c r="H136" s="169">
        <f t="shared" si="63"/>
        <v>6</v>
      </c>
      <c r="I136" s="169">
        <f t="shared" si="64"/>
        <v>110</v>
      </c>
      <c r="J136" s="331">
        <f t="shared" si="65"/>
        <v>12.008325114906748</v>
      </c>
      <c r="K136" s="99"/>
      <c r="L136" s="268"/>
      <c r="M136" s="268" t="str">
        <f>(INDEX(Finish_table!R$4:R$83,MATCH('10Year_History_Results'!$G136,Finish_table!S$4:S$83,0),1))</f>
        <v>F</v>
      </c>
      <c r="N136" s="268" t="str">
        <f>(INDEX(Finish_table!Z$4:Z$99,MATCH('10Year_History_Results'!$G136,Finish_table!AA$4:AA$99,0),1))</f>
        <v>SF</v>
      </c>
      <c r="O136" s="268" t="str">
        <f>(INDEX(Finish_table!AI$4:AI$99,MATCH('10Year_History_Results'!$G136,Finish_table!AJ$4:AJ$99,0),1))</f>
        <v>QF</v>
      </c>
      <c r="P136" s="268" t="e">
        <f>(INDEX(Finish_table!AR$4:AR$99,MATCH('10Year_History_Results'!$G136,Finish_table!AS$4:AS$99,0),1))</f>
        <v>#N/A</v>
      </c>
      <c r="Q136" s="268" t="str">
        <f>(INDEX(Finish_table!BA$4:BA$99,MATCH('10Year_History_Results'!$G136,Finish_table!BB$4:BB$99,0),1))</f>
        <v>W</v>
      </c>
      <c r="R136" s="268" t="str">
        <f>(INDEX(Finish_table!BJ$4:BJ$99,MATCH('10Year_History_Results'!$G136,Finish_table!BK$4:BK$99,0),1))</f>
        <v>QF</v>
      </c>
      <c r="S136" s="268" t="e">
        <f>(INDEX(Finish_table!BS$4:BS$99,MATCH('10Year_History_Results'!$G136,Finish_table!BT$4:BT$99,0),1))</f>
        <v>#N/A</v>
      </c>
      <c r="T136" s="268" t="str">
        <f>(INDEX(Finish_table!CB$4:CB$99,MATCH('10Year_History_Results'!$G136,Finish_table!CC$4:CC$99,0),1))</f>
        <v>QF</v>
      </c>
      <c r="U136" s="268" t="e">
        <f>(INDEX(Finish_table!CK$4:CK$99,MATCH('10Year_History_Results'!$G136,Finish_table!CL$4:CL$99,0),1))</f>
        <v>#N/A</v>
      </c>
      <c r="V136" s="288" t="e">
        <f>(INDEX(Finish_table!CT$4:CT$99,MATCH('10Year_History_Results'!$G136,Finish_table!CU$4:CU$99,0),1))</f>
        <v>#N/A</v>
      </c>
      <c r="W136" s="2"/>
      <c r="Z136">
        <f t="shared" si="66"/>
        <v>108</v>
      </c>
      <c r="AA136" s="117"/>
      <c r="AB136" s="2"/>
      <c r="AC136" s="2">
        <f t="shared" si="86"/>
        <v>20</v>
      </c>
      <c r="AD136" s="2">
        <f t="shared" si="67"/>
        <v>10</v>
      </c>
      <c r="AE136" s="2">
        <f t="shared" si="68"/>
        <v>0</v>
      </c>
      <c r="AF136" s="2">
        <f t="shared" si="69"/>
        <v>0</v>
      </c>
      <c r="AG136" s="2">
        <f t="shared" si="70"/>
        <v>30</v>
      </c>
      <c r="AH136" s="2">
        <f t="shared" si="71"/>
        <v>0</v>
      </c>
      <c r="AI136" s="2">
        <f t="shared" si="72"/>
        <v>0</v>
      </c>
      <c r="AJ136" s="2">
        <f t="shared" si="73"/>
        <v>0</v>
      </c>
      <c r="AK136" s="2">
        <f t="shared" si="74"/>
        <v>0</v>
      </c>
      <c r="AL136" s="154">
        <f t="shared" si="75"/>
        <v>0</v>
      </c>
      <c r="AM136" s="2">
        <f t="shared" si="87"/>
        <v>10.749676997731399</v>
      </c>
      <c r="AN136" s="2"/>
      <c r="AO136">
        <f t="shared" si="88"/>
        <v>108</v>
      </c>
      <c r="AP136" s="117"/>
      <c r="AQ136" s="2"/>
      <c r="AR136" s="2">
        <f>INDEX('2001'!$B$44:$B$140,'10Year_History_Results'!BF136)</f>
        <v>8</v>
      </c>
      <c r="AS136" s="2">
        <f>INDEX('2002'!$B$44:$B$140,'10Year_History_Results'!BG136)</f>
        <v>6</v>
      </c>
      <c r="AT136" s="2">
        <f>INDEX('2003'!$B$44:$B$140,'10Year_History_Results'!BH136)</f>
        <v>12</v>
      </c>
      <c r="AU136" s="2">
        <f>INDEX('2004'!$B$44:$B$140,'10Year_History_Results'!BI136)</f>
        <v>0</v>
      </c>
      <c r="AV136" s="2">
        <f>INDEX('2005'!$B$44:$B$140,'10Year_History_Results'!BJ136)</f>
        <v>7</v>
      </c>
      <c r="AW136" s="2">
        <f>INDEX('2006'!$B$44:$B$140,'10Year_History_Results'!BK136)</f>
        <v>10</v>
      </c>
      <c r="AX136" s="2">
        <f>INDEX('2007'!$B$44:$B$140,'10Year_History_Results'!BL136)</f>
        <v>0</v>
      </c>
      <c r="AY136" s="2">
        <f>INDEX('2008'!$B$44:$B$140,'10Year_History_Results'!BM136)</f>
        <v>7</v>
      </c>
      <c r="AZ136" s="2">
        <f>INDEX('2009'!$B$44:$B$140,'10Year_History_Results'!BN136)</f>
        <v>0</v>
      </c>
      <c r="BA136" s="154">
        <f>INDEX('2010'!$B$44:$B$140,'10Year_History_Results'!BO136)</f>
        <v>0</v>
      </c>
      <c r="BC136">
        <f t="shared" si="89"/>
        <v>108</v>
      </c>
      <c r="BD136" s="117"/>
      <c r="BE136" s="2"/>
      <c r="BF136" s="2">
        <f>IF(ISNA(MATCH($BC136,'2001'!$A$44:$A$139,0)),97,MATCH($BC136,'2001'!$A$44:$A$139,0))</f>
        <v>23</v>
      </c>
      <c r="BG136" s="2">
        <f>IF(ISNA(MATCH($BC136,'2002'!$A$44:$A$139,0)),97,MATCH($BC136,'2002'!$A$44:$A$139,0))</f>
        <v>24</v>
      </c>
      <c r="BH136" s="2">
        <f>IF(ISNA(MATCH($BC136,'2003'!$A$44:$A$139,0)),97,MATCH($BC136,'2003'!$A$44:$A$139,0))</f>
        <v>21</v>
      </c>
      <c r="BI136" s="2">
        <f>IF(ISNA(MATCH($BC136,'2004'!$A$44:$A$139,0)),97,MATCH($BC136,'2004'!$A$44:$A$139,0))</f>
        <v>97</v>
      </c>
      <c r="BJ136" s="2">
        <f>IF(ISNA(MATCH($BC136,'2005'!$A$44:$A$139,0)),97,MATCH($BC136,'2005'!$A$44:$A$139,0))</f>
        <v>21</v>
      </c>
      <c r="BK136" s="2">
        <f>IF(ISNA(MATCH($BC136,'2006'!$A$44:$A$139,0)),97,MATCH($BC136,'2006'!$A$44:$A$139,0))</f>
        <v>20</v>
      </c>
      <c r="BL136" s="2">
        <f>IF(ISNA(MATCH($BC136,'2007'!$A$44:$A$139,0)),97,MATCH($BC136,'2007'!$A$44:$A$139,0))</f>
        <v>97</v>
      </c>
      <c r="BM136" s="2">
        <f>IF(ISNA(MATCH($BC136,'2008'!$A$44:$A$139,0)),97,MATCH($BC136,'2008'!$A$44:$A$139,0))</f>
        <v>22</v>
      </c>
      <c r="BN136" s="2">
        <f>IF(ISNA(MATCH($BC136,'2009'!$A$44:$A$139,0)),97,MATCH($BC136,'2009'!$A$44:$A$139,0))</f>
        <v>97</v>
      </c>
      <c r="BO136" s="154">
        <f>IF(ISNA(MATCH($BC136,'2010'!$A$44:$A$139,0)),97,MATCH($BC136,'2010'!$A$44:$A$139,0))</f>
        <v>97</v>
      </c>
      <c r="BQ136">
        <f t="shared" si="90"/>
        <v>108</v>
      </c>
      <c r="BR136" s="326"/>
      <c r="BS136" s="324"/>
      <c r="BT136" s="324">
        <f t="shared" si="91"/>
        <v>28</v>
      </c>
      <c r="BU136" s="324">
        <f t="shared" si="76"/>
        <v>34.6648</v>
      </c>
      <c r="BV136" s="324">
        <f t="shared" si="77"/>
        <v>35.107555679999997</v>
      </c>
      <c r="BW136" s="324">
        <f t="shared" si="78"/>
        <v>23.402696616287997</v>
      </c>
      <c r="BX136" s="324">
        <f t="shared" si="79"/>
        <v>52.600237564417576</v>
      </c>
      <c r="BY136" s="324">
        <f t="shared" si="80"/>
        <v>45.063318360440753</v>
      </c>
      <c r="BZ136" s="324">
        <f t="shared" si="81"/>
        <v>30.039208019069804</v>
      </c>
      <c r="CA136" s="324">
        <f t="shared" si="82"/>
        <v>27.024136065511929</v>
      </c>
      <c r="CB136" s="324">
        <f t="shared" si="83"/>
        <v>18.014289101270251</v>
      </c>
      <c r="CC136" s="325">
        <f t="shared" si="84"/>
        <v>12.008325114906748</v>
      </c>
    </row>
    <row r="137" spans="2:81" ht="13.5" thickBot="1">
      <c r="B137" s="138">
        <v>67</v>
      </c>
      <c r="C137" s="52">
        <f t="shared" si="62"/>
        <v>3</v>
      </c>
      <c r="D137" s="52">
        <f t="shared" si="85"/>
        <v>0</v>
      </c>
      <c r="E137" s="99"/>
      <c r="F137" s="2">
        <f t="shared" si="92"/>
        <v>132</v>
      </c>
      <c r="G137" s="100">
        <v>1306</v>
      </c>
      <c r="H137" s="169">
        <f t="shared" si="63"/>
        <v>1</v>
      </c>
      <c r="I137" s="169">
        <f t="shared" si="64"/>
        <v>12</v>
      </c>
      <c r="J137" s="331">
        <f t="shared" si="65"/>
        <v>12</v>
      </c>
      <c r="K137" s="99"/>
      <c r="L137" s="268"/>
      <c r="M137" s="268" t="e">
        <f>(INDEX(Finish_table!R$4:R$83,MATCH('10Year_History_Results'!$G137,Finish_table!S$4:S$83,0),1))</f>
        <v>#N/A</v>
      </c>
      <c r="N137" s="268" t="e">
        <f>(INDEX(Finish_table!Z$4:Z$99,MATCH('10Year_History_Results'!$G137,Finish_table!AA$4:AA$99,0),1))</f>
        <v>#N/A</v>
      </c>
      <c r="O137" s="268" t="e">
        <f>(INDEX(Finish_table!AI$4:AI$99,MATCH('10Year_History_Results'!$G137,Finish_table!AJ$4:AJ$99,0),1))</f>
        <v>#N/A</v>
      </c>
      <c r="P137" s="268" t="e">
        <f>(INDEX(Finish_table!AR$4:AR$99,MATCH('10Year_History_Results'!$G137,Finish_table!AS$4:AS$99,0),1))</f>
        <v>#N/A</v>
      </c>
      <c r="Q137" s="268" t="e">
        <f>(INDEX(Finish_table!BA$4:BA$99,MATCH('10Year_History_Results'!$G137,Finish_table!BB$4:BB$99,0),1))</f>
        <v>#N/A</v>
      </c>
      <c r="R137" s="268" t="e">
        <f>(INDEX(Finish_table!BJ$4:BJ$99,MATCH('10Year_History_Results'!$G137,Finish_table!BK$4:BK$99,0),1))</f>
        <v>#N/A</v>
      </c>
      <c r="S137" s="268" t="e">
        <f>(INDEX(Finish_table!BS$4:BS$99,MATCH('10Year_History_Results'!$G137,Finish_table!BT$4:BT$99,0),1))</f>
        <v>#N/A</v>
      </c>
      <c r="T137" s="268" t="e">
        <f>(INDEX(Finish_table!CB$4:CB$99,MATCH('10Year_History_Results'!$G137,Finish_table!CC$4:CC$99,0),1))</f>
        <v>#N/A</v>
      </c>
      <c r="U137" s="268" t="e">
        <f>(INDEX(Finish_table!CK$4:CK$99,MATCH('10Year_History_Results'!$G137,Finish_table!CL$4:CL$99,0),1))</f>
        <v>#N/A</v>
      </c>
      <c r="V137" s="288" t="str">
        <f>(INDEX(Finish_table!CT$4:CT$99,MATCH('10Year_History_Results'!$G137,Finish_table!CU$4:CU$99,0),1))</f>
        <v>QF</v>
      </c>
      <c r="W137" s="2"/>
      <c r="Z137">
        <f t="shared" si="66"/>
        <v>1306</v>
      </c>
      <c r="AA137" s="117"/>
      <c r="AB137" s="2"/>
      <c r="AC137" s="2">
        <f t="shared" si="86"/>
        <v>0</v>
      </c>
      <c r="AD137" s="2">
        <f t="shared" si="67"/>
        <v>0</v>
      </c>
      <c r="AE137" s="2">
        <f t="shared" si="68"/>
        <v>0</v>
      </c>
      <c r="AF137" s="2">
        <f t="shared" si="69"/>
        <v>0</v>
      </c>
      <c r="AG137" s="2">
        <f t="shared" si="70"/>
        <v>0</v>
      </c>
      <c r="AH137" s="2">
        <f t="shared" si="71"/>
        <v>0</v>
      </c>
      <c r="AI137" s="2">
        <f t="shared" si="72"/>
        <v>0</v>
      </c>
      <c r="AJ137" s="2">
        <f t="shared" si="73"/>
        <v>0</v>
      </c>
      <c r="AK137" s="2">
        <f t="shared" si="74"/>
        <v>0</v>
      </c>
      <c r="AL137" s="154">
        <f t="shared" si="75"/>
        <v>0</v>
      </c>
      <c r="AM137" s="2">
        <f t="shared" si="87"/>
        <v>0</v>
      </c>
      <c r="AN137" s="2"/>
      <c r="AO137">
        <f t="shared" si="88"/>
        <v>1306</v>
      </c>
      <c r="AP137" s="117"/>
      <c r="AQ137" s="2"/>
      <c r="AR137" s="2">
        <f>INDEX('2001'!$B$44:$B$140,'10Year_History_Results'!BF137)</f>
        <v>0</v>
      </c>
      <c r="AS137" s="2">
        <f>INDEX('2002'!$B$44:$B$140,'10Year_History_Results'!BG137)</f>
        <v>0</v>
      </c>
      <c r="AT137" s="2">
        <f>INDEX('2003'!$B$44:$B$140,'10Year_History_Results'!BH137)</f>
        <v>0</v>
      </c>
      <c r="AU137" s="2">
        <f>INDEX('2004'!$B$44:$B$140,'10Year_History_Results'!BI137)</f>
        <v>0</v>
      </c>
      <c r="AV137" s="2">
        <f>INDEX('2005'!$B$44:$B$140,'10Year_History_Results'!BJ137)</f>
        <v>0</v>
      </c>
      <c r="AW137" s="2">
        <f>INDEX('2006'!$B$44:$B$140,'10Year_History_Results'!BK137)</f>
        <v>0</v>
      </c>
      <c r="AX137" s="2">
        <f>INDEX('2007'!$B$44:$B$140,'10Year_History_Results'!BL137)</f>
        <v>0</v>
      </c>
      <c r="AY137" s="2">
        <f>INDEX('2008'!$B$44:$B$140,'10Year_History_Results'!BM137)</f>
        <v>0</v>
      </c>
      <c r="AZ137" s="2">
        <f>INDEX('2009'!$B$44:$B$140,'10Year_History_Results'!BN137)</f>
        <v>0</v>
      </c>
      <c r="BA137" s="154">
        <f>INDEX('2010'!$B$44:$B$140,'10Year_History_Results'!BO137)</f>
        <v>12</v>
      </c>
      <c r="BC137">
        <f t="shared" si="89"/>
        <v>1306</v>
      </c>
      <c r="BD137" s="117"/>
      <c r="BE137" s="2"/>
      <c r="BF137" s="2">
        <f>IF(ISNA(MATCH($BC137,'2001'!$A$44:$A$139,0)),97,MATCH($BC137,'2001'!$A$44:$A$139,0))</f>
        <v>97</v>
      </c>
      <c r="BG137" s="2">
        <f>IF(ISNA(MATCH($BC137,'2002'!$A$44:$A$139,0)),97,MATCH($BC137,'2002'!$A$44:$A$139,0))</f>
        <v>97</v>
      </c>
      <c r="BH137" s="2">
        <f>IF(ISNA(MATCH($BC137,'2003'!$A$44:$A$139,0)),97,MATCH($BC137,'2003'!$A$44:$A$139,0))</f>
        <v>97</v>
      </c>
      <c r="BI137" s="2">
        <f>IF(ISNA(MATCH($BC137,'2004'!$A$44:$A$139,0)),97,MATCH($BC137,'2004'!$A$44:$A$139,0))</f>
        <v>97</v>
      </c>
      <c r="BJ137" s="2">
        <f>IF(ISNA(MATCH($BC137,'2005'!$A$44:$A$139,0)),97,MATCH($BC137,'2005'!$A$44:$A$139,0))</f>
        <v>97</v>
      </c>
      <c r="BK137" s="2">
        <f>IF(ISNA(MATCH($BC137,'2006'!$A$44:$A$139,0)),97,MATCH($BC137,'2006'!$A$44:$A$139,0))</f>
        <v>97</v>
      </c>
      <c r="BL137" s="2">
        <f>IF(ISNA(MATCH($BC137,'2007'!$A$44:$A$139,0)),97,MATCH($BC137,'2007'!$A$44:$A$139,0))</f>
        <v>97</v>
      </c>
      <c r="BM137" s="2">
        <f>IF(ISNA(MATCH($BC137,'2008'!$A$44:$A$139,0)),97,MATCH($BC137,'2008'!$A$44:$A$139,0))</f>
        <v>97</v>
      </c>
      <c r="BN137" s="2">
        <f>IF(ISNA(MATCH($BC137,'2009'!$A$44:$A$139,0)),97,MATCH($BC137,'2009'!$A$44:$A$139,0))</f>
        <v>97</v>
      </c>
      <c r="BO137" s="154">
        <f>IF(ISNA(MATCH($BC137,'2010'!$A$44:$A$139,0)),97,MATCH($BC137,'2010'!$A$44:$A$139,0))</f>
        <v>59</v>
      </c>
      <c r="BQ137">
        <f t="shared" si="90"/>
        <v>1306</v>
      </c>
      <c r="BR137" s="326"/>
      <c r="BS137" s="324"/>
      <c r="BT137" s="324">
        <f t="shared" si="91"/>
        <v>0</v>
      </c>
      <c r="BU137" s="324">
        <f t="shared" si="76"/>
        <v>0</v>
      </c>
      <c r="BV137" s="324">
        <f t="shared" si="77"/>
        <v>0</v>
      </c>
      <c r="BW137" s="324">
        <f t="shared" si="78"/>
        <v>0</v>
      </c>
      <c r="BX137" s="324">
        <f t="shared" si="79"/>
        <v>0</v>
      </c>
      <c r="BY137" s="324">
        <f t="shared" si="80"/>
        <v>0</v>
      </c>
      <c r="BZ137" s="324">
        <f t="shared" si="81"/>
        <v>0</v>
      </c>
      <c r="CA137" s="324">
        <f t="shared" si="82"/>
        <v>0</v>
      </c>
      <c r="CB137" s="324">
        <f t="shared" si="83"/>
        <v>0</v>
      </c>
      <c r="CC137" s="325">
        <f t="shared" si="84"/>
        <v>12</v>
      </c>
    </row>
    <row r="138" spans="2:81" ht="13.5" thickBot="1">
      <c r="B138" s="282">
        <v>67</v>
      </c>
      <c r="C138" s="52">
        <f t="shared" si="62"/>
        <v>4</v>
      </c>
      <c r="D138" s="52">
        <f t="shared" si="85"/>
        <v>0</v>
      </c>
      <c r="E138" s="99"/>
      <c r="F138" s="2">
        <f t="shared" si="92"/>
        <v>133</v>
      </c>
      <c r="G138" s="100">
        <v>2122</v>
      </c>
      <c r="H138" s="169">
        <f t="shared" si="63"/>
        <v>1</v>
      </c>
      <c r="I138" s="169">
        <f t="shared" si="64"/>
        <v>12</v>
      </c>
      <c r="J138" s="331">
        <f t="shared" si="65"/>
        <v>12</v>
      </c>
      <c r="K138" s="99"/>
      <c r="L138" s="268"/>
      <c r="M138" s="268" t="e">
        <f>(INDEX(Finish_table!R$4:R$83,MATCH('10Year_History_Results'!$G138,Finish_table!S$4:S$83,0),1))</f>
        <v>#N/A</v>
      </c>
      <c r="N138" s="268" t="e">
        <f>(INDEX(Finish_table!Z$4:Z$99,MATCH('10Year_History_Results'!$G138,Finish_table!AA$4:AA$99,0),1))</f>
        <v>#N/A</v>
      </c>
      <c r="O138" s="268" t="e">
        <f>(INDEX(Finish_table!AI$4:AI$99,MATCH('10Year_History_Results'!$G138,Finish_table!AJ$4:AJ$99,0),1))</f>
        <v>#N/A</v>
      </c>
      <c r="P138" s="268" t="e">
        <f>(INDEX(Finish_table!AR$4:AR$99,MATCH('10Year_History_Results'!$G138,Finish_table!AS$4:AS$99,0),1))</f>
        <v>#N/A</v>
      </c>
      <c r="Q138" s="268" t="e">
        <f>(INDEX(Finish_table!BA$4:BA$99,MATCH('10Year_History_Results'!$G138,Finish_table!BB$4:BB$99,0),1))</f>
        <v>#N/A</v>
      </c>
      <c r="R138" s="268" t="e">
        <f>(INDEX(Finish_table!BJ$4:BJ$99,MATCH('10Year_History_Results'!$G138,Finish_table!BK$4:BK$99,0),1))</f>
        <v>#N/A</v>
      </c>
      <c r="S138" s="268" t="e">
        <f>(INDEX(Finish_table!BS$4:BS$99,MATCH('10Year_History_Results'!$G138,Finish_table!BT$4:BT$99,0),1))</f>
        <v>#N/A</v>
      </c>
      <c r="T138" s="268" t="e">
        <f>(INDEX(Finish_table!CB$4:CB$99,MATCH('10Year_History_Results'!$G138,Finish_table!CC$4:CC$99,0),1))</f>
        <v>#N/A</v>
      </c>
      <c r="U138" s="268" t="e">
        <f>(INDEX(Finish_table!CK$4:CK$99,MATCH('10Year_History_Results'!$G138,Finish_table!CL$4:CL$99,0),1))</f>
        <v>#N/A</v>
      </c>
      <c r="V138" s="288" t="str">
        <f>(INDEX(Finish_table!CT$4:CT$99,MATCH('10Year_History_Results'!$G138,Finish_table!CU$4:CU$99,0),1))</f>
        <v>SF</v>
      </c>
      <c r="W138" s="2"/>
      <c r="Z138">
        <f t="shared" si="66"/>
        <v>2122</v>
      </c>
      <c r="AA138" s="117"/>
      <c r="AB138" s="2"/>
      <c r="AC138" s="2">
        <f t="shared" si="86"/>
        <v>0</v>
      </c>
      <c r="AD138" s="2">
        <f t="shared" si="67"/>
        <v>0</v>
      </c>
      <c r="AE138" s="2">
        <f t="shared" si="68"/>
        <v>0</v>
      </c>
      <c r="AF138" s="2">
        <f t="shared" si="69"/>
        <v>0</v>
      </c>
      <c r="AG138" s="2">
        <f t="shared" si="70"/>
        <v>0</v>
      </c>
      <c r="AH138" s="2">
        <f t="shared" si="71"/>
        <v>0</v>
      </c>
      <c r="AI138" s="2">
        <f t="shared" si="72"/>
        <v>0</v>
      </c>
      <c r="AJ138" s="2">
        <f t="shared" si="73"/>
        <v>0</v>
      </c>
      <c r="AK138" s="2">
        <f t="shared" si="74"/>
        <v>0</v>
      </c>
      <c r="AL138" s="154">
        <f t="shared" si="75"/>
        <v>10</v>
      </c>
      <c r="AM138" s="2">
        <f t="shared" si="87"/>
        <v>3.1622776601683795</v>
      </c>
      <c r="AN138" s="2"/>
      <c r="AO138">
        <f t="shared" si="88"/>
        <v>2122</v>
      </c>
      <c r="AP138" s="117"/>
      <c r="AQ138" s="2"/>
      <c r="AR138" s="2">
        <f>INDEX('2001'!$B$44:$B$140,'10Year_History_Results'!BF138)</f>
        <v>0</v>
      </c>
      <c r="AS138" s="2">
        <f>INDEX('2002'!$B$44:$B$140,'10Year_History_Results'!BG138)</f>
        <v>0</v>
      </c>
      <c r="AT138" s="2">
        <f>INDEX('2003'!$B$44:$B$140,'10Year_History_Results'!BH138)</f>
        <v>0</v>
      </c>
      <c r="AU138" s="2">
        <f>INDEX('2004'!$B$44:$B$140,'10Year_History_Results'!BI138)</f>
        <v>0</v>
      </c>
      <c r="AV138" s="2">
        <f>INDEX('2005'!$B$44:$B$140,'10Year_History_Results'!BJ138)</f>
        <v>0</v>
      </c>
      <c r="AW138" s="2">
        <f>INDEX('2006'!$B$44:$B$140,'10Year_History_Results'!BK138)</f>
        <v>0</v>
      </c>
      <c r="AX138" s="2">
        <f>INDEX('2007'!$B$44:$B$140,'10Year_History_Results'!BL138)</f>
        <v>0</v>
      </c>
      <c r="AY138" s="2">
        <f>INDEX('2008'!$B$44:$B$140,'10Year_History_Results'!BM138)</f>
        <v>0</v>
      </c>
      <c r="AZ138" s="2">
        <f>INDEX('2009'!$B$44:$B$140,'10Year_History_Results'!BN138)</f>
        <v>0</v>
      </c>
      <c r="BA138" s="154">
        <f>INDEX('2010'!$B$44:$B$140,'10Year_History_Results'!BO138)</f>
        <v>2</v>
      </c>
      <c r="BC138">
        <f t="shared" si="89"/>
        <v>2122</v>
      </c>
      <c r="BD138" s="117"/>
      <c r="BE138" s="2"/>
      <c r="BF138" s="2">
        <f>IF(ISNA(MATCH($BC138,'2001'!$A$44:$A$139,0)),97,MATCH($BC138,'2001'!$A$44:$A$139,0))</f>
        <v>97</v>
      </c>
      <c r="BG138" s="2">
        <f>IF(ISNA(MATCH($BC138,'2002'!$A$44:$A$139,0)),97,MATCH($BC138,'2002'!$A$44:$A$139,0))</f>
        <v>97</v>
      </c>
      <c r="BH138" s="2">
        <f>IF(ISNA(MATCH($BC138,'2003'!$A$44:$A$139,0)),97,MATCH($BC138,'2003'!$A$44:$A$139,0))</f>
        <v>97</v>
      </c>
      <c r="BI138" s="2">
        <f>IF(ISNA(MATCH($BC138,'2004'!$A$44:$A$139,0)),97,MATCH($BC138,'2004'!$A$44:$A$139,0))</f>
        <v>97</v>
      </c>
      <c r="BJ138" s="2">
        <f>IF(ISNA(MATCH($BC138,'2005'!$A$44:$A$139,0)),97,MATCH($BC138,'2005'!$A$44:$A$139,0))</f>
        <v>97</v>
      </c>
      <c r="BK138" s="2">
        <f>IF(ISNA(MATCH($BC138,'2006'!$A$44:$A$139,0)),97,MATCH($BC138,'2006'!$A$44:$A$139,0))</f>
        <v>97</v>
      </c>
      <c r="BL138" s="2">
        <f>IF(ISNA(MATCH($BC138,'2007'!$A$44:$A$139,0)),97,MATCH($BC138,'2007'!$A$44:$A$139,0))</f>
        <v>97</v>
      </c>
      <c r="BM138" s="2">
        <f>IF(ISNA(MATCH($BC138,'2008'!$A$44:$A$139,0)),97,MATCH($BC138,'2008'!$A$44:$A$139,0))</f>
        <v>97</v>
      </c>
      <c r="BN138" s="2">
        <f>IF(ISNA(MATCH($BC138,'2009'!$A$44:$A$139,0)),97,MATCH($BC138,'2009'!$A$44:$A$139,0))</f>
        <v>97</v>
      </c>
      <c r="BO138" s="154">
        <f>IF(ISNA(MATCH($BC138,'2010'!$A$44:$A$139,0)),97,MATCH($BC138,'2010'!$A$44:$A$139,0))</f>
        <v>81</v>
      </c>
      <c r="BQ138">
        <f t="shared" si="90"/>
        <v>2122</v>
      </c>
      <c r="BR138" s="326"/>
      <c r="BS138" s="324"/>
      <c r="BT138" s="324">
        <f t="shared" si="91"/>
        <v>0</v>
      </c>
      <c r="BU138" s="324">
        <f t="shared" si="76"/>
        <v>0</v>
      </c>
      <c r="BV138" s="324">
        <f t="shared" si="77"/>
        <v>0</v>
      </c>
      <c r="BW138" s="324">
        <f t="shared" si="78"/>
        <v>0</v>
      </c>
      <c r="BX138" s="324">
        <f t="shared" si="79"/>
        <v>0</v>
      </c>
      <c r="BY138" s="324">
        <f t="shared" si="80"/>
        <v>0</v>
      </c>
      <c r="BZ138" s="324">
        <f t="shared" si="81"/>
        <v>0</v>
      </c>
      <c r="CA138" s="324">
        <f t="shared" si="82"/>
        <v>0</v>
      </c>
      <c r="CB138" s="324">
        <f t="shared" si="83"/>
        <v>0</v>
      </c>
      <c r="CC138" s="325">
        <f t="shared" si="84"/>
        <v>12</v>
      </c>
    </row>
    <row r="139" spans="2:81" ht="13.5" thickBot="1">
      <c r="B139" s="149">
        <v>67</v>
      </c>
      <c r="C139" s="52">
        <f t="shared" si="62"/>
        <v>5</v>
      </c>
      <c r="D139" s="52">
        <f t="shared" si="85"/>
        <v>0</v>
      </c>
      <c r="E139" s="99"/>
      <c r="F139" s="2">
        <f t="shared" si="92"/>
        <v>134</v>
      </c>
      <c r="G139" s="100">
        <v>2630</v>
      </c>
      <c r="H139" s="169">
        <f t="shared" si="63"/>
        <v>1</v>
      </c>
      <c r="I139" s="169">
        <f t="shared" si="64"/>
        <v>12</v>
      </c>
      <c r="J139" s="331">
        <f t="shared" si="65"/>
        <v>12</v>
      </c>
      <c r="K139" s="99"/>
      <c r="L139" s="268"/>
      <c r="M139" s="268" t="e">
        <f>(INDEX(Finish_table!R$4:R$83,MATCH('10Year_History_Results'!$G139,Finish_table!S$4:S$83,0),1))</f>
        <v>#N/A</v>
      </c>
      <c r="N139" s="268" t="e">
        <f>(INDEX(Finish_table!Z$4:Z$99,MATCH('10Year_History_Results'!$G139,Finish_table!AA$4:AA$99,0),1))</f>
        <v>#N/A</v>
      </c>
      <c r="O139" s="268" t="e">
        <f>(INDEX(Finish_table!AI$4:AI$99,MATCH('10Year_History_Results'!$G139,Finish_table!AJ$4:AJ$99,0),1))</f>
        <v>#N/A</v>
      </c>
      <c r="P139" s="268" t="e">
        <f>(INDEX(Finish_table!AR$4:AR$99,MATCH('10Year_History_Results'!$G139,Finish_table!AS$4:AS$99,0),1))</f>
        <v>#N/A</v>
      </c>
      <c r="Q139" s="268" t="e">
        <f>(INDEX(Finish_table!BA$4:BA$99,MATCH('10Year_History_Results'!$G139,Finish_table!BB$4:BB$99,0),1))</f>
        <v>#N/A</v>
      </c>
      <c r="R139" s="268" t="e">
        <f>(INDEX(Finish_table!BJ$4:BJ$99,MATCH('10Year_History_Results'!$G139,Finish_table!BK$4:BK$99,0),1))</f>
        <v>#N/A</v>
      </c>
      <c r="S139" s="268" t="e">
        <f>(INDEX(Finish_table!BS$4:BS$99,MATCH('10Year_History_Results'!$G139,Finish_table!BT$4:BT$99,0),1))</f>
        <v>#N/A</v>
      </c>
      <c r="T139" s="268" t="e">
        <f>(INDEX(Finish_table!CB$4:CB$99,MATCH('10Year_History_Results'!$G139,Finish_table!CC$4:CC$99,0),1))</f>
        <v>#N/A</v>
      </c>
      <c r="U139" s="268" t="e">
        <f>(INDEX(Finish_table!CK$4:CK$99,MATCH('10Year_History_Results'!$G139,Finish_table!CL$4:CL$99,0),1))</f>
        <v>#N/A</v>
      </c>
      <c r="V139" s="288" t="str">
        <f>(INDEX(Finish_table!CT$4:CT$99,MATCH('10Year_History_Results'!$G139,Finish_table!CU$4:CU$99,0),1))</f>
        <v>SF</v>
      </c>
      <c r="W139" s="2"/>
      <c r="Z139">
        <f t="shared" si="66"/>
        <v>2630</v>
      </c>
      <c r="AA139" s="117"/>
      <c r="AB139" s="2"/>
      <c r="AC139" s="2">
        <f t="shared" si="86"/>
        <v>0</v>
      </c>
      <c r="AD139" s="2">
        <f t="shared" si="67"/>
        <v>0</v>
      </c>
      <c r="AE139" s="2">
        <f t="shared" si="68"/>
        <v>0</v>
      </c>
      <c r="AF139" s="2">
        <f t="shared" si="69"/>
        <v>0</v>
      </c>
      <c r="AG139" s="2">
        <f t="shared" si="70"/>
        <v>0</v>
      </c>
      <c r="AH139" s="2">
        <f t="shared" si="71"/>
        <v>0</v>
      </c>
      <c r="AI139" s="2">
        <f t="shared" si="72"/>
        <v>0</v>
      </c>
      <c r="AJ139" s="2">
        <f t="shared" si="73"/>
        <v>0</v>
      </c>
      <c r="AK139" s="2">
        <f t="shared" si="74"/>
        <v>0</v>
      </c>
      <c r="AL139" s="154">
        <f t="shared" si="75"/>
        <v>10</v>
      </c>
      <c r="AM139" s="2">
        <f t="shared" si="87"/>
        <v>3.1622776601683795</v>
      </c>
      <c r="AN139" s="2"/>
      <c r="AO139">
        <f t="shared" si="88"/>
        <v>2630</v>
      </c>
      <c r="AP139" s="117"/>
      <c r="AQ139" s="2"/>
      <c r="AR139" s="2">
        <f>INDEX('2001'!$B$44:$B$140,'10Year_History_Results'!BF139)</f>
        <v>0</v>
      </c>
      <c r="AS139" s="2">
        <f>INDEX('2002'!$B$44:$B$140,'10Year_History_Results'!BG139)</f>
        <v>0</v>
      </c>
      <c r="AT139" s="2">
        <f>INDEX('2003'!$B$44:$B$140,'10Year_History_Results'!BH139)</f>
        <v>0</v>
      </c>
      <c r="AU139" s="2">
        <f>INDEX('2004'!$B$44:$B$140,'10Year_History_Results'!BI139)</f>
        <v>0</v>
      </c>
      <c r="AV139" s="2">
        <f>INDEX('2005'!$B$44:$B$140,'10Year_History_Results'!BJ139)</f>
        <v>0</v>
      </c>
      <c r="AW139" s="2">
        <f>INDEX('2006'!$B$44:$B$140,'10Year_History_Results'!BK139)</f>
        <v>0</v>
      </c>
      <c r="AX139" s="2">
        <f>INDEX('2007'!$B$44:$B$140,'10Year_History_Results'!BL139)</f>
        <v>0</v>
      </c>
      <c r="AY139" s="2">
        <f>INDEX('2008'!$B$44:$B$140,'10Year_History_Results'!BM139)</f>
        <v>0</v>
      </c>
      <c r="AZ139" s="2">
        <f>INDEX('2009'!$B$44:$B$140,'10Year_History_Results'!BN139)</f>
        <v>0</v>
      </c>
      <c r="BA139" s="154">
        <f>INDEX('2010'!$B$44:$B$140,'10Year_History_Results'!BO139)</f>
        <v>2</v>
      </c>
      <c r="BC139">
        <f t="shared" si="89"/>
        <v>2630</v>
      </c>
      <c r="BD139" s="117"/>
      <c r="BE139" s="2"/>
      <c r="BF139" s="2">
        <f>IF(ISNA(MATCH($BC139,'2001'!$A$44:$A$139,0)),97,MATCH($BC139,'2001'!$A$44:$A$139,0))</f>
        <v>97</v>
      </c>
      <c r="BG139" s="2">
        <f>IF(ISNA(MATCH($BC139,'2002'!$A$44:$A$139,0)),97,MATCH($BC139,'2002'!$A$44:$A$139,0))</f>
        <v>97</v>
      </c>
      <c r="BH139" s="2">
        <f>IF(ISNA(MATCH($BC139,'2003'!$A$44:$A$139,0)),97,MATCH($BC139,'2003'!$A$44:$A$139,0))</f>
        <v>97</v>
      </c>
      <c r="BI139" s="2">
        <f>IF(ISNA(MATCH($BC139,'2004'!$A$44:$A$139,0)),97,MATCH($BC139,'2004'!$A$44:$A$139,0))</f>
        <v>97</v>
      </c>
      <c r="BJ139" s="2">
        <f>IF(ISNA(MATCH($BC139,'2005'!$A$44:$A$139,0)),97,MATCH($BC139,'2005'!$A$44:$A$139,0))</f>
        <v>97</v>
      </c>
      <c r="BK139" s="2">
        <f>IF(ISNA(MATCH($BC139,'2006'!$A$44:$A$139,0)),97,MATCH($BC139,'2006'!$A$44:$A$139,0))</f>
        <v>97</v>
      </c>
      <c r="BL139" s="2">
        <f>IF(ISNA(MATCH($BC139,'2007'!$A$44:$A$139,0)),97,MATCH($BC139,'2007'!$A$44:$A$139,0))</f>
        <v>97</v>
      </c>
      <c r="BM139" s="2">
        <f>IF(ISNA(MATCH($BC139,'2008'!$A$44:$A$139,0)),97,MATCH($BC139,'2008'!$A$44:$A$139,0))</f>
        <v>97</v>
      </c>
      <c r="BN139" s="2">
        <f>IF(ISNA(MATCH($BC139,'2009'!$A$44:$A$139,0)),97,MATCH($BC139,'2009'!$A$44:$A$139,0))</f>
        <v>97</v>
      </c>
      <c r="BO139" s="154">
        <f>IF(ISNA(MATCH($BC139,'2010'!$A$44:$A$139,0)),97,MATCH($BC139,'2010'!$A$44:$A$139,0))</f>
        <v>88</v>
      </c>
      <c r="BQ139">
        <f t="shared" si="90"/>
        <v>2630</v>
      </c>
      <c r="BR139" s="326"/>
      <c r="BS139" s="324"/>
      <c r="BT139" s="324">
        <f t="shared" si="91"/>
        <v>0</v>
      </c>
      <c r="BU139" s="324">
        <f t="shared" si="76"/>
        <v>0</v>
      </c>
      <c r="BV139" s="324">
        <f t="shared" si="77"/>
        <v>0</v>
      </c>
      <c r="BW139" s="324">
        <f t="shared" si="78"/>
        <v>0</v>
      </c>
      <c r="BX139" s="324">
        <f t="shared" si="79"/>
        <v>0</v>
      </c>
      <c r="BY139" s="324">
        <f t="shared" si="80"/>
        <v>0</v>
      </c>
      <c r="BZ139" s="324">
        <f t="shared" si="81"/>
        <v>0</v>
      </c>
      <c r="CA139" s="324">
        <f t="shared" si="82"/>
        <v>0</v>
      </c>
      <c r="CB139" s="324">
        <f t="shared" si="83"/>
        <v>0</v>
      </c>
      <c r="CC139" s="325">
        <f t="shared" si="84"/>
        <v>12</v>
      </c>
    </row>
    <row r="140" spans="2:81" ht="13.5" thickBot="1">
      <c r="B140" s="138">
        <v>67</v>
      </c>
      <c r="C140" s="52">
        <f t="shared" si="62"/>
        <v>6</v>
      </c>
      <c r="D140" s="52">
        <f t="shared" si="85"/>
        <v>0</v>
      </c>
      <c r="E140" s="99"/>
      <c r="F140" s="2">
        <f t="shared" si="92"/>
        <v>135</v>
      </c>
      <c r="G140" s="100">
        <v>573</v>
      </c>
      <c r="H140" s="169">
        <f t="shared" si="63"/>
        <v>2</v>
      </c>
      <c r="I140" s="169">
        <f t="shared" si="64"/>
        <v>38</v>
      </c>
      <c r="J140" s="331">
        <f t="shared" si="65"/>
        <v>11.701700115606307</v>
      </c>
      <c r="K140" s="99"/>
      <c r="L140" s="268"/>
      <c r="M140" s="268" t="str">
        <f>(INDEX(Finish_table!R$4:R$83,MATCH('10Year_History_Results'!$G140,Finish_table!S$4:S$83,0),1))</f>
        <v>F</v>
      </c>
      <c r="N140" s="268" t="e">
        <f>(INDEX(Finish_table!Z$4:Z$99,MATCH('10Year_History_Results'!$G140,Finish_table!AA$4:AA$99,0),1))</f>
        <v>#N/A</v>
      </c>
      <c r="O140" s="268" t="e">
        <f>(INDEX(Finish_table!AI$4:AI$99,MATCH('10Year_History_Results'!$G140,Finish_table!AJ$4:AJ$99,0),1))</f>
        <v>#N/A</v>
      </c>
      <c r="P140" s="268" t="e">
        <f>(INDEX(Finish_table!AR$4:AR$99,MATCH('10Year_History_Results'!$G140,Finish_table!AS$4:AS$99,0),1))</f>
        <v>#N/A</v>
      </c>
      <c r="Q140" s="268" t="e">
        <f>(INDEX(Finish_table!BA$4:BA$99,MATCH('10Year_History_Results'!$G140,Finish_table!BB$4:BB$99,0),1))</f>
        <v>#N/A</v>
      </c>
      <c r="R140" s="268" t="e">
        <f>(INDEX(Finish_table!BJ$4:BJ$99,MATCH('10Year_History_Results'!$G140,Finish_table!BK$4:BK$99,0),1))</f>
        <v>#N/A</v>
      </c>
      <c r="S140" s="268" t="e">
        <f>(INDEX(Finish_table!BS$4:BS$99,MATCH('10Year_History_Results'!$G140,Finish_table!BT$4:BT$99,0),1))</f>
        <v>#N/A</v>
      </c>
      <c r="T140" s="268" t="e">
        <f>(INDEX(Finish_table!CB$4:CB$99,MATCH('10Year_History_Results'!$G140,Finish_table!CC$4:CC$99,0),1))</f>
        <v>#N/A</v>
      </c>
      <c r="U140" s="268" t="e">
        <f>(INDEX(Finish_table!CK$4:CK$99,MATCH('10Year_History_Results'!$G140,Finish_table!CL$4:CL$99,0),1))</f>
        <v>#N/A</v>
      </c>
      <c r="V140" s="288" t="str">
        <f>(INDEX(Finish_table!CT$4:CT$99,MATCH('10Year_History_Results'!$G140,Finish_table!CU$4:CU$99,0),1))</f>
        <v>QF</v>
      </c>
      <c r="W140" s="2"/>
      <c r="Z140">
        <f t="shared" si="66"/>
        <v>573</v>
      </c>
      <c r="AA140" s="117"/>
      <c r="AB140" s="2"/>
      <c r="AC140" s="2">
        <f t="shared" si="86"/>
        <v>20</v>
      </c>
      <c r="AD140" s="2">
        <f t="shared" si="67"/>
        <v>0</v>
      </c>
      <c r="AE140" s="2">
        <f t="shared" si="68"/>
        <v>0</v>
      </c>
      <c r="AF140" s="2">
        <f t="shared" si="69"/>
        <v>0</v>
      </c>
      <c r="AG140" s="2">
        <f t="shared" si="70"/>
        <v>0</v>
      </c>
      <c r="AH140" s="2">
        <f t="shared" si="71"/>
        <v>0</v>
      </c>
      <c r="AI140" s="2">
        <f t="shared" si="72"/>
        <v>0</v>
      </c>
      <c r="AJ140" s="2">
        <f t="shared" si="73"/>
        <v>0</v>
      </c>
      <c r="AK140" s="2">
        <f t="shared" si="74"/>
        <v>0</v>
      </c>
      <c r="AL140" s="154">
        <f t="shared" si="75"/>
        <v>0</v>
      </c>
      <c r="AM140" s="2">
        <f t="shared" si="87"/>
        <v>6.324555320336759</v>
      </c>
      <c r="AN140" s="2"/>
      <c r="AO140">
        <f t="shared" si="88"/>
        <v>573</v>
      </c>
      <c r="AP140" s="117"/>
      <c r="AQ140" s="2"/>
      <c r="AR140" s="2">
        <f>INDEX('2001'!$B$44:$B$140,'10Year_History_Results'!BF140)</f>
        <v>7</v>
      </c>
      <c r="AS140" s="2">
        <f>INDEX('2002'!$B$44:$B$140,'10Year_History_Results'!BG140)</f>
        <v>0</v>
      </c>
      <c r="AT140" s="2">
        <f>INDEX('2003'!$B$44:$B$140,'10Year_History_Results'!BH140)</f>
        <v>0</v>
      </c>
      <c r="AU140" s="2">
        <f>INDEX('2004'!$B$44:$B$140,'10Year_History_Results'!BI140)</f>
        <v>0</v>
      </c>
      <c r="AV140" s="2">
        <f>INDEX('2005'!$B$44:$B$140,'10Year_History_Results'!BJ140)</f>
        <v>0</v>
      </c>
      <c r="AW140" s="2">
        <f>INDEX('2006'!$B$44:$B$140,'10Year_History_Results'!BK140)</f>
        <v>0</v>
      </c>
      <c r="AX140" s="2">
        <f>INDEX('2007'!$B$44:$B$140,'10Year_History_Results'!BL140)</f>
        <v>0</v>
      </c>
      <c r="AY140" s="2">
        <f>INDEX('2008'!$B$44:$B$140,'10Year_History_Results'!BM140)</f>
        <v>0</v>
      </c>
      <c r="AZ140" s="2">
        <f>INDEX('2009'!$B$44:$B$140,'10Year_History_Results'!BN140)</f>
        <v>0</v>
      </c>
      <c r="BA140" s="154">
        <f>INDEX('2010'!$B$44:$B$140,'10Year_History_Results'!BO140)</f>
        <v>11</v>
      </c>
      <c r="BC140">
        <f t="shared" si="89"/>
        <v>573</v>
      </c>
      <c r="BD140" s="117"/>
      <c r="BE140" s="2"/>
      <c r="BF140" s="2">
        <f>IF(ISNA(MATCH($BC140,'2001'!$A$44:$A$139,0)),97,MATCH($BC140,'2001'!$A$44:$A$139,0))</f>
        <v>79</v>
      </c>
      <c r="BG140" s="2">
        <f>IF(ISNA(MATCH($BC140,'2002'!$A$44:$A$139,0)),97,MATCH($BC140,'2002'!$A$44:$A$139,0))</f>
        <v>97</v>
      </c>
      <c r="BH140" s="2">
        <f>IF(ISNA(MATCH($BC140,'2003'!$A$44:$A$139,0)),97,MATCH($BC140,'2003'!$A$44:$A$139,0))</f>
        <v>97</v>
      </c>
      <c r="BI140" s="2">
        <f>IF(ISNA(MATCH($BC140,'2004'!$A$44:$A$139,0)),97,MATCH($BC140,'2004'!$A$44:$A$139,0))</f>
        <v>97</v>
      </c>
      <c r="BJ140" s="2">
        <f>IF(ISNA(MATCH($BC140,'2005'!$A$44:$A$139,0)),97,MATCH($BC140,'2005'!$A$44:$A$139,0))</f>
        <v>97</v>
      </c>
      <c r="BK140" s="2">
        <f>IF(ISNA(MATCH($BC140,'2006'!$A$44:$A$139,0)),97,MATCH($BC140,'2006'!$A$44:$A$139,0))</f>
        <v>97</v>
      </c>
      <c r="BL140" s="2">
        <f>IF(ISNA(MATCH($BC140,'2007'!$A$44:$A$139,0)),97,MATCH($BC140,'2007'!$A$44:$A$139,0))</f>
        <v>97</v>
      </c>
      <c r="BM140" s="2">
        <f>IF(ISNA(MATCH($BC140,'2008'!$A$44:$A$139,0)),97,MATCH($BC140,'2008'!$A$44:$A$139,0))</f>
        <v>97</v>
      </c>
      <c r="BN140" s="2">
        <f>IF(ISNA(MATCH($BC140,'2009'!$A$44:$A$139,0)),97,MATCH($BC140,'2009'!$A$44:$A$139,0))</f>
        <v>97</v>
      </c>
      <c r="BO140" s="154">
        <f>IF(ISNA(MATCH($BC140,'2010'!$A$44:$A$139,0)),97,MATCH($BC140,'2010'!$A$44:$A$139,0))</f>
        <v>42</v>
      </c>
      <c r="BQ140">
        <f t="shared" si="90"/>
        <v>573</v>
      </c>
      <c r="BR140" s="326"/>
      <c r="BS140" s="324"/>
      <c r="BT140" s="324">
        <f t="shared" si="91"/>
        <v>27</v>
      </c>
      <c r="BU140" s="324">
        <f t="shared" si="76"/>
        <v>17.998200000000001</v>
      </c>
      <c r="BV140" s="324">
        <f t="shared" si="77"/>
        <v>11.99760012</v>
      </c>
      <c r="BW140" s="324">
        <f t="shared" si="78"/>
        <v>7.997600239991999</v>
      </c>
      <c r="BX140" s="324">
        <f t="shared" si="79"/>
        <v>5.3312003199786666</v>
      </c>
      <c r="BY140" s="324">
        <f t="shared" si="80"/>
        <v>3.5537781332977789</v>
      </c>
      <c r="BZ140" s="324">
        <f t="shared" si="81"/>
        <v>2.3689485036562994</v>
      </c>
      <c r="CA140" s="324">
        <f t="shared" si="82"/>
        <v>1.5791410725372892</v>
      </c>
      <c r="CB140" s="324">
        <f t="shared" si="83"/>
        <v>1.0526554389533569</v>
      </c>
      <c r="CC140" s="325">
        <f t="shared" si="84"/>
        <v>11.701700115606307</v>
      </c>
    </row>
    <row r="141" spans="2:81" ht="13.5" thickBot="1">
      <c r="B141" s="149">
        <v>67</v>
      </c>
      <c r="C141" s="52">
        <f t="shared" si="62"/>
        <v>7</v>
      </c>
      <c r="D141" s="52">
        <f t="shared" si="85"/>
        <v>0</v>
      </c>
      <c r="E141" s="99"/>
      <c r="F141" s="2">
        <f t="shared" si="92"/>
        <v>136</v>
      </c>
      <c r="G141" s="100">
        <v>207</v>
      </c>
      <c r="H141" s="169">
        <f t="shared" si="63"/>
        <v>2</v>
      </c>
      <c r="I141" s="169">
        <f t="shared" si="64"/>
        <v>22</v>
      </c>
      <c r="J141" s="331">
        <f t="shared" si="65"/>
        <v>11.553777839999999</v>
      </c>
      <c r="K141" s="99"/>
      <c r="L141" s="268"/>
      <c r="M141" s="268" t="e">
        <f>(INDEX(Finish_table!R$4:R$83,MATCH('10Year_History_Results'!$G141,Finish_table!S$4:S$83,0),1))</f>
        <v>#N/A</v>
      </c>
      <c r="N141" s="268" t="e">
        <f>(INDEX(Finish_table!Z$4:Z$99,MATCH('10Year_History_Results'!$G141,Finish_table!AA$4:AA$99,0),1))</f>
        <v>#N/A</v>
      </c>
      <c r="O141" s="268" t="e">
        <f>(INDEX(Finish_table!AI$4:AI$99,MATCH('10Year_History_Results'!$G141,Finish_table!AJ$4:AJ$99,0),1))</f>
        <v>#N/A</v>
      </c>
      <c r="P141" s="268" t="e">
        <f>(INDEX(Finish_table!AR$4:AR$99,MATCH('10Year_History_Results'!$G141,Finish_table!AS$4:AS$99,0),1))</f>
        <v>#N/A</v>
      </c>
      <c r="Q141" s="268" t="e">
        <f>(INDEX(Finish_table!BA$4:BA$99,MATCH('10Year_History_Results'!$G141,Finish_table!BB$4:BB$99,0),1))</f>
        <v>#N/A</v>
      </c>
      <c r="R141" s="268" t="e">
        <f>(INDEX(Finish_table!BJ$4:BJ$99,MATCH('10Year_History_Results'!$G141,Finish_table!BK$4:BK$99,0),1))</f>
        <v>#N/A</v>
      </c>
      <c r="S141" s="268" t="e">
        <f>(INDEX(Finish_table!BS$4:BS$99,MATCH('10Year_History_Results'!$G141,Finish_table!BT$4:BT$99,0),1))</f>
        <v>#N/A</v>
      </c>
      <c r="T141" s="268" t="str">
        <f>(INDEX(Finish_table!CB$4:CB$99,MATCH('10Year_History_Results'!$G141,Finish_table!CC$4:CC$99,0),1))</f>
        <v>SF</v>
      </c>
      <c r="U141" s="268" t="str">
        <f>(INDEX(Finish_table!CK$4:CK$99,MATCH('10Year_History_Results'!$G141,Finish_table!CL$4:CL$99,0),1))</f>
        <v>QF</v>
      </c>
      <c r="V141" s="288" t="e">
        <f>(INDEX(Finish_table!CT$4:CT$99,MATCH('10Year_History_Results'!$G141,Finish_table!CU$4:CU$99,0),1))</f>
        <v>#N/A</v>
      </c>
      <c r="W141" s="2"/>
      <c r="Z141">
        <f t="shared" si="66"/>
        <v>207</v>
      </c>
      <c r="AA141" s="117"/>
      <c r="AB141" s="2"/>
      <c r="AC141" s="2">
        <f t="shared" si="86"/>
        <v>0</v>
      </c>
      <c r="AD141" s="2">
        <f t="shared" si="67"/>
        <v>0</v>
      </c>
      <c r="AE141" s="2">
        <f t="shared" si="68"/>
        <v>0</v>
      </c>
      <c r="AF141" s="2">
        <f t="shared" si="69"/>
        <v>0</v>
      </c>
      <c r="AG141" s="2">
        <f t="shared" si="70"/>
        <v>0</v>
      </c>
      <c r="AH141" s="2">
        <f t="shared" si="71"/>
        <v>0</v>
      </c>
      <c r="AI141" s="2">
        <f t="shared" si="72"/>
        <v>0</v>
      </c>
      <c r="AJ141" s="2">
        <f t="shared" si="73"/>
        <v>10</v>
      </c>
      <c r="AK141" s="2">
        <f t="shared" si="74"/>
        <v>0</v>
      </c>
      <c r="AL141" s="154">
        <f t="shared" si="75"/>
        <v>0</v>
      </c>
      <c r="AM141" s="2">
        <f t="shared" si="87"/>
        <v>3.1622776601683795</v>
      </c>
      <c r="AN141" s="2"/>
      <c r="AO141">
        <f t="shared" si="88"/>
        <v>207</v>
      </c>
      <c r="AP141" s="117"/>
      <c r="AQ141" s="2"/>
      <c r="AR141" s="2">
        <f>INDEX('2001'!$B$44:$B$140,'10Year_History_Results'!BF141)</f>
        <v>0</v>
      </c>
      <c r="AS141" s="2">
        <f>INDEX('2002'!$B$44:$B$140,'10Year_History_Results'!BG141)</f>
        <v>0</v>
      </c>
      <c r="AT141" s="2">
        <f>INDEX('2003'!$B$44:$B$140,'10Year_History_Results'!BH141)</f>
        <v>0</v>
      </c>
      <c r="AU141" s="2">
        <f>INDEX('2004'!$B$44:$B$140,'10Year_History_Results'!BI141)</f>
        <v>0</v>
      </c>
      <c r="AV141" s="2">
        <f>INDEX('2005'!$B$44:$B$140,'10Year_History_Results'!BJ141)</f>
        <v>0</v>
      </c>
      <c r="AW141" s="2">
        <f>INDEX('2006'!$B$44:$B$140,'10Year_History_Results'!BK141)</f>
        <v>0</v>
      </c>
      <c r="AX141" s="2">
        <f>INDEX('2007'!$B$44:$B$140,'10Year_History_Results'!BL141)</f>
        <v>0</v>
      </c>
      <c r="AY141" s="2">
        <f>INDEX('2008'!$B$44:$B$140,'10Year_History_Results'!BM141)</f>
        <v>4</v>
      </c>
      <c r="AZ141" s="2">
        <f>INDEX('2009'!$B$44:$B$140,'10Year_History_Results'!BN141)</f>
        <v>8</v>
      </c>
      <c r="BA141" s="154">
        <f>INDEX('2010'!$B$44:$B$140,'10Year_History_Results'!BO141)</f>
        <v>0</v>
      </c>
      <c r="BC141">
        <f t="shared" si="89"/>
        <v>207</v>
      </c>
      <c r="BD141" s="117"/>
      <c r="BE141" s="2"/>
      <c r="BF141" s="2">
        <f>IF(ISNA(MATCH($BC141,'2001'!$A$44:$A$139,0)),97,MATCH($BC141,'2001'!$A$44:$A$139,0))</f>
        <v>97</v>
      </c>
      <c r="BG141" s="2">
        <f>IF(ISNA(MATCH($BC141,'2002'!$A$44:$A$139,0)),97,MATCH($BC141,'2002'!$A$44:$A$139,0))</f>
        <v>97</v>
      </c>
      <c r="BH141" s="2">
        <f>IF(ISNA(MATCH($BC141,'2003'!$A$44:$A$139,0)),97,MATCH($BC141,'2003'!$A$44:$A$139,0))</f>
        <v>97</v>
      </c>
      <c r="BI141" s="2">
        <f>IF(ISNA(MATCH($BC141,'2004'!$A$44:$A$139,0)),97,MATCH($BC141,'2004'!$A$44:$A$139,0))</f>
        <v>97</v>
      </c>
      <c r="BJ141" s="2">
        <f>IF(ISNA(MATCH($BC141,'2005'!$A$44:$A$139,0)),97,MATCH($BC141,'2005'!$A$44:$A$139,0))</f>
        <v>97</v>
      </c>
      <c r="BK141" s="2">
        <f>IF(ISNA(MATCH($BC141,'2006'!$A$44:$A$139,0)),97,MATCH($BC141,'2006'!$A$44:$A$139,0))</f>
        <v>97</v>
      </c>
      <c r="BL141" s="2">
        <f>IF(ISNA(MATCH($BC141,'2007'!$A$44:$A$139,0)),97,MATCH($BC141,'2007'!$A$44:$A$139,0))</f>
        <v>97</v>
      </c>
      <c r="BM141" s="2">
        <f>IF(ISNA(MATCH($BC141,'2008'!$A$44:$A$139,0)),97,MATCH($BC141,'2008'!$A$44:$A$139,0))</f>
        <v>37</v>
      </c>
      <c r="BN141" s="2">
        <f>IF(ISNA(MATCH($BC141,'2009'!$A$44:$A$139,0)),97,MATCH($BC141,'2009'!$A$44:$A$139,0))</f>
        <v>29</v>
      </c>
      <c r="BO141" s="154">
        <f>IF(ISNA(MATCH($BC141,'2010'!$A$44:$A$139,0)),97,MATCH($BC141,'2010'!$A$44:$A$139,0))</f>
        <v>97</v>
      </c>
      <c r="BQ141">
        <f t="shared" si="90"/>
        <v>207</v>
      </c>
      <c r="BR141" s="326"/>
      <c r="BS141" s="324"/>
      <c r="BT141" s="324">
        <f t="shared" si="91"/>
        <v>0</v>
      </c>
      <c r="BU141" s="324">
        <f t="shared" si="76"/>
        <v>0</v>
      </c>
      <c r="BV141" s="324">
        <f t="shared" si="77"/>
        <v>0</v>
      </c>
      <c r="BW141" s="324">
        <f t="shared" si="78"/>
        <v>0</v>
      </c>
      <c r="BX141" s="324">
        <f t="shared" si="79"/>
        <v>0</v>
      </c>
      <c r="BY141" s="324">
        <f t="shared" si="80"/>
        <v>0</v>
      </c>
      <c r="BZ141" s="324">
        <f t="shared" si="81"/>
        <v>0</v>
      </c>
      <c r="CA141" s="324">
        <f t="shared" si="82"/>
        <v>14</v>
      </c>
      <c r="CB141" s="324">
        <f t="shared" si="83"/>
        <v>17.3324</v>
      </c>
      <c r="CC141" s="325">
        <f t="shared" si="84"/>
        <v>11.553777839999999</v>
      </c>
    </row>
    <row r="142" spans="2:81" ht="13.5" thickBot="1">
      <c r="B142" s="138">
        <v>67</v>
      </c>
      <c r="C142" s="52">
        <f t="shared" si="62"/>
        <v>8</v>
      </c>
      <c r="D142" s="52">
        <f t="shared" si="85"/>
        <v>0</v>
      </c>
      <c r="E142" s="99"/>
      <c r="F142" s="2">
        <f t="shared" si="92"/>
        <v>137</v>
      </c>
      <c r="G142" s="100">
        <v>1089</v>
      </c>
      <c r="H142" s="169">
        <f t="shared" si="63"/>
        <v>2</v>
      </c>
      <c r="I142" s="169">
        <f t="shared" si="64"/>
        <v>37</v>
      </c>
      <c r="J142" s="331">
        <f t="shared" si="65"/>
        <v>11.437409357509795</v>
      </c>
      <c r="K142" s="99"/>
      <c r="L142" s="268"/>
      <c r="M142" s="268" t="e">
        <f>(INDEX(Finish_table!R$4:R$83,MATCH('10Year_History_Results'!$G142,Finish_table!S$4:S$83,0),1))</f>
        <v>#N/A</v>
      </c>
      <c r="N142" s="268" t="e">
        <f>(INDEX(Finish_table!Z$4:Z$99,MATCH('10Year_History_Results'!$G142,Finish_table!AA$4:AA$99,0),1))</f>
        <v>#N/A</v>
      </c>
      <c r="O142" s="268" t="e">
        <f>(INDEX(Finish_table!AI$4:AI$99,MATCH('10Year_History_Results'!$G142,Finish_table!AJ$4:AJ$99,0),1))</f>
        <v>#N/A</v>
      </c>
      <c r="P142" s="268" t="e">
        <f>(INDEX(Finish_table!AR$4:AR$99,MATCH('10Year_History_Results'!$G142,Finish_table!AS$4:AS$99,0),1))</f>
        <v>#N/A</v>
      </c>
      <c r="Q142" s="268" t="str">
        <f>(INDEX(Finish_table!BA$4:BA$99,MATCH('10Year_History_Results'!$G142,Finish_table!BB$4:BB$99,0),1))</f>
        <v>QF</v>
      </c>
      <c r="R142" s="268" t="e">
        <f>(INDEX(Finish_table!BJ$4:BJ$99,MATCH('10Year_History_Results'!$G142,Finish_table!BK$4:BK$99,0),1))</f>
        <v>#N/A</v>
      </c>
      <c r="S142" s="268" t="e">
        <f>(INDEX(Finish_table!BS$4:BS$99,MATCH('10Year_History_Results'!$G142,Finish_table!BT$4:BT$99,0),1))</f>
        <v>#N/A</v>
      </c>
      <c r="T142" s="268" t="str">
        <f>(INDEX(Finish_table!CB$4:CB$99,MATCH('10Year_History_Results'!$G142,Finish_table!CC$4:CC$99,0),1))</f>
        <v>SF</v>
      </c>
      <c r="U142" s="268" t="e">
        <f>(INDEX(Finish_table!CK$4:CK$99,MATCH('10Year_History_Results'!$G142,Finish_table!CL$4:CL$99,0),1))</f>
        <v>#N/A</v>
      </c>
      <c r="V142" s="288" t="e">
        <f>(INDEX(Finish_table!CT$4:CT$99,MATCH('10Year_History_Results'!$G142,Finish_table!CU$4:CU$99,0),1))</f>
        <v>#N/A</v>
      </c>
      <c r="W142" s="2"/>
      <c r="Z142">
        <f t="shared" si="66"/>
        <v>1089</v>
      </c>
      <c r="AA142" s="117"/>
      <c r="AB142" s="2"/>
      <c r="AC142" s="2">
        <f t="shared" si="86"/>
        <v>0</v>
      </c>
      <c r="AD142" s="2">
        <f t="shared" si="67"/>
        <v>0</v>
      </c>
      <c r="AE142" s="2">
        <f t="shared" si="68"/>
        <v>0</v>
      </c>
      <c r="AF142" s="2">
        <f t="shared" si="69"/>
        <v>0</v>
      </c>
      <c r="AG142" s="2">
        <f t="shared" si="70"/>
        <v>0</v>
      </c>
      <c r="AH142" s="2">
        <f t="shared" si="71"/>
        <v>0</v>
      </c>
      <c r="AI142" s="2">
        <f t="shared" si="72"/>
        <v>0</v>
      </c>
      <c r="AJ142" s="2">
        <f t="shared" si="73"/>
        <v>10</v>
      </c>
      <c r="AK142" s="2">
        <f t="shared" si="74"/>
        <v>0</v>
      </c>
      <c r="AL142" s="154">
        <f t="shared" si="75"/>
        <v>0</v>
      </c>
      <c r="AM142" s="2">
        <f t="shared" si="87"/>
        <v>3.1622776601683795</v>
      </c>
      <c r="AN142" s="2"/>
      <c r="AO142">
        <f t="shared" si="88"/>
        <v>1089</v>
      </c>
      <c r="AP142" s="117"/>
      <c r="AQ142" s="2"/>
      <c r="AR142" s="2">
        <f>INDEX('2001'!$B$44:$B$140,'10Year_History_Results'!BF142)</f>
        <v>0</v>
      </c>
      <c r="AS142" s="2">
        <f>INDEX('2002'!$B$44:$B$140,'10Year_History_Results'!BG142)</f>
        <v>0</v>
      </c>
      <c r="AT142" s="2">
        <f>INDEX('2003'!$B$44:$B$140,'10Year_History_Results'!BH142)</f>
        <v>0</v>
      </c>
      <c r="AU142" s="2">
        <f>INDEX('2004'!$B$44:$B$140,'10Year_History_Results'!BI142)</f>
        <v>0</v>
      </c>
      <c r="AV142" s="2">
        <f>INDEX('2005'!$B$44:$B$140,'10Year_History_Results'!BJ142)</f>
        <v>16</v>
      </c>
      <c r="AW142" s="2">
        <f>INDEX('2006'!$B$44:$B$140,'10Year_History_Results'!BK142)</f>
        <v>0</v>
      </c>
      <c r="AX142" s="2">
        <f>INDEX('2007'!$B$44:$B$140,'10Year_History_Results'!BL142)</f>
        <v>0</v>
      </c>
      <c r="AY142" s="2">
        <f>INDEX('2008'!$B$44:$B$140,'10Year_History_Results'!BM142)</f>
        <v>11</v>
      </c>
      <c r="AZ142" s="2">
        <f>INDEX('2009'!$B$44:$B$140,'10Year_History_Results'!BN142)</f>
        <v>0</v>
      </c>
      <c r="BA142" s="154">
        <f>INDEX('2010'!$B$44:$B$140,'10Year_History_Results'!BO142)</f>
        <v>0</v>
      </c>
      <c r="BC142">
        <f t="shared" si="89"/>
        <v>1089</v>
      </c>
      <c r="BD142" s="117"/>
      <c r="BE142" s="2"/>
      <c r="BF142" s="2">
        <f>IF(ISNA(MATCH($BC142,'2001'!$A$44:$A$139,0)),97,MATCH($BC142,'2001'!$A$44:$A$139,0))</f>
        <v>97</v>
      </c>
      <c r="BG142" s="2">
        <f>IF(ISNA(MATCH($BC142,'2002'!$A$44:$A$139,0)),97,MATCH($BC142,'2002'!$A$44:$A$139,0))</f>
        <v>97</v>
      </c>
      <c r="BH142" s="2">
        <f>IF(ISNA(MATCH($BC142,'2003'!$A$44:$A$139,0)),97,MATCH($BC142,'2003'!$A$44:$A$139,0))</f>
        <v>97</v>
      </c>
      <c r="BI142" s="2">
        <f>IF(ISNA(MATCH($BC142,'2004'!$A$44:$A$139,0)),97,MATCH($BC142,'2004'!$A$44:$A$139,0))</f>
        <v>97</v>
      </c>
      <c r="BJ142" s="2">
        <f>IF(ISNA(MATCH($BC142,'2005'!$A$44:$A$139,0)),97,MATCH($BC142,'2005'!$A$44:$A$139,0))</f>
        <v>80</v>
      </c>
      <c r="BK142" s="2">
        <f>IF(ISNA(MATCH($BC142,'2006'!$A$44:$A$139,0)),97,MATCH($BC142,'2006'!$A$44:$A$139,0))</f>
        <v>97</v>
      </c>
      <c r="BL142" s="2">
        <f>IF(ISNA(MATCH($BC142,'2007'!$A$44:$A$139,0)),97,MATCH($BC142,'2007'!$A$44:$A$139,0))</f>
        <v>97</v>
      </c>
      <c r="BM142" s="2">
        <f>IF(ISNA(MATCH($BC142,'2008'!$A$44:$A$139,0)),97,MATCH($BC142,'2008'!$A$44:$A$139,0))</f>
        <v>66</v>
      </c>
      <c r="BN142" s="2">
        <f>IF(ISNA(MATCH($BC142,'2009'!$A$44:$A$139,0)),97,MATCH($BC142,'2009'!$A$44:$A$139,0))</f>
        <v>97</v>
      </c>
      <c r="BO142" s="154">
        <f>IF(ISNA(MATCH($BC142,'2010'!$A$44:$A$139,0)),97,MATCH($BC142,'2010'!$A$44:$A$139,0))</f>
        <v>97</v>
      </c>
      <c r="BQ142">
        <f t="shared" si="90"/>
        <v>1089</v>
      </c>
      <c r="BR142" s="326"/>
      <c r="BS142" s="324"/>
      <c r="BT142" s="324">
        <f t="shared" si="91"/>
        <v>0</v>
      </c>
      <c r="BU142" s="324">
        <f t="shared" si="76"/>
        <v>0</v>
      </c>
      <c r="BV142" s="324">
        <f t="shared" si="77"/>
        <v>0</v>
      </c>
      <c r="BW142" s="324">
        <f t="shared" si="78"/>
        <v>0</v>
      </c>
      <c r="BX142" s="324">
        <f t="shared" si="79"/>
        <v>16</v>
      </c>
      <c r="BY142" s="324">
        <f t="shared" si="80"/>
        <v>10.6656</v>
      </c>
      <c r="BZ142" s="324">
        <f t="shared" si="81"/>
        <v>7.1096889599999997</v>
      </c>
      <c r="CA142" s="324">
        <f t="shared" si="82"/>
        <v>25.739318660736</v>
      </c>
      <c r="CB142" s="324">
        <f t="shared" si="83"/>
        <v>17.157829819246619</v>
      </c>
      <c r="CC142" s="325">
        <f t="shared" si="84"/>
        <v>11.437409357509795</v>
      </c>
    </row>
    <row r="143" spans="2:81" ht="13.5" thickBot="1">
      <c r="B143" s="149">
        <v>67</v>
      </c>
      <c r="C143" s="52">
        <f t="shared" si="62"/>
        <v>9</v>
      </c>
      <c r="D143" s="52">
        <f t="shared" si="85"/>
        <v>0</v>
      </c>
      <c r="E143" s="99"/>
      <c r="F143" s="2">
        <f t="shared" si="92"/>
        <v>138</v>
      </c>
      <c r="G143" s="100">
        <v>384</v>
      </c>
      <c r="H143" s="169">
        <f t="shared" si="63"/>
        <v>3</v>
      </c>
      <c r="I143" s="169">
        <f t="shared" si="64"/>
        <v>37</v>
      </c>
      <c r="J143" s="331">
        <f t="shared" si="65"/>
        <v>11.347948702417264</v>
      </c>
      <c r="K143" s="99"/>
      <c r="L143" s="268"/>
      <c r="M143" s="268" t="e">
        <f>(INDEX(Finish_table!R$4:R$83,MATCH('10Year_History_Results'!$G143,Finish_table!S$4:S$83,0),1))</f>
        <v>#N/A</v>
      </c>
      <c r="N143" s="268" t="e">
        <f>(INDEX(Finish_table!Z$4:Z$99,MATCH('10Year_History_Results'!$G143,Finish_table!AA$4:AA$99,0),1))</f>
        <v>#N/A</v>
      </c>
      <c r="O143" s="268" t="str">
        <f>(INDEX(Finish_table!AI$4:AI$99,MATCH('10Year_History_Results'!$G143,Finish_table!AJ$4:AJ$99,0),1))</f>
        <v>QF</v>
      </c>
      <c r="P143" s="268" t="e">
        <f>(INDEX(Finish_table!AR$4:AR$99,MATCH('10Year_History_Results'!$G143,Finish_table!AS$4:AS$99,0),1))</f>
        <v>#N/A</v>
      </c>
      <c r="Q143" s="268" t="e">
        <f>(INDEX(Finish_table!BA$4:BA$99,MATCH('10Year_History_Results'!$G143,Finish_table!BB$4:BB$99,0),1))</f>
        <v>#N/A</v>
      </c>
      <c r="R143" s="268" t="str">
        <f>(INDEX(Finish_table!BJ$4:BJ$99,MATCH('10Year_History_Results'!$G143,Finish_table!BK$4:BK$99,0),1))</f>
        <v>QF</v>
      </c>
      <c r="S143" s="268" t="e">
        <f>(INDEX(Finish_table!BS$4:BS$99,MATCH('10Year_History_Results'!$G143,Finish_table!BT$4:BT$99,0),1))</f>
        <v>#N/A</v>
      </c>
      <c r="T143" s="268" t="str">
        <f>(INDEX(Finish_table!CB$4:CB$99,MATCH('10Year_History_Results'!$G143,Finish_table!CC$4:CC$99,0),1))</f>
        <v>F</v>
      </c>
      <c r="U143" s="268" t="e">
        <f>(INDEX(Finish_table!CK$4:CK$99,MATCH('10Year_History_Results'!$G143,Finish_table!CL$4:CL$99,0),1))</f>
        <v>#N/A</v>
      </c>
      <c r="V143" s="288" t="e">
        <f>(INDEX(Finish_table!CT$4:CT$99,MATCH('10Year_History_Results'!$G143,Finish_table!CU$4:CU$99,0),1))</f>
        <v>#N/A</v>
      </c>
      <c r="W143" s="2"/>
      <c r="Z143">
        <f t="shared" si="66"/>
        <v>384</v>
      </c>
      <c r="AA143" s="117"/>
      <c r="AB143" s="2"/>
      <c r="AC143" s="2">
        <f t="shared" si="86"/>
        <v>0</v>
      </c>
      <c r="AD143" s="2">
        <f t="shared" si="67"/>
        <v>0</v>
      </c>
      <c r="AE143" s="2">
        <f t="shared" si="68"/>
        <v>0</v>
      </c>
      <c r="AF143" s="2">
        <f t="shared" si="69"/>
        <v>0</v>
      </c>
      <c r="AG143" s="2">
        <f t="shared" si="70"/>
        <v>0</v>
      </c>
      <c r="AH143" s="2">
        <f t="shared" si="71"/>
        <v>0</v>
      </c>
      <c r="AI143" s="2">
        <f t="shared" si="72"/>
        <v>0</v>
      </c>
      <c r="AJ143" s="2">
        <f t="shared" si="73"/>
        <v>20</v>
      </c>
      <c r="AK143" s="2">
        <f t="shared" si="74"/>
        <v>0</v>
      </c>
      <c r="AL143" s="154">
        <f t="shared" si="75"/>
        <v>0</v>
      </c>
      <c r="AM143" s="2">
        <f t="shared" si="87"/>
        <v>6.324555320336759</v>
      </c>
      <c r="AN143" s="2"/>
      <c r="AO143">
        <f t="shared" si="88"/>
        <v>384</v>
      </c>
      <c r="AP143" s="117"/>
      <c r="AQ143" s="2"/>
      <c r="AR143" s="2">
        <f>INDEX('2001'!$B$44:$B$140,'10Year_History_Results'!BF143)</f>
        <v>0</v>
      </c>
      <c r="AS143" s="2">
        <f>INDEX('2002'!$B$44:$B$140,'10Year_History_Results'!BG143)</f>
        <v>0</v>
      </c>
      <c r="AT143" s="2">
        <f>INDEX('2003'!$B$44:$B$140,'10Year_History_Results'!BH143)</f>
        <v>10</v>
      </c>
      <c r="AU143" s="2">
        <f>INDEX('2004'!$B$44:$B$140,'10Year_History_Results'!BI143)</f>
        <v>0</v>
      </c>
      <c r="AV143" s="2">
        <f>INDEX('2005'!$B$44:$B$140,'10Year_History_Results'!BJ143)</f>
        <v>0</v>
      </c>
      <c r="AW143" s="2">
        <f>INDEX('2006'!$B$44:$B$140,'10Year_History_Results'!BK143)</f>
        <v>5</v>
      </c>
      <c r="AX143" s="2">
        <f>INDEX('2007'!$B$44:$B$140,'10Year_History_Results'!BL143)</f>
        <v>0</v>
      </c>
      <c r="AY143" s="2">
        <f>INDEX('2008'!$B$44:$B$140,'10Year_History_Results'!BM143)</f>
        <v>2</v>
      </c>
      <c r="AZ143" s="2">
        <f>INDEX('2009'!$B$44:$B$140,'10Year_History_Results'!BN143)</f>
        <v>0</v>
      </c>
      <c r="BA143" s="154">
        <f>INDEX('2010'!$B$44:$B$140,'10Year_History_Results'!BO143)</f>
        <v>0</v>
      </c>
      <c r="BC143">
        <f t="shared" si="89"/>
        <v>384</v>
      </c>
      <c r="BD143" s="117"/>
      <c r="BE143" s="2"/>
      <c r="BF143" s="2">
        <f>IF(ISNA(MATCH($BC143,'2001'!$A$44:$A$139,0)),97,MATCH($BC143,'2001'!$A$44:$A$139,0))</f>
        <v>97</v>
      </c>
      <c r="BG143" s="2">
        <f>IF(ISNA(MATCH($BC143,'2002'!$A$44:$A$139,0)),97,MATCH($BC143,'2002'!$A$44:$A$139,0))</f>
        <v>97</v>
      </c>
      <c r="BH143" s="2">
        <f>IF(ISNA(MATCH($BC143,'2003'!$A$44:$A$139,0)),97,MATCH($BC143,'2003'!$A$44:$A$139,0))</f>
        <v>67</v>
      </c>
      <c r="BI143" s="2">
        <f>IF(ISNA(MATCH($BC143,'2004'!$A$44:$A$139,0)),97,MATCH($BC143,'2004'!$A$44:$A$139,0))</f>
        <v>97</v>
      </c>
      <c r="BJ143" s="2">
        <f>IF(ISNA(MATCH($BC143,'2005'!$A$44:$A$139,0)),97,MATCH($BC143,'2005'!$A$44:$A$139,0))</f>
        <v>97</v>
      </c>
      <c r="BK143" s="2">
        <f>IF(ISNA(MATCH($BC143,'2006'!$A$44:$A$139,0)),97,MATCH($BC143,'2006'!$A$44:$A$139,0))</f>
        <v>58</v>
      </c>
      <c r="BL143" s="2">
        <f>IF(ISNA(MATCH($BC143,'2007'!$A$44:$A$139,0)),97,MATCH($BC143,'2007'!$A$44:$A$139,0))</f>
        <v>97</v>
      </c>
      <c r="BM143" s="2">
        <f>IF(ISNA(MATCH($BC143,'2008'!$A$44:$A$139,0)),97,MATCH($BC143,'2008'!$A$44:$A$139,0))</f>
        <v>50</v>
      </c>
      <c r="BN143" s="2">
        <f>IF(ISNA(MATCH($BC143,'2009'!$A$44:$A$139,0)),97,MATCH($BC143,'2009'!$A$44:$A$139,0))</f>
        <v>97</v>
      </c>
      <c r="BO143" s="154">
        <f>IF(ISNA(MATCH($BC143,'2010'!$A$44:$A$139,0)),97,MATCH($BC143,'2010'!$A$44:$A$139,0))</f>
        <v>97</v>
      </c>
      <c r="BQ143">
        <f t="shared" si="90"/>
        <v>384</v>
      </c>
      <c r="BR143" s="326"/>
      <c r="BS143" s="324"/>
      <c r="BT143" s="324">
        <f t="shared" si="91"/>
        <v>0</v>
      </c>
      <c r="BU143" s="324">
        <f t="shared" si="76"/>
        <v>0</v>
      </c>
      <c r="BV143" s="324">
        <f t="shared" si="77"/>
        <v>10</v>
      </c>
      <c r="BW143" s="324">
        <f t="shared" si="78"/>
        <v>6.6659999999999995</v>
      </c>
      <c r="BX143" s="324">
        <f t="shared" si="79"/>
        <v>4.4435555999999998</v>
      </c>
      <c r="BY143" s="324">
        <f t="shared" si="80"/>
        <v>7.9620741629599996</v>
      </c>
      <c r="BZ143" s="324">
        <f t="shared" si="81"/>
        <v>5.3075186370291352</v>
      </c>
      <c r="CA143" s="324">
        <f t="shared" si="82"/>
        <v>25.53799192344362</v>
      </c>
      <c r="CB143" s="324">
        <f t="shared" si="83"/>
        <v>17.023625416167516</v>
      </c>
      <c r="CC143" s="325">
        <f t="shared" si="84"/>
        <v>11.347948702417264</v>
      </c>
    </row>
    <row r="144" spans="2:81" ht="13.5" thickBot="1">
      <c r="B144" s="149">
        <v>67</v>
      </c>
      <c r="C144" s="52">
        <f t="shared" si="62"/>
        <v>10</v>
      </c>
      <c r="D144" s="52">
        <f t="shared" si="85"/>
        <v>10</v>
      </c>
      <c r="E144" s="99"/>
      <c r="F144" s="2">
        <f t="shared" si="92"/>
        <v>139</v>
      </c>
      <c r="G144" s="100">
        <v>3256</v>
      </c>
      <c r="H144" s="169">
        <f t="shared" si="63"/>
        <v>1</v>
      </c>
      <c r="I144" s="169">
        <f t="shared" si="64"/>
        <v>11</v>
      </c>
      <c r="J144" s="331">
        <f t="shared" si="65"/>
        <v>11</v>
      </c>
      <c r="K144" s="99"/>
      <c r="L144" s="268"/>
      <c r="M144" s="268" t="e">
        <f>(INDEX(Finish_table!R$4:R$83,MATCH('10Year_History_Results'!$G144,Finish_table!S$4:S$83,0),1))</f>
        <v>#N/A</v>
      </c>
      <c r="N144" s="268" t="e">
        <f>(INDEX(Finish_table!Z$4:Z$99,MATCH('10Year_History_Results'!$G144,Finish_table!AA$4:AA$99,0),1))</f>
        <v>#N/A</v>
      </c>
      <c r="O144" s="268" t="e">
        <f>(INDEX(Finish_table!AI$4:AI$99,MATCH('10Year_History_Results'!$G144,Finish_table!AJ$4:AJ$99,0),1))</f>
        <v>#N/A</v>
      </c>
      <c r="P144" s="268" t="e">
        <f>(INDEX(Finish_table!AR$4:AR$99,MATCH('10Year_History_Results'!$G144,Finish_table!AS$4:AS$99,0),1))</f>
        <v>#N/A</v>
      </c>
      <c r="Q144" s="268" t="e">
        <f>(INDEX(Finish_table!BA$4:BA$99,MATCH('10Year_History_Results'!$G144,Finish_table!BB$4:BB$99,0),1))</f>
        <v>#N/A</v>
      </c>
      <c r="R144" s="268" t="e">
        <f>(INDEX(Finish_table!BJ$4:BJ$99,MATCH('10Year_History_Results'!$G144,Finish_table!BK$4:BK$99,0),1))</f>
        <v>#N/A</v>
      </c>
      <c r="S144" s="268" t="e">
        <f>(INDEX(Finish_table!BS$4:BS$99,MATCH('10Year_History_Results'!$G144,Finish_table!BT$4:BT$99,0),1))</f>
        <v>#N/A</v>
      </c>
      <c r="T144" s="268" t="e">
        <f>(INDEX(Finish_table!CB$4:CB$99,MATCH('10Year_History_Results'!$G144,Finish_table!CC$4:CC$99,0),1))</f>
        <v>#N/A</v>
      </c>
      <c r="U144" s="268" t="e">
        <f>(INDEX(Finish_table!CK$4:CK$99,MATCH('10Year_History_Results'!$G144,Finish_table!CL$4:CL$99,0),1))</f>
        <v>#N/A</v>
      </c>
      <c r="V144" s="288" t="str">
        <f>(INDEX(Finish_table!CT$4:CT$99,MATCH('10Year_History_Results'!$G144,Finish_table!CU$4:CU$99,0),1))</f>
        <v>QF</v>
      </c>
      <c r="W144" s="2"/>
      <c r="Z144">
        <f t="shared" si="66"/>
        <v>3256</v>
      </c>
      <c r="AA144" s="117"/>
      <c r="AB144" s="2"/>
      <c r="AC144" s="2">
        <f t="shared" si="86"/>
        <v>0</v>
      </c>
      <c r="AD144" s="2">
        <f t="shared" si="67"/>
        <v>0</v>
      </c>
      <c r="AE144" s="2">
        <f t="shared" si="68"/>
        <v>0</v>
      </c>
      <c r="AF144" s="2">
        <f t="shared" si="69"/>
        <v>0</v>
      </c>
      <c r="AG144" s="2">
        <f t="shared" si="70"/>
        <v>0</v>
      </c>
      <c r="AH144" s="2">
        <f t="shared" si="71"/>
        <v>0</v>
      </c>
      <c r="AI144" s="2">
        <f t="shared" si="72"/>
        <v>0</v>
      </c>
      <c r="AJ144" s="2">
        <f t="shared" si="73"/>
        <v>0</v>
      </c>
      <c r="AK144" s="2">
        <f t="shared" si="74"/>
        <v>0</v>
      </c>
      <c r="AL144" s="154">
        <f t="shared" si="75"/>
        <v>0</v>
      </c>
      <c r="AM144" s="2">
        <f t="shared" si="87"/>
        <v>0</v>
      </c>
      <c r="AN144" s="2"/>
      <c r="AO144">
        <f t="shared" si="88"/>
        <v>3256</v>
      </c>
      <c r="AP144" s="117"/>
      <c r="AQ144" s="2"/>
      <c r="AR144" s="2">
        <f>INDEX('2001'!$B$44:$B$140,'10Year_History_Results'!BF144)</f>
        <v>0</v>
      </c>
      <c r="AS144" s="2">
        <f>INDEX('2002'!$B$44:$B$140,'10Year_History_Results'!BG144)</f>
        <v>0</v>
      </c>
      <c r="AT144" s="2">
        <f>INDEX('2003'!$B$44:$B$140,'10Year_History_Results'!BH144)</f>
        <v>0</v>
      </c>
      <c r="AU144" s="2">
        <f>INDEX('2004'!$B$44:$B$140,'10Year_History_Results'!BI144)</f>
        <v>0</v>
      </c>
      <c r="AV144" s="2">
        <f>INDEX('2005'!$B$44:$B$140,'10Year_History_Results'!BJ144)</f>
        <v>0</v>
      </c>
      <c r="AW144" s="2">
        <f>INDEX('2006'!$B$44:$B$140,'10Year_History_Results'!BK144)</f>
        <v>0</v>
      </c>
      <c r="AX144" s="2">
        <f>INDEX('2007'!$B$44:$B$140,'10Year_History_Results'!BL144)</f>
        <v>0</v>
      </c>
      <c r="AY144" s="2">
        <f>INDEX('2008'!$B$44:$B$140,'10Year_History_Results'!BM144)</f>
        <v>0</v>
      </c>
      <c r="AZ144" s="2">
        <f>INDEX('2009'!$B$44:$B$140,'10Year_History_Results'!BN144)</f>
        <v>0</v>
      </c>
      <c r="BA144" s="154">
        <f>INDEX('2010'!$B$44:$B$140,'10Year_History_Results'!BO144)</f>
        <v>11</v>
      </c>
      <c r="BC144">
        <f t="shared" si="89"/>
        <v>3256</v>
      </c>
      <c r="BD144" s="117"/>
      <c r="BE144" s="2"/>
      <c r="BF144" s="2">
        <f>IF(ISNA(MATCH($BC144,'2001'!$A$44:$A$139,0)),97,MATCH($BC144,'2001'!$A$44:$A$139,0))</f>
        <v>97</v>
      </c>
      <c r="BG144" s="2">
        <f>IF(ISNA(MATCH($BC144,'2002'!$A$44:$A$139,0)),97,MATCH($BC144,'2002'!$A$44:$A$139,0))</f>
        <v>97</v>
      </c>
      <c r="BH144" s="2">
        <f>IF(ISNA(MATCH($BC144,'2003'!$A$44:$A$139,0)),97,MATCH($BC144,'2003'!$A$44:$A$139,0))</f>
        <v>97</v>
      </c>
      <c r="BI144" s="2">
        <f>IF(ISNA(MATCH($BC144,'2004'!$A$44:$A$139,0)),97,MATCH($BC144,'2004'!$A$44:$A$139,0))</f>
        <v>97</v>
      </c>
      <c r="BJ144" s="2">
        <f>IF(ISNA(MATCH($BC144,'2005'!$A$44:$A$139,0)),97,MATCH($BC144,'2005'!$A$44:$A$139,0))</f>
        <v>97</v>
      </c>
      <c r="BK144" s="2">
        <f>IF(ISNA(MATCH($BC144,'2006'!$A$44:$A$139,0)),97,MATCH($BC144,'2006'!$A$44:$A$139,0))</f>
        <v>97</v>
      </c>
      <c r="BL144" s="2">
        <f>IF(ISNA(MATCH($BC144,'2007'!$A$44:$A$139,0)),97,MATCH($BC144,'2007'!$A$44:$A$139,0))</f>
        <v>97</v>
      </c>
      <c r="BM144" s="2">
        <f>IF(ISNA(MATCH($BC144,'2008'!$A$44:$A$139,0)),97,MATCH($BC144,'2008'!$A$44:$A$139,0))</f>
        <v>97</v>
      </c>
      <c r="BN144" s="2">
        <f>IF(ISNA(MATCH($BC144,'2009'!$A$44:$A$139,0)),97,MATCH($BC144,'2009'!$A$44:$A$139,0))</f>
        <v>97</v>
      </c>
      <c r="BO144" s="154">
        <f>IF(ISNA(MATCH($BC144,'2010'!$A$44:$A$139,0)),97,MATCH($BC144,'2010'!$A$44:$A$139,0))</f>
        <v>94</v>
      </c>
      <c r="BQ144">
        <f t="shared" si="90"/>
        <v>3256</v>
      </c>
      <c r="BR144" s="326"/>
      <c r="BS144" s="324"/>
      <c r="BT144" s="324">
        <f t="shared" si="91"/>
        <v>0</v>
      </c>
      <c r="BU144" s="324">
        <f t="shared" si="76"/>
        <v>0</v>
      </c>
      <c r="BV144" s="324">
        <f t="shared" si="77"/>
        <v>0</v>
      </c>
      <c r="BW144" s="324">
        <f t="shared" si="78"/>
        <v>0</v>
      </c>
      <c r="BX144" s="324">
        <f t="shared" si="79"/>
        <v>0</v>
      </c>
      <c r="BY144" s="324">
        <f t="shared" si="80"/>
        <v>0</v>
      </c>
      <c r="BZ144" s="324">
        <f t="shared" si="81"/>
        <v>0</v>
      </c>
      <c r="CA144" s="324">
        <f t="shared" si="82"/>
        <v>0</v>
      </c>
      <c r="CB144" s="324">
        <f t="shared" si="83"/>
        <v>0</v>
      </c>
      <c r="CC144" s="325">
        <f t="shared" si="84"/>
        <v>11</v>
      </c>
    </row>
    <row r="145" spans="2:81" ht="13.5" thickBot="1">
      <c r="B145" s="138">
        <v>68</v>
      </c>
      <c r="C145" s="52">
        <f t="shared" si="62"/>
        <v>1</v>
      </c>
      <c r="D145" s="52">
        <f t="shared" si="85"/>
        <v>0</v>
      </c>
      <c r="E145" s="99"/>
      <c r="F145" s="2">
        <f t="shared" si="92"/>
        <v>140</v>
      </c>
      <c r="G145" s="273">
        <v>716</v>
      </c>
      <c r="H145" s="169">
        <f t="shared" si="63"/>
        <v>5</v>
      </c>
      <c r="I145" s="169">
        <f t="shared" si="64"/>
        <v>90</v>
      </c>
      <c r="J145" s="331">
        <f t="shared" si="65"/>
        <v>10.958933962790573</v>
      </c>
      <c r="K145" s="99"/>
      <c r="L145" s="268"/>
      <c r="M145" s="268" t="e">
        <f>(INDEX(Finish_table!R$4:R$83,MATCH('10Year_History_Results'!$G145,Finish_table!S$4:S$83,0),1))</f>
        <v>#N/A</v>
      </c>
      <c r="N145" s="268" t="str">
        <f>(INDEX(Finish_table!Z$4:Z$99,MATCH('10Year_History_Results'!$G145,Finish_table!AA$4:AA$99,0),1))</f>
        <v>F</v>
      </c>
      <c r="O145" s="268" t="str">
        <f>(INDEX(Finish_table!AI$4:AI$99,MATCH('10Year_History_Results'!$G145,Finish_table!AJ$4:AJ$99,0),1))</f>
        <v>QF</v>
      </c>
      <c r="P145" s="268" t="str">
        <f>(INDEX(Finish_table!AR$4:AR$99,MATCH('10Year_History_Results'!$G145,Finish_table!AS$4:AS$99,0),1))</f>
        <v>F</v>
      </c>
      <c r="Q145" s="268" t="str">
        <f>(INDEX(Finish_table!BA$4:BA$99,MATCH('10Year_History_Results'!$G145,Finish_table!BB$4:BB$99,0),1))</f>
        <v>QF</v>
      </c>
      <c r="R145" s="268" t="e">
        <f>(INDEX(Finish_table!BJ$4:BJ$99,MATCH('10Year_History_Results'!$G145,Finish_table!BK$4:BK$99,0),1))</f>
        <v>#N/A</v>
      </c>
      <c r="S145" s="268" t="e">
        <f>(INDEX(Finish_table!BS$4:BS$99,MATCH('10Year_History_Results'!$G145,Finish_table!BT$4:BT$99,0),1))</f>
        <v>#N/A</v>
      </c>
      <c r="T145" s="268" t="e">
        <f>(INDEX(Finish_table!CB$4:CB$99,MATCH('10Year_History_Results'!$G145,Finish_table!CC$4:CC$99,0),1))</f>
        <v>#N/A</v>
      </c>
      <c r="U145" s="268" t="str">
        <f>(INDEX(Finish_table!CK$4:CK$99,MATCH('10Year_History_Results'!$G145,Finish_table!CL$4:CL$99,0),1))</f>
        <v>QF</v>
      </c>
      <c r="V145" s="288" t="e">
        <f>(INDEX(Finish_table!CT$4:CT$99,MATCH('10Year_History_Results'!$G145,Finish_table!CU$4:CU$99,0),1))</f>
        <v>#N/A</v>
      </c>
      <c r="W145" s="2"/>
      <c r="Z145">
        <f t="shared" si="66"/>
        <v>716</v>
      </c>
      <c r="AA145" s="117"/>
      <c r="AB145" s="2"/>
      <c r="AC145" s="2">
        <f t="shared" si="86"/>
        <v>0</v>
      </c>
      <c r="AD145" s="2">
        <f t="shared" si="67"/>
        <v>20</v>
      </c>
      <c r="AE145" s="2">
        <f t="shared" si="68"/>
        <v>0</v>
      </c>
      <c r="AF145" s="2">
        <f t="shared" si="69"/>
        <v>20</v>
      </c>
      <c r="AG145" s="2">
        <f t="shared" si="70"/>
        <v>0</v>
      </c>
      <c r="AH145" s="2">
        <f t="shared" si="71"/>
        <v>0</v>
      </c>
      <c r="AI145" s="2">
        <f t="shared" si="72"/>
        <v>0</v>
      </c>
      <c r="AJ145" s="2">
        <f t="shared" si="73"/>
        <v>0</v>
      </c>
      <c r="AK145" s="2">
        <f t="shared" si="74"/>
        <v>0</v>
      </c>
      <c r="AL145" s="154">
        <f t="shared" si="75"/>
        <v>0</v>
      </c>
      <c r="AM145" s="2">
        <f t="shared" si="87"/>
        <v>8.4327404271156787</v>
      </c>
      <c r="AN145" s="2"/>
      <c r="AO145">
        <f t="shared" si="88"/>
        <v>716</v>
      </c>
      <c r="AP145" s="117"/>
      <c r="AQ145" s="2"/>
      <c r="AR145" s="2">
        <f>INDEX('2001'!$B$44:$B$140,'10Year_History_Results'!BF145)</f>
        <v>0</v>
      </c>
      <c r="AS145" s="2">
        <f>INDEX('2002'!$B$44:$B$140,'10Year_History_Results'!BG145)</f>
        <v>6</v>
      </c>
      <c r="AT145" s="2">
        <f>INDEX('2003'!$B$44:$B$140,'10Year_History_Results'!BH145)</f>
        <v>10</v>
      </c>
      <c r="AU145" s="2">
        <f>INDEX('2004'!$B$44:$B$140,'10Year_History_Results'!BI145)</f>
        <v>14</v>
      </c>
      <c r="AV145" s="2">
        <f>INDEX('2005'!$B$44:$B$140,'10Year_History_Results'!BJ145)</f>
        <v>13</v>
      </c>
      <c r="AW145" s="2">
        <f>INDEX('2006'!$B$44:$B$140,'10Year_History_Results'!BK145)</f>
        <v>0</v>
      </c>
      <c r="AX145" s="2">
        <f>INDEX('2007'!$B$44:$B$140,'10Year_History_Results'!BL145)</f>
        <v>0</v>
      </c>
      <c r="AY145" s="2">
        <f>INDEX('2008'!$B$44:$B$140,'10Year_History_Results'!BM145)</f>
        <v>0</v>
      </c>
      <c r="AZ145" s="2">
        <f>INDEX('2009'!$B$44:$B$140,'10Year_History_Results'!BN145)</f>
        <v>7</v>
      </c>
      <c r="BA145" s="154">
        <f>INDEX('2010'!$B$44:$B$140,'10Year_History_Results'!BO145)</f>
        <v>0</v>
      </c>
      <c r="BC145">
        <f t="shared" si="89"/>
        <v>716</v>
      </c>
      <c r="BD145" s="117"/>
      <c r="BE145" s="2"/>
      <c r="BF145" s="2">
        <f>IF(ISNA(MATCH($BC145,'2001'!$A$44:$A$139,0)),97,MATCH($BC145,'2001'!$A$44:$A$139,0))</f>
        <v>97</v>
      </c>
      <c r="BG145" s="2">
        <f>IF(ISNA(MATCH($BC145,'2002'!$A$44:$A$139,0)),97,MATCH($BC145,'2002'!$A$44:$A$139,0))</f>
        <v>89</v>
      </c>
      <c r="BH145" s="2">
        <f>IF(ISNA(MATCH($BC145,'2003'!$A$44:$A$139,0)),97,MATCH($BC145,'2003'!$A$44:$A$139,0))</f>
        <v>87</v>
      </c>
      <c r="BI145" s="2">
        <f>IF(ISNA(MATCH($BC145,'2004'!$A$44:$A$139,0)),97,MATCH($BC145,'2004'!$A$44:$A$139,0))</f>
        <v>75</v>
      </c>
      <c r="BJ145" s="2">
        <f>IF(ISNA(MATCH($BC145,'2005'!$A$44:$A$139,0)),97,MATCH($BC145,'2005'!$A$44:$A$139,0))</f>
        <v>70</v>
      </c>
      <c r="BK145" s="2">
        <f>IF(ISNA(MATCH($BC145,'2006'!$A$44:$A$139,0)),97,MATCH($BC145,'2006'!$A$44:$A$139,0))</f>
        <v>97</v>
      </c>
      <c r="BL145" s="2">
        <f>IF(ISNA(MATCH($BC145,'2007'!$A$44:$A$139,0)),97,MATCH($BC145,'2007'!$A$44:$A$139,0))</f>
        <v>97</v>
      </c>
      <c r="BM145" s="2">
        <f>IF(ISNA(MATCH($BC145,'2008'!$A$44:$A$139,0)),97,MATCH($BC145,'2008'!$A$44:$A$139,0))</f>
        <v>97</v>
      </c>
      <c r="BN145" s="2">
        <f>IF(ISNA(MATCH($BC145,'2009'!$A$44:$A$139,0)),97,MATCH($BC145,'2009'!$A$44:$A$139,0))</f>
        <v>52</v>
      </c>
      <c r="BO145" s="154">
        <f>IF(ISNA(MATCH($BC145,'2010'!$A$44:$A$139,0)),97,MATCH($BC145,'2010'!$A$44:$A$139,0))</f>
        <v>97</v>
      </c>
      <c r="BQ145">
        <f t="shared" si="90"/>
        <v>716</v>
      </c>
      <c r="BR145" s="326"/>
      <c r="BS145" s="324"/>
      <c r="BT145" s="324">
        <f t="shared" si="91"/>
        <v>0</v>
      </c>
      <c r="BU145" s="324">
        <f t="shared" si="76"/>
        <v>26</v>
      </c>
      <c r="BV145" s="324">
        <f t="shared" si="77"/>
        <v>27.331599999999998</v>
      </c>
      <c r="BW145" s="324">
        <f t="shared" si="78"/>
        <v>52.219244559999993</v>
      </c>
      <c r="BX145" s="324">
        <f t="shared" si="79"/>
        <v>47.809348423695994</v>
      </c>
      <c r="BY145" s="324">
        <f t="shared" si="80"/>
        <v>31.869711659235747</v>
      </c>
      <c r="BZ145" s="324">
        <f t="shared" si="81"/>
        <v>21.244349792046549</v>
      </c>
      <c r="CA145" s="324">
        <f t="shared" si="82"/>
        <v>14.161483571378229</v>
      </c>
      <c r="CB145" s="324">
        <f t="shared" si="83"/>
        <v>16.440044948680729</v>
      </c>
      <c r="CC145" s="325">
        <f t="shared" si="84"/>
        <v>10.958933962790573</v>
      </c>
    </row>
    <row r="146" spans="2:81" ht="13.5" thickBot="1">
      <c r="B146" s="138">
        <v>68</v>
      </c>
      <c r="C146" s="52">
        <f t="shared" si="62"/>
        <v>2</v>
      </c>
      <c r="D146" s="52">
        <f t="shared" si="85"/>
        <v>0</v>
      </c>
      <c r="E146" s="99"/>
      <c r="F146" s="2">
        <f t="shared" si="92"/>
        <v>141</v>
      </c>
      <c r="G146" s="100">
        <v>1319</v>
      </c>
      <c r="H146" s="169">
        <f t="shared" si="63"/>
        <v>2</v>
      </c>
      <c r="I146" s="169">
        <f t="shared" si="64"/>
        <v>47</v>
      </c>
      <c r="J146" s="331">
        <f t="shared" si="65"/>
        <v>10.794719823503277</v>
      </c>
      <c r="K146" s="99"/>
      <c r="L146" s="268"/>
      <c r="M146" s="268" t="e">
        <f>(INDEX(Finish_table!R$4:R$83,MATCH('10Year_History_Results'!$G146,Finish_table!S$4:S$83,0),1))</f>
        <v>#N/A</v>
      </c>
      <c r="N146" s="268" t="e">
        <f>(INDEX(Finish_table!Z$4:Z$99,MATCH('10Year_History_Results'!$G146,Finish_table!AA$4:AA$99,0),1))</f>
        <v>#N/A</v>
      </c>
      <c r="O146" s="268" t="e">
        <f>(INDEX(Finish_table!AI$4:AI$99,MATCH('10Year_History_Results'!$G146,Finish_table!AJ$4:AJ$99,0),1))</f>
        <v>#N/A</v>
      </c>
      <c r="P146" s="268" t="str">
        <f>(INDEX(Finish_table!AR$4:AR$99,MATCH('10Year_History_Results'!$G146,Finish_table!AS$4:AS$99,0),1))</f>
        <v>QF</v>
      </c>
      <c r="Q146" s="268" t="e">
        <f>(INDEX(Finish_table!BA$4:BA$99,MATCH('10Year_History_Results'!$G146,Finish_table!BB$4:BB$99,0),1))</f>
        <v>#N/A</v>
      </c>
      <c r="R146" s="268" t="e">
        <f>(INDEX(Finish_table!BJ$4:BJ$99,MATCH('10Year_History_Results'!$G146,Finish_table!BK$4:BK$99,0),1))</f>
        <v>#N/A</v>
      </c>
      <c r="S146" s="268" t="str">
        <f>(INDEX(Finish_table!BS$4:BS$99,MATCH('10Year_History_Results'!$G146,Finish_table!BT$4:BT$99,0),1))</f>
        <v>W</v>
      </c>
      <c r="T146" s="268" t="e">
        <f>(INDEX(Finish_table!CB$4:CB$99,MATCH('10Year_History_Results'!$G146,Finish_table!CC$4:CC$99,0),1))</f>
        <v>#N/A</v>
      </c>
      <c r="U146" s="268" t="e">
        <f>(INDEX(Finish_table!CK$4:CK$99,MATCH('10Year_History_Results'!$G146,Finish_table!CL$4:CL$99,0),1))</f>
        <v>#N/A</v>
      </c>
      <c r="V146" s="288" t="e">
        <f>(INDEX(Finish_table!CT$4:CT$99,MATCH('10Year_History_Results'!$G146,Finish_table!CU$4:CU$99,0),1))</f>
        <v>#N/A</v>
      </c>
      <c r="W146" s="2"/>
      <c r="Z146">
        <f t="shared" si="66"/>
        <v>1319</v>
      </c>
      <c r="AA146" s="117"/>
      <c r="AB146" s="2"/>
      <c r="AC146" s="2">
        <f t="shared" si="86"/>
        <v>0</v>
      </c>
      <c r="AD146" s="2">
        <f t="shared" si="67"/>
        <v>0</v>
      </c>
      <c r="AE146" s="2">
        <f t="shared" si="68"/>
        <v>0</v>
      </c>
      <c r="AF146" s="2">
        <f t="shared" si="69"/>
        <v>0</v>
      </c>
      <c r="AG146" s="2">
        <f t="shared" si="70"/>
        <v>0</v>
      </c>
      <c r="AH146" s="2">
        <f t="shared" si="71"/>
        <v>0</v>
      </c>
      <c r="AI146" s="2">
        <f t="shared" si="72"/>
        <v>30</v>
      </c>
      <c r="AJ146" s="2">
        <f t="shared" si="73"/>
        <v>0</v>
      </c>
      <c r="AK146" s="2">
        <f t="shared" si="74"/>
        <v>0</v>
      </c>
      <c r="AL146" s="154">
        <f t="shared" si="75"/>
        <v>0</v>
      </c>
      <c r="AM146" s="2">
        <f t="shared" si="87"/>
        <v>9.4868329805051381</v>
      </c>
      <c r="AN146" s="2"/>
      <c r="AO146">
        <f t="shared" si="88"/>
        <v>1319</v>
      </c>
      <c r="AP146" s="117"/>
      <c r="AQ146" s="2"/>
      <c r="AR146" s="2">
        <f>INDEX('2001'!$B$44:$B$140,'10Year_History_Results'!BF146)</f>
        <v>0</v>
      </c>
      <c r="AS146" s="2">
        <f>INDEX('2002'!$B$44:$B$140,'10Year_History_Results'!BG146)</f>
        <v>0</v>
      </c>
      <c r="AT146" s="2">
        <f>INDEX('2003'!$B$44:$B$140,'10Year_History_Results'!BH146)</f>
        <v>0</v>
      </c>
      <c r="AU146" s="2">
        <f>INDEX('2004'!$B$44:$B$140,'10Year_History_Results'!BI146)</f>
        <v>15</v>
      </c>
      <c r="AV146" s="2">
        <f>INDEX('2005'!$B$44:$B$140,'10Year_History_Results'!BJ146)</f>
        <v>0</v>
      </c>
      <c r="AW146" s="2">
        <f>INDEX('2006'!$B$44:$B$140,'10Year_History_Results'!BK146)</f>
        <v>0</v>
      </c>
      <c r="AX146" s="2">
        <f>INDEX('2007'!$B$44:$B$140,'10Year_History_Results'!BL146)</f>
        <v>2</v>
      </c>
      <c r="AY146" s="2">
        <f>INDEX('2008'!$B$44:$B$140,'10Year_History_Results'!BM146)</f>
        <v>0</v>
      </c>
      <c r="AZ146" s="2">
        <f>INDEX('2009'!$B$44:$B$140,'10Year_History_Results'!BN146)</f>
        <v>0</v>
      </c>
      <c r="BA146" s="154">
        <f>INDEX('2010'!$B$44:$B$140,'10Year_History_Results'!BO146)</f>
        <v>0</v>
      </c>
      <c r="BC146">
        <f t="shared" si="89"/>
        <v>1319</v>
      </c>
      <c r="BD146" s="117"/>
      <c r="BE146" s="2"/>
      <c r="BF146" s="2">
        <f>IF(ISNA(MATCH($BC146,'2001'!$A$44:$A$139,0)),97,MATCH($BC146,'2001'!$A$44:$A$139,0))</f>
        <v>97</v>
      </c>
      <c r="BG146" s="2">
        <f>IF(ISNA(MATCH($BC146,'2002'!$A$44:$A$139,0)),97,MATCH($BC146,'2002'!$A$44:$A$139,0))</f>
        <v>97</v>
      </c>
      <c r="BH146" s="2">
        <f>IF(ISNA(MATCH($BC146,'2003'!$A$44:$A$139,0)),97,MATCH($BC146,'2003'!$A$44:$A$139,0))</f>
        <v>97</v>
      </c>
      <c r="BI146" s="2">
        <f>IF(ISNA(MATCH($BC146,'2004'!$A$44:$A$139,0)),97,MATCH($BC146,'2004'!$A$44:$A$139,0))</f>
        <v>92</v>
      </c>
      <c r="BJ146" s="2">
        <f>IF(ISNA(MATCH($BC146,'2005'!$A$44:$A$139,0)),97,MATCH($BC146,'2005'!$A$44:$A$139,0))</f>
        <v>97</v>
      </c>
      <c r="BK146" s="2">
        <f>IF(ISNA(MATCH($BC146,'2006'!$A$44:$A$139,0)),97,MATCH($BC146,'2006'!$A$44:$A$139,0))</f>
        <v>97</v>
      </c>
      <c r="BL146" s="2">
        <f>IF(ISNA(MATCH($BC146,'2007'!$A$44:$A$139,0)),97,MATCH($BC146,'2007'!$A$44:$A$139,0))</f>
        <v>71</v>
      </c>
      <c r="BM146" s="2">
        <f>IF(ISNA(MATCH($BC146,'2008'!$A$44:$A$139,0)),97,MATCH($BC146,'2008'!$A$44:$A$139,0))</f>
        <v>97</v>
      </c>
      <c r="BN146" s="2">
        <f>IF(ISNA(MATCH($BC146,'2009'!$A$44:$A$139,0)),97,MATCH($BC146,'2009'!$A$44:$A$139,0))</f>
        <v>97</v>
      </c>
      <c r="BO146" s="154">
        <f>IF(ISNA(MATCH($BC146,'2010'!$A$44:$A$139,0)),97,MATCH($BC146,'2010'!$A$44:$A$139,0))</f>
        <v>97</v>
      </c>
      <c r="BQ146">
        <f t="shared" si="90"/>
        <v>1319</v>
      </c>
      <c r="BR146" s="326"/>
      <c r="BS146" s="324"/>
      <c r="BT146" s="324">
        <f t="shared" si="91"/>
        <v>0</v>
      </c>
      <c r="BU146" s="324">
        <f t="shared" si="76"/>
        <v>0</v>
      </c>
      <c r="BV146" s="324">
        <f t="shared" si="77"/>
        <v>0</v>
      </c>
      <c r="BW146" s="324">
        <f t="shared" si="78"/>
        <v>15</v>
      </c>
      <c r="BX146" s="324">
        <f t="shared" si="79"/>
        <v>9.9989999999999988</v>
      </c>
      <c r="BY146" s="324">
        <f t="shared" si="80"/>
        <v>6.6653333999999989</v>
      </c>
      <c r="BZ146" s="324">
        <f t="shared" si="81"/>
        <v>36.443111244439997</v>
      </c>
      <c r="CA146" s="324">
        <f t="shared" si="82"/>
        <v>24.292977955543702</v>
      </c>
      <c r="CB146" s="324">
        <f t="shared" si="83"/>
        <v>16.193699105165432</v>
      </c>
      <c r="CC146" s="325">
        <f t="shared" si="84"/>
        <v>10.794719823503277</v>
      </c>
    </row>
    <row r="147" spans="2:81" ht="13.5" thickBot="1">
      <c r="B147" s="149">
        <v>68</v>
      </c>
      <c r="C147" s="52">
        <f t="shared" si="62"/>
        <v>3</v>
      </c>
      <c r="D147" s="52">
        <f t="shared" si="85"/>
        <v>0</v>
      </c>
      <c r="E147" s="99"/>
      <c r="F147" s="2">
        <f t="shared" si="92"/>
        <v>142</v>
      </c>
      <c r="G147" s="100">
        <v>191</v>
      </c>
      <c r="H147" s="169">
        <f t="shared" si="63"/>
        <v>4</v>
      </c>
      <c r="I147" s="169">
        <f t="shared" si="64"/>
        <v>49</v>
      </c>
      <c r="J147" s="331">
        <f t="shared" si="65"/>
        <v>10.714333580639765</v>
      </c>
      <c r="K147" s="99"/>
      <c r="L147" s="268"/>
      <c r="M147" s="268" t="e">
        <f>(INDEX(Finish_table!R$4:R$83,MATCH('10Year_History_Results'!$G147,Finish_table!S$4:S$83,0),1))</f>
        <v>#N/A</v>
      </c>
      <c r="N147" s="268" t="e">
        <f>(INDEX(Finish_table!Z$4:Z$99,MATCH('10Year_History_Results'!$G147,Finish_table!AA$4:AA$99,0),1))</f>
        <v>#N/A</v>
      </c>
      <c r="O147" s="268" t="str">
        <f>(INDEX(Finish_table!AI$4:AI$99,MATCH('10Year_History_Results'!$G147,Finish_table!AJ$4:AJ$99,0),1))</f>
        <v>QF</v>
      </c>
      <c r="P147" s="268" t="e">
        <f>(INDEX(Finish_table!AR$4:AR$99,MATCH('10Year_History_Results'!$G147,Finish_table!AS$4:AS$99,0),1))</f>
        <v>#N/A</v>
      </c>
      <c r="Q147" s="268" t="str">
        <f>(INDEX(Finish_table!BA$4:BA$99,MATCH('10Year_History_Results'!$G147,Finish_table!BB$4:BB$99,0),1))</f>
        <v>F</v>
      </c>
      <c r="R147" s="268" t="e">
        <f>(INDEX(Finish_table!BJ$4:BJ$99,MATCH('10Year_History_Results'!$G147,Finish_table!BK$4:BK$99,0),1))</f>
        <v>#N/A</v>
      </c>
      <c r="S147" s="268" t="str">
        <f>(INDEX(Finish_table!BS$4:BS$99,MATCH('10Year_History_Results'!$G147,Finish_table!BT$4:BT$99,0),1))</f>
        <v>QF</v>
      </c>
      <c r="T147" s="268" t="str">
        <f>(INDEX(Finish_table!CB$4:CB$99,MATCH('10Year_History_Results'!$G147,Finish_table!CC$4:CC$99,0),1))</f>
        <v>QF</v>
      </c>
      <c r="U147" s="268" t="e">
        <f>(INDEX(Finish_table!CK$4:CK$99,MATCH('10Year_History_Results'!$G147,Finish_table!CL$4:CL$99,0),1))</f>
        <v>#N/A</v>
      </c>
      <c r="V147" s="288" t="e">
        <f>(INDEX(Finish_table!CT$4:CT$99,MATCH('10Year_History_Results'!$G147,Finish_table!CU$4:CU$99,0),1))</f>
        <v>#N/A</v>
      </c>
      <c r="W147" s="2"/>
      <c r="Z147">
        <f t="shared" si="66"/>
        <v>191</v>
      </c>
      <c r="AA147" s="117"/>
      <c r="AB147" s="2"/>
      <c r="AC147" s="2">
        <f t="shared" si="86"/>
        <v>0</v>
      </c>
      <c r="AD147" s="2">
        <f t="shared" si="67"/>
        <v>0</v>
      </c>
      <c r="AE147" s="2">
        <f t="shared" si="68"/>
        <v>0</v>
      </c>
      <c r="AF147" s="2">
        <f t="shared" si="69"/>
        <v>0</v>
      </c>
      <c r="AG147" s="2">
        <f t="shared" si="70"/>
        <v>20</v>
      </c>
      <c r="AH147" s="2">
        <f t="shared" si="71"/>
        <v>0</v>
      </c>
      <c r="AI147" s="2">
        <f t="shared" si="72"/>
        <v>0</v>
      </c>
      <c r="AJ147" s="2">
        <f t="shared" si="73"/>
        <v>0</v>
      </c>
      <c r="AK147" s="2">
        <f t="shared" si="74"/>
        <v>0</v>
      </c>
      <c r="AL147" s="154">
        <f t="shared" si="75"/>
        <v>0</v>
      </c>
      <c r="AM147" s="2">
        <f t="shared" si="87"/>
        <v>6.324555320336759</v>
      </c>
      <c r="AN147" s="2"/>
      <c r="AO147">
        <f t="shared" si="88"/>
        <v>191</v>
      </c>
      <c r="AP147" s="117"/>
      <c r="AQ147" s="2"/>
      <c r="AR147" s="2">
        <f>INDEX('2001'!$B$44:$B$140,'10Year_History_Results'!BF147)</f>
        <v>0</v>
      </c>
      <c r="AS147" s="2">
        <f>INDEX('2002'!$B$44:$B$140,'10Year_History_Results'!BG147)</f>
        <v>0</v>
      </c>
      <c r="AT147" s="2">
        <f>INDEX('2003'!$B$44:$B$140,'10Year_History_Results'!BH147)</f>
        <v>2</v>
      </c>
      <c r="AU147" s="2">
        <f>INDEX('2004'!$B$44:$B$140,'10Year_History_Results'!BI147)</f>
        <v>0</v>
      </c>
      <c r="AV147" s="2">
        <f>INDEX('2005'!$B$44:$B$140,'10Year_History_Results'!BJ147)</f>
        <v>11</v>
      </c>
      <c r="AW147" s="2">
        <f>INDEX('2006'!$B$44:$B$140,'10Year_History_Results'!BK147)</f>
        <v>0</v>
      </c>
      <c r="AX147" s="2">
        <f>INDEX('2007'!$B$44:$B$140,'10Year_History_Results'!BL147)</f>
        <v>4</v>
      </c>
      <c r="AY147" s="2">
        <f>INDEX('2008'!$B$44:$B$140,'10Year_History_Results'!BM147)</f>
        <v>12</v>
      </c>
      <c r="AZ147" s="2">
        <f>INDEX('2009'!$B$44:$B$140,'10Year_History_Results'!BN147)</f>
        <v>0</v>
      </c>
      <c r="BA147" s="154">
        <f>INDEX('2010'!$B$44:$B$140,'10Year_History_Results'!BO147)</f>
        <v>0</v>
      </c>
      <c r="BC147">
        <f t="shared" si="89"/>
        <v>191</v>
      </c>
      <c r="BD147" s="117"/>
      <c r="BE147" s="2"/>
      <c r="BF147" s="2">
        <f>IF(ISNA(MATCH($BC147,'2001'!$A$44:$A$139,0)),97,MATCH($BC147,'2001'!$A$44:$A$139,0))</f>
        <v>97</v>
      </c>
      <c r="BG147" s="2">
        <f>IF(ISNA(MATCH($BC147,'2002'!$A$44:$A$139,0)),97,MATCH($BC147,'2002'!$A$44:$A$139,0))</f>
        <v>97</v>
      </c>
      <c r="BH147" s="2">
        <f>IF(ISNA(MATCH($BC147,'2003'!$A$44:$A$139,0)),97,MATCH($BC147,'2003'!$A$44:$A$139,0))</f>
        <v>34</v>
      </c>
      <c r="BI147" s="2">
        <f>IF(ISNA(MATCH($BC147,'2004'!$A$44:$A$139,0)),97,MATCH($BC147,'2004'!$A$44:$A$139,0))</f>
        <v>97</v>
      </c>
      <c r="BJ147" s="2">
        <f>IF(ISNA(MATCH($BC147,'2005'!$A$44:$A$139,0)),97,MATCH($BC147,'2005'!$A$44:$A$139,0))</f>
        <v>32</v>
      </c>
      <c r="BK147" s="2">
        <f>IF(ISNA(MATCH($BC147,'2006'!$A$44:$A$139,0)),97,MATCH($BC147,'2006'!$A$44:$A$139,0))</f>
        <v>97</v>
      </c>
      <c r="BL147" s="2">
        <f>IF(ISNA(MATCH($BC147,'2007'!$A$44:$A$139,0)),97,MATCH($BC147,'2007'!$A$44:$A$139,0))</f>
        <v>32</v>
      </c>
      <c r="BM147" s="2">
        <f>IF(ISNA(MATCH($BC147,'2008'!$A$44:$A$139,0)),97,MATCH($BC147,'2008'!$A$44:$A$139,0))</f>
        <v>34</v>
      </c>
      <c r="BN147" s="2">
        <f>IF(ISNA(MATCH($BC147,'2009'!$A$44:$A$139,0)),97,MATCH($BC147,'2009'!$A$44:$A$139,0))</f>
        <v>97</v>
      </c>
      <c r="BO147" s="154">
        <f>IF(ISNA(MATCH($BC147,'2010'!$A$44:$A$139,0)),97,MATCH($BC147,'2010'!$A$44:$A$139,0))</f>
        <v>97</v>
      </c>
      <c r="BQ147">
        <f t="shared" si="90"/>
        <v>191</v>
      </c>
      <c r="BR147" s="326"/>
      <c r="BS147" s="324"/>
      <c r="BT147" s="324">
        <f t="shared" si="91"/>
        <v>0</v>
      </c>
      <c r="BU147" s="324">
        <f t="shared" si="76"/>
        <v>0</v>
      </c>
      <c r="BV147" s="324">
        <f t="shared" si="77"/>
        <v>2</v>
      </c>
      <c r="BW147" s="324">
        <f t="shared" si="78"/>
        <v>1.3331999999999999</v>
      </c>
      <c r="BX147" s="324">
        <f t="shared" si="79"/>
        <v>31.88871112</v>
      </c>
      <c r="BY147" s="324">
        <f t="shared" si="80"/>
        <v>21.257014832591999</v>
      </c>
      <c r="BZ147" s="324">
        <f t="shared" si="81"/>
        <v>18.169926087405827</v>
      </c>
      <c r="CA147" s="324">
        <f t="shared" si="82"/>
        <v>24.112072729864721</v>
      </c>
      <c r="CB147" s="324">
        <f t="shared" si="83"/>
        <v>16.073107681727823</v>
      </c>
      <c r="CC147" s="325">
        <f t="shared" si="84"/>
        <v>10.714333580639765</v>
      </c>
    </row>
    <row r="148" spans="2:81" ht="13.5" thickBot="1">
      <c r="B148" s="282">
        <v>68</v>
      </c>
      <c r="C148" s="52">
        <f t="shared" si="62"/>
        <v>4</v>
      </c>
      <c r="D148" s="52">
        <f t="shared" si="85"/>
        <v>0</v>
      </c>
      <c r="E148" s="99"/>
      <c r="F148" s="2">
        <f t="shared" si="92"/>
        <v>143</v>
      </c>
      <c r="G148" s="100">
        <v>346</v>
      </c>
      <c r="H148" s="169">
        <f t="shared" si="63"/>
        <v>1</v>
      </c>
      <c r="I148" s="169">
        <f t="shared" si="64"/>
        <v>16</v>
      </c>
      <c r="J148" s="331">
        <f t="shared" si="65"/>
        <v>10.6656</v>
      </c>
      <c r="K148" s="99"/>
      <c r="L148" s="268"/>
      <c r="M148" s="268" t="e">
        <f>(INDEX(Finish_table!R$4:R$83,MATCH('10Year_History_Results'!$G148,Finish_table!S$4:S$83,0),1))</f>
        <v>#N/A</v>
      </c>
      <c r="N148" s="268" t="e">
        <f>(INDEX(Finish_table!Z$4:Z$99,MATCH('10Year_History_Results'!$G148,Finish_table!AA$4:AA$99,0),1))</f>
        <v>#N/A</v>
      </c>
      <c r="O148" s="268" t="e">
        <f>(INDEX(Finish_table!AI$4:AI$99,MATCH('10Year_History_Results'!$G148,Finish_table!AJ$4:AJ$99,0),1))</f>
        <v>#N/A</v>
      </c>
      <c r="P148" s="268" t="e">
        <f>(INDEX(Finish_table!AR$4:AR$99,MATCH('10Year_History_Results'!$G148,Finish_table!AS$4:AS$99,0),1))</f>
        <v>#N/A</v>
      </c>
      <c r="Q148" s="268" t="e">
        <f>(INDEX(Finish_table!BA$4:BA$99,MATCH('10Year_History_Results'!$G148,Finish_table!BB$4:BB$99,0),1))</f>
        <v>#N/A</v>
      </c>
      <c r="R148" s="268" t="e">
        <f>(INDEX(Finish_table!BJ$4:BJ$99,MATCH('10Year_History_Results'!$G148,Finish_table!BK$4:BK$99,0),1))</f>
        <v>#N/A</v>
      </c>
      <c r="S148" s="268" t="e">
        <f>(INDEX(Finish_table!BS$4:BS$99,MATCH('10Year_History_Results'!$G148,Finish_table!BT$4:BT$99,0),1))</f>
        <v>#N/A</v>
      </c>
      <c r="T148" s="268" t="e">
        <f>(INDEX(Finish_table!CB$4:CB$99,MATCH('10Year_History_Results'!$G148,Finish_table!CC$4:CC$99,0),1))</f>
        <v>#N/A</v>
      </c>
      <c r="U148" s="268" t="str">
        <f>(INDEX(Finish_table!CK$4:CK$99,MATCH('10Year_History_Results'!$G148,Finish_table!CL$4:CL$99,0),1))</f>
        <v>QF</v>
      </c>
      <c r="V148" s="288" t="e">
        <f>(INDEX(Finish_table!CT$4:CT$99,MATCH('10Year_History_Results'!$G148,Finish_table!CU$4:CU$99,0),1))</f>
        <v>#N/A</v>
      </c>
      <c r="W148" s="2"/>
      <c r="Z148">
        <f t="shared" si="66"/>
        <v>346</v>
      </c>
      <c r="AA148" s="117"/>
      <c r="AB148" s="2"/>
      <c r="AC148" s="2">
        <f t="shared" si="86"/>
        <v>0</v>
      </c>
      <c r="AD148" s="2">
        <f t="shared" si="67"/>
        <v>0</v>
      </c>
      <c r="AE148" s="2">
        <f t="shared" si="68"/>
        <v>0</v>
      </c>
      <c r="AF148" s="2">
        <f t="shared" si="69"/>
        <v>0</v>
      </c>
      <c r="AG148" s="2">
        <f t="shared" si="70"/>
        <v>0</v>
      </c>
      <c r="AH148" s="2">
        <f t="shared" si="71"/>
        <v>0</v>
      </c>
      <c r="AI148" s="2">
        <f t="shared" si="72"/>
        <v>0</v>
      </c>
      <c r="AJ148" s="2">
        <f t="shared" si="73"/>
        <v>0</v>
      </c>
      <c r="AK148" s="2">
        <f t="shared" si="74"/>
        <v>0</v>
      </c>
      <c r="AL148" s="154">
        <f t="shared" si="75"/>
        <v>0</v>
      </c>
      <c r="AM148" s="2">
        <f t="shared" si="87"/>
        <v>0</v>
      </c>
      <c r="AN148" s="2"/>
      <c r="AO148">
        <f t="shared" si="88"/>
        <v>346</v>
      </c>
      <c r="AP148" s="117"/>
      <c r="AQ148" s="2"/>
      <c r="AR148" s="2">
        <f>INDEX('2001'!$B$44:$B$140,'10Year_History_Results'!BF148)</f>
        <v>0</v>
      </c>
      <c r="AS148" s="2">
        <f>INDEX('2002'!$B$44:$B$140,'10Year_History_Results'!BG148)</f>
        <v>0</v>
      </c>
      <c r="AT148" s="2">
        <f>INDEX('2003'!$B$44:$B$140,'10Year_History_Results'!BH148)</f>
        <v>0</v>
      </c>
      <c r="AU148" s="2">
        <f>INDEX('2004'!$B$44:$B$140,'10Year_History_Results'!BI148)</f>
        <v>0</v>
      </c>
      <c r="AV148" s="2">
        <f>INDEX('2005'!$B$44:$B$140,'10Year_History_Results'!BJ148)</f>
        <v>0</v>
      </c>
      <c r="AW148" s="2">
        <f>INDEX('2006'!$B$44:$B$140,'10Year_History_Results'!BK148)</f>
        <v>0</v>
      </c>
      <c r="AX148" s="2">
        <f>INDEX('2007'!$B$44:$B$140,'10Year_History_Results'!BL148)</f>
        <v>0</v>
      </c>
      <c r="AY148" s="2">
        <f>INDEX('2008'!$B$44:$B$140,'10Year_History_Results'!BM148)</f>
        <v>0</v>
      </c>
      <c r="AZ148" s="2">
        <f>INDEX('2009'!$B$44:$B$140,'10Year_History_Results'!BN148)</f>
        <v>16</v>
      </c>
      <c r="BA148" s="154">
        <f>INDEX('2010'!$B$44:$B$140,'10Year_History_Results'!BO148)</f>
        <v>0</v>
      </c>
      <c r="BC148">
        <f t="shared" si="89"/>
        <v>346</v>
      </c>
      <c r="BD148" s="117"/>
      <c r="BE148" s="2"/>
      <c r="BF148" s="2">
        <f>IF(ISNA(MATCH($BC148,'2001'!$A$44:$A$139,0)),97,MATCH($BC148,'2001'!$A$44:$A$139,0))</f>
        <v>97</v>
      </c>
      <c r="BG148" s="2">
        <f>IF(ISNA(MATCH($BC148,'2002'!$A$44:$A$139,0)),97,MATCH($BC148,'2002'!$A$44:$A$139,0))</f>
        <v>97</v>
      </c>
      <c r="BH148" s="2">
        <f>IF(ISNA(MATCH($BC148,'2003'!$A$44:$A$139,0)),97,MATCH($BC148,'2003'!$A$44:$A$139,0))</f>
        <v>97</v>
      </c>
      <c r="BI148" s="2">
        <f>IF(ISNA(MATCH($BC148,'2004'!$A$44:$A$139,0)),97,MATCH($BC148,'2004'!$A$44:$A$139,0))</f>
        <v>97</v>
      </c>
      <c r="BJ148" s="2">
        <f>IF(ISNA(MATCH($BC148,'2005'!$A$44:$A$139,0)),97,MATCH($BC148,'2005'!$A$44:$A$139,0))</f>
        <v>97</v>
      </c>
      <c r="BK148" s="2">
        <f>IF(ISNA(MATCH($BC148,'2006'!$A$44:$A$139,0)),97,MATCH($BC148,'2006'!$A$44:$A$139,0))</f>
        <v>97</v>
      </c>
      <c r="BL148" s="2">
        <f>IF(ISNA(MATCH($BC148,'2007'!$A$44:$A$139,0)),97,MATCH($BC148,'2007'!$A$44:$A$139,0))</f>
        <v>97</v>
      </c>
      <c r="BM148" s="2">
        <f>IF(ISNA(MATCH($BC148,'2008'!$A$44:$A$139,0)),97,MATCH($BC148,'2008'!$A$44:$A$139,0))</f>
        <v>97</v>
      </c>
      <c r="BN148" s="2">
        <f>IF(ISNA(MATCH($BC148,'2009'!$A$44:$A$139,0)),97,MATCH($BC148,'2009'!$A$44:$A$139,0))</f>
        <v>39</v>
      </c>
      <c r="BO148" s="154">
        <f>IF(ISNA(MATCH($BC148,'2010'!$A$44:$A$139,0)),97,MATCH($BC148,'2010'!$A$44:$A$139,0))</f>
        <v>97</v>
      </c>
      <c r="BQ148">
        <f t="shared" si="90"/>
        <v>346</v>
      </c>
      <c r="BR148" s="326"/>
      <c r="BS148" s="324"/>
      <c r="BT148" s="324">
        <f t="shared" si="91"/>
        <v>0</v>
      </c>
      <c r="BU148" s="324">
        <f t="shared" si="76"/>
        <v>0</v>
      </c>
      <c r="BV148" s="324">
        <f t="shared" si="77"/>
        <v>0</v>
      </c>
      <c r="BW148" s="324">
        <f t="shared" si="78"/>
        <v>0</v>
      </c>
      <c r="BX148" s="324">
        <f t="shared" si="79"/>
        <v>0</v>
      </c>
      <c r="BY148" s="324">
        <f t="shared" si="80"/>
        <v>0</v>
      </c>
      <c r="BZ148" s="324">
        <f t="shared" si="81"/>
        <v>0</v>
      </c>
      <c r="CA148" s="324">
        <f t="shared" si="82"/>
        <v>0</v>
      </c>
      <c r="CB148" s="324">
        <f t="shared" si="83"/>
        <v>16</v>
      </c>
      <c r="CC148" s="325">
        <f t="shared" si="84"/>
        <v>10.6656</v>
      </c>
    </row>
    <row r="149" spans="2:81" ht="13.5" thickBot="1">
      <c r="B149" s="138">
        <v>68</v>
      </c>
      <c r="C149" s="52">
        <f t="shared" si="62"/>
        <v>5</v>
      </c>
      <c r="D149" s="52">
        <f t="shared" si="85"/>
        <v>0</v>
      </c>
      <c r="E149" s="99"/>
      <c r="F149" s="2">
        <f t="shared" si="92"/>
        <v>144</v>
      </c>
      <c r="G149" s="158">
        <v>1747</v>
      </c>
      <c r="H149" s="169">
        <f t="shared" si="63"/>
        <v>1</v>
      </c>
      <c r="I149" s="169">
        <f t="shared" si="64"/>
        <v>16</v>
      </c>
      <c r="J149" s="331">
        <f t="shared" si="65"/>
        <v>10.6656</v>
      </c>
      <c r="K149" s="99"/>
      <c r="L149" s="268"/>
      <c r="M149" s="268" t="e">
        <f>(INDEX(Finish_table!R$4:R$83,MATCH('10Year_History_Results'!$G149,Finish_table!S$4:S$83,0),1))</f>
        <v>#N/A</v>
      </c>
      <c r="N149" s="268" t="e">
        <f>(INDEX(Finish_table!Z$4:Z$99,MATCH('10Year_History_Results'!$G149,Finish_table!AA$4:AA$99,0),1))</f>
        <v>#N/A</v>
      </c>
      <c r="O149" s="268" t="e">
        <f>(INDEX(Finish_table!AI$4:AI$99,MATCH('10Year_History_Results'!$G149,Finish_table!AJ$4:AJ$99,0),1))</f>
        <v>#N/A</v>
      </c>
      <c r="P149" s="268" t="e">
        <f>(INDEX(Finish_table!AR$4:AR$99,MATCH('10Year_History_Results'!$G149,Finish_table!AS$4:AS$99,0),1))</f>
        <v>#N/A</v>
      </c>
      <c r="Q149" s="268" t="e">
        <f>(INDEX(Finish_table!BA$4:BA$99,MATCH('10Year_History_Results'!$G149,Finish_table!BB$4:BB$99,0),1))</f>
        <v>#N/A</v>
      </c>
      <c r="R149" s="268" t="e">
        <f>(INDEX(Finish_table!BJ$4:BJ$99,MATCH('10Year_History_Results'!$G149,Finish_table!BK$4:BK$99,0),1))</f>
        <v>#N/A</v>
      </c>
      <c r="S149" s="268" t="e">
        <f>(INDEX(Finish_table!BS$4:BS$99,MATCH('10Year_History_Results'!$G149,Finish_table!BT$4:BT$99,0),1))</f>
        <v>#N/A</v>
      </c>
      <c r="T149" s="268" t="e">
        <f>(INDEX(Finish_table!CB$4:CB$99,MATCH('10Year_History_Results'!$G149,Finish_table!CC$4:CC$99,0),1))</f>
        <v>#N/A</v>
      </c>
      <c r="U149" s="268" t="str">
        <f>(INDEX(Finish_table!CK$4:CK$99,MATCH('10Year_History_Results'!$G149,Finish_table!CL$4:CL$99,0),1))</f>
        <v>QF</v>
      </c>
      <c r="V149" s="288" t="e">
        <f>(INDEX(Finish_table!CT$4:CT$99,MATCH('10Year_History_Results'!$G149,Finish_table!CU$4:CU$99,0),1))</f>
        <v>#N/A</v>
      </c>
      <c r="W149" s="2"/>
      <c r="Z149">
        <f t="shared" si="66"/>
        <v>1747</v>
      </c>
      <c r="AA149" s="117"/>
      <c r="AB149" s="2"/>
      <c r="AC149" s="2">
        <f t="shared" si="86"/>
        <v>0</v>
      </c>
      <c r="AD149" s="2">
        <f t="shared" si="67"/>
        <v>0</v>
      </c>
      <c r="AE149" s="2">
        <f t="shared" si="68"/>
        <v>0</v>
      </c>
      <c r="AF149" s="2">
        <f t="shared" si="69"/>
        <v>0</v>
      </c>
      <c r="AG149" s="2">
        <f t="shared" si="70"/>
        <v>0</v>
      </c>
      <c r="AH149" s="2">
        <f t="shared" si="71"/>
        <v>0</v>
      </c>
      <c r="AI149" s="2">
        <f t="shared" si="72"/>
        <v>0</v>
      </c>
      <c r="AJ149" s="2">
        <f t="shared" si="73"/>
        <v>0</v>
      </c>
      <c r="AK149" s="2">
        <f t="shared" si="74"/>
        <v>0</v>
      </c>
      <c r="AL149" s="154">
        <f t="shared" si="75"/>
        <v>0</v>
      </c>
      <c r="AM149" s="2">
        <f t="shared" si="87"/>
        <v>0</v>
      </c>
      <c r="AN149" s="2"/>
      <c r="AO149">
        <f t="shared" si="88"/>
        <v>1747</v>
      </c>
      <c r="AP149" s="117"/>
      <c r="AQ149" s="2"/>
      <c r="AR149" s="2">
        <f>INDEX('2001'!$B$44:$B$140,'10Year_History_Results'!BF149)</f>
        <v>0</v>
      </c>
      <c r="AS149" s="2">
        <f>INDEX('2002'!$B$44:$B$140,'10Year_History_Results'!BG149)</f>
        <v>0</v>
      </c>
      <c r="AT149" s="2">
        <f>INDEX('2003'!$B$44:$B$140,'10Year_History_Results'!BH149)</f>
        <v>0</v>
      </c>
      <c r="AU149" s="2">
        <f>INDEX('2004'!$B$44:$B$140,'10Year_History_Results'!BI149)</f>
        <v>0</v>
      </c>
      <c r="AV149" s="2">
        <f>INDEX('2005'!$B$44:$B$140,'10Year_History_Results'!BJ149)</f>
        <v>0</v>
      </c>
      <c r="AW149" s="2">
        <f>INDEX('2006'!$B$44:$B$140,'10Year_History_Results'!BK149)</f>
        <v>0</v>
      </c>
      <c r="AX149" s="2">
        <f>INDEX('2007'!$B$44:$B$140,'10Year_History_Results'!BL149)</f>
        <v>0</v>
      </c>
      <c r="AY149" s="2">
        <f>INDEX('2008'!$B$44:$B$140,'10Year_History_Results'!BM149)</f>
        <v>0</v>
      </c>
      <c r="AZ149" s="2">
        <f>INDEX('2009'!$B$44:$B$140,'10Year_History_Results'!BN149)</f>
        <v>16</v>
      </c>
      <c r="BA149" s="154">
        <f>INDEX('2010'!$B$44:$B$140,'10Year_History_Results'!BO149)</f>
        <v>0</v>
      </c>
      <c r="BC149">
        <f t="shared" si="89"/>
        <v>1747</v>
      </c>
      <c r="BD149" s="117"/>
      <c r="BE149" s="2"/>
      <c r="BF149" s="2">
        <f>IF(ISNA(MATCH($BC149,'2001'!$A$44:$A$139,0)),97,MATCH($BC149,'2001'!$A$44:$A$139,0))</f>
        <v>97</v>
      </c>
      <c r="BG149" s="2">
        <f>IF(ISNA(MATCH($BC149,'2002'!$A$44:$A$139,0)),97,MATCH($BC149,'2002'!$A$44:$A$139,0))</f>
        <v>97</v>
      </c>
      <c r="BH149" s="2">
        <f>IF(ISNA(MATCH($BC149,'2003'!$A$44:$A$139,0)),97,MATCH($BC149,'2003'!$A$44:$A$139,0))</f>
        <v>97</v>
      </c>
      <c r="BI149" s="2">
        <f>IF(ISNA(MATCH($BC149,'2004'!$A$44:$A$139,0)),97,MATCH($BC149,'2004'!$A$44:$A$139,0))</f>
        <v>97</v>
      </c>
      <c r="BJ149" s="2">
        <f>IF(ISNA(MATCH($BC149,'2005'!$A$44:$A$139,0)),97,MATCH($BC149,'2005'!$A$44:$A$139,0))</f>
        <v>97</v>
      </c>
      <c r="BK149" s="2">
        <f>IF(ISNA(MATCH($BC149,'2006'!$A$44:$A$139,0)),97,MATCH($BC149,'2006'!$A$44:$A$139,0))</f>
        <v>97</v>
      </c>
      <c r="BL149" s="2">
        <f>IF(ISNA(MATCH($BC149,'2007'!$A$44:$A$139,0)),97,MATCH($BC149,'2007'!$A$44:$A$139,0))</f>
        <v>97</v>
      </c>
      <c r="BM149" s="2">
        <f>IF(ISNA(MATCH($BC149,'2008'!$A$44:$A$139,0)),97,MATCH($BC149,'2008'!$A$44:$A$139,0))</f>
        <v>97</v>
      </c>
      <c r="BN149" s="2">
        <f>IF(ISNA(MATCH($BC149,'2009'!$A$44:$A$139,0)),97,MATCH($BC149,'2009'!$A$44:$A$139,0))</f>
        <v>80</v>
      </c>
      <c r="BO149" s="154">
        <f>IF(ISNA(MATCH($BC149,'2010'!$A$44:$A$139,0)),97,MATCH($BC149,'2010'!$A$44:$A$139,0))</f>
        <v>97</v>
      </c>
      <c r="BQ149">
        <f t="shared" si="90"/>
        <v>1747</v>
      </c>
      <c r="BR149" s="326"/>
      <c r="BS149" s="324"/>
      <c r="BT149" s="324">
        <f t="shared" si="91"/>
        <v>0</v>
      </c>
      <c r="BU149" s="324">
        <f t="shared" si="76"/>
        <v>0</v>
      </c>
      <c r="BV149" s="324">
        <f t="shared" si="77"/>
        <v>0</v>
      </c>
      <c r="BW149" s="324">
        <f t="shared" si="78"/>
        <v>0</v>
      </c>
      <c r="BX149" s="324">
        <f t="shared" si="79"/>
        <v>0</v>
      </c>
      <c r="BY149" s="324">
        <f t="shared" si="80"/>
        <v>0</v>
      </c>
      <c r="BZ149" s="324">
        <f t="shared" si="81"/>
        <v>0</v>
      </c>
      <c r="CA149" s="324">
        <f t="shared" si="82"/>
        <v>0</v>
      </c>
      <c r="CB149" s="324">
        <f t="shared" si="83"/>
        <v>16</v>
      </c>
      <c r="CC149" s="325">
        <f t="shared" si="84"/>
        <v>10.6656</v>
      </c>
    </row>
    <row r="150" spans="2:81" ht="13.5" thickBot="1">
      <c r="B150" s="138">
        <v>68</v>
      </c>
      <c r="C150" s="52">
        <f t="shared" si="62"/>
        <v>6</v>
      </c>
      <c r="D150" s="52">
        <f t="shared" si="85"/>
        <v>0</v>
      </c>
      <c r="E150" s="99"/>
      <c r="F150" s="2">
        <f t="shared" si="92"/>
        <v>145</v>
      </c>
      <c r="G150" s="100">
        <v>842</v>
      </c>
      <c r="H150" s="169">
        <f t="shared" si="63"/>
        <v>1</v>
      </c>
      <c r="I150" s="169">
        <f t="shared" si="64"/>
        <v>24</v>
      </c>
      <c r="J150" s="331">
        <f t="shared" si="65"/>
        <v>10.66453344</v>
      </c>
      <c r="K150" s="99"/>
      <c r="L150" s="268"/>
      <c r="M150" s="268" t="e">
        <f>(INDEX(Finish_table!R$4:R$83,MATCH('10Year_History_Results'!$G150,Finish_table!S$4:S$83,0),1))</f>
        <v>#N/A</v>
      </c>
      <c r="N150" s="268" t="e">
        <f>(INDEX(Finish_table!Z$4:Z$99,MATCH('10Year_History_Results'!$G150,Finish_table!AA$4:AA$99,0),1))</f>
        <v>#N/A</v>
      </c>
      <c r="O150" s="268" t="e">
        <f>(INDEX(Finish_table!AI$4:AI$99,MATCH('10Year_History_Results'!$G150,Finish_table!AJ$4:AJ$99,0),1))</f>
        <v>#N/A</v>
      </c>
      <c r="P150" s="268" t="e">
        <f>(INDEX(Finish_table!AR$4:AR$99,MATCH('10Year_History_Results'!$G150,Finish_table!AS$4:AS$99,0),1))</f>
        <v>#N/A</v>
      </c>
      <c r="Q150" s="268" t="e">
        <f>(INDEX(Finish_table!BA$4:BA$99,MATCH('10Year_History_Results'!$G150,Finish_table!BB$4:BB$99,0),1))</f>
        <v>#N/A</v>
      </c>
      <c r="R150" s="268" t="e">
        <f>(INDEX(Finish_table!BJ$4:BJ$99,MATCH('10Year_History_Results'!$G150,Finish_table!BK$4:BK$99,0),1))</f>
        <v>#N/A</v>
      </c>
      <c r="S150" s="268" t="e">
        <f>(INDEX(Finish_table!BS$4:BS$99,MATCH('10Year_History_Results'!$G150,Finish_table!BT$4:BT$99,0),1))</f>
        <v>#N/A</v>
      </c>
      <c r="T150" s="268" t="str">
        <f>(INDEX(Finish_table!CB$4:CB$99,MATCH('10Year_History_Results'!$G150,Finish_table!CC$4:CC$99,0),1))</f>
        <v>F</v>
      </c>
      <c r="U150" s="268" t="e">
        <f>(INDEX(Finish_table!CK$4:CK$99,MATCH('10Year_History_Results'!$G150,Finish_table!CL$4:CL$99,0),1))</f>
        <v>#N/A</v>
      </c>
      <c r="V150" s="288" t="e">
        <f>(INDEX(Finish_table!CT$4:CT$99,MATCH('10Year_History_Results'!$G150,Finish_table!CU$4:CU$99,0),1))</f>
        <v>#N/A</v>
      </c>
      <c r="W150" s="2"/>
      <c r="Z150">
        <f t="shared" si="66"/>
        <v>842</v>
      </c>
      <c r="AA150" s="117"/>
      <c r="AB150" s="2"/>
      <c r="AC150" s="2">
        <f t="shared" si="86"/>
        <v>0</v>
      </c>
      <c r="AD150" s="2">
        <f t="shared" si="67"/>
        <v>0</v>
      </c>
      <c r="AE150" s="2">
        <f t="shared" si="68"/>
        <v>0</v>
      </c>
      <c r="AF150" s="2">
        <f t="shared" si="69"/>
        <v>0</v>
      </c>
      <c r="AG150" s="2">
        <f t="shared" si="70"/>
        <v>0</v>
      </c>
      <c r="AH150" s="2">
        <f t="shared" si="71"/>
        <v>0</v>
      </c>
      <c r="AI150" s="2">
        <f t="shared" si="72"/>
        <v>0</v>
      </c>
      <c r="AJ150" s="2">
        <f t="shared" si="73"/>
        <v>20</v>
      </c>
      <c r="AK150" s="2">
        <f t="shared" si="74"/>
        <v>0</v>
      </c>
      <c r="AL150" s="154">
        <f t="shared" si="75"/>
        <v>0</v>
      </c>
      <c r="AM150" s="2">
        <f t="shared" si="87"/>
        <v>6.324555320336759</v>
      </c>
      <c r="AN150" s="2"/>
      <c r="AO150">
        <f t="shared" si="88"/>
        <v>842</v>
      </c>
      <c r="AP150" s="117"/>
      <c r="AQ150" s="2"/>
      <c r="AR150" s="2">
        <f>INDEX('2001'!$B$44:$B$140,'10Year_History_Results'!BF150)</f>
        <v>0</v>
      </c>
      <c r="AS150" s="2">
        <f>INDEX('2002'!$B$44:$B$140,'10Year_History_Results'!BG150)</f>
        <v>0</v>
      </c>
      <c r="AT150" s="2">
        <f>INDEX('2003'!$B$44:$B$140,'10Year_History_Results'!BH150)</f>
        <v>0</v>
      </c>
      <c r="AU150" s="2">
        <f>INDEX('2004'!$B$44:$B$140,'10Year_History_Results'!BI150)</f>
        <v>0</v>
      </c>
      <c r="AV150" s="2">
        <f>INDEX('2005'!$B$44:$B$140,'10Year_History_Results'!BJ150)</f>
        <v>0</v>
      </c>
      <c r="AW150" s="2">
        <f>INDEX('2006'!$B$44:$B$140,'10Year_History_Results'!BK150)</f>
        <v>0</v>
      </c>
      <c r="AX150" s="2">
        <f>INDEX('2007'!$B$44:$B$140,'10Year_History_Results'!BL150)</f>
        <v>0</v>
      </c>
      <c r="AY150" s="2">
        <f>INDEX('2008'!$B$44:$B$140,'10Year_History_Results'!BM150)</f>
        <v>4</v>
      </c>
      <c r="AZ150" s="2">
        <f>INDEX('2009'!$B$44:$B$140,'10Year_History_Results'!BN150)</f>
        <v>0</v>
      </c>
      <c r="BA150" s="154">
        <f>INDEX('2010'!$B$44:$B$140,'10Year_History_Results'!BO150)</f>
        <v>0</v>
      </c>
      <c r="BC150">
        <f t="shared" si="89"/>
        <v>842</v>
      </c>
      <c r="BD150" s="117"/>
      <c r="BE150" s="2"/>
      <c r="BF150" s="2">
        <f>IF(ISNA(MATCH($BC150,'2001'!$A$44:$A$139,0)),97,MATCH($BC150,'2001'!$A$44:$A$139,0))</f>
        <v>97</v>
      </c>
      <c r="BG150" s="2">
        <f>IF(ISNA(MATCH($BC150,'2002'!$A$44:$A$139,0)),97,MATCH($BC150,'2002'!$A$44:$A$139,0))</f>
        <v>97</v>
      </c>
      <c r="BH150" s="2">
        <f>IF(ISNA(MATCH($BC150,'2003'!$A$44:$A$139,0)),97,MATCH($BC150,'2003'!$A$44:$A$139,0))</f>
        <v>97</v>
      </c>
      <c r="BI150" s="2">
        <f>IF(ISNA(MATCH($BC150,'2004'!$A$44:$A$139,0)),97,MATCH($BC150,'2004'!$A$44:$A$139,0))</f>
        <v>97</v>
      </c>
      <c r="BJ150" s="2">
        <f>IF(ISNA(MATCH($BC150,'2005'!$A$44:$A$139,0)),97,MATCH($BC150,'2005'!$A$44:$A$139,0))</f>
        <v>97</v>
      </c>
      <c r="BK150" s="2">
        <f>IF(ISNA(MATCH($BC150,'2006'!$A$44:$A$139,0)),97,MATCH($BC150,'2006'!$A$44:$A$139,0))</f>
        <v>97</v>
      </c>
      <c r="BL150" s="2">
        <f>IF(ISNA(MATCH($BC150,'2007'!$A$44:$A$139,0)),97,MATCH($BC150,'2007'!$A$44:$A$139,0))</f>
        <v>97</v>
      </c>
      <c r="BM150" s="2">
        <f>IF(ISNA(MATCH($BC150,'2008'!$A$44:$A$139,0)),97,MATCH($BC150,'2008'!$A$44:$A$139,0))</f>
        <v>60</v>
      </c>
      <c r="BN150" s="2">
        <f>IF(ISNA(MATCH($BC150,'2009'!$A$44:$A$139,0)),97,MATCH($BC150,'2009'!$A$44:$A$139,0))</f>
        <v>97</v>
      </c>
      <c r="BO150" s="154">
        <f>IF(ISNA(MATCH($BC150,'2010'!$A$44:$A$139,0)),97,MATCH($BC150,'2010'!$A$44:$A$139,0))</f>
        <v>97</v>
      </c>
      <c r="BQ150">
        <f t="shared" si="90"/>
        <v>842</v>
      </c>
      <c r="BR150" s="326"/>
      <c r="BS150" s="324"/>
      <c r="BT150" s="324">
        <f t="shared" si="91"/>
        <v>0</v>
      </c>
      <c r="BU150" s="324">
        <f t="shared" si="76"/>
        <v>0</v>
      </c>
      <c r="BV150" s="324">
        <f t="shared" si="77"/>
        <v>0</v>
      </c>
      <c r="BW150" s="324">
        <f t="shared" si="78"/>
        <v>0</v>
      </c>
      <c r="BX150" s="324">
        <f t="shared" si="79"/>
        <v>0</v>
      </c>
      <c r="BY150" s="324">
        <f t="shared" si="80"/>
        <v>0</v>
      </c>
      <c r="BZ150" s="324">
        <f t="shared" si="81"/>
        <v>0</v>
      </c>
      <c r="CA150" s="324">
        <f t="shared" si="82"/>
        <v>24</v>
      </c>
      <c r="CB150" s="324">
        <f t="shared" si="83"/>
        <v>15.9984</v>
      </c>
      <c r="CC150" s="325">
        <f t="shared" si="84"/>
        <v>10.66453344</v>
      </c>
    </row>
    <row r="151" spans="2:81" ht="13.5" thickBot="1">
      <c r="B151" s="138">
        <v>68</v>
      </c>
      <c r="C151" s="52">
        <f t="shared" si="62"/>
        <v>7</v>
      </c>
      <c r="D151" s="52">
        <f t="shared" si="85"/>
        <v>0</v>
      </c>
      <c r="E151" s="99"/>
      <c r="F151" s="2">
        <f t="shared" si="92"/>
        <v>146</v>
      </c>
      <c r="G151" s="158">
        <v>2171</v>
      </c>
      <c r="H151" s="169">
        <f t="shared" si="63"/>
        <v>1</v>
      </c>
      <c r="I151" s="169">
        <f t="shared" si="64"/>
        <v>24</v>
      </c>
      <c r="J151" s="331">
        <f t="shared" si="65"/>
        <v>10.66453344</v>
      </c>
      <c r="K151" s="99"/>
      <c r="L151" s="268"/>
      <c r="M151" s="268" t="e">
        <f>(INDEX(Finish_table!R$4:R$83,MATCH('10Year_History_Results'!$G151,Finish_table!S$4:S$83,0),1))</f>
        <v>#N/A</v>
      </c>
      <c r="N151" s="268" t="e">
        <f>(INDEX(Finish_table!Z$4:Z$99,MATCH('10Year_History_Results'!$G151,Finish_table!AA$4:AA$99,0),1))</f>
        <v>#N/A</v>
      </c>
      <c r="O151" s="268" t="e">
        <f>(INDEX(Finish_table!AI$4:AI$99,MATCH('10Year_History_Results'!$G151,Finish_table!AJ$4:AJ$99,0),1))</f>
        <v>#N/A</v>
      </c>
      <c r="P151" s="268" t="e">
        <f>(INDEX(Finish_table!AR$4:AR$99,MATCH('10Year_History_Results'!$G151,Finish_table!AS$4:AS$99,0),1))</f>
        <v>#N/A</v>
      </c>
      <c r="Q151" s="268" t="e">
        <f>(INDEX(Finish_table!BA$4:BA$99,MATCH('10Year_History_Results'!$G151,Finish_table!BB$4:BB$99,0),1))</f>
        <v>#N/A</v>
      </c>
      <c r="R151" s="268" t="e">
        <f>(INDEX(Finish_table!BJ$4:BJ$99,MATCH('10Year_History_Results'!$G151,Finish_table!BK$4:BK$99,0),1))</f>
        <v>#N/A</v>
      </c>
      <c r="S151" s="268" t="e">
        <f>(INDEX(Finish_table!BS$4:BS$99,MATCH('10Year_History_Results'!$G151,Finish_table!BT$4:BT$99,0),1))</f>
        <v>#N/A</v>
      </c>
      <c r="T151" s="268" t="str">
        <f>(INDEX(Finish_table!CB$4:CB$99,MATCH('10Year_History_Results'!$G151,Finish_table!CC$4:CC$99,0),1))</f>
        <v>F</v>
      </c>
      <c r="U151" s="268" t="e">
        <f>(INDEX(Finish_table!CK$4:CK$99,MATCH('10Year_History_Results'!$G151,Finish_table!CL$4:CL$99,0),1))</f>
        <v>#N/A</v>
      </c>
      <c r="V151" s="288" t="e">
        <f>(INDEX(Finish_table!CT$4:CT$99,MATCH('10Year_History_Results'!$G151,Finish_table!CU$4:CU$99,0),1))</f>
        <v>#N/A</v>
      </c>
      <c r="W151" s="2"/>
      <c r="Z151">
        <f t="shared" si="66"/>
        <v>2171</v>
      </c>
      <c r="AA151" s="117"/>
      <c r="AB151" s="2"/>
      <c r="AC151" s="2">
        <f t="shared" si="86"/>
        <v>0</v>
      </c>
      <c r="AD151" s="2">
        <f t="shared" si="67"/>
        <v>0</v>
      </c>
      <c r="AE151" s="2">
        <f t="shared" si="68"/>
        <v>0</v>
      </c>
      <c r="AF151" s="2">
        <f t="shared" si="69"/>
        <v>0</v>
      </c>
      <c r="AG151" s="2">
        <f t="shared" si="70"/>
        <v>0</v>
      </c>
      <c r="AH151" s="2">
        <f t="shared" si="71"/>
        <v>0</v>
      </c>
      <c r="AI151" s="2">
        <f t="shared" si="72"/>
        <v>0</v>
      </c>
      <c r="AJ151" s="2">
        <f t="shared" si="73"/>
        <v>20</v>
      </c>
      <c r="AK151" s="2">
        <f t="shared" si="74"/>
        <v>0</v>
      </c>
      <c r="AL151" s="154">
        <f t="shared" si="75"/>
        <v>0</v>
      </c>
      <c r="AM151" s="2">
        <f t="shared" si="87"/>
        <v>6.324555320336759</v>
      </c>
      <c r="AN151" s="2"/>
      <c r="AO151">
        <f t="shared" si="88"/>
        <v>2171</v>
      </c>
      <c r="AP151" s="117"/>
      <c r="AQ151" s="2"/>
      <c r="AR151" s="2">
        <f>INDEX('2001'!$B$44:$B$140,'10Year_History_Results'!BF151)</f>
        <v>0</v>
      </c>
      <c r="AS151" s="2">
        <f>INDEX('2002'!$B$44:$B$140,'10Year_History_Results'!BG151)</f>
        <v>0</v>
      </c>
      <c r="AT151" s="2">
        <f>INDEX('2003'!$B$44:$B$140,'10Year_History_Results'!BH151)</f>
        <v>0</v>
      </c>
      <c r="AU151" s="2">
        <f>INDEX('2004'!$B$44:$B$140,'10Year_History_Results'!BI151)</f>
        <v>0</v>
      </c>
      <c r="AV151" s="2">
        <f>INDEX('2005'!$B$44:$B$140,'10Year_History_Results'!BJ151)</f>
        <v>0</v>
      </c>
      <c r="AW151" s="2">
        <f>INDEX('2006'!$B$44:$B$140,'10Year_History_Results'!BK151)</f>
        <v>0</v>
      </c>
      <c r="AX151" s="2">
        <f>INDEX('2007'!$B$44:$B$140,'10Year_History_Results'!BL151)</f>
        <v>0</v>
      </c>
      <c r="AY151" s="2">
        <f>INDEX('2008'!$B$44:$B$140,'10Year_History_Results'!BM151)</f>
        <v>4</v>
      </c>
      <c r="AZ151" s="2">
        <f>INDEX('2009'!$B$44:$B$140,'10Year_History_Results'!BN151)</f>
        <v>0</v>
      </c>
      <c r="BA151" s="154">
        <f>INDEX('2010'!$B$44:$B$140,'10Year_History_Results'!BO151)</f>
        <v>0</v>
      </c>
      <c r="BC151">
        <f t="shared" si="89"/>
        <v>2171</v>
      </c>
      <c r="BD151" s="117"/>
      <c r="BE151" s="2"/>
      <c r="BF151" s="2">
        <f>IF(ISNA(MATCH($BC151,'2001'!$A$44:$A$139,0)),97,MATCH($BC151,'2001'!$A$44:$A$139,0))</f>
        <v>97</v>
      </c>
      <c r="BG151" s="2">
        <f>IF(ISNA(MATCH($BC151,'2002'!$A$44:$A$139,0)),97,MATCH($BC151,'2002'!$A$44:$A$139,0))</f>
        <v>97</v>
      </c>
      <c r="BH151" s="2">
        <f>IF(ISNA(MATCH($BC151,'2003'!$A$44:$A$139,0)),97,MATCH($BC151,'2003'!$A$44:$A$139,0))</f>
        <v>97</v>
      </c>
      <c r="BI151" s="2">
        <f>IF(ISNA(MATCH($BC151,'2004'!$A$44:$A$139,0)),97,MATCH($BC151,'2004'!$A$44:$A$139,0))</f>
        <v>97</v>
      </c>
      <c r="BJ151" s="2">
        <f>IF(ISNA(MATCH($BC151,'2005'!$A$44:$A$139,0)),97,MATCH($BC151,'2005'!$A$44:$A$139,0))</f>
        <v>97</v>
      </c>
      <c r="BK151" s="2">
        <f>IF(ISNA(MATCH($BC151,'2006'!$A$44:$A$139,0)),97,MATCH($BC151,'2006'!$A$44:$A$139,0))</f>
        <v>97</v>
      </c>
      <c r="BL151" s="2">
        <f>IF(ISNA(MATCH($BC151,'2007'!$A$44:$A$139,0)),97,MATCH($BC151,'2007'!$A$44:$A$139,0))</f>
        <v>97</v>
      </c>
      <c r="BM151" s="2">
        <f>IF(ISNA(MATCH($BC151,'2008'!$A$44:$A$139,0)),97,MATCH($BC151,'2008'!$A$44:$A$139,0))</f>
        <v>91</v>
      </c>
      <c r="BN151" s="2">
        <f>IF(ISNA(MATCH($BC151,'2009'!$A$44:$A$139,0)),97,MATCH($BC151,'2009'!$A$44:$A$139,0))</f>
        <v>97</v>
      </c>
      <c r="BO151" s="154">
        <f>IF(ISNA(MATCH($BC151,'2010'!$A$44:$A$139,0)),97,MATCH($BC151,'2010'!$A$44:$A$139,0))</f>
        <v>97</v>
      </c>
      <c r="BQ151">
        <f t="shared" si="90"/>
        <v>2171</v>
      </c>
      <c r="BR151" s="326"/>
      <c r="BS151" s="324"/>
      <c r="BT151" s="324">
        <f t="shared" si="91"/>
        <v>0</v>
      </c>
      <c r="BU151" s="324">
        <f t="shared" si="76"/>
        <v>0</v>
      </c>
      <c r="BV151" s="324">
        <f t="shared" si="77"/>
        <v>0</v>
      </c>
      <c r="BW151" s="324">
        <f t="shared" si="78"/>
        <v>0</v>
      </c>
      <c r="BX151" s="324">
        <f t="shared" si="79"/>
        <v>0</v>
      </c>
      <c r="BY151" s="324">
        <f t="shared" si="80"/>
        <v>0</v>
      </c>
      <c r="BZ151" s="324">
        <f t="shared" si="81"/>
        <v>0</v>
      </c>
      <c r="CA151" s="324">
        <f t="shared" si="82"/>
        <v>24</v>
      </c>
      <c r="CB151" s="324">
        <f t="shared" si="83"/>
        <v>15.9984</v>
      </c>
      <c r="CC151" s="325">
        <f t="shared" si="84"/>
        <v>10.66453344</v>
      </c>
    </row>
    <row r="152" spans="2:81" ht="13.5" thickBot="1">
      <c r="B152" s="138">
        <v>68</v>
      </c>
      <c r="C152" s="52">
        <f t="shared" si="62"/>
        <v>8</v>
      </c>
      <c r="D152" s="52">
        <f t="shared" si="85"/>
        <v>0</v>
      </c>
      <c r="E152" s="99"/>
      <c r="F152" s="2">
        <f t="shared" si="92"/>
        <v>147</v>
      </c>
      <c r="G152" s="100">
        <v>125</v>
      </c>
      <c r="H152" s="169">
        <f t="shared" si="63"/>
        <v>2</v>
      </c>
      <c r="I152" s="169">
        <f t="shared" si="64"/>
        <v>79</v>
      </c>
      <c r="J152" s="331">
        <f t="shared" si="65"/>
        <v>10.381066949259862</v>
      </c>
      <c r="K152" s="99"/>
      <c r="L152" s="268"/>
      <c r="M152" s="268" t="str">
        <f>(INDEX(Finish_table!R$4:R$83,MATCH('10Year_History_Results'!$G152,Finish_table!S$4:S$83,0),1))</f>
        <v>WC</v>
      </c>
      <c r="N152" s="268" t="e">
        <f>(INDEX(Finish_table!Z$4:Z$99,MATCH('10Year_History_Results'!$G152,Finish_table!AA$4:AA$99,0),1))</f>
        <v>#N/A</v>
      </c>
      <c r="O152" s="268" t="e">
        <f>(INDEX(Finish_table!AI$4:AI$99,MATCH('10Year_History_Results'!$G152,Finish_table!AJ$4:AJ$99,0),1))</f>
        <v>#N/A</v>
      </c>
      <c r="P152" s="268" t="e">
        <f>(INDEX(Finish_table!AR$4:AR$99,MATCH('10Year_History_Results'!$G152,Finish_table!AS$4:AS$99,0),1))</f>
        <v>#N/A</v>
      </c>
      <c r="Q152" s="268" t="e">
        <f>(INDEX(Finish_table!BA$4:BA$99,MATCH('10Year_History_Results'!$G152,Finish_table!BB$4:BB$99,0),1))</f>
        <v>#N/A</v>
      </c>
      <c r="R152" s="268" t="e">
        <f>(INDEX(Finish_table!BJ$4:BJ$99,MATCH('10Year_History_Results'!$G152,Finish_table!BK$4:BK$99,0),1))</f>
        <v>#N/A</v>
      </c>
      <c r="S152" s="268" t="e">
        <f>(INDEX(Finish_table!BS$4:BS$99,MATCH('10Year_History_Results'!$G152,Finish_table!BT$4:BT$99,0),1))</f>
        <v>#N/A</v>
      </c>
      <c r="T152" s="268" t="e">
        <f>(INDEX(Finish_table!CB$4:CB$99,MATCH('10Year_History_Results'!$G152,Finish_table!CC$4:CC$99,0),1))</f>
        <v>#N/A</v>
      </c>
      <c r="U152" s="268" t="str">
        <f>(INDEX(Finish_table!CK$4:CK$99,MATCH('10Year_History_Results'!$G152,Finish_table!CL$4:CL$99,0),1))</f>
        <v>QF</v>
      </c>
      <c r="V152" s="288" t="e">
        <f>(INDEX(Finish_table!CT$4:CT$99,MATCH('10Year_History_Results'!$G152,Finish_table!CU$4:CU$99,0),1))</f>
        <v>#N/A</v>
      </c>
      <c r="W152" s="2"/>
      <c r="Z152">
        <f t="shared" si="66"/>
        <v>125</v>
      </c>
      <c r="AA152" s="117"/>
      <c r="AB152" s="2"/>
      <c r="AC152" s="2">
        <f t="shared" si="86"/>
        <v>50</v>
      </c>
      <c r="AD152" s="2">
        <f t="shared" si="67"/>
        <v>0</v>
      </c>
      <c r="AE152" s="2">
        <f t="shared" si="68"/>
        <v>0</v>
      </c>
      <c r="AF152" s="2">
        <f t="shared" si="69"/>
        <v>0</v>
      </c>
      <c r="AG152" s="2">
        <f t="shared" si="70"/>
        <v>0</v>
      </c>
      <c r="AH152" s="2">
        <f t="shared" si="71"/>
        <v>0</v>
      </c>
      <c r="AI152" s="2">
        <f t="shared" si="72"/>
        <v>0</v>
      </c>
      <c r="AJ152" s="2">
        <f t="shared" si="73"/>
        <v>0</v>
      </c>
      <c r="AK152" s="2">
        <f t="shared" si="74"/>
        <v>0</v>
      </c>
      <c r="AL152" s="154">
        <f t="shared" si="75"/>
        <v>0</v>
      </c>
      <c r="AM152" s="2">
        <f t="shared" si="87"/>
        <v>15.811388300841896</v>
      </c>
      <c r="AN152" s="2"/>
      <c r="AO152">
        <f t="shared" si="88"/>
        <v>125</v>
      </c>
      <c r="AP152" s="117"/>
      <c r="AQ152" s="2"/>
      <c r="AR152" s="2">
        <f>INDEX('2001'!$B$44:$B$140,'10Year_History_Results'!BF152)</f>
        <v>16</v>
      </c>
      <c r="AS152" s="2">
        <f>INDEX('2002'!$B$44:$B$140,'10Year_History_Results'!BG152)</f>
        <v>0</v>
      </c>
      <c r="AT152" s="2">
        <f>INDEX('2003'!$B$44:$B$140,'10Year_History_Results'!BH152)</f>
        <v>0</v>
      </c>
      <c r="AU152" s="2">
        <f>INDEX('2004'!$B$44:$B$140,'10Year_History_Results'!BI152)</f>
        <v>0</v>
      </c>
      <c r="AV152" s="2">
        <f>INDEX('2005'!$B$44:$B$140,'10Year_History_Results'!BJ152)</f>
        <v>0</v>
      </c>
      <c r="AW152" s="2">
        <f>INDEX('2006'!$B$44:$B$140,'10Year_History_Results'!BK152)</f>
        <v>0</v>
      </c>
      <c r="AX152" s="2">
        <f>INDEX('2007'!$B$44:$B$140,'10Year_History_Results'!BL152)</f>
        <v>0</v>
      </c>
      <c r="AY152" s="2">
        <f>INDEX('2008'!$B$44:$B$140,'10Year_History_Results'!BM152)</f>
        <v>0</v>
      </c>
      <c r="AZ152" s="2">
        <f>INDEX('2009'!$B$44:$B$140,'10Year_History_Results'!BN152)</f>
        <v>13</v>
      </c>
      <c r="BA152" s="154">
        <f>INDEX('2010'!$B$44:$B$140,'10Year_History_Results'!BO152)</f>
        <v>0</v>
      </c>
      <c r="BC152">
        <f t="shared" si="89"/>
        <v>125</v>
      </c>
      <c r="BD152" s="117"/>
      <c r="BE152" s="2"/>
      <c r="BF152" s="2">
        <f>IF(ISNA(MATCH($BC152,'2001'!$A$44:$A$139,0)),97,MATCH($BC152,'2001'!$A$44:$A$139,0))</f>
        <v>29</v>
      </c>
      <c r="BG152" s="2">
        <f>IF(ISNA(MATCH($BC152,'2002'!$A$44:$A$139,0)),97,MATCH($BC152,'2002'!$A$44:$A$139,0))</f>
        <v>97</v>
      </c>
      <c r="BH152" s="2">
        <f>IF(ISNA(MATCH($BC152,'2003'!$A$44:$A$139,0)),97,MATCH($BC152,'2003'!$A$44:$A$139,0))</f>
        <v>97</v>
      </c>
      <c r="BI152" s="2">
        <f>IF(ISNA(MATCH($BC152,'2004'!$A$44:$A$139,0)),97,MATCH($BC152,'2004'!$A$44:$A$139,0))</f>
        <v>97</v>
      </c>
      <c r="BJ152" s="2">
        <f>IF(ISNA(MATCH($BC152,'2005'!$A$44:$A$139,0)),97,MATCH($BC152,'2005'!$A$44:$A$139,0))</f>
        <v>97</v>
      </c>
      <c r="BK152" s="2">
        <f>IF(ISNA(MATCH($BC152,'2006'!$A$44:$A$139,0)),97,MATCH($BC152,'2006'!$A$44:$A$139,0))</f>
        <v>97</v>
      </c>
      <c r="BL152" s="2">
        <f>IF(ISNA(MATCH($BC152,'2007'!$A$44:$A$139,0)),97,MATCH($BC152,'2007'!$A$44:$A$139,0))</f>
        <v>97</v>
      </c>
      <c r="BM152" s="2">
        <f>IF(ISNA(MATCH($BC152,'2008'!$A$44:$A$139,0)),97,MATCH($BC152,'2008'!$A$44:$A$139,0))</f>
        <v>97</v>
      </c>
      <c r="BN152" s="2">
        <f>IF(ISNA(MATCH($BC152,'2009'!$A$44:$A$139,0)),97,MATCH($BC152,'2009'!$A$44:$A$139,0))</f>
        <v>20</v>
      </c>
      <c r="BO152" s="154">
        <f>IF(ISNA(MATCH($BC152,'2010'!$A$44:$A$139,0)),97,MATCH($BC152,'2010'!$A$44:$A$139,0))</f>
        <v>97</v>
      </c>
      <c r="BQ152">
        <f t="shared" si="90"/>
        <v>125</v>
      </c>
      <c r="BR152" s="326"/>
      <c r="BS152" s="324"/>
      <c r="BT152" s="324">
        <f t="shared" si="91"/>
        <v>66</v>
      </c>
      <c r="BU152" s="324">
        <f t="shared" si="76"/>
        <v>43.995599999999996</v>
      </c>
      <c r="BV152" s="324">
        <f t="shared" si="77"/>
        <v>29.327466959999995</v>
      </c>
      <c r="BW152" s="324">
        <f t="shared" si="78"/>
        <v>19.549689475535995</v>
      </c>
      <c r="BX152" s="324">
        <f t="shared" si="79"/>
        <v>13.031823004392294</v>
      </c>
      <c r="BY152" s="324">
        <f t="shared" si="80"/>
        <v>8.6870132147279033</v>
      </c>
      <c r="BZ152" s="324">
        <f t="shared" si="81"/>
        <v>5.7907630089376205</v>
      </c>
      <c r="CA152" s="324">
        <f t="shared" si="82"/>
        <v>3.8601226217578177</v>
      </c>
      <c r="CB152" s="324">
        <f t="shared" si="83"/>
        <v>15.573157739663761</v>
      </c>
      <c r="CC152" s="325">
        <f t="shared" si="84"/>
        <v>10.381066949259862</v>
      </c>
    </row>
    <row r="153" spans="2:81" ht="13.5" thickBot="1">
      <c r="B153" s="138">
        <v>68</v>
      </c>
      <c r="C153" s="52">
        <f t="shared" si="62"/>
        <v>9</v>
      </c>
      <c r="D153" s="52">
        <f t="shared" si="85"/>
        <v>9</v>
      </c>
      <c r="E153" s="99"/>
      <c r="F153" s="2">
        <f t="shared" si="92"/>
        <v>148</v>
      </c>
      <c r="G153" s="273">
        <v>271</v>
      </c>
      <c r="H153" s="169">
        <f t="shared" si="63"/>
        <v>4</v>
      </c>
      <c r="I153" s="169">
        <f t="shared" si="64"/>
        <v>65</v>
      </c>
      <c r="J153" s="331">
        <f t="shared" si="65"/>
        <v>10.378836113665013</v>
      </c>
      <c r="K153" s="99"/>
      <c r="L153" s="268"/>
      <c r="M153" s="268" t="e">
        <f>(INDEX(Finish_table!R$4:R$83,MATCH('10Year_History_Results'!$G153,Finish_table!S$4:S$83,0),1))</f>
        <v>#N/A</v>
      </c>
      <c r="N153" s="268" t="str">
        <f>(INDEX(Finish_table!Z$4:Z$99,MATCH('10Year_History_Results'!$G153,Finish_table!AA$4:AA$99,0),1))</f>
        <v>F</v>
      </c>
      <c r="O153" s="268" t="str">
        <f>(INDEX(Finish_table!AI$4:AI$99,MATCH('10Year_History_Results'!$G153,Finish_table!AJ$4:AJ$99,0),1))</f>
        <v>QF</v>
      </c>
      <c r="P153" s="268" t="e">
        <f>(INDEX(Finish_table!AR$4:AR$99,MATCH('10Year_History_Results'!$G153,Finish_table!AS$4:AS$99,0),1))</f>
        <v>#N/A</v>
      </c>
      <c r="Q153" s="268" t="e">
        <f>(INDEX(Finish_table!BA$4:BA$99,MATCH('10Year_History_Results'!$G153,Finish_table!BB$4:BB$99,0),1))</f>
        <v>#N/A</v>
      </c>
      <c r="R153" s="268" t="str">
        <f>(INDEX(Finish_table!BJ$4:BJ$99,MATCH('10Year_History_Results'!$G153,Finish_table!BK$4:BK$99,0),1))</f>
        <v>SF</v>
      </c>
      <c r="S153" s="268" t="e">
        <f>(INDEX(Finish_table!BS$4:BS$99,MATCH('10Year_History_Results'!$G153,Finish_table!BT$4:BT$99,0),1))</f>
        <v>#N/A</v>
      </c>
      <c r="T153" s="268" t="e">
        <f>(INDEX(Finish_table!CB$4:CB$99,MATCH('10Year_History_Results'!$G153,Finish_table!CC$4:CC$99,0),1))</f>
        <v>#N/A</v>
      </c>
      <c r="U153" s="268" t="e">
        <f>(INDEX(Finish_table!CK$4:CK$99,MATCH('10Year_History_Results'!$G153,Finish_table!CL$4:CL$99,0),1))</f>
        <v>#N/A</v>
      </c>
      <c r="V153" s="288" t="str">
        <f>(INDEX(Finish_table!CT$4:CT$99,MATCH('10Year_History_Results'!$G153,Finish_table!CU$4:CU$99,0),1))</f>
        <v>QF</v>
      </c>
      <c r="W153" s="2"/>
      <c r="Z153">
        <f t="shared" si="66"/>
        <v>271</v>
      </c>
      <c r="AA153" s="117"/>
      <c r="AB153" s="2"/>
      <c r="AC153" s="2">
        <f t="shared" si="86"/>
        <v>0</v>
      </c>
      <c r="AD153" s="2">
        <f t="shared" si="67"/>
        <v>20</v>
      </c>
      <c r="AE153" s="2">
        <f t="shared" si="68"/>
        <v>0</v>
      </c>
      <c r="AF153" s="2">
        <f t="shared" si="69"/>
        <v>0</v>
      </c>
      <c r="AG153" s="2">
        <f t="shared" si="70"/>
        <v>0</v>
      </c>
      <c r="AH153" s="2">
        <f t="shared" si="71"/>
        <v>10</v>
      </c>
      <c r="AI153" s="2">
        <f t="shared" si="72"/>
        <v>0</v>
      </c>
      <c r="AJ153" s="2">
        <f t="shared" si="73"/>
        <v>0</v>
      </c>
      <c r="AK153" s="2">
        <f t="shared" si="74"/>
        <v>0</v>
      </c>
      <c r="AL153" s="154">
        <f t="shared" si="75"/>
        <v>0</v>
      </c>
      <c r="AM153" s="2">
        <f t="shared" si="87"/>
        <v>6.7494855771055287</v>
      </c>
      <c r="AN153" s="2"/>
      <c r="AO153">
        <f t="shared" si="88"/>
        <v>271</v>
      </c>
      <c r="AP153" s="117"/>
      <c r="AQ153" s="2"/>
      <c r="AR153" s="2">
        <f>INDEX('2001'!$B$44:$B$140,'10Year_History_Results'!BF153)</f>
        <v>0</v>
      </c>
      <c r="AS153" s="2">
        <f>INDEX('2002'!$B$44:$B$140,'10Year_History_Results'!BG153)</f>
        <v>14</v>
      </c>
      <c r="AT153" s="2">
        <f>INDEX('2003'!$B$44:$B$140,'10Year_History_Results'!BH153)</f>
        <v>2</v>
      </c>
      <c r="AU153" s="2">
        <f>INDEX('2004'!$B$44:$B$140,'10Year_History_Results'!BI153)</f>
        <v>0</v>
      </c>
      <c r="AV153" s="2">
        <f>INDEX('2005'!$B$44:$B$140,'10Year_History_Results'!BJ153)</f>
        <v>0</v>
      </c>
      <c r="AW153" s="2">
        <f>INDEX('2006'!$B$44:$B$140,'10Year_History_Results'!BK153)</f>
        <v>15</v>
      </c>
      <c r="AX153" s="2">
        <f>INDEX('2007'!$B$44:$B$140,'10Year_History_Results'!BL153)</f>
        <v>0</v>
      </c>
      <c r="AY153" s="2">
        <f>INDEX('2008'!$B$44:$B$140,'10Year_History_Results'!BM153)</f>
        <v>0</v>
      </c>
      <c r="AZ153" s="2">
        <f>INDEX('2009'!$B$44:$B$140,'10Year_History_Results'!BN153)</f>
        <v>0</v>
      </c>
      <c r="BA153" s="154">
        <f>INDEX('2010'!$B$44:$B$140,'10Year_History_Results'!BO153)</f>
        <v>4</v>
      </c>
      <c r="BC153">
        <f t="shared" si="89"/>
        <v>271</v>
      </c>
      <c r="BD153" s="117"/>
      <c r="BE153" s="2"/>
      <c r="BF153" s="2">
        <f>IF(ISNA(MATCH($BC153,'2001'!$A$44:$A$139,0)),97,MATCH($BC153,'2001'!$A$44:$A$139,0))</f>
        <v>97</v>
      </c>
      <c r="BG153" s="2">
        <f>IF(ISNA(MATCH($BC153,'2002'!$A$44:$A$139,0)),97,MATCH($BC153,'2002'!$A$44:$A$139,0))</f>
        <v>56</v>
      </c>
      <c r="BH153" s="2">
        <f>IF(ISNA(MATCH($BC153,'2003'!$A$44:$A$139,0)),97,MATCH($BC153,'2003'!$A$44:$A$139,0))</f>
        <v>51</v>
      </c>
      <c r="BI153" s="2">
        <f>IF(ISNA(MATCH($BC153,'2004'!$A$44:$A$139,0)),97,MATCH($BC153,'2004'!$A$44:$A$139,0))</f>
        <v>97</v>
      </c>
      <c r="BJ153" s="2">
        <f>IF(ISNA(MATCH($BC153,'2005'!$A$44:$A$139,0)),97,MATCH($BC153,'2005'!$A$44:$A$139,0))</f>
        <v>97</v>
      </c>
      <c r="BK153" s="2">
        <f>IF(ISNA(MATCH($BC153,'2006'!$A$44:$A$139,0)),97,MATCH($BC153,'2006'!$A$44:$A$139,0))</f>
        <v>49</v>
      </c>
      <c r="BL153" s="2">
        <f>IF(ISNA(MATCH($BC153,'2007'!$A$44:$A$139,0)),97,MATCH($BC153,'2007'!$A$44:$A$139,0))</f>
        <v>97</v>
      </c>
      <c r="BM153" s="2">
        <f>IF(ISNA(MATCH($BC153,'2008'!$A$44:$A$139,0)),97,MATCH($BC153,'2008'!$A$44:$A$139,0))</f>
        <v>97</v>
      </c>
      <c r="BN153" s="2">
        <f>IF(ISNA(MATCH($BC153,'2009'!$A$44:$A$139,0)),97,MATCH($BC153,'2009'!$A$44:$A$139,0))</f>
        <v>97</v>
      </c>
      <c r="BO153" s="154">
        <f>IF(ISNA(MATCH($BC153,'2010'!$A$44:$A$139,0)),97,MATCH($BC153,'2010'!$A$44:$A$139,0))</f>
        <v>29</v>
      </c>
      <c r="BQ153">
        <f t="shared" si="90"/>
        <v>271</v>
      </c>
      <c r="BR153" s="326"/>
      <c r="BS153" s="324"/>
      <c r="BT153" s="324">
        <f t="shared" si="91"/>
        <v>0</v>
      </c>
      <c r="BU153" s="324">
        <f t="shared" si="76"/>
        <v>34</v>
      </c>
      <c r="BV153" s="324">
        <f t="shared" si="77"/>
        <v>24.664400000000001</v>
      </c>
      <c r="BW153" s="324">
        <f t="shared" si="78"/>
        <v>16.441289040000001</v>
      </c>
      <c r="BX153" s="324">
        <f t="shared" si="79"/>
        <v>10.959763274064001</v>
      </c>
      <c r="BY153" s="324">
        <f t="shared" si="80"/>
        <v>32.305778198491062</v>
      </c>
      <c r="BZ153" s="324">
        <f t="shared" si="81"/>
        <v>21.535031747114139</v>
      </c>
      <c r="CA153" s="324">
        <f t="shared" si="82"/>
        <v>14.355252162626284</v>
      </c>
      <c r="CB153" s="324">
        <f t="shared" si="83"/>
        <v>9.5692110916066806</v>
      </c>
      <c r="CC153" s="325">
        <f t="shared" si="84"/>
        <v>10.378836113665013</v>
      </c>
    </row>
    <row r="154" spans="2:81" ht="13.5" thickBot="1">
      <c r="B154" s="138">
        <v>69</v>
      </c>
      <c r="C154" s="52">
        <f t="shared" si="62"/>
        <v>1</v>
      </c>
      <c r="D154" s="52">
        <f t="shared" si="85"/>
        <v>0</v>
      </c>
      <c r="E154" s="99"/>
      <c r="F154" s="2">
        <f t="shared" si="92"/>
        <v>149</v>
      </c>
      <c r="G154" s="100">
        <v>744</v>
      </c>
      <c r="H154" s="169">
        <f t="shared" si="63"/>
        <v>1</v>
      </c>
      <c r="I154" s="169">
        <f t="shared" si="64"/>
        <v>10</v>
      </c>
      <c r="J154" s="331">
        <f t="shared" si="65"/>
        <v>10</v>
      </c>
      <c r="K154" s="99"/>
      <c r="L154" s="268"/>
      <c r="M154" s="268" t="e">
        <f>(INDEX(Finish_table!R$4:R$83,MATCH('10Year_History_Results'!$G154,Finish_table!S$4:S$83,0),1))</f>
        <v>#N/A</v>
      </c>
      <c r="N154" s="268" t="e">
        <f>(INDEX(Finish_table!Z$4:Z$99,MATCH('10Year_History_Results'!$G154,Finish_table!AA$4:AA$99,0),1))</f>
        <v>#N/A</v>
      </c>
      <c r="O154" s="268" t="e">
        <f>(INDEX(Finish_table!AI$4:AI$99,MATCH('10Year_History_Results'!$G154,Finish_table!AJ$4:AJ$99,0),1))</f>
        <v>#N/A</v>
      </c>
      <c r="P154" s="268" t="e">
        <f>(INDEX(Finish_table!AR$4:AR$99,MATCH('10Year_History_Results'!$G154,Finish_table!AS$4:AS$99,0),1))</f>
        <v>#N/A</v>
      </c>
      <c r="Q154" s="268" t="e">
        <f>(INDEX(Finish_table!BA$4:BA$99,MATCH('10Year_History_Results'!$G154,Finish_table!BB$4:BB$99,0),1))</f>
        <v>#N/A</v>
      </c>
      <c r="R154" s="268" t="e">
        <f>(INDEX(Finish_table!BJ$4:BJ$99,MATCH('10Year_History_Results'!$G154,Finish_table!BK$4:BK$99,0),1))</f>
        <v>#N/A</v>
      </c>
      <c r="S154" s="268" t="e">
        <f>(INDEX(Finish_table!BS$4:BS$99,MATCH('10Year_History_Results'!$G154,Finish_table!BT$4:BT$99,0),1))</f>
        <v>#N/A</v>
      </c>
      <c r="T154" s="268" t="e">
        <f>(INDEX(Finish_table!CB$4:CB$99,MATCH('10Year_History_Results'!$G154,Finish_table!CC$4:CC$99,0),1))</f>
        <v>#N/A</v>
      </c>
      <c r="U154" s="268" t="e">
        <f>(INDEX(Finish_table!CK$4:CK$99,MATCH('10Year_History_Results'!$G154,Finish_table!CL$4:CL$99,0),1))</f>
        <v>#N/A</v>
      </c>
      <c r="V154" s="288" t="str">
        <f>(INDEX(Finish_table!CT$4:CT$99,MATCH('10Year_History_Results'!$G154,Finish_table!CU$4:CU$99,0),1))</f>
        <v>QF</v>
      </c>
      <c r="W154" s="2"/>
      <c r="Z154">
        <f t="shared" si="66"/>
        <v>744</v>
      </c>
      <c r="AA154" s="117"/>
      <c r="AB154" s="2"/>
      <c r="AC154" s="2">
        <f t="shared" si="86"/>
        <v>0</v>
      </c>
      <c r="AD154" s="2">
        <f t="shared" si="67"/>
        <v>0</v>
      </c>
      <c r="AE154" s="2">
        <f t="shared" si="68"/>
        <v>0</v>
      </c>
      <c r="AF154" s="2">
        <f t="shared" si="69"/>
        <v>0</v>
      </c>
      <c r="AG154" s="2">
        <f t="shared" si="70"/>
        <v>0</v>
      </c>
      <c r="AH154" s="2">
        <f t="shared" si="71"/>
        <v>0</v>
      </c>
      <c r="AI154" s="2">
        <f t="shared" si="72"/>
        <v>0</v>
      </c>
      <c r="AJ154" s="2">
        <f t="shared" si="73"/>
        <v>0</v>
      </c>
      <c r="AK154" s="2">
        <f t="shared" si="74"/>
        <v>0</v>
      </c>
      <c r="AL154" s="154">
        <f t="shared" si="75"/>
        <v>0</v>
      </c>
      <c r="AM154" s="2">
        <f t="shared" si="87"/>
        <v>0</v>
      </c>
      <c r="AN154" s="2"/>
      <c r="AO154">
        <f t="shared" si="88"/>
        <v>744</v>
      </c>
      <c r="AP154" s="117"/>
      <c r="AQ154" s="2"/>
      <c r="AR154" s="2">
        <f>INDEX('2001'!$B$44:$B$140,'10Year_History_Results'!BF154)</f>
        <v>0</v>
      </c>
      <c r="AS154" s="2">
        <f>INDEX('2002'!$B$44:$B$140,'10Year_History_Results'!BG154)</f>
        <v>0</v>
      </c>
      <c r="AT154" s="2">
        <f>INDEX('2003'!$B$44:$B$140,'10Year_History_Results'!BH154)</f>
        <v>0</v>
      </c>
      <c r="AU154" s="2">
        <f>INDEX('2004'!$B$44:$B$140,'10Year_History_Results'!BI154)</f>
        <v>0</v>
      </c>
      <c r="AV154" s="2">
        <f>INDEX('2005'!$B$44:$B$140,'10Year_History_Results'!BJ154)</f>
        <v>0</v>
      </c>
      <c r="AW154" s="2">
        <f>INDEX('2006'!$B$44:$B$140,'10Year_History_Results'!BK154)</f>
        <v>0</v>
      </c>
      <c r="AX154" s="2">
        <f>INDEX('2007'!$B$44:$B$140,'10Year_History_Results'!BL154)</f>
        <v>0</v>
      </c>
      <c r="AY154" s="2">
        <f>INDEX('2008'!$B$44:$B$140,'10Year_History_Results'!BM154)</f>
        <v>0</v>
      </c>
      <c r="AZ154" s="2">
        <f>INDEX('2009'!$B$44:$B$140,'10Year_History_Results'!BN154)</f>
        <v>0</v>
      </c>
      <c r="BA154" s="154">
        <f>INDEX('2010'!$B$44:$B$140,'10Year_History_Results'!BO154)</f>
        <v>10</v>
      </c>
      <c r="BC154">
        <f t="shared" si="89"/>
        <v>744</v>
      </c>
      <c r="BD154" s="117"/>
      <c r="BE154" s="2"/>
      <c r="BF154" s="2">
        <f>IF(ISNA(MATCH($BC154,'2001'!$A$44:$A$139,0)),97,MATCH($BC154,'2001'!$A$44:$A$139,0))</f>
        <v>97</v>
      </c>
      <c r="BG154" s="2">
        <f>IF(ISNA(MATCH($BC154,'2002'!$A$44:$A$139,0)),97,MATCH($BC154,'2002'!$A$44:$A$139,0))</f>
        <v>97</v>
      </c>
      <c r="BH154" s="2">
        <f>IF(ISNA(MATCH($BC154,'2003'!$A$44:$A$139,0)),97,MATCH($BC154,'2003'!$A$44:$A$139,0))</f>
        <v>97</v>
      </c>
      <c r="BI154" s="2">
        <f>IF(ISNA(MATCH($BC154,'2004'!$A$44:$A$139,0)),97,MATCH($BC154,'2004'!$A$44:$A$139,0))</f>
        <v>97</v>
      </c>
      <c r="BJ154" s="2">
        <f>IF(ISNA(MATCH($BC154,'2005'!$A$44:$A$139,0)),97,MATCH($BC154,'2005'!$A$44:$A$139,0))</f>
        <v>97</v>
      </c>
      <c r="BK154" s="2">
        <f>IF(ISNA(MATCH($BC154,'2006'!$A$44:$A$139,0)),97,MATCH($BC154,'2006'!$A$44:$A$139,0))</f>
        <v>97</v>
      </c>
      <c r="BL154" s="2">
        <f>IF(ISNA(MATCH($BC154,'2007'!$A$44:$A$139,0)),97,MATCH($BC154,'2007'!$A$44:$A$139,0))</f>
        <v>97</v>
      </c>
      <c r="BM154" s="2">
        <f>IF(ISNA(MATCH($BC154,'2008'!$A$44:$A$139,0)),97,MATCH($BC154,'2008'!$A$44:$A$139,0))</f>
        <v>97</v>
      </c>
      <c r="BN154" s="2">
        <f>IF(ISNA(MATCH($BC154,'2009'!$A$44:$A$139,0)),97,MATCH($BC154,'2009'!$A$44:$A$139,0))</f>
        <v>97</v>
      </c>
      <c r="BO154" s="154">
        <f>IF(ISNA(MATCH($BC154,'2010'!$A$44:$A$139,0)),97,MATCH($BC154,'2010'!$A$44:$A$139,0))</f>
        <v>47</v>
      </c>
      <c r="BQ154">
        <f t="shared" si="90"/>
        <v>744</v>
      </c>
      <c r="BR154" s="326"/>
      <c r="BS154" s="324"/>
      <c r="BT154" s="324">
        <f t="shared" si="91"/>
        <v>0</v>
      </c>
      <c r="BU154" s="324">
        <f t="shared" si="76"/>
        <v>0</v>
      </c>
      <c r="BV154" s="324">
        <f t="shared" si="77"/>
        <v>0</v>
      </c>
      <c r="BW154" s="324">
        <f t="shared" si="78"/>
        <v>0</v>
      </c>
      <c r="BX154" s="324">
        <f t="shared" si="79"/>
        <v>0</v>
      </c>
      <c r="BY154" s="324">
        <f t="shared" si="80"/>
        <v>0</v>
      </c>
      <c r="BZ154" s="324">
        <f t="shared" si="81"/>
        <v>0</v>
      </c>
      <c r="CA154" s="324">
        <f t="shared" si="82"/>
        <v>0</v>
      </c>
      <c r="CB154" s="324">
        <f t="shared" si="83"/>
        <v>0</v>
      </c>
      <c r="CC154" s="325">
        <f t="shared" si="84"/>
        <v>10</v>
      </c>
    </row>
    <row r="155" spans="2:81" ht="13.5" thickBot="1">
      <c r="B155" s="138">
        <v>69</v>
      </c>
      <c r="C155" s="52">
        <f t="shared" si="62"/>
        <v>2</v>
      </c>
      <c r="D155" s="52">
        <f t="shared" si="85"/>
        <v>0</v>
      </c>
      <c r="E155" s="99"/>
      <c r="F155" s="2">
        <f t="shared" si="92"/>
        <v>150</v>
      </c>
      <c r="G155" s="100">
        <v>3234</v>
      </c>
      <c r="H155" s="169">
        <f t="shared" si="63"/>
        <v>1</v>
      </c>
      <c r="I155" s="169">
        <f t="shared" si="64"/>
        <v>10</v>
      </c>
      <c r="J155" s="331">
        <f t="shared" si="65"/>
        <v>10</v>
      </c>
      <c r="K155" s="99"/>
      <c r="L155" s="268"/>
      <c r="M155" s="268" t="e">
        <f>(INDEX(Finish_table!R$4:R$83,MATCH('10Year_History_Results'!$G155,Finish_table!S$4:S$83,0),1))</f>
        <v>#N/A</v>
      </c>
      <c r="N155" s="268" t="e">
        <f>(INDEX(Finish_table!Z$4:Z$99,MATCH('10Year_History_Results'!$G155,Finish_table!AA$4:AA$99,0),1))</f>
        <v>#N/A</v>
      </c>
      <c r="O155" s="268" t="e">
        <f>(INDEX(Finish_table!AI$4:AI$99,MATCH('10Year_History_Results'!$G155,Finish_table!AJ$4:AJ$99,0),1))</f>
        <v>#N/A</v>
      </c>
      <c r="P155" s="268" t="e">
        <f>(INDEX(Finish_table!AR$4:AR$99,MATCH('10Year_History_Results'!$G155,Finish_table!AS$4:AS$99,0),1))</f>
        <v>#N/A</v>
      </c>
      <c r="Q155" s="268" t="e">
        <f>(INDEX(Finish_table!BA$4:BA$99,MATCH('10Year_History_Results'!$G155,Finish_table!BB$4:BB$99,0),1))</f>
        <v>#N/A</v>
      </c>
      <c r="R155" s="268" t="e">
        <f>(INDEX(Finish_table!BJ$4:BJ$99,MATCH('10Year_History_Results'!$G155,Finish_table!BK$4:BK$99,0),1))</f>
        <v>#N/A</v>
      </c>
      <c r="S155" s="268" t="e">
        <f>(INDEX(Finish_table!BS$4:BS$99,MATCH('10Year_History_Results'!$G155,Finish_table!BT$4:BT$99,0),1))</f>
        <v>#N/A</v>
      </c>
      <c r="T155" s="268" t="e">
        <f>(INDEX(Finish_table!CB$4:CB$99,MATCH('10Year_History_Results'!$G155,Finish_table!CC$4:CC$99,0),1))</f>
        <v>#N/A</v>
      </c>
      <c r="U155" s="268" t="e">
        <f>(INDEX(Finish_table!CK$4:CK$99,MATCH('10Year_History_Results'!$G155,Finish_table!CL$4:CL$99,0),1))</f>
        <v>#N/A</v>
      </c>
      <c r="V155" s="288" t="str">
        <f>(INDEX(Finish_table!CT$4:CT$99,MATCH('10Year_History_Results'!$G155,Finish_table!CU$4:CU$99,0),1))</f>
        <v>QF</v>
      </c>
      <c r="W155" s="2"/>
      <c r="Z155">
        <f t="shared" si="66"/>
        <v>3234</v>
      </c>
      <c r="AA155" s="117"/>
      <c r="AB155" s="2"/>
      <c r="AC155" s="2">
        <f t="shared" si="86"/>
        <v>0</v>
      </c>
      <c r="AD155" s="2">
        <f t="shared" si="67"/>
        <v>0</v>
      </c>
      <c r="AE155" s="2">
        <f t="shared" si="68"/>
        <v>0</v>
      </c>
      <c r="AF155" s="2">
        <f t="shared" si="69"/>
        <v>0</v>
      </c>
      <c r="AG155" s="2">
        <f t="shared" si="70"/>
        <v>0</v>
      </c>
      <c r="AH155" s="2">
        <f t="shared" si="71"/>
        <v>0</v>
      </c>
      <c r="AI155" s="2">
        <f t="shared" si="72"/>
        <v>0</v>
      </c>
      <c r="AJ155" s="2">
        <f t="shared" si="73"/>
        <v>0</v>
      </c>
      <c r="AK155" s="2">
        <f t="shared" si="74"/>
        <v>0</v>
      </c>
      <c r="AL155" s="154">
        <f t="shared" si="75"/>
        <v>0</v>
      </c>
      <c r="AM155" s="2">
        <f t="shared" si="87"/>
        <v>0</v>
      </c>
      <c r="AN155" s="2"/>
      <c r="AO155">
        <f t="shared" si="88"/>
        <v>3234</v>
      </c>
      <c r="AP155" s="117"/>
      <c r="AQ155" s="2"/>
      <c r="AR155" s="2">
        <f>INDEX('2001'!$B$44:$B$140,'10Year_History_Results'!BF155)</f>
        <v>0</v>
      </c>
      <c r="AS155" s="2">
        <f>INDEX('2002'!$B$44:$B$140,'10Year_History_Results'!BG155)</f>
        <v>0</v>
      </c>
      <c r="AT155" s="2">
        <f>INDEX('2003'!$B$44:$B$140,'10Year_History_Results'!BH155)</f>
        <v>0</v>
      </c>
      <c r="AU155" s="2">
        <f>INDEX('2004'!$B$44:$B$140,'10Year_History_Results'!BI155)</f>
        <v>0</v>
      </c>
      <c r="AV155" s="2">
        <f>INDEX('2005'!$B$44:$B$140,'10Year_History_Results'!BJ155)</f>
        <v>0</v>
      </c>
      <c r="AW155" s="2">
        <f>INDEX('2006'!$B$44:$B$140,'10Year_History_Results'!BK155)</f>
        <v>0</v>
      </c>
      <c r="AX155" s="2">
        <f>INDEX('2007'!$B$44:$B$140,'10Year_History_Results'!BL155)</f>
        <v>0</v>
      </c>
      <c r="AY155" s="2">
        <f>INDEX('2008'!$B$44:$B$140,'10Year_History_Results'!BM155)</f>
        <v>0</v>
      </c>
      <c r="AZ155" s="2">
        <f>INDEX('2009'!$B$44:$B$140,'10Year_History_Results'!BN155)</f>
        <v>0</v>
      </c>
      <c r="BA155" s="154">
        <f>INDEX('2010'!$B$44:$B$140,'10Year_History_Results'!BO155)</f>
        <v>10</v>
      </c>
      <c r="BC155">
        <f t="shared" si="89"/>
        <v>3234</v>
      </c>
      <c r="BD155" s="117"/>
      <c r="BE155" s="2"/>
      <c r="BF155" s="2">
        <f>IF(ISNA(MATCH($BC155,'2001'!$A$44:$A$139,0)),97,MATCH($BC155,'2001'!$A$44:$A$139,0))</f>
        <v>97</v>
      </c>
      <c r="BG155" s="2">
        <f>IF(ISNA(MATCH($BC155,'2002'!$A$44:$A$139,0)),97,MATCH($BC155,'2002'!$A$44:$A$139,0))</f>
        <v>97</v>
      </c>
      <c r="BH155" s="2">
        <f>IF(ISNA(MATCH($BC155,'2003'!$A$44:$A$139,0)),97,MATCH($BC155,'2003'!$A$44:$A$139,0))</f>
        <v>97</v>
      </c>
      <c r="BI155" s="2">
        <f>IF(ISNA(MATCH($BC155,'2004'!$A$44:$A$139,0)),97,MATCH($BC155,'2004'!$A$44:$A$139,0))</f>
        <v>97</v>
      </c>
      <c r="BJ155" s="2">
        <f>IF(ISNA(MATCH($BC155,'2005'!$A$44:$A$139,0)),97,MATCH($BC155,'2005'!$A$44:$A$139,0))</f>
        <v>97</v>
      </c>
      <c r="BK155" s="2">
        <f>IF(ISNA(MATCH($BC155,'2006'!$A$44:$A$139,0)),97,MATCH($BC155,'2006'!$A$44:$A$139,0))</f>
        <v>97</v>
      </c>
      <c r="BL155" s="2">
        <f>IF(ISNA(MATCH($BC155,'2007'!$A$44:$A$139,0)),97,MATCH($BC155,'2007'!$A$44:$A$139,0))</f>
        <v>97</v>
      </c>
      <c r="BM155" s="2">
        <f>IF(ISNA(MATCH($BC155,'2008'!$A$44:$A$139,0)),97,MATCH($BC155,'2008'!$A$44:$A$139,0))</f>
        <v>97</v>
      </c>
      <c r="BN155" s="2">
        <f>IF(ISNA(MATCH($BC155,'2009'!$A$44:$A$139,0)),97,MATCH($BC155,'2009'!$A$44:$A$139,0))</f>
        <v>97</v>
      </c>
      <c r="BO155" s="154">
        <f>IF(ISNA(MATCH($BC155,'2010'!$A$44:$A$139,0)),97,MATCH($BC155,'2010'!$A$44:$A$139,0))</f>
        <v>93</v>
      </c>
      <c r="BQ155">
        <f t="shared" si="90"/>
        <v>3234</v>
      </c>
      <c r="BR155" s="326"/>
      <c r="BS155" s="324"/>
      <c r="BT155" s="324">
        <f t="shared" si="91"/>
        <v>0</v>
      </c>
      <c r="BU155" s="324">
        <f t="shared" si="76"/>
        <v>0</v>
      </c>
      <c r="BV155" s="324">
        <f t="shared" si="77"/>
        <v>0</v>
      </c>
      <c r="BW155" s="324">
        <f t="shared" si="78"/>
        <v>0</v>
      </c>
      <c r="BX155" s="324">
        <f t="shared" si="79"/>
        <v>0</v>
      </c>
      <c r="BY155" s="324">
        <f t="shared" si="80"/>
        <v>0</v>
      </c>
      <c r="BZ155" s="324">
        <f t="shared" si="81"/>
        <v>0</v>
      </c>
      <c r="CA155" s="324">
        <f t="shared" si="82"/>
        <v>0</v>
      </c>
      <c r="CB155" s="324">
        <f t="shared" si="83"/>
        <v>0</v>
      </c>
      <c r="CC155" s="325">
        <f t="shared" si="84"/>
        <v>10</v>
      </c>
    </row>
    <row r="156" spans="2:81" ht="13.5" thickBot="1">
      <c r="B156" s="138">
        <v>69</v>
      </c>
      <c r="C156" s="52">
        <f t="shared" si="62"/>
        <v>3</v>
      </c>
      <c r="D156" s="52">
        <f t="shared" si="85"/>
        <v>3</v>
      </c>
      <c r="E156" s="99"/>
      <c r="F156" s="2">
        <f t="shared" si="92"/>
        <v>151</v>
      </c>
      <c r="G156" s="100">
        <v>3280</v>
      </c>
      <c r="H156" s="169">
        <f t="shared" si="63"/>
        <v>1</v>
      </c>
      <c r="I156" s="169">
        <f t="shared" si="64"/>
        <v>10</v>
      </c>
      <c r="J156" s="331">
        <f t="shared" si="65"/>
        <v>10</v>
      </c>
      <c r="K156" s="99"/>
      <c r="L156" s="268"/>
      <c r="M156" s="268" t="e">
        <f>(INDEX(Finish_table!R$4:R$83,MATCH('10Year_History_Results'!$G156,Finish_table!S$4:S$83,0),1))</f>
        <v>#N/A</v>
      </c>
      <c r="N156" s="268" t="e">
        <f>(INDEX(Finish_table!Z$4:Z$99,MATCH('10Year_History_Results'!$G156,Finish_table!AA$4:AA$99,0),1))</f>
        <v>#N/A</v>
      </c>
      <c r="O156" s="268" t="e">
        <f>(INDEX(Finish_table!AI$4:AI$99,MATCH('10Year_History_Results'!$G156,Finish_table!AJ$4:AJ$99,0),1))</f>
        <v>#N/A</v>
      </c>
      <c r="P156" s="268" t="e">
        <f>(INDEX(Finish_table!AR$4:AR$99,MATCH('10Year_History_Results'!$G156,Finish_table!AS$4:AS$99,0),1))</f>
        <v>#N/A</v>
      </c>
      <c r="Q156" s="268" t="e">
        <f>(INDEX(Finish_table!BA$4:BA$99,MATCH('10Year_History_Results'!$G156,Finish_table!BB$4:BB$99,0),1))</f>
        <v>#N/A</v>
      </c>
      <c r="R156" s="268" t="e">
        <f>(INDEX(Finish_table!BJ$4:BJ$99,MATCH('10Year_History_Results'!$G156,Finish_table!BK$4:BK$99,0),1))</f>
        <v>#N/A</v>
      </c>
      <c r="S156" s="268" t="e">
        <f>(INDEX(Finish_table!BS$4:BS$99,MATCH('10Year_History_Results'!$G156,Finish_table!BT$4:BT$99,0),1))</f>
        <v>#N/A</v>
      </c>
      <c r="T156" s="268" t="e">
        <f>(INDEX(Finish_table!CB$4:CB$99,MATCH('10Year_History_Results'!$G156,Finish_table!CC$4:CC$99,0),1))</f>
        <v>#N/A</v>
      </c>
      <c r="U156" s="268" t="e">
        <f>(INDEX(Finish_table!CK$4:CK$99,MATCH('10Year_History_Results'!$G156,Finish_table!CL$4:CL$99,0),1))</f>
        <v>#N/A</v>
      </c>
      <c r="V156" s="288" t="str">
        <f>(INDEX(Finish_table!CT$4:CT$99,MATCH('10Year_History_Results'!$G156,Finish_table!CU$4:CU$99,0),1))</f>
        <v>QF</v>
      </c>
      <c r="W156" s="2"/>
      <c r="Z156">
        <f t="shared" si="66"/>
        <v>3280</v>
      </c>
      <c r="AA156" s="117"/>
      <c r="AB156" s="2"/>
      <c r="AC156" s="2">
        <f t="shared" si="86"/>
        <v>0</v>
      </c>
      <c r="AD156" s="2">
        <f t="shared" si="67"/>
        <v>0</v>
      </c>
      <c r="AE156" s="2">
        <f t="shared" si="68"/>
        <v>0</v>
      </c>
      <c r="AF156" s="2">
        <f t="shared" si="69"/>
        <v>0</v>
      </c>
      <c r="AG156" s="2">
        <f t="shared" si="70"/>
        <v>0</v>
      </c>
      <c r="AH156" s="2">
        <f t="shared" si="71"/>
        <v>0</v>
      </c>
      <c r="AI156" s="2">
        <f t="shared" si="72"/>
        <v>0</v>
      </c>
      <c r="AJ156" s="2">
        <f t="shared" si="73"/>
        <v>0</v>
      </c>
      <c r="AK156" s="2">
        <f t="shared" si="74"/>
        <v>0</v>
      </c>
      <c r="AL156" s="154">
        <f t="shared" si="75"/>
        <v>0</v>
      </c>
      <c r="AM156" s="2">
        <f t="shared" si="87"/>
        <v>0</v>
      </c>
      <c r="AN156" s="2"/>
      <c r="AO156">
        <f t="shared" si="88"/>
        <v>3280</v>
      </c>
      <c r="AP156" s="117"/>
      <c r="AQ156" s="2"/>
      <c r="AR156" s="2">
        <f>INDEX('2001'!$B$44:$B$140,'10Year_History_Results'!BF156)</f>
        <v>0</v>
      </c>
      <c r="AS156" s="2">
        <f>INDEX('2002'!$B$44:$B$140,'10Year_History_Results'!BG156)</f>
        <v>0</v>
      </c>
      <c r="AT156" s="2">
        <f>INDEX('2003'!$B$44:$B$140,'10Year_History_Results'!BH156)</f>
        <v>0</v>
      </c>
      <c r="AU156" s="2">
        <f>INDEX('2004'!$B$44:$B$140,'10Year_History_Results'!BI156)</f>
        <v>0</v>
      </c>
      <c r="AV156" s="2">
        <f>INDEX('2005'!$B$44:$B$140,'10Year_History_Results'!BJ156)</f>
        <v>0</v>
      </c>
      <c r="AW156" s="2">
        <f>INDEX('2006'!$B$44:$B$140,'10Year_History_Results'!BK156)</f>
        <v>0</v>
      </c>
      <c r="AX156" s="2">
        <f>INDEX('2007'!$B$44:$B$140,'10Year_History_Results'!BL156)</f>
        <v>0</v>
      </c>
      <c r="AY156" s="2">
        <f>INDEX('2008'!$B$44:$B$140,'10Year_History_Results'!BM156)</f>
        <v>0</v>
      </c>
      <c r="AZ156" s="2">
        <f>INDEX('2009'!$B$44:$B$140,'10Year_History_Results'!BN156)</f>
        <v>0</v>
      </c>
      <c r="BA156" s="154">
        <f>INDEX('2010'!$B$44:$B$140,'10Year_History_Results'!BO156)</f>
        <v>10</v>
      </c>
      <c r="BC156">
        <f t="shared" si="89"/>
        <v>3280</v>
      </c>
      <c r="BD156" s="117"/>
      <c r="BE156" s="2"/>
      <c r="BF156" s="2">
        <f>IF(ISNA(MATCH($BC156,'2001'!$A$44:$A$139,0)),97,MATCH($BC156,'2001'!$A$44:$A$139,0))</f>
        <v>97</v>
      </c>
      <c r="BG156" s="2">
        <f>IF(ISNA(MATCH($BC156,'2002'!$A$44:$A$139,0)),97,MATCH($BC156,'2002'!$A$44:$A$139,0))</f>
        <v>97</v>
      </c>
      <c r="BH156" s="2">
        <f>IF(ISNA(MATCH($BC156,'2003'!$A$44:$A$139,0)),97,MATCH($BC156,'2003'!$A$44:$A$139,0))</f>
        <v>97</v>
      </c>
      <c r="BI156" s="2">
        <f>IF(ISNA(MATCH($BC156,'2004'!$A$44:$A$139,0)),97,MATCH($BC156,'2004'!$A$44:$A$139,0))</f>
        <v>97</v>
      </c>
      <c r="BJ156" s="2">
        <f>IF(ISNA(MATCH($BC156,'2005'!$A$44:$A$139,0)),97,MATCH($BC156,'2005'!$A$44:$A$139,0))</f>
        <v>97</v>
      </c>
      <c r="BK156" s="2">
        <f>IF(ISNA(MATCH($BC156,'2006'!$A$44:$A$139,0)),97,MATCH($BC156,'2006'!$A$44:$A$139,0))</f>
        <v>97</v>
      </c>
      <c r="BL156" s="2">
        <f>IF(ISNA(MATCH($BC156,'2007'!$A$44:$A$139,0)),97,MATCH($BC156,'2007'!$A$44:$A$139,0))</f>
        <v>97</v>
      </c>
      <c r="BM156" s="2">
        <f>IF(ISNA(MATCH($BC156,'2008'!$A$44:$A$139,0)),97,MATCH($BC156,'2008'!$A$44:$A$139,0))</f>
        <v>97</v>
      </c>
      <c r="BN156" s="2">
        <f>IF(ISNA(MATCH($BC156,'2009'!$A$44:$A$139,0)),97,MATCH($BC156,'2009'!$A$44:$A$139,0))</f>
        <v>97</v>
      </c>
      <c r="BO156" s="154">
        <f>IF(ISNA(MATCH($BC156,'2010'!$A$44:$A$139,0)),97,MATCH($BC156,'2010'!$A$44:$A$139,0))</f>
        <v>95</v>
      </c>
      <c r="BQ156">
        <f t="shared" si="90"/>
        <v>3280</v>
      </c>
      <c r="BR156" s="326"/>
      <c r="BS156" s="324"/>
      <c r="BT156" s="324">
        <f t="shared" si="91"/>
        <v>0</v>
      </c>
      <c r="BU156" s="324">
        <f t="shared" si="76"/>
        <v>0</v>
      </c>
      <c r="BV156" s="324">
        <f t="shared" si="77"/>
        <v>0</v>
      </c>
      <c r="BW156" s="324">
        <f t="shared" si="78"/>
        <v>0</v>
      </c>
      <c r="BX156" s="324">
        <f t="shared" si="79"/>
        <v>0</v>
      </c>
      <c r="BY156" s="324">
        <f t="shared" si="80"/>
        <v>0</v>
      </c>
      <c r="BZ156" s="324">
        <f t="shared" si="81"/>
        <v>0</v>
      </c>
      <c r="CA156" s="324">
        <f t="shared" si="82"/>
        <v>0</v>
      </c>
      <c r="CB156" s="324">
        <f t="shared" si="83"/>
        <v>0</v>
      </c>
      <c r="CC156" s="325">
        <f t="shared" si="84"/>
        <v>10</v>
      </c>
    </row>
    <row r="157" spans="2:81" ht="13.5" thickBot="1">
      <c r="B157" s="138">
        <v>70</v>
      </c>
      <c r="C157" s="52">
        <f t="shared" si="62"/>
        <v>1</v>
      </c>
      <c r="D157" s="52">
        <f t="shared" si="85"/>
        <v>0</v>
      </c>
      <c r="E157" s="99"/>
      <c r="F157" s="2">
        <f t="shared" si="92"/>
        <v>152</v>
      </c>
      <c r="G157" s="100">
        <v>2039</v>
      </c>
      <c r="H157" s="169">
        <f t="shared" si="63"/>
        <v>1</v>
      </c>
      <c r="I157" s="169">
        <f t="shared" si="64"/>
        <v>15</v>
      </c>
      <c r="J157" s="331">
        <f t="shared" si="65"/>
        <v>9.9989999999999988</v>
      </c>
      <c r="K157" s="99"/>
      <c r="L157" s="268"/>
      <c r="M157" s="268" t="e">
        <f>(INDEX(Finish_table!R$4:R$83,MATCH('10Year_History_Results'!$G157,Finish_table!S$4:S$83,0),1))</f>
        <v>#N/A</v>
      </c>
      <c r="N157" s="268" t="e">
        <f>(INDEX(Finish_table!Z$4:Z$99,MATCH('10Year_History_Results'!$G157,Finish_table!AA$4:AA$99,0),1))</f>
        <v>#N/A</v>
      </c>
      <c r="O157" s="268" t="e">
        <f>(INDEX(Finish_table!AI$4:AI$99,MATCH('10Year_History_Results'!$G157,Finish_table!AJ$4:AJ$99,0),1))</f>
        <v>#N/A</v>
      </c>
      <c r="P157" s="268" t="e">
        <f>(INDEX(Finish_table!AR$4:AR$99,MATCH('10Year_History_Results'!$G157,Finish_table!AS$4:AS$99,0),1))</f>
        <v>#N/A</v>
      </c>
      <c r="Q157" s="268" t="e">
        <f>(INDEX(Finish_table!BA$4:BA$99,MATCH('10Year_History_Results'!$G157,Finish_table!BB$4:BB$99,0),1))</f>
        <v>#N/A</v>
      </c>
      <c r="R157" s="268" t="e">
        <f>(INDEX(Finish_table!BJ$4:BJ$99,MATCH('10Year_History_Results'!$G157,Finish_table!BK$4:BK$99,0),1))</f>
        <v>#N/A</v>
      </c>
      <c r="S157" s="268" t="e">
        <f>(INDEX(Finish_table!BS$4:BS$99,MATCH('10Year_History_Results'!$G157,Finish_table!BT$4:BT$99,0),1))</f>
        <v>#N/A</v>
      </c>
      <c r="T157" s="268" t="e">
        <f>(INDEX(Finish_table!CB$4:CB$99,MATCH('10Year_History_Results'!$G157,Finish_table!CC$4:CC$99,0),1))</f>
        <v>#N/A</v>
      </c>
      <c r="U157" s="268" t="str">
        <f>(INDEX(Finish_table!CK$4:CK$99,MATCH('10Year_History_Results'!$G157,Finish_table!CL$4:CL$99,0),1))</f>
        <v>QF</v>
      </c>
      <c r="V157" s="288" t="e">
        <f>(INDEX(Finish_table!CT$4:CT$99,MATCH('10Year_History_Results'!$G157,Finish_table!CU$4:CU$99,0),1))</f>
        <v>#N/A</v>
      </c>
      <c r="W157" s="2"/>
      <c r="Z157">
        <f t="shared" si="66"/>
        <v>2039</v>
      </c>
      <c r="AA157" s="117"/>
      <c r="AB157" s="2"/>
      <c r="AC157" s="2">
        <f t="shared" si="86"/>
        <v>0</v>
      </c>
      <c r="AD157" s="2">
        <f t="shared" si="67"/>
        <v>0</v>
      </c>
      <c r="AE157" s="2">
        <f t="shared" si="68"/>
        <v>0</v>
      </c>
      <c r="AF157" s="2">
        <f t="shared" si="69"/>
        <v>0</v>
      </c>
      <c r="AG157" s="2">
        <f t="shared" si="70"/>
        <v>0</v>
      </c>
      <c r="AH157" s="2">
        <f t="shared" si="71"/>
        <v>0</v>
      </c>
      <c r="AI157" s="2">
        <f t="shared" si="72"/>
        <v>0</v>
      </c>
      <c r="AJ157" s="2">
        <f t="shared" si="73"/>
        <v>0</v>
      </c>
      <c r="AK157" s="2">
        <f t="shared" si="74"/>
        <v>0</v>
      </c>
      <c r="AL157" s="154">
        <f t="shared" si="75"/>
        <v>0</v>
      </c>
      <c r="AM157" s="2">
        <f t="shared" si="87"/>
        <v>0</v>
      </c>
      <c r="AN157" s="2"/>
      <c r="AO157">
        <f t="shared" si="88"/>
        <v>2039</v>
      </c>
      <c r="AP157" s="117"/>
      <c r="AQ157" s="2"/>
      <c r="AR157" s="2">
        <f>INDEX('2001'!$B$44:$B$140,'10Year_History_Results'!BF157)</f>
        <v>0</v>
      </c>
      <c r="AS157" s="2">
        <f>INDEX('2002'!$B$44:$B$140,'10Year_History_Results'!BG157)</f>
        <v>0</v>
      </c>
      <c r="AT157" s="2">
        <f>INDEX('2003'!$B$44:$B$140,'10Year_History_Results'!BH157)</f>
        <v>0</v>
      </c>
      <c r="AU157" s="2">
        <f>INDEX('2004'!$B$44:$B$140,'10Year_History_Results'!BI157)</f>
        <v>0</v>
      </c>
      <c r="AV157" s="2">
        <f>INDEX('2005'!$B$44:$B$140,'10Year_History_Results'!BJ157)</f>
        <v>0</v>
      </c>
      <c r="AW157" s="2">
        <f>INDEX('2006'!$B$44:$B$140,'10Year_History_Results'!BK157)</f>
        <v>0</v>
      </c>
      <c r="AX157" s="2">
        <f>INDEX('2007'!$B$44:$B$140,'10Year_History_Results'!BL157)</f>
        <v>0</v>
      </c>
      <c r="AY157" s="2">
        <f>INDEX('2008'!$B$44:$B$140,'10Year_History_Results'!BM157)</f>
        <v>0</v>
      </c>
      <c r="AZ157" s="2">
        <f>INDEX('2009'!$B$44:$B$140,'10Year_History_Results'!BN157)</f>
        <v>15</v>
      </c>
      <c r="BA157" s="154">
        <f>INDEX('2010'!$B$44:$B$140,'10Year_History_Results'!BO157)</f>
        <v>0</v>
      </c>
      <c r="BC157">
        <f t="shared" si="89"/>
        <v>2039</v>
      </c>
      <c r="BD157" s="117"/>
      <c r="BE157" s="2"/>
      <c r="BF157" s="2">
        <f>IF(ISNA(MATCH($BC157,'2001'!$A$44:$A$139,0)),97,MATCH($BC157,'2001'!$A$44:$A$139,0))</f>
        <v>97</v>
      </c>
      <c r="BG157" s="2">
        <f>IF(ISNA(MATCH($BC157,'2002'!$A$44:$A$139,0)),97,MATCH($BC157,'2002'!$A$44:$A$139,0))</f>
        <v>97</v>
      </c>
      <c r="BH157" s="2">
        <f>IF(ISNA(MATCH($BC157,'2003'!$A$44:$A$139,0)),97,MATCH($BC157,'2003'!$A$44:$A$139,0))</f>
        <v>97</v>
      </c>
      <c r="BI157" s="2">
        <f>IF(ISNA(MATCH($BC157,'2004'!$A$44:$A$139,0)),97,MATCH($BC157,'2004'!$A$44:$A$139,0))</f>
        <v>97</v>
      </c>
      <c r="BJ157" s="2">
        <f>IF(ISNA(MATCH($BC157,'2005'!$A$44:$A$139,0)),97,MATCH($BC157,'2005'!$A$44:$A$139,0))</f>
        <v>97</v>
      </c>
      <c r="BK157" s="2">
        <f>IF(ISNA(MATCH($BC157,'2006'!$A$44:$A$139,0)),97,MATCH($BC157,'2006'!$A$44:$A$139,0))</f>
        <v>97</v>
      </c>
      <c r="BL157" s="2">
        <f>IF(ISNA(MATCH($BC157,'2007'!$A$44:$A$139,0)),97,MATCH($BC157,'2007'!$A$44:$A$139,0))</f>
        <v>97</v>
      </c>
      <c r="BM157" s="2">
        <f>IF(ISNA(MATCH($BC157,'2008'!$A$44:$A$139,0)),97,MATCH($BC157,'2008'!$A$44:$A$139,0))</f>
        <v>97</v>
      </c>
      <c r="BN157" s="2">
        <f>IF(ISNA(MATCH($BC157,'2009'!$A$44:$A$139,0)),97,MATCH($BC157,'2009'!$A$44:$A$139,0))</f>
        <v>88</v>
      </c>
      <c r="BO157" s="154">
        <f>IF(ISNA(MATCH($BC157,'2010'!$A$44:$A$139,0)),97,MATCH($BC157,'2010'!$A$44:$A$139,0))</f>
        <v>97</v>
      </c>
      <c r="BQ157">
        <f t="shared" si="90"/>
        <v>2039</v>
      </c>
      <c r="BR157" s="326"/>
      <c r="BS157" s="324"/>
      <c r="BT157" s="324">
        <f t="shared" si="91"/>
        <v>0</v>
      </c>
      <c r="BU157" s="324">
        <f t="shared" si="76"/>
        <v>0</v>
      </c>
      <c r="BV157" s="324">
        <f t="shared" si="77"/>
        <v>0</v>
      </c>
      <c r="BW157" s="324">
        <f t="shared" si="78"/>
        <v>0</v>
      </c>
      <c r="BX157" s="324">
        <f t="shared" si="79"/>
        <v>0</v>
      </c>
      <c r="BY157" s="324">
        <f t="shared" si="80"/>
        <v>0</v>
      </c>
      <c r="BZ157" s="324">
        <f t="shared" si="81"/>
        <v>0</v>
      </c>
      <c r="CA157" s="324">
        <f t="shared" si="82"/>
        <v>0</v>
      </c>
      <c r="CB157" s="324">
        <f t="shared" si="83"/>
        <v>15</v>
      </c>
      <c r="CC157" s="325">
        <f t="shared" si="84"/>
        <v>9.9989999999999988</v>
      </c>
    </row>
    <row r="158" spans="2:81" ht="13.5" thickBot="1">
      <c r="B158" s="138">
        <v>70</v>
      </c>
      <c r="C158" s="52">
        <f t="shared" si="62"/>
        <v>2</v>
      </c>
      <c r="D158" s="52">
        <f t="shared" si="85"/>
        <v>0</v>
      </c>
      <c r="E158" s="99"/>
      <c r="F158" s="2">
        <f t="shared" si="92"/>
        <v>153</v>
      </c>
      <c r="G158" s="100">
        <v>64</v>
      </c>
      <c r="H158" s="169">
        <f t="shared" si="63"/>
        <v>3</v>
      </c>
      <c r="I158" s="169">
        <f t="shared" si="64"/>
        <v>109</v>
      </c>
      <c r="J158" s="331">
        <f t="shared" si="65"/>
        <v>9.7734534456657176</v>
      </c>
      <c r="K158" s="99"/>
      <c r="L158" s="268"/>
      <c r="M158" s="268" t="e">
        <f>(INDEX(Finish_table!R$4:R$83,MATCH('10Year_History_Results'!$G158,Finish_table!S$4:S$83,0),1))</f>
        <v>#N/A</v>
      </c>
      <c r="N158" s="268" t="str">
        <f>(INDEX(Finish_table!Z$4:Z$99,MATCH('10Year_History_Results'!$G158,Finish_table!AA$4:AA$99,0),1))</f>
        <v>W</v>
      </c>
      <c r="O158" s="268" t="e">
        <f>(INDEX(Finish_table!AI$4:AI$99,MATCH('10Year_History_Results'!$G158,Finish_table!AJ$4:AJ$99,0),1))</f>
        <v>#N/A</v>
      </c>
      <c r="P158" s="268" t="str">
        <f>(INDEX(Finish_table!AR$4:AR$99,MATCH('10Year_History_Results'!$G158,Finish_table!AS$4:AS$99,0),1))</f>
        <v>SF</v>
      </c>
      <c r="Q158" s="268" t="str">
        <f>(INDEX(Finish_table!BA$4:BA$99,MATCH('10Year_History_Results'!$G158,Finish_table!BB$4:BB$99,0),1))</f>
        <v>WF</v>
      </c>
      <c r="R158" s="268" t="e">
        <f>(INDEX(Finish_table!BJ$4:BJ$99,MATCH('10Year_History_Results'!$G158,Finish_table!BK$4:BK$99,0),1))</f>
        <v>#N/A</v>
      </c>
      <c r="S158" s="268" t="e">
        <f>(INDEX(Finish_table!BS$4:BS$99,MATCH('10Year_History_Results'!$G158,Finish_table!BT$4:BT$99,0),1))</f>
        <v>#N/A</v>
      </c>
      <c r="T158" s="268" t="e">
        <f>(INDEX(Finish_table!CB$4:CB$99,MATCH('10Year_History_Results'!$G158,Finish_table!CC$4:CC$99,0),1))</f>
        <v>#N/A</v>
      </c>
      <c r="U158" s="268" t="e">
        <f>(INDEX(Finish_table!CK$4:CK$99,MATCH('10Year_History_Results'!$G158,Finish_table!CL$4:CL$99,0),1))</f>
        <v>#N/A</v>
      </c>
      <c r="V158" s="288" t="e">
        <f>(INDEX(Finish_table!CT$4:CT$99,MATCH('10Year_History_Results'!$G158,Finish_table!CU$4:CU$99,0),1))</f>
        <v>#N/A</v>
      </c>
      <c r="W158" s="2"/>
      <c r="Z158">
        <f t="shared" si="66"/>
        <v>64</v>
      </c>
      <c r="AA158" s="117"/>
      <c r="AB158" s="2"/>
      <c r="AC158" s="2">
        <f t="shared" si="86"/>
        <v>0</v>
      </c>
      <c r="AD158" s="2">
        <f t="shared" si="67"/>
        <v>30</v>
      </c>
      <c r="AE158" s="2">
        <f t="shared" si="68"/>
        <v>0</v>
      </c>
      <c r="AF158" s="2">
        <f t="shared" si="69"/>
        <v>10</v>
      </c>
      <c r="AG158" s="2">
        <f t="shared" si="70"/>
        <v>40</v>
      </c>
      <c r="AH158" s="2">
        <f t="shared" si="71"/>
        <v>0</v>
      </c>
      <c r="AI158" s="2">
        <f t="shared" si="72"/>
        <v>0</v>
      </c>
      <c r="AJ158" s="2">
        <f t="shared" si="73"/>
        <v>0</v>
      </c>
      <c r="AK158" s="2">
        <f t="shared" si="74"/>
        <v>0</v>
      </c>
      <c r="AL158" s="154">
        <f t="shared" si="75"/>
        <v>0</v>
      </c>
      <c r="AM158" s="2">
        <f t="shared" si="87"/>
        <v>14.757295747452437</v>
      </c>
      <c r="AN158" s="2"/>
      <c r="AO158">
        <f t="shared" si="88"/>
        <v>64</v>
      </c>
      <c r="AP158" s="117"/>
      <c r="AQ158" s="2"/>
      <c r="AR158" s="2">
        <f>INDEX('2001'!$B$44:$B$140,'10Year_History_Results'!BF158)</f>
        <v>0</v>
      </c>
      <c r="AS158" s="2">
        <f>INDEX('2002'!$B$44:$B$140,'10Year_History_Results'!BG158)</f>
        <v>8</v>
      </c>
      <c r="AT158" s="2">
        <f>INDEX('2003'!$B$44:$B$140,'10Year_History_Results'!BH158)</f>
        <v>0</v>
      </c>
      <c r="AU158" s="2">
        <f>INDEX('2004'!$B$44:$B$140,'10Year_History_Results'!BI158)</f>
        <v>14</v>
      </c>
      <c r="AV158" s="2">
        <f>INDEX('2005'!$B$44:$B$140,'10Year_History_Results'!BJ158)</f>
        <v>7</v>
      </c>
      <c r="AW158" s="2">
        <f>INDEX('2006'!$B$44:$B$140,'10Year_History_Results'!BK158)</f>
        <v>0</v>
      </c>
      <c r="AX158" s="2">
        <f>INDEX('2007'!$B$44:$B$140,'10Year_History_Results'!BL158)</f>
        <v>0</v>
      </c>
      <c r="AY158" s="2">
        <f>INDEX('2008'!$B$44:$B$140,'10Year_History_Results'!BM158)</f>
        <v>0</v>
      </c>
      <c r="AZ158" s="2">
        <f>INDEX('2009'!$B$44:$B$140,'10Year_History_Results'!BN158)</f>
        <v>0</v>
      </c>
      <c r="BA158" s="154">
        <f>INDEX('2010'!$B$44:$B$140,'10Year_History_Results'!BO158)</f>
        <v>0</v>
      </c>
      <c r="BC158">
        <f t="shared" si="89"/>
        <v>64</v>
      </c>
      <c r="BD158" s="117"/>
      <c r="BE158" s="2"/>
      <c r="BF158" s="2">
        <f>IF(ISNA(MATCH($BC158,'2001'!$A$44:$A$139,0)),97,MATCH($BC158,'2001'!$A$44:$A$139,0))</f>
        <v>97</v>
      </c>
      <c r="BG158" s="2">
        <f>IF(ISNA(MATCH($BC158,'2002'!$A$44:$A$139,0)),97,MATCH($BC158,'2002'!$A$44:$A$139,0))</f>
        <v>12</v>
      </c>
      <c r="BH158" s="2">
        <f>IF(ISNA(MATCH($BC158,'2003'!$A$44:$A$139,0)),97,MATCH($BC158,'2003'!$A$44:$A$139,0))</f>
        <v>97</v>
      </c>
      <c r="BI158" s="2">
        <f>IF(ISNA(MATCH($BC158,'2004'!$A$44:$A$139,0)),97,MATCH($BC158,'2004'!$A$44:$A$139,0))</f>
        <v>12</v>
      </c>
      <c r="BJ158" s="2">
        <f>IF(ISNA(MATCH($BC158,'2005'!$A$44:$A$139,0)),97,MATCH($BC158,'2005'!$A$44:$A$139,0))</f>
        <v>9</v>
      </c>
      <c r="BK158" s="2">
        <f>IF(ISNA(MATCH($BC158,'2006'!$A$44:$A$139,0)),97,MATCH($BC158,'2006'!$A$44:$A$139,0))</f>
        <v>97</v>
      </c>
      <c r="BL158" s="2">
        <f>IF(ISNA(MATCH($BC158,'2007'!$A$44:$A$139,0)),97,MATCH($BC158,'2007'!$A$44:$A$139,0))</f>
        <v>97</v>
      </c>
      <c r="BM158" s="2">
        <f>IF(ISNA(MATCH($BC158,'2008'!$A$44:$A$139,0)),97,MATCH($BC158,'2008'!$A$44:$A$139,0))</f>
        <v>97</v>
      </c>
      <c r="BN158" s="2">
        <f>IF(ISNA(MATCH($BC158,'2009'!$A$44:$A$139,0)),97,MATCH($BC158,'2009'!$A$44:$A$139,0))</f>
        <v>97</v>
      </c>
      <c r="BO158" s="154">
        <f>IF(ISNA(MATCH($BC158,'2010'!$A$44:$A$139,0)),97,MATCH($BC158,'2010'!$A$44:$A$139,0))</f>
        <v>97</v>
      </c>
      <c r="BQ158">
        <f t="shared" si="90"/>
        <v>64</v>
      </c>
      <c r="BR158" s="326"/>
      <c r="BS158" s="324"/>
      <c r="BT158" s="324">
        <f t="shared" si="91"/>
        <v>0</v>
      </c>
      <c r="BU158" s="324">
        <f t="shared" si="76"/>
        <v>38</v>
      </c>
      <c r="BV158" s="324">
        <f t="shared" si="77"/>
        <v>25.3308</v>
      </c>
      <c r="BW158" s="324">
        <f t="shared" si="78"/>
        <v>40.885511280000003</v>
      </c>
      <c r="BX158" s="324">
        <f t="shared" si="79"/>
        <v>74.254281819248007</v>
      </c>
      <c r="BY158" s="324">
        <f t="shared" si="80"/>
        <v>49.497904260710719</v>
      </c>
      <c r="BZ158" s="324">
        <f t="shared" si="81"/>
        <v>32.995302980189763</v>
      </c>
      <c r="CA158" s="324">
        <f t="shared" si="82"/>
        <v>21.994668966594496</v>
      </c>
      <c r="CB158" s="324">
        <f t="shared" si="83"/>
        <v>14.661646333131891</v>
      </c>
      <c r="CC158" s="325">
        <f t="shared" si="84"/>
        <v>9.7734534456657176</v>
      </c>
    </row>
    <row r="159" spans="2:81" ht="13.5" thickBot="1">
      <c r="B159" s="138">
        <v>70</v>
      </c>
      <c r="C159" s="52">
        <f t="shared" si="62"/>
        <v>3</v>
      </c>
      <c r="D159" s="52">
        <f t="shared" si="85"/>
        <v>3</v>
      </c>
      <c r="E159" s="99"/>
      <c r="F159" s="2">
        <f t="shared" si="92"/>
        <v>154</v>
      </c>
      <c r="G159" s="100">
        <v>768</v>
      </c>
      <c r="H159" s="169">
        <f t="shared" si="63"/>
        <v>2</v>
      </c>
      <c r="I159" s="169">
        <f t="shared" si="64"/>
        <v>19</v>
      </c>
      <c r="J159" s="331">
        <f t="shared" si="65"/>
        <v>9.7022593303679994</v>
      </c>
      <c r="K159" s="99"/>
      <c r="L159" s="268"/>
      <c r="M159" s="268" t="e">
        <f>(INDEX(Finish_table!R$4:R$83,MATCH('10Year_History_Results'!$G159,Finish_table!S$4:S$83,0),1))</f>
        <v>#N/A</v>
      </c>
      <c r="N159" s="268" t="e">
        <f>(INDEX(Finish_table!Z$4:Z$99,MATCH('10Year_History_Results'!$G159,Finish_table!AA$4:AA$99,0),1))</f>
        <v>#N/A</v>
      </c>
      <c r="O159" s="268" t="e">
        <f>(INDEX(Finish_table!AI$4:AI$99,MATCH('10Year_History_Results'!$G159,Finish_table!AJ$4:AJ$99,0),1))</f>
        <v>#N/A</v>
      </c>
      <c r="P159" s="268" t="e">
        <f>(INDEX(Finish_table!AR$4:AR$99,MATCH('10Year_History_Results'!$G159,Finish_table!AS$4:AS$99,0),1))</f>
        <v>#N/A</v>
      </c>
      <c r="Q159" s="268" t="e">
        <f>(INDEX(Finish_table!BA$4:BA$99,MATCH('10Year_History_Results'!$G159,Finish_table!BB$4:BB$99,0),1))</f>
        <v>#N/A</v>
      </c>
      <c r="R159" s="268" t="e">
        <f>(INDEX(Finish_table!BJ$4:BJ$99,MATCH('10Year_History_Results'!$G159,Finish_table!BK$4:BK$99,0),1))</f>
        <v>#N/A</v>
      </c>
      <c r="S159" s="268" t="str">
        <f>(INDEX(Finish_table!BS$4:BS$99,MATCH('10Year_History_Results'!$G159,Finish_table!BT$4:BT$99,0),1))</f>
        <v>QF</v>
      </c>
      <c r="T159" s="268" t="e">
        <f>(INDEX(Finish_table!CB$4:CB$99,MATCH('10Year_History_Results'!$G159,Finish_table!CC$4:CC$99,0),1))</f>
        <v>#N/A</v>
      </c>
      <c r="U159" s="268" t="str">
        <f>(INDEX(Finish_table!CK$4:CK$99,MATCH('10Year_History_Results'!$G159,Finish_table!CL$4:CL$99,0),1))</f>
        <v>SF</v>
      </c>
      <c r="V159" s="288" t="e">
        <f>(INDEX(Finish_table!CT$4:CT$99,MATCH('10Year_History_Results'!$G159,Finish_table!CU$4:CU$99,0),1))</f>
        <v>#N/A</v>
      </c>
      <c r="W159" s="2"/>
      <c r="Z159">
        <f t="shared" si="66"/>
        <v>768</v>
      </c>
      <c r="AA159" s="117"/>
      <c r="AB159" s="2"/>
      <c r="AC159" s="2">
        <f t="shared" si="86"/>
        <v>0</v>
      </c>
      <c r="AD159" s="2">
        <f t="shared" si="67"/>
        <v>0</v>
      </c>
      <c r="AE159" s="2">
        <f t="shared" si="68"/>
        <v>0</v>
      </c>
      <c r="AF159" s="2">
        <f t="shared" si="69"/>
        <v>0</v>
      </c>
      <c r="AG159" s="2">
        <f t="shared" si="70"/>
        <v>0</v>
      </c>
      <c r="AH159" s="2">
        <f t="shared" si="71"/>
        <v>0</v>
      </c>
      <c r="AI159" s="2">
        <f t="shared" si="72"/>
        <v>0</v>
      </c>
      <c r="AJ159" s="2">
        <f t="shared" si="73"/>
        <v>0</v>
      </c>
      <c r="AK159" s="2">
        <f t="shared" si="74"/>
        <v>10</v>
      </c>
      <c r="AL159" s="154">
        <f t="shared" si="75"/>
        <v>0</v>
      </c>
      <c r="AM159" s="2">
        <f t="shared" si="87"/>
        <v>3.1622776601683795</v>
      </c>
      <c r="AN159" s="2"/>
      <c r="AO159">
        <f t="shared" si="88"/>
        <v>768</v>
      </c>
      <c r="AP159" s="117"/>
      <c r="AQ159" s="2"/>
      <c r="AR159" s="2">
        <f>INDEX('2001'!$B$44:$B$140,'10Year_History_Results'!BF159)</f>
        <v>0</v>
      </c>
      <c r="AS159" s="2">
        <f>INDEX('2002'!$B$44:$B$140,'10Year_History_Results'!BG159)</f>
        <v>0</v>
      </c>
      <c r="AT159" s="2">
        <f>INDEX('2003'!$B$44:$B$140,'10Year_History_Results'!BH159)</f>
        <v>0</v>
      </c>
      <c r="AU159" s="2">
        <f>INDEX('2004'!$B$44:$B$140,'10Year_History_Results'!BI159)</f>
        <v>0</v>
      </c>
      <c r="AV159" s="2">
        <f>INDEX('2005'!$B$44:$B$140,'10Year_History_Results'!BJ159)</f>
        <v>0</v>
      </c>
      <c r="AW159" s="2">
        <f>INDEX('2006'!$B$44:$B$140,'10Year_History_Results'!BK159)</f>
        <v>0</v>
      </c>
      <c r="AX159" s="2">
        <f>INDEX('2007'!$B$44:$B$140,'10Year_History_Results'!BL159)</f>
        <v>8</v>
      </c>
      <c r="AY159" s="2">
        <f>INDEX('2008'!$B$44:$B$140,'10Year_History_Results'!BM159)</f>
        <v>0</v>
      </c>
      <c r="AZ159" s="2">
        <f>INDEX('2009'!$B$44:$B$140,'10Year_History_Results'!BN159)</f>
        <v>1</v>
      </c>
      <c r="BA159" s="154">
        <f>INDEX('2010'!$B$44:$B$140,'10Year_History_Results'!BO159)</f>
        <v>0</v>
      </c>
      <c r="BC159">
        <f t="shared" si="89"/>
        <v>768</v>
      </c>
      <c r="BD159" s="117"/>
      <c r="BE159" s="2"/>
      <c r="BF159" s="2">
        <f>IF(ISNA(MATCH($BC159,'2001'!$A$44:$A$139,0)),97,MATCH($BC159,'2001'!$A$44:$A$139,0))</f>
        <v>97</v>
      </c>
      <c r="BG159" s="2">
        <f>IF(ISNA(MATCH($BC159,'2002'!$A$44:$A$139,0)),97,MATCH($BC159,'2002'!$A$44:$A$139,0))</f>
        <v>97</v>
      </c>
      <c r="BH159" s="2">
        <f>IF(ISNA(MATCH($BC159,'2003'!$A$44:$A$139,0)),97,MATCH($BC159,'2003'!$A$44:$A$139,0))</f>
        <v>97</v>
      </c>
      <c r="BI159" s="2">
        <f>IF(ISNA(MATCH($BC159,'2004'!$A$44:$A$139,0)),97,MATCH($BC159,'2004'!$A$44:$A$139,0))</f>
        <v>97</v>
      </c>
      <c r="BJ159" s="2">
        <f>IF(ISNA(MATCH($BC159,'2005'!$A$44:$A$139,0)),97,MATCH($BC159,'2005'!$A$44:$A$139,0))</f>
        <v>97</v>
      </c>
      <c r="BK159" s="2">
        <f>IF(ISNA(MATCH($BC159,'2006'!$A$44:$A$139,0)),97,MATCH($BC159,'2006'!$A$44:$A$139,0))</f>
        <v>97</v>
      </c>
      <c r="BL159" s="2">
        <f>IF(ISNA(MATCH($BC159,'2007'!$A$44:$A$139,0)),97,MATCH($BC159,'2007'!$A$44:$A$139,0))</f>
        <v>55</v>
      </c>
      <c r="BM159" s="2">
        <f>IF(ISNA(MATCH($BC159,'2008'!$A$44:$A$139,0)),97,MATCH($BC159,'2008'!$A$44:$A$139,0))</f>
        <v>97</v>
      </c>
      <c r="BN159" s="2">
        <f>IF(ISNA(MATCH($BC159,'2009'!$A$44:$A$139,0)),97,MATCH($BC159,'2009'!$A$44:$A$139,0))</f>
        <v>53</v>
      </c>
      <c r="BO159" s="154">
        <f>IF(ISNA(MATCH($BC159,'2010'!$A$44:$A$139,0)),97,MATCH($BC159,'2010'!$A$44:$A$139,0))</f>
        <v>97</v>
      </c>
      <c r="BQ159">
        <f t="shared" si="90"/>
        <v>768</v>
      </c>
      <c r="BR159" s="326"/>
      <c r="BS159" s="324"/>
      <c r="BT159" s="324">
        <f t="shared" si="91"/>
        <v>0</v>
      </c>
      <c r="BU159" s="324">
        <f t="shared" si="76"/>
        <v>0</v>
      </c>
      <c r="BV159" s="324">
        <f t="shared" si="77"/>
        <v>0</v>
      </c>
      <c r="BW159" s="324">
        <f t="shared" si="78"/>
        <v>0</v>
      </c>
      <c r="BX159" s="324">
        <f t="shared" si="79"/>
        <v>0</v>
      </c>
      <c r="BY159" s="324">
        <f t="shared" si="80"/>
        <v>0</v>
      </c>
      <c r="BZ159" s="324">
        <f t="shared" si="81"/>
        <v>8</v>
      </c>
      <c r="CA159" s="324">
        <f t="shared" si="82"/>
        <v>5.3327999999999998</v>
      </c>
      <c r="CB159" s="324">
        <f t="shared" si="83"/>
        <v>14.55484448</v>
      </c>
      <c r="CC159" s="325">
        <f t="shared" si="84"/>
        <v>9.7022593303679994</v>
      </c>
    </row>
    <row r="160" spans="2:81" ht="13.5" thickBot="1">
      <c r="B160" s="138">
        <v>71</v>
      </c>
      <c r="C160" s="52">
        <f t="shared" si="62"/>
        <v>1</v>
      </c>
      <c r="D160" s="52">
        <f t="shared" si="85"/>
        <v>0</v>
      </c>
      <c r="E160" s="99"/>
      <c r="F160" s="2">
        <f t="shared" si="92"/>
        <v>155</v>
      </c>
      <c r="G160" s="100">
        <v>292</v>
      </c>
      <c r="H160" s="169">
        <f t="shared" si="63"/>
        <v>5</v>
      </c>
      <c r="I160" s="169">
        <f t="shared" si="64"/>
        <v>96</v>
      </c>
      <c r="J160" s="331">
        <f t="shared" si="65"/>
        <v>9.5141311459132911</v>
      </c>
      <c r="K160" s="99"/>
      <c r="L160" s="268"/>
      <c r="M160" s="268" t="str">
        <f>(INDEX(Finish_table!R$4:R$83,MATCH('10Year_History_Results'!$G160,Finish_table!S$4:S$83,0),1))</f>
        <v>SF</v>
      </c>
      <c r="N160" s="268" t="e">
        <f>(INDEX(Finish_table!Z$4:Z$99,MATCH('10Year_History_Results'!$G160,Finish_table!AA$4:AA$99,0),1))</f>
        <v>#N/A</v>
      </c>
      <c r="O160" s="268" t="str">
        <f>(INDEX(Finish_table!AI$4:AI$99,MATCH('10Year_History_Results'!$G160,Finish_table!AJ$4:AJ$99,0),1))</f>
        <v>W</v>
      </c>
      <c r="P160" s="268" t="str">
        <f>(INDEX(Finish_table!AR$4:AR$99,MATCH('10Year_History_Results'!$G160,Finish_table!AS$4:AS$99,0),1))</f>
        <v>SF</v>
      </c>
      <c r="Q160" s="268" t="str">
        <f>(INDEX(Finish_table!BA$4:BA$99,MATCH('10Year_History_Results'!$G160,Finish_table!BB$4:BB$99,0),1))</f>
        <v>QF</v>
      </c>
      <c r="R160" s="268" t="e">
        <f>(INDEX(Finish_table!BJ$4:BJ$99,MATCH('10Year_History_Results'!$G160,Finish_table!BK$4:BK$99,0),1))</f>
        <v>#N/A</v>
      </c>
      <c r="S160" s="268" t="e">
        <f>(INDEX(Finish_table!BS$4:BS$99,MATCH('10Year_History_Results'!$G160,Finish_table!BT$4:BT$99,0),1))</f>
        <v>#N/A</v>
      </c>
      <c r="T160" s="268" t="str">
        <f>(INDEX(Finish_table!CB$4:CB$99,MATCH('10Year_History_Results'!$G160,Finish_table!CC$4:CC$99,0),1))</f>
        <v>QF</v>
      </c>
      <c r="U160" s="268" t="e">
        <f>(INDEX(Finish_table!CK$4:CK$99,MATCH('10Year_History_Results'!$G160,Finish_table!CL$4:CL$99,0),1))</f>
        <v>#N/A</v>
      </c>
      <c r="V160" s="288" t="e">
        <f>(INDEX(Finish_table!CT$4:CT$99,MATCH('10Year_History_Results'!$G160,Finish_table!CU$4:CU$99,0),1))</f>
        <v>#N/A</v>
      </c>
      <c r="W160" s="2"/>
      <c r="Z160">
        <f t="shared" si="66"/>
        <v>292</v>
      </c>
      <c r="AA160" s="117"/>
      <c r="AB160" s="2"/>
      <c r="AC160" s="2">
        <f t="shared" si="86"/>
        <v>10</v>
      </c>
      <c r="AD160" s="2">
        <f t="shared" si="67"/>
        <v>0</v>
      </c>
      <c r="AE160" s="2">
        <f t="shared" si="68"/>
        <v>30</v>
      </c>
      <c r="AF160" s="2">
        <f t="shared" si="69"/>
        <v>10</v>
      </c>
      <c r="AG160" s="2">
        <f t="shared" si="70"/>
        <v>0</v>
      </c>
      <c r="AH160" s="2">
        <f t="shared" si="71"/>
        <v>0</v>
      </c>
      <c r="AI160" s="2">
        <f t="shared" si="72"/>
        <v>0</v>
      </c>
      <c r="AJ160" s="2">
        <f t="shared" si="73"/>
        <v>0</v>
      </c>
      <c r="AK160" s="2">
        <f t="shared" si="74"/>
        <v>0</v>
      </c>
      <c r="AL160" s="154">
        <f t="shared" si="75"/>
        <v>0</v>
      </c>
      <c r="AM160" s="2">
        <f t="shared" si="87"/>
        <v>9.7182531580755001</v>
      </c>
      <c r="AN160" s="2"/>
      <c r="AO160">
        <f t="shared" si="88"/>
        <v>292</v>
      </c>
      <c r="AP160" s="117"/>
      <c r="AQ160" s="2"/>
      <c r="AR160" s="2">
        <f>INDEX('2001'!$B$44:$B$140,'10Year_History_Results'!BF160)</f>
        <v>9</v>
      </c>
      <c r="AS160" s="2">
        <f>INDEX('2002'!$B$44:$B$140,'10Year_History_Results'!BG160)</f>
        <v>0</v>
      </c>
      <c r="AT160" s="2">
        <f>INDEX('2003'!$B$44:$B$140,'10Year_History_Results'!BH160)</f>
        <v>16</v>
      </c>
      <c r="AU160" s="2">
        <f>INDEX('2004'!$B$44:$B$140,'10Year_History_Results'!BI160)</f>
        <v>10</v>
      </c>
      <c r="AV160" s="2">
        <f>INDEX('2005'!$B$44:$B$140,'10Year_History_Results'!BJ160)</f>
        <v>1</v>
      </c>
      <c r="AW160" s="2">
        <f>INDEX('2006'!$B$44:$B$140,'10Year_History_Results'!BK160)</f>
        <v>0</v>
      </c>
      <c r="AX160" s="2">
        <f>INDEX('2007'!$B$44:$B$140,'10Year_History_Results'!BL160)</f>
        <v>0</v>
      </c>
      <c r="AY160" s="2">
        <f>INDEX('2008'!$B$44:$B$140,'10Year_History_Results'!BM160)</f>
        <v>10</v>
      </c>
      <c r="AZ160" s="2">
        <f>INDEX('2009'!$B$44:$B$140,'10Year_History_Results'!BN160)</f>
        <v>0</v>
      </c>
      <c r="BA160" s="154">
        <f>INDEX('2010'!$B$44:$B$140,'10Year_History_Results'!BO160)</f>
        <v>0</v>
      </c>
      <c r="BC160">
        <f t="shared" si="89"/>
        <v>292</v>
      </c>
      <c r="BD160" s="117"/>
      <c r="BE160" s="2"/>
      <c r="BF160" s="2">
        <f>IF(ISNA(MATCH($BC160,'2001'!$A$44:$A$139,0)),97,MATCH($BC160,'2001'!$A$44:$A$139,0))</f>
        <v>58</v>
      </c>
      <c r="BG160" s="2">
        <f>IF(ISNA(MATCH($BC160,'2002'!$A$44:$A$139,0)),97,MATCH($BC160,'2002'!$A$44:$A$139,0))</f>
        <v>97</v>
      </c>
      <c r="BH160" s="2">
        <f>IF(ISNA(MATCH($BC160,'2003'!$A$44:$A$139,0)),97,MATCH($BC160,'2003'!$A$44:$A$139,0))</f>
        <v>52</v>
      </c>
      <c r="BI160" s="2">
        <f>IF(ISNA(MATCH($BC160,'2004'!$A$44:$A$139,0)),97,MATCH($BC160,'2004'!$A$44:$A$139,0))</f>
        <v>44</v>
      </c>
      <c r="BJ160" s="2">
        <f>IF(ISNA(MATCH($BC160,'2005'!$A$44:$A$139,0)),97,MATCH($BC160,'2005'!$A$44:$A$139,0))</f>
        <v>46</v>
      </c>
      <c r="BK160" s="2">
        <f>IF(ISNA(MATCH($BC160,'2006'!$A$44:$A$139,0)),97,MATCH($BC160,'2006'!$A$44:$A$139,0))</f>
        <v>97</v>
      </c>
      <c r="BL160" s="2">
        <f>IF(ISNA(MATCH($BC160,'2007'!$A$44:$A$139,0)),97,MATCH($BC160,'2007'!$A$44:$A$139,0))</f>
        <v>97</v>
      </c>
      <c r="BM160" s="2">
        <f>IF(ISNA(MATCH($BC160,'2008'!$A$44:$A$139,0)),97,MATCH($BC160,'2008'!$A$44:$A$139,0))</f>
        <v>42</v>
      </c>
      <c r="BN160" s="2">
        <f>IF(ISNA(MATCH($BC160,'2009'!$A$44:$A$139,0)),97,MATCH($BC160,'2009'!$A$44:$A$139,0))</f>
        <v>97</v>
      </c>
      <c r="BO160" s="154">
        <f>IF(ISNA(MATCH($BC160,'2010'!$A$44:$A$139,0)),97,MATCH($BC160,'2010'!$A$44:$A$139,0))</f>
        <v>97</v>
      </c>
      <c r="BQ160">
        <f t="shared" si="90"/>
        <v>292</v>
      </c>
      <c r="BR160" s="326"/>
      <c r="BS160" s="324"/>
      <c r="BT160" s="324">
        <f t="shared" si="91"/>
        <v>19</v>
      </c>
      <c r="BU160" s="324">
        <f t="shared" si="76"/>
        <v>12.6654</v>
      </c>
      <c r="BV160" s="324">
        <f t="shared" si="77"/>
        <v>54.442755640000001</v>
      </c>
      <c r="BW160" s="324">
        <f t="shared" si="78"/>
        <v>56.291540909623997</v>
      </c>
      <c r="BX160" s="324">
        <f t="shared" si="79"/>
        <v>38.523941170355357</v>
      </c>
      <c r="BY160" s="324">
        <f t="shared" si="80"/>
        <v>25.680059184158878</v>
      </c>
      <c r="BZ160" s="324">
        <f t="shared" si="81"/>
        <v>17.118327452160308</v>
      </c>
      <c r="CA160" s="324">
        <f t="shared" si="82"/>
        <v>21.41107707961006</v>
      </c>
      <c r="CB160" s="324">
        <f t="shared" si="83"/>
        <v>14.272623981268065</v>
      </c>
      <c r="CC160" s="325">
        <f t="shared" si="84"/>
        <v>9.5141311459132911</v>
      </c>
    </row>
    <row r="161" spans="2:81" ht="13.5" thickBot="1">
      <c r="B161" s="138">
        <v>71</v>
      </c>
      <c r="C161" s="52">
        <f t="shared" si="62"/>
        <v>2</v>
      </c>
      <c r="D161" s="52">
        <f t="shared" si="85"/>
        <v>0</v>
      </c>
      <c r="E161" s="99"/>
      <c r="F161" s="2">
        <f t="shared" si="92"/>
        <v>156</v>
      </c>
      <c r="G161" s="100">
        <v>1270</v>
      </c>
      <c r="H161" s="169">
        <f t="shared" si="63"/>
        <v>1</v>
      </c>
      <c r="I161" s="169">
        <f t="shared" si="64"/>
        <v>32</v>
      </c>
      <c r="J161" s="331">
        <f t="shared" si="65"/>
        <v>9.4786373214719983</v>
      </c>
      <c r="K161" s="99"/>
      <c r="L161" s="268"/>
      <c r="M161" s="268" t="e">
        <f>(INDEX(Finish_table!R$4:R$83,MATCH('10Year_History_Results'!$G161,Finish_table!S$4:S$83,0),1))</f>
        <v>#N/A</v>
      </c>
      <c r="N161" s="268" t="e">
        <f>(INDEX(Finish_table!Z$4:Z$99,MATCH('10Year_History_Results'!$G161,Finish_table!AA$4:AA$99,0),1))</f>
        <v>#N/A</v>
      </c>
      <c r="O161" s="268" t="e">
        <f>(INDEX(Finish_table!AI$4:AI$99,MATCH('10Year_History_Results'!$G161,Finish_table!AJ$4:AJ$99,0),1))</f>
        <v>#N/A</v>
      </c>
      <c r="P161" s="268" t="e">
        <f>(INDEX(Finish_table!AR$4:AR$99,MATCH('10Year_History_Results'!$G161,Finish_table!AS$4:AS$99,0),1))</f>
        <v>#N/A</v>
      </c>
      <c r="Q161" s="268" t="e">
        <f>(INDEX(Finish_table!BA$4:BA$99,MATCH('10Year_History_Results'!$G161,Finish_table!BB$4:BB$99,0),1))</f>
        <v>#N/A</v>
      </c>
      <c r="R161" s="268" t="e">
        <f>(INDEX(Finish_table!BJ$4:BJ$99,MATCH('10Year_History_Results'!$G161,Finish_table!BK$4:BK$99,0),1))</f>
        <v>#N/A</v>
      </c>
      <c r="S161" s="268" t="str">
        <f>(INDEX(Finish_table!BS$4:BS$99,MATCH('10Year_History_Results'!$G161,Finish_table!BT$4:BT$99,0),1))</f>
        <v>W</v>
      </c>
      <c r="T161" s="268" t="e">
        <f>(INDEX(Finish_table!CB$4:CB$99,MATCH('10Year_History_Results'!$G161,Finish_table!CC$4:CC$99,0),1))</f>
        <v>#N/A</v>
      </c>
      <c r="U161" s="268" t="e">
        <f>(INDEX(Finish_table!CK$4:CK$99,MATCH('10Year_History_Results'!$G161,Finish_table!CL$4:CL$99,0),1))</f>
        <v>#N/A</v>
      </c>
      <c r="V161" s="288" t="e">
        <f>(INDEX(Finish_table!CT$4:CT$99,MATCH('10Year_History_Results'!$G161,Finish_table!CU$4:CU$99,0),1))</f>
        <v>#N/A</v>
      </c>
      <c r="W161" s="2"/>
      <c r="Z161">
        <f t="shared" si="66"/>
        <v>1270</v>
      </c>
      <c r="AA161" s="117"/>
      <c r="AB161" s="2"/>
      <c r="AC161" s="2">
        <f t="shared" si="86"/>
        <v>0</v>
      </c>
      <c r="AD161" s="2">
        <f t="shared" si="67"/>
        <v>0</v>
      </c>
      <c r="AE161" s="2">
        <f t="shared" si="68"/>
        <v>0</v>
      </c>
      <c r="AF161" s="2">
        <f t="shared" si="69"/>
        <v>0</v>
      </c>
      <c r="AG161" s="2">
        <f t="shared" si="70"/>
        <v>0</v>
      </c>
      <c r="AH161" s="2">
        <f t="shared" si="71"/>
        <v>0</v>
      </c>
      <c r="AI161" s="2">
        <f t="shared" si="72"/>
        <v>30</v>
      </c>
      <c r="AJ161" s="2">
        <f t="shared" si="73"/>
        <v>0</v>
      </c>
      <c r="AK161" s="2">
        <f t="shared" si="74"/>
        <v>0</v>
      </c>
      <c r="AL161" s="154">
        <f t="shared" si="75"/>
        <v>0</v>
      </c>
      <c r="AM161" s="2">
        <f t="shared" si="87"/>
        <v>9.4868329805051381</v>
      </c>
      <c r="AN161" s="2"/>
      <c r="AO161">
        <f t="shared" si="88"/>
        <v>1270</v>
      </c>
      <c r="AP161" s="117"/>
      <c r="AQ161" s="2"/>
      <c r="AR161" s="2">
        <f>INDEX('2001'!$B$44:$B$140,'10Year_History_Results'!BF161)</f>
        <v>0</v>
      </c>
      <c r="AS161" s="2">
        <f>INDEX('2002'!$B$44:$B$140,'10Year_History_Results'!BG161)</f>
        <v>0</v>
      </c>
      <c r="AT161" s="2">
        <f>INDEX('2003'!$B$44:$B$140,'10Year_History_Results'!BH161)</f>
        <v>0</v>
      </c>
      <c r="AU161" s="2">
        <f>INDEX('2004'!$B$44:$B$140,'10Year_History_Results'!BI161)</f>
        <v>0</v>
      </c>
      <c r="AV161" s="2">
        <f>INDEX('2005'!$B$44:$B$140,'10Year_History_Results'!BJ161)</f>
        <v>0</v>
      </c>
      <c r="AW161" s="2">
        <f>INDEX('2006'!$B$44:$B$140,'10Year_History_Results'!BK161)</f>
        <v>0</v>
      </c>
      <c r="AX161" s="2">
        <f>INDEX('2007'!$B$44:$B$140,'10Year_History_Results'!BL161)</f>
        <v>2</v>
      </c>
      <c r="AY161" s="2">
        <f>INDEX('2008'!$B$44:$B$140,'10Year_History_Results'!BM161)</f>
        <v>0</v>
      </c>
      <c r="AZ161" s="2">
        <f>INDEX('2009'!$B$44:$B$140,'10Year_History_Results'!BN161)</f>
        <v>0</v>
      </c>
      <c r="BA161" s="154">
        <f>INDEX('2010'!$B$44:$B$140,'10Year_History_Results'!BO161)</f>
        <v>0</v>
      </c>
      <c r="BC161">
        <f t="shared" si="89"/>
        <v>1270</v>
      </c>
      <c r="BD161" s="117"/>
      <c r="BE161" s="2"/>
      <c r="BF161" s="2">
        <f>IF(ISNA(MATCH($BC161,'2001'!$A$44:$A$139,0)),97,MATCH($BC161,'2001'!$A$44:$A$139,0))</f>
        <v>97</v>
      </c>
      <c r="BG161" s="2">
        <f>IF(ISNA(MATCH($BC161,'2002'!$A$44:$A$139,0)),97,MATCH($BC161,'2002'!$A$44:$A$139,0))</f>
        <v>97</v>
      </c>
      <c r="BH161" s="2">
        <f>IF(ISNA(MATCH($BC161,'2003'!$A$44:$A$139,0)),97,MATCH($BC161,'2003'!$A$44:$A$139,0))</f>
        <v>97</v>
      </c>
      <c r="BI161" s="2">
        <f>IF(ISNA(MATCH($BC161,'2004'!$A$44:$A$139,0)),97,MATCH($BC161,'2004'!$A$44:$A$139,0))</f>
        <v>97</v>
      </c>
      <c r="BJ161" s="2">
        <f>IF(ISNA(MATCH($BC161,'2005'!$A$44:$A$139,0)),97,MATCH($BC161,'2005'!$A$44:$A$139,0))</f>
        <v>97</v>
      </c>
      <c r="BK161" s="2">
        <f>IF(ISNA(MATCH($BC161,'2006'!$A$44:$A$139,0)),97,MATCH($BC161,'2006'!$A$44:$A$139,0))</f>
        <v>97</v>
      </c>
      <c r="BL161" s="2">
        <f>IF(ISNA(MATCH($BC161,'2007'!$A$44:$A$139,0)),97,MATCH($BC161,'2007'!$A$44:$A$139,0))</f>
        <v>67</v>
      </c>
      <c r="BM161" s="2">
        <f>IF(ISNA(MATCH($BC161,'2008'!$A$44:$A$139,0)),97,MATCH($BC161,'2008'!$A$44:$A$139,0))</f>
        <v>97</v>
      </c>
      <c r="BN161" s="2">
        <f>IF(ISNA(MATCH($BC161,'2009'!$A$44:$A$139,0)),97,MATCH($BC161,'2009'!$A$44:$A$139,0))</f>
        <v>97</v>
      </c>
      <c r="BO161" s="154">
        <f>IF(ISNA(MATCH($BC161,'2010'!$A$44:$A$139,0)),97,MATCH($BC161,'2010'!$A$44:$A$139,0))</f>
        <v>97</v>
      </c>
      <c r="BQ161">
        <f t="shared" si="90"/>
        <v>1270</v>
      </c>
      <c r="BR161" s="326"/>
      <c r="BS161" s="324"/>
      <c r="BT161" s="324">
        <f t="shared" si="91"/>
        <v>0</v>
      </c>
      <c r="BU161" s="324">
        <f t="shared" si="76"/>
        <v>0</v>
      </c>
      <c r="BV161" s="324">
        <f t="shared" si="77"/>
        <v>0</v>
      </c>
      <c r="BW161" s="324">
        <f t="shared" si="78"/>
        <v>0</v>
      </c>
      <c r="BX161" s="324">
        <f t="shared" si="79"/>
        <v>0</v>
      </c>
      <c r="BY161" s="324">
        <f t="shared" si="80"/>
        <v>0</v>
      </c>
      <c r="BZ161" s="324">
        <f t="shared" si="81"/>
        <v>32</v>
      </c>
      <c r="CA161" s="324">
        <f t="shared" si="82"/>
        <v>21.331199999999999</v>
      </c>
      <c r="CB161" s="324">
        <f t="shared" si="83"/>
        <v>14.219377919999999</v>
      </c>
      <c r="CC161" s="325">
        <f t="shared" si="84"/>
        <v>9.4786373214719983</v>
      </c>
    </row>
    <row r="162" spans="2:81" ht="13.5" thickBot="1">
      <c r="B162" s="282">
        <v>71</v>
      </c>
      <c r="C162" s="52">
        <f t="shared" si="62"/>
        <v>3</v>
      </c>
      <c r="D162" s="52">
        <f t="shared" si="85"/>
        <v>0</v>
      </c>
      <c r="E162" s="99"/>
      <c r="F162" s="2">
        <f t="shared" si="92"/>
        <v>157</v>
      </c>
      <c r="G162" s="100">
        <v>229</v>
      </c>
      <c r="H162" s="169">
        <f t="shared" si="63"/>
        <v>3</v>
      </c>
      <c r="I162" s="169">
        <f t="shared" si="64"/>
        <v>49</v>
      </c>
      <c r="J162" s="331">
        <f t="shared" si="65"/>
        <v>9.3790326725476554</v>
      </c>
      <c r="K162" s="99"/>
      <c r="L162" s="268"/>
      <c r="M162" s="268" t="e">
        <f>(INDEX(Finish_table!R$4:R$83,MATCH('10Year_History_Results'!$G162,Finish_table!S$4:S$83,0),1))</f>
        <v>#N/A</v>
      </c>
      <c r="N162" s="268" t="e">
        <f>(INDEX(Finish_table!Z$4:Z$99,MATCH('10Year_History_Results'!$G162,Finish_table!AA$4:AA$99,0),1))</f>
        <v>#N/A</v>
      </c>
      <c r="O162" s="268" t="e">
        <f>(INDEX(Finish_table!AI$4:AI$99,MATCH('10Year_History_Results'!$G162,Finish_table!AJ$4:AJ$99,0),1))</f>
        <v>#N/A</v>
      </c>
      <c r="P162" s="268" t="e">
        <f>(INDEX(Finish_table!AR$4:AR$99,MATCH('10Year_History_Results'!$G162,Finish_table!AS$4:AS$99,0),1))</f>
        <v>#N/A</v>
      </c>
      <c r="Q162" s="268" t="str">
        <f>(INDEX(Finish_table!BA$4:BA$99,MATCH('10Year_History_Results'!$G162,Finish_table!BB$4:BB$99,0),1))</f>
        <v>SF</v>
      </c>
      <c r="R162" s="268" t="str">
        <f>(INDEX(Finish_table!BJ$4:BJ$99,MATCH('10Year_History_Results'!$G162,Finish_table!BK$4:BK$99,0),1))</f>
        <v>QF</v>
      </c>
      <c r="S162" s="268" t="str">
        <f>(INDEX(Finish_table!BS$4:BS$99,MATCH('10Year_History_Results'!$G162,Finish_table!BT$4:BT$99,0),1))</f>
        <v>QF</v>
      </c>
      <c r="T162" s="268" t="e">
        <f>(INDEX(Finish_table!CB$4:CB$99,MATCH('10Year_History_Results'!$G162,Finish_table!CC$4:CC$99,0),1))</f>
        <v>#N/A</v>
      </c>
      <c r="U162" s="268" t="e">
        <f>(INDEX(Finish_table!CK$4:CK$99,MATCH('10Year_History_Results'!$G162,Finish_table!CL$4:CL$99,0),1))</f>
        <v>#N/A</v>
      </c>
      <c r="V162" s="288" t="e">
        <f>(INDEX(Finish_table!CT$4:CT$99,MATCH('10Year_History_Results'!$G162,Finish_table!CU$4:CU$99,0),1))</f>
        <v>#N/A</v>
      </c>
      <c r="W162" s="2"/>
      <c r="Z162">
        <f t="shared" si="66"/>
        <v>229</v>
      </c>
      <c r="AA162" s="117"/>
      <c r="AB162" s="2"/>
      <c r="AC162" s="2">
        <f t="shared" si="86"/>
        <v>0</v>
      </c>
      <c r="AD162" s="2">
        <f t="shared" si="67"/>
        <v>0</v>
      </c>
      <c r="AE162" s="2">
        <f t="shared" si="68"/>
        <v>0</v>
      </c>
      <c r="AF162" s="2">
        <f t="shared" si="69"/>
        <v>0</v>
      </c>
      <c r="AG162" s="2">
        <f t="shared" si="70"/>
        <v>10</v>
      </c>
      <c r="AH162" s="2">
        <f t="shared" si="71"/>
        <v>0</v>
      </c>
      <c r="AI162" s="2">
        <f t="shared" si="72"/>
        <v>0</v>
      </c>
      <c r="AJ162" s="2">
        <f t="shared" si="73"/>
        <v>0</v>
      </c>
      <c r="AK162" s="2">
        <f t="shared" si="74"/>
        <v>0</v>
      </c>
      <c r="AL162" s="154">
        <f t="shared" si="75"/>
        <v>0</v>
      </c>
      <c r="AM162" s="2">
        <f t="shared" si="87"/>
        <v>3.1622776601683795</v>
      </c>
      <c r="AN162" s="2"/>
      <c r="AO162">
        <f t="shared" si="88"/>
        <v>229</v>
      </c>
      <c r="AP162" s="117"/>
      <c r="AQ162" s="2"/>
      <c r="AR162" s="2">
        <f>INDEX('2001'!$B$44:$B$140,'10Year_History_Results'!BF162)</f>
        <v>0</v>
      </c>
      <c r="AS162" s="2">
        <f>INDEX('2002'!$B$44:$B$140,'10Year_History_Results'!BG162)</f>
        <v>0</v>
      </c>
      <c r="AT162" s="2">
        <f>INDEX('2003'!$B$44:$B$140,'10Year_History_Results'!BH162)</f>
        <v>0</v>
      </c>
      <c r="AU162" s="2">
        <f>INDEX('2004'!$B$44:$B$140,'10Year_History_Results'!BI162)</f>
        <v>0</v>
      </c>
      <c r="AV162" s="2">
        <f>INDEX('2005'!$B$44:$B$140,'10Year_History_Results'!BJ162)</f>
        <v>14</v>
      </c>
      <c r="AW162" s="2">
        <f>INDEX('2006'!$B$44:$B$140,'10Year_History_Results'!BK162)</f>
        <v>12</v>
      </c>
      <c r="AX162" s="2">
        <f>INDEX('2007'!$B$44:$B$140,'10Year_History_Results'!BL162)</f>
        <v>13</v>
      </c>
      <c r="AY162" s="2">
        <f>INDEX('2008'!$B$44:$B$140,'10Year_History_Results'!BM162)</f>
        <v>0</v>
      </c>
      <c r="AZ162" s="2">
        <f>INDEX('2009'!$B$44:$B$140,'10Year_History_Results'!BN162)</f>
        <v>0</v>
      </c>
      <c r="BA162" s="154">
        <f>INDEX('2010'!$B$44:$B$140,'10Year_History_Results'!BO162)</f>
        <v>0</v>
      </c>
      <c r="BC162">
        <f t="shared" si="89"/>
        <v>229</v>
      </c>
      <c r="BD162" s="117"/>
      <c r="BE162" s="2"/>
      <c r="BF162" s="2">
        <f>IF(ISNA(MATCH($BC162,'2001'!$A$44:$A$139,0)),97,MATCH($BC162,'2001'!$A$44:$A$139,0))</f>
        <v>97</v>
      </c>
      <c r="BG162" s="2">
        <f>IF(ISNA(MATCH($BC162,'2002'!$A$44:$A$139,0)),97,MATCH($BC162,'2002'!$A$44:$A$139,0))</f>
        <v>97</v>
      </c>
      <c r="BH162" s="2">
        <f>IF(ISNA(MATCH($BC162,'2003'!$A$44:$A$139,0)),97,MATCH($BC162,'2003'!$A$44:$A$139,0))</f>
        <v>97</v>
      </c>
      <c r="BI162" s="2">
        <f>IF(ISNA(MATCH($BC162,'2004'!$A$44:$A$139,0)),97,MATCH($BC162,'2004'!$A$44:$A$139,0))</f>
        <v>97</v>
      </c>
      <c r="BJ162" s="2">
        <f>IF(ISNA(MATCH($BC162,'2005'!$A$44:$A$139,0)),97,MATCH($BC162,'2005'!$A$44:$A$139,0))</f>
        <v>36</v>
      </c>
      <c r="BK162" s="2">
        <f>IF(ISNA(MATCH($BC162,'2006'!$A$44:$A$139,0)),97,MATCH($BC162,'2006'!$A$44:$A$139,0))</f>
        <v>43</v>
      </c>
      <c r="BL162" s="2">
        <f>IF(ISNA(MATCH($BC162,'2007'!$A$44:$A$139,0)),97,MATCH($BC162,'2007'!$A$44:$A$139,0))</f>
        <v>36</v>
      </c>
      <c r="BM162" s="2">
        <f>IF(ISNA(MATCH($BC162,'2008'!$A$44:$A$139,0)),97,MATCH($BC162,'2008'!$A$44:$A$139,0))</f>
        <v>97</v>
      </c>
      <c r="BN162" s="2">
        <f>IF(ISNA(MATCH($BC162,'2009'!$A$44:$A$139,0)),97,MATCH($BC162,'2009'!$A$44:$A$139,0))</f>
        <v>97</v>
      </c>
      <c r="BO162" s="154">
        <f>IF(ISNA(MATCH($BC162,'2010'!$A$44:$A$139,0)),97,MATCH($BC162,'2010'!$A$44:$A$139,0))</f>
        <v>97</v>
      </c>
      <c r="BQ162">
        <f t="shared" si="90"/>
        <v>229</v>
      </c>
      <c r="BR162" s="326"/>
      <c r="BS162" s="324"/>
      <c r="BT162" s="324">
        <f t="shared" si="91"/>
        <v>0</v>
      </c>
      <c r="BU162" s="324">
        <f t="shared" si="76"/>
        <v>0</v>
      </c>
      <c r="BV162" s="324">
        <f t="shared" si="77"/>
        <v>0</v>
      </c>
      <c r="BW162" s="324">
        <f t="shared" si="78"/>
        <v>0</v>
      </c>
      <c r="BX162" s="324">
        <f t="shared" si="79"/>
        <v>24</v>
      </c>
      <c r="BY162" s="324">
        <f t="shared" si="80"/>
        <v>27.9984</v>
      </c>
      <c r="BZ162" s="324">
        <f t="shared" si="81"/>
        <v>31.663733439999998</v>
      </c>
      <c r="CA162" s="324">
        <f t="shared" si="82"/>
        <v>21.107044711103999</v>
      </c>
      <c r="CB162" s="324">
        <f t="shared" si="83"/>
        <v>14.069956004421925</v>
      </c>
      <c r="CC162" s="325">
        <f t="shared" si="84"/>
        <v>9.3790326725476554</v>
      </c>
    </row>
    <row r="163" spans="2:81" ht="13.5" thickBot="1">
      <c r="B163" s="138">
        <v>71</v>
      </c>
      <c r="C163" s="52">
        <f t="shared" si="62"/>
        <v>4</v>
      </c>
      <c r="D163" s="52">
        <f t="shared" si="85"/>
        <v>0</v>
      </c>
      <c r="E163" s="99"/>
      <c r="F163" s="2">
        <f t="shared" si="92"/>
        <v>158</v>
      </c>
      <c r="G163" s="158">
        <v>548</v>
      </c>
      <c r="H163" s="169">
        <f t="shared" si="63"/>
        <v>1</v>
      </c>
      <c r="I163" s="169">
        <f t="shared" si="64"/>
        <v>14</v>
      </c>
      <c r="J163" s="331">
        <f t="shared" si="65"/>
        <v>9.3323999999999998</v>
      </c>
      <c r="K163" s="99"/>
      <c r="L163" s="268"/>
      <c r="M163" s="268" t="e">
        <f>(INDEX(Finish_table!R$4:R$83,MATCH('10Year_History_Results'!$G163,Finish_table!S$4:S$83,0),1))</f>
        <v>#N/A</v>
      </c>
      <c r="N163" s="268" t="e">
        <f>(INDEX(Finish_table!Z$4:Z$99,MATCH('10Year_History_Results'!$G163,Finish_table!AA$4:AA$99,0),1))</f>
        <v>#N/A</v>
      </c>
      <c r="O163" s="268" t="e">
        <f>(INDEX(Finish_table!AI$4:AI$99,MATCH('10Year_History_Results'!$G163,Finish_table!AJ$4:AJ$99,0),1))</f>
        <v>#N/A</v>
      </c>
      <c r="P163" s="268" t="e">
        <f>(INDEX(Finish_table!AR$4:AR$99,MATCH('10Year_History_Results'!$G163,Finish_table!AS$4:AS$99,0),1))</f>
        <v>#N/A</v>
      </c>
      <c r="Q163" s="268" t="e">
        <f>(INDEX(Finish_table!BA$4:BA$99,MATCH('10Year_History_Results'!$G163,Finish_table!BB$4:BB$99,0),1))</f>
        <v>#N/A</v>
      </c>
      <c r="R163" s="268" t="e">
        <f>(INDEX(Finish_table!BJ$4:BJ$99,MATCH('10Year_History_Results'!$G163,Finish_table!BK$4:BK$99,0),1))</f>
        <v>#N/A</v>
      </c>
      <c r="S163" s="268" t="e">
        <f>(INDEX(Finish_table!BS$4:BS$99,MATCH('10Year_History_Results'!$G163,Finish_table!BT$4:BT$99,0),1))</f>
        <v>#N/A</v>
      </c>
      <c r="T163" s="268" t="e">
        <f>(INDEX(Finish_table!CB$4:CB$99,MATCH('10Year_History_Results'!$G163,Finish_table!CC$4:CC$99,0),1))</f>
        <v>#N/A</v>
      </c>
      <c r="U163" s="268" t="str">
        <f>(INDEX(Finish_table!CK$4:CK$99,MATCH('10Year_History_Results'!$G163,Finish_table!CL$4:CL$99,0),1))</f>
        <v>QF</v>
      </c>
      <c r="V163" s="288" t="e">
        <f>(INDEX(Finish_table!CT$4:CT$99,MATCH('10Year_History_Results'!$G163,Finish_table!CU$4:CU$99,0),1))</f>
        <v>#N/A</v>
      </c>
      <c r="W163" s="2"/>
      <c r="Z163">
        <f t="shared" si="66"/>
        <v>548</v>
      </c>
      <c r="AA163" s="117"/>
      <c r="AB163" s="2"/>
      <c r="AC163" s="2">
        <f t="shared" si="86"/>
        <v>0</v>
      </c>
      <c r="AD163" s="2">
        <f t="shared" si="67"/>
        <v>0</v>
      </c>
      <c r="AE163" s="2">
        <f t="shared" si="68"/>
        <v>0</v>
      </c>
      <c r="AF163" s="2">
        <f t="shared" si="69"/>
        <v>0</v>
      </c>
      <c r="AG163" s="2">
        <f t="shared" si="70"/>
        <v>0</v>
      </c>
      <c r="AH163" s="2">
        <f t="shared" si="71"/>
        <v>0</v>
      </c>
      <c r="AI163" s="2">
        <f t="shared" si="72"/>
        <v>0</v>
      </c>
      <c r="AJ163" s="2">
        <f t="shared" si="73"/>
        <v>0</v>
      </c>
      <c r="AK163" s="2">
        <f t="shared" si="74"/>
        <v>0</v>
      </c>
      <c r="AL163" s="154">
        <f t="shared" si="75"/>
        <v>0</v>
      </c>
      <c r="AM163" s="2">
        <f t="shared" si="87"/>
        <v>0</v>
      </c>
      <c r="AN163" s="2"/>
      <c r="AO163">
        <f t="shared" si="88"/>
        <v>548</v>
      </c>
      <c r="AP163" s="117"/>
      <c r="AQ163" s="2"/>
      <c r="AR163" s="2">
        <f>INDEX('2001'!$B$44:$B$140,'10Year_History_Results'!BF163)</f>
        <v>0</v>
      </c>
      <c r="AS163" s="2">
        <f>INDEX('2002'!$B$44:$B$140,'10Year_History_Results'!BG163)</f>
        <v>0</v>
      </c>
      <c r="AT163" s="2">
        <f>INDEX('2003'!$B$44:$B$140,'10Year_History_Results'!BH163)</f>
        <v>0</v>
      </c>
      <c r="AU163" s="2">
        <f>INDEX('2004'!$B$44:$B$140,'10Year_History_Results'!BI163)</f>
        <v>0</v>
      </c>
      <c r="AV163" s="2">
        <f>INDEX('2005'!$B$44:$B$140,'10Year_History_Results'!BJ163)</f>
        <v>0</v>
      </c>
      <c r="AW163" s="2">
        <f>INDEX('2006'!$B$44:$B$140,'10Year_History_Results'!BK163)</f>
        <v>0</v>
      </c>
      <c r="AX163" s="2">
        <f>INDEX('2007'!$B$44:$B$140,'10Year_History_Results'!BL163)</f>
        <v>0</v>
      </c>
      <c r="AY163" s="2">
        <f>INDEX('2008'!$B$44:$B$140,'10Year_History_Results'!BM163)</f>
        <v>0</v>
      </c>
      <c r="AZ163" s="2">
        <f>INDEX('2009'!$B$44:$B$140,'10Year_History_Results'!BN163)</f>
        <v>14</v>
      </c>
      <c r="BA163" s="154">
        <f>INDEX('2010'!$B$44:$B$140,'10Year_History_Results'!BO163)</f>
        <v>0</v>
      </c>
      <c r="BC163">
        <f t="shared" si="89"/>
        <v>548</v>
      </c>
      <c r="BD163" s="117"/>
      <c r="BE163" s="2"/>
      <c r="BF163" s="2">
        <f>IF(ISNA(MATCH($BC163,'2001'!$A$44:$A$139,0)),97,MATCH($BC163,'2001'!$A$44:$A$139,0))</f>
        <v>97</v>
      </c>
      <c r="BG163" s="2">
        <f>IF(ISNA(MATCH($BC163,'2002'!$A$44:$A$139,0)),97,MATCH($BC163,'2002'!$A$44:$A$139,0))</f>
        <v>97</v>
      </c>
      <c r="BH163" s="2">
        <f>IF(ISNA(MATCH($BC163,'2003'!$A$44:$A$139,0)),97,MATCH($BC163,'2003'!$A$44:$A$139,0))</f>
        <v>97</v>
      </c>
      <c r="BI163" s="2">
        <f>IF(ISNA(MATCH($BC163,'2004'!$A$44:$A$139,0)),97,MATCH($BC163,'2004'!$A$44:$A$139,0))</f>
        <v>97</v>
      </c>
      <c r="BJ163" s="2">
        <f>IF(ISNA(MATCH($BC163,'2005'!$A$44:$A$139,0)),97,MATCH($BC163,'2005'!$A$44:$A$139,0))</f>
        <v>97</v>
      </c>
      <c r="BK163" s="2">
        <f>IF(ISNA(MATCH($BC163,'2006'!$A$44:$A$139,0)),97,MATCH($BC163,'2006'!$A$44:$A$139,0))</f>
        <v>97</v>
      </c>
      <c r="BL163" s="2">
        <f>IF(ISNA(MATCH($BC163,'2007'!$A$44:$A$139,0)),97,MATCH($BC163,'2007'!$A$44:$A$139,0))</f>
        <v>97</v>
      </c>
      <c r="BM163" s="2">
        <f>IF(ISNA(MATCH($BC163,'2008'!$A$44:$A$139,0)),97,MATCH($BC163,'2008'!$A$44:$A$139,0))</f>
        <v>97</v>
      </c>
      <c r="BN163" s="2">
        <f>IF(ISNA(MATCH($BC163,'2009'!$A$44:$A$139,0)),97,MATCH($BC163,'2009'!$A$44:$A$139,0))</f>
        <v>48</v>
      </c>
      <c r="BO163" s="154">
        <f>IF(ISNA(MATCH($BC163,'2010'!$A$44:$A$139,0)),97,MATCH($BC163,'2010'!$A$44:$A$139,0))</f>
        <v>97</v>
      </c>
      <c r="BQ163">
        <f t="shared" si="90"/>
        <v>548</v>
      </c>
      <c r="BR163" s="326"/>
      <c r="BS163" s="324"/>
      <c r="BT163" s="324">
        <f t="shared" si="91"/>
        <v>0</v>
      </c>
      <c r="BU163" s="324">
        <f t="shared" si="76"/>
        <v>0</v>
      </c>
      <c r="BV163" s="324">
        <f t="shared" si="77"/>
        <v>0</v>
      </c>
      <c r="BW163" s="324">
        <f t="shared" si="78"/>
        <v>0</v>
      </c>
      <c r="BX163" s="324">
        <f t="shared" si="79"/>
        <v>0</v>
      </c>
      <c r="BY163" s="324">
        <f t="shared" si="80"/>
        <v>0</v>
      </c>
      <c r="BZ163" s="324">
        <f t="shared" si="81"/>
        <v>0</v>
      </c>
      <c r="CA163" s="324">
        <f t="shared" si="82"/>
        <v>0</v>
      </c>
      <c r="CB163" s="324">
        <f t="shared" si="83"/>
        <v>14</v>
      </c>
      <c r="CC163" s="325">
        <f t="shared" si="84"/>
        <v>9.3323999999999998</v>
      </c>
    </row>
    <row r="164" spans="2:81" ht="13.5" thickBot="1">
      <c r="B164" s="138">
        <v>71</v>
      </c>
      <c r="C164" s="52">
        <f t="shared" si="62"/>
        <v>5</v>
      </c>
      <c r="D164" s="52">
        <f t="shared" si="85"/>
        <v>0</v>
      </c>
      <c r="E164" s="99"/>
      <c r="F164" s="2">
        <f t="shared" si="92"/>
        <v>159</v>
      </c>
      <c r="G164" s="158">
        <v>708</v>
      </c>
      <c r="H164" s="169">
        <f t="shared" si="63"/>
        <v>1</v>
      </c>
      <c r="I164" s="169">
        <f t="shared" si="64"/>
        <v>14</v>
      </c>
      <c r="J164" s="331">
        <f t="shared" si="65"/>
        <v>9.3323999999999998</v>
      </c>
      <c r="K164" s="99"/>
      <c r="L164" s="268"/>
      <c r="M164" s="268" t="e">
        <f>(INDEX(Finish_table!R$4:R$83,MATCH('10Year_History_Results'!$G164,Finish_table!S$4:S$83,0),1))</f>
        <v>#N/A</v>
      </c>
      <c r="N164" s="268" t="e">
        <f>(INDEX(Finish_table!Z$4:Z$99,MATCH('10Year_History_Results'!$G164,Finish_table!AA$4:AA$99,0),1))</f>
        <v>#N/A</v>
      </c>
      <c r="O164" s="268" t="e">
        <f>(INDEX(Finish_table!AI$4:AI$99,MATCH('10Year_History_Results'!$G164,Finish_table!AJ$4:AJ$99,0),1))</f>
        <v>#N/A</v>
      </c>
      <c r="P164" s="268" t="e">
        <f>(INDEX(Finish_table!AR$4:AR$99,MATCH('10Year_History_Results'!$G164,Finish_table!AS$4:AS$99,0),1))</f>
        <v>#N/A</v>
      </c>
      <c r="Q164" s="268" t="e">
        <f>(INDEX(Finish_table!BA$4:BA$99,MATCH('10Year_History_Results'!$G164,Finish_table!BB$4:BB$99,0),1))</f>
        <v>#N/A</v>
      </c>
      <c r="R164" s="268" t="e">
        <f>(INDEX(Finish_table!BJ$4:BJ$99,MATCH('10Year_History_Results'!$G164,Finish_table!BK$4:BK$99,0),1))</f>
        <v>#N/A</v>
      </c>
      <c r="S164" s="268" t="e">
        <f>(INDEX(Finish_table!BS$4:BS$99,MATCH('10Year_History_Results'!$G164,Finish_table!BT$4:BT$99,0),1))</f>
        <v>#N/A</v>
      </c>
      <c r="T164" s="268" t="e">
        <f>(INDEX(Finish_table!CB$4:CB$99,MATCH('10Year_History_Results'!$G164,Finish_table!CC$4:CC$99,0),1))</f>
        <v>#N/A</v>
      </c>
      <c r="U164" s="268" t="str">
        <f>(INDEX(Finish_table!CK$4:CK$99,MATCH('10Year_History_Results'!$G164,Finish_table!CL$4:CL$99,0),1))</f>
        <v>QF</v>
      </c>
      <c r="V164" s="288" t="e">
        <f>(INDEX(Finish_table!CT$4:CT$99,MATCH('10Year_History_Results'!$G164,Finish_table!CU$4:CU$99,0),1))</f>
        <v>#N/A</v>
      </c>
      <c r="W164" s="2"/>
      <c r="Z164">
        <f t="shared" si="66"/>
        <v>708</v>
      </c>
      <c r="AA164" s="117"/>
      <c r="AB164" s="2"/>
      <c r="AC164" s="2">
        <f t="shared" si="86"/>
        <v>0</v>
      </c>
      <c r="AD164" s="2">
        <f t="shared" si="67"/>
        <v>0</v>
      </c>
      <c r="AE164" s="2">
        <f t="shared" si="68"/>
        <v>0</v>
      </c>
      <c r="AF164" s="2">
        <f t="shared" si="69"/>
        <v>0</v>
      </c>
      <c r="AG164" s="2">
        <f t="shared" si="70"/>
        <v>0</v>
      </c>
      <c r="AH164" s="2">
        <f t="shared" si="71"/>
        <v>0</v>
      </c>
      <c r="AI164" s="2">
        <f t="shared" si="72"/>
        <v>0</v>
      </c>
      <c r="AJ164" s="2">
        <f t="shared" si="73"/>
        <v>0</v>
      </c>
      <c r="AK164" s="2">
        <f t="shared" si="74"/>
        <v>0</v>
      </c>
      <c r="AL164" s="154">
        <f t="shared" si="75"/>
        <v>0</v>
      </c>
      <c r="AM164" s="2">
        <f t="shared" si="87"/>
        <v>0</v>
      </c>
      <c r="AN164" s="2"/>
      <c r="AO164">
        <f t="shared" si="88"/>
        <v>708</v>
      </c>
      <c r="AP164" s="117"/>
      <c r="AQ164" s="2"/>
      <c r="AR164" s="2">
        <f>INDEX('2001'!$B$44:$B$140,'10Year_History_Results'!BF164)</f>
        <v>0</v>
      </c>
      <c r="AS164" s="2">
        <f>INDEX('2002'!$B$44:$B$140,'10Year_History_Results'!BG164)</f>
        <v>0</v>
      </c>
      <c r="AT164" s="2">
        <f>INDEX('2003'!$B$44:$B$140,'10Year_History_Results'!BH164)</f>
        <v>0</v>
      </c>
      <c r="AU164" s="2">
        <f>INDEX('2004'!$B$44:$B$140,'10Year_History_Results'!BI164)</f>
        <v>0</v>
      </c>
      <c r="AV164" s="2">
        <f>INDEX('2005'!$B$44:$B$140,'10Year_History_Results'!BJ164)</f>
        <v>0</v>
      </c>
      <c r="AW164" s="2">
        <f>INDEX('2006'!$B$44:$B$140,'10Year_History_Results'!BK164)</f>
        <v>0</v>
      </c>
      <c r="AX164" s="2">
        <f>INDEX('2007'!$B$44:$B$140,'10Year_History_Results'!BL164)</f>
        <v>0</v>
      </c>
      <c r="AY164" s="2">
        <f>INDEX('2008'!$B$44:$B$140,'10Year_History_Results'!BM164)</f>
        <v>0</v>
      </c>
      <c r="AZ164" s="2">
        <f>INDEX('2009'!$B$44:$B$140,'10Year_History_Results'!BN164)</f>
        <v>14</v>
      </c>
      <c r="BA164" s="154">
        <f>INDEX('2010'!$B$44:$B$140,'10Year_History_Results'!BO164)</f>
        <v>0</v>
      </c>
      <c r="BC164">
        <f t="shared" si="89"/>
        <v>708</v>
      </c>
      <c r="BD164" s="117"/>
      <c r="BE164" s="2"/>
      <c r="BF164" s="2">
        <f>IF(ISNA(MATCH($BC164,'2001'!$A$44:$A$139,0)),97,MATCH($BC164,'2001'!$A$44:$A$139,0))</f>
        <v>97</v>
      </c>
      <c r="BG164" s="2">
        <f>IF(ISNA(MATCH($BC164,'2002'!$A$44:$A$139,0)),97,MATCH($BC164,'2002'!$A$44:$A$139,0))</f>
        <v>97</v>
      </c>
      <c r="BH164" s="2">
        <f>IF(ISNA(MATCH($BC164,'2003'!$A$44:$A$139,0)),97,MATCH($BC164,'2003'!$A$44:$A$139,0))</f>
        <v>97</v>
      </c>
      <c r="BI164" s="2">
        <f>IF(ISNA(MATCH($BC164,'2004'!$A$44:$A$139,0)),97,MATCH($BC164,'2004'!$A$44:$A$139,0))</f>
        <v>97</v>
      </c>
      <c r="BJ164" s="2">
        <f>IF(ISNA(MATCH($BC164,'2005'!$A$44:$A$139,0)),97,MATCH($BC164,'2005'!$A$44:$A$139,0))</f>
        <v>97</v>
      </c>
      <c r="BK164" s="2">
        <f>IF(ISNA(MATCH($BC164,'2006'!$A$44:$A$139,0)),97,MATCH($BC164,'2006'!$A$44:$A$139,0))</f>
        <v>97</v>
      </c>
      <c r="BL164" s="2">
        <f>IF(ISNA(MATCH($BC164,'2007'!$A$44:$A$139,0)),97,MATCH($BC164,'2007'!$A$44:$A$139,0))</f>
        <v>97</v>
      </c>
      <c r="BM164" s="2">
        <f>IF(ISNA(MATCH($BC164,'2008'!$A$44:$A$139,0)),97,MATCH($BC164,'2008'!$A$44:$A$139,0))</f>
        <v>97</v>
      </c>
      <c r="BN164" s="2">
        <f>IF(ISNA(MATCH($BC164,'2009'!$A$44:$A$139,0)),97,MATCH($BC164,'2009'!$A$44:$A$139,0))</f>
        <v>51</v>
      </c>
      <c r="BO164" s="154">
        <f>IF(ISNA(MATCH($BC164,'2010'!$A$44:$A$139,0)),97,MATCH($BC164,'2010'!$A$44:$A$139,0))</f>
        <v>97</v>
      </c>
      <c r="BQ164">
        <f t="shared" si="90"/>
        <v>708</v>
      </c>
      <c r="BR164" s="326"/>
      <c r="BS164" s="324"/>
      <c r="BT164" s="324">
        <f t="shared" si="91"/>
        <v>0</v>
      </c>
      <c r="BU164" s="324">
        <f t="shared" si="76"/>
        <v>0</v>
      </c>
      <c r="BV164" s="324">
        <f t="shared" si="77"/>
        <v>0</v>
      </c>
      <c r="BW164" s="324">
        <f t="shared" si="78"/>
        <v>0</v>
      </c>
      <c r="BX164" s="324">
        <f t="shared" si="79"/>
        <v>0</v>
      </c>
      <c r="BY164" s="324">
        <f t="shared" si="80"/>
        <v>0</v>
      </c>
      <c r="BZ164" s="324">
        <f t="shared" si="81"/>
        <v>0</v>
      </c>
      <c r="CA164" s="324">
        <f t="shared" si="82"/>
        <v>0</v>
      </c>
      <c r="CB164" s="324">
        <f t="shared" si="83"/>
        <v>14</v>
      </c>
      <c r="CC164" s="325">
        <f t="shared" si="84"/>
        <v>9.3323999999999998</v>
      </c>
    </row>
    <row r="165" spans="2:81" ht="13.5" thickBot="1">
      <c r="B165" s="138">
        <v>71</v>
      </c>
      <c r="C165" s="52">
        <f t="shared" si="62"/>
        <v>6</v>
      </c>
      <c r="D165" s="52">
        <f t="shared" si="85"/>
        <v>0</v>
      </c>
      <c r="E165" s="99"/>
      <c r="F165" s="2">
        <f t="shared" si="92"/>
        <v>160</v>
      </c>
      <c r="G165" s="158">
        <v>1987</v>
      </c>
      <c r="H165" s="169">
        <f t="shared" si="63"/>
        <v>1</v>
      </c>
      <c r="I165" s="169">
        <f t="shared" si="64"/>
        <v>14</v>
      </c>
      <c r="J165" s="331">
        <f t="shared" si="65"/>
        <v>9.3323999999999998</v>
      </c>
      <c r="K165" s="99"/>
      <c r="L165" s="268"/>
      <c r="M165" s="268" t="e">
        <f>(INDEX(Finish_table!R$4:R$83,MATCH('10Year_History_Results'!$G165,Finish_table!S$4:S$83,0),1))</f>
        <v>#N/A</v>
      </c>
      <c r="N165" s="268" t="e">
        <f>(INDEX(Finish_table!Z$4:Z$99,MATCH('10Year_History_Results'!$G165,Finish_table!AA$4:AA$99,0),1))</f>
        <v>#N/A</v>
      </c>
      <c r="O165" s="268" t="e">
        <f>(INDEX(Finish_table!AI$4:AI$99,MATCH('10Year_History_Results'!$G165,Finish_table!AJ$4:AJ$99,0),1))</f>
        <v>#N/A</v>
      </c>
      <c r="P165" s="268" t="e">
        <f>(INDEX(Finish_table!AR$4:AR$99,MATCH('10Year_History_Results'!$G165,Finish_table!AS$4:AS$99,0),1))</f>
        <v>#N/A</v>
      </c>
      <c r="Q165" s="268" t="e">
        <f>(INDEX(Finish_table!BA$4:BA$99,MATCH('10Year_History_Results'!$G165,Finish_table!BB$4:BB$99,0),1))</f>
        <v>#N/A</v>
      </c>
      <c r="R165" s="268" t="e">
        <f>(INDEX(Finish_table!BJ$4:BJ$99,MATCH('10Year_History_Results'!$G165,Finish_table!BK$4:BK$99,0),1))</f>
        <v>#N/A</v>
      </c>
      <c r="S165" s="268" t="e">
        <f>(INDEX(Finish_table!BS$4:BS$99,MATCH('10Year_History_Results'!$G165,Finish_table!BT$4:BT$99,0),1))</f>
        <v>#N/A</v>
      </c>
      <c r="T165" s="268" t="e">
        <f>(INDEX(Finish_table!CB$4:CB$99,MATCH('10Year_History_Results'!$G165,Finish_table!CC$4:CC$99,0),1))</f>
        <v>#N/A</v>
      </c>
      <c r="U165" s="268" t="str">
        <f>(INDEX(Finish_table!CK$4:CK$99,MATCH('10Year_History_Results'!$G165,Finish_table!CL$4:CL$99,0),1))</f>
        <v>QF</v>
      </c>
      <c r="V165" s="288" t="e">
        <f>(INDEX(Finish_table!CT$4:CT$99,MATCH('10Year_History_Results'!$G165,Finish_table!CU$4:CU$99,0),1))</f>
        <v>#N/A</v>
      </c>
      <c r="W165" s="2"/>
      <c r="Z165">
        <f t="shared" si="66"/>
        <v>1987</v>
      </c>
      <c r="AA165" s="117"/>
      <c r="AB165" s="2"/>
      <c r="AC165" s="2">
        <f t="shared" si="86"/>
        <v>0</v>
      </c>
      <c r="AD165" s="2">
        <f t="shared" si="67"/>
        <v>0</v>
      </c>
      <c r="AE165" s="2">
        <f t="shared" si="68"/>
        <v>0</v>
      </c>
      <c r="AF165" s="2">
        <f t="shared" si="69"/>
        <v>0</v>
      </c>
      <c r="AG165" s="2">
        <f t="shared" si="70"/>
        <v>0</v>
      </c>
      <c r="AH165" s="2">
        <f t="shared" si="71"/>
        <v>0</v>
      </c>
      <c r="AI165" s="2">
        <f t="shared" si="72"/>
        <v>0</v>
      </c>
      <c r="AJ165" s="2">
        <f t="shared" si="73"/>
        <v>0</v>
      </c>
      <c r="AK165" s="2">
        <f t="shared" si="74"/>
        <v>0</v>
      </c>
      <c r="AL165" s="154">
        <f t="shared" si="75"/>
        <v>0</v>
      </c>
      <c r="AM165" s="2">
        <f t="shared" si="87"/>
        <v>0</v>
      </c>
      <c r="AN165" s="2"/>
      <c r="AO165">
        <f t="shared" si="88"/>
        <v>1987</v>
      </c>
      <c r="AP165" s="117"/>
      <c r="AQ165" s="2"/>
      <c r="AR165" s="2">
        <f>INDEX('2001'!$B$44:$B$140,'10Year_History_Results'!BF165)</f>
        <v>0</v>
      </c>
      <c r="AS165" s="2">
        <f>INDEX('2002'!$B$44:$B$140,'10Year_History_Results'!BG165)</f>
        <v>0</v>
      </c>
      <c r="AT165" s="2">
        <f>INDEX('2003'!$B$44:$B$140,'10Year_History_Results'!BH165)</f>
        <v>0</v>
      </c>
      <c r="AU165" s="2">
        <f>INDEX('2004'!$B$44:$B$140,'10Year_History_Results'!BI165)</f>
        <v>0</v>
      </c>
      <c r="AV165" s="2">
        <f>INDEX('2005'!$B$44:$B$140,'10Year_History_Results'!BJ165)</f>
        <v>0</v>
      </c>
      <c r="AW165" s="2">
        <f>INDEX('2006'!$B$44:$B$140,'10Year_History_Results'!BK165)</f>
        <v>0</v>
      </c>
      <c r="AX165" s="2">
        <f>INDEX('2007'!$B$44:$B$140,'10Year_History_Results'!BL165)</f>
        <v>0</v>
      </c>
      <c r="AY165" s="2">
        <f>INDEX('2008'!$B$44:$B$140,'10Year_History_Results'!BM165)</f>
        <v>0</v>
      </c>
      <c r="AZ165" s="2">
        <f>INDEX('2009'!$B$44:$B$140,'10Year_History_Results'!BN165)</f>
        <v>14</v>
      </c>
      <c r="BA165" s="154">
        <f>INDEX('2010'!$B$44:$B$140,'10Year_History_Results'!BO165)</f>
        <v>0</v>
      </c>
      <c r="BC165">
        <f t="shared" si="89"/>
        <v>1987</v>
      </c>
      <c r="BD165" s="117"/>
      <c r="BE165" s="2"/>
      <c r="BF165" s="2">
        <f>IF(ISNA(MATCH($BC165,'2001'!$A$44:$A$139,0)),97,MATCH($BC165,'2001'!$A$44:$A$139,0))</f>
        <v>97</v>
      </c>
      <c r="BG165" s="2">
        <f>IF(ISNA(MATCH($BC165,'2002'!$A$44:$A$139,0)),97,MATCH($BC165,'2002'!$A$44:$A$139,0))</f>
        <v>97</v>
      </c>
      <c r="BH165" s="2">
        <f>IF(ISNA(MATCH($BC165,'2003'!$A$44:$A$139,0)),97,MATCH($BC165,'2003'!$A$44:$A$139,0))</f>
        <v>97</v>
      </c>
      <c r="BI165" s="2">
        <f>IF(ISNA(MATCH($BC165,'2004'!$A$44:$A$139,0)),97,MATCH($BC165,'2004'!$A$44:$A$139,0))</f>
        <v>97</v>
      </c>
      <c r="BJ165" s="2">
        <f>IF(ISNA(MATCH($BC165,'2005'!$A$44:$A$139,0)),97,MATCH($BC165,'2005'!$A$44:$A$139,0))</f>
        <v>97</v>
      </c>
      <c r="BK165" s="2">
        <f>IF(ISNA(MATCH($BC165,'2006'!$A$44:$A$139,0)),97,MATCH($BC165,'2006'!$A$44:$A$139,0))</f>
        <v>97</v>
      </c>
      <c r="BL165" s="2">
        <f>IF(ISNA(MATCH($BC165,'2007'!$A$44:$A$139,0)),97,MATCH($BC165,'2007'!$A$44:$A$139,0))</f>
        <v>97</v>
      </c>
      <c r="BM165" s="2">
        <f>IF(ISNA(MATCH($BC165,'2008'!$A$44:$A$139,0)),97,MATCH($BC165,'2008'!$A$44:$A$139,0))</f>
        <v>97</v>
      </c>
      <c r="BN165" s="2">
        <f>IF(ISNA(MATCH($BC165,'2009'!$A$44:$A$139,0)),97,MATCH($BC165,'2009'!$A$44:$A$139,0))</f>
        <v>87</v>
      </c>
      <c r="BO165" s="154">
        <f>IF(ISNA(MATCH($BC165,'2010'!$A$44:$A$139,0)),97,MATCH($BC165,'2010'!$A$44:$A$139,0))</f>
        <v>97</v>
      </c>
      <c r="BQ165">
        <f t="shared" si="90"/>
        <v>1987</v>
      </c>
      <c r="BR165" s="326"/>
      <c r="BS165" s="324"/>
      <c r="BT165" s="324">
        <f t="shared" si="91"/>
        <v>0</v>
      </c>
      <c r="BU165" s="324">
        <f t="shared" si="76"/>
        <v>0</v>
      </c>
      <c r="BV165" s="324">
        <f t="shared" si="77"/>
        <v>0</v>
      </c>
      <c r="BW165" s="324">
        <f t="shared" si="78"/>
        <v>0</v>
      </c>
      <c r="BX165" s="324">
        <f t="shared" si="79"/>
        <v>0</v>
      </c>
      <c r="BY165" s="324">
        <f t="shared" si="80"/>
        <v>0</v>
      </c>
      <c r="BZ165" s="324">
        <f t="shared" si="81"/>
        <v>0</v>
      </c>
      <c r="CA165" s="324">
        <f t="shared" si="82"/>
        <v>0</v>
      </c>
      <c r="CB165" s="324">
        <f t="shared" si="83"/>
        <v>14</v>
      </c>
      <c r="CC165" s="325">
        <f t="shared" si="84"/>
        <v>9.3323999999999998</v>
      </c>
    </row>
    <row r="166" spans="2:81" ht="13.5" thickBot="1">
      <c r="B166" s="138">
        <v>71</v>
      </c>
      <c r="C166" s="52">
        <f t="shared" si="62"/>
        <v>7</v>
      </c>
      <c r="D166" s="52">
        <f t="shared" si="85"/>
        <v>0</v>
      </c>
      <c r="E166" s="99"/>
      <c r="F166" s="2">
        <f t="shared" si="92"/>
        <v>161</v>
      </c>
      <c r="G166" s="158">
        <v>2377</v>
      </c>
      <c r="H166" s="169">
        <f t="shared" si="63"/>
        <v>1</v>
      </c>
      <c r="I166" s="169">
        <f t="shared" si="64"/>
        <v>14</v>
      </c>
      <c r="J166" s="331">
        <f t="shared" si="65"/>
        <v>9.3323999999999998</v>
      </c>
      <c r="K166" s="99"/>
      <c r="L166" s="268"/>
      <c r="M166" s="268" t="e">
        <f>(INDEX(Finish_table!R$4:R$83,MATCH('10Year_History_Results'!$G166,Finish_table!S$4:S$83,0),1))</f>
        <v>#N/A</v>
      </c>
      <c r="N166" s="268" t="e">
        <f>(INDEX(Finish_table!Z$4:Z$99,MATCH('10Year_History_Results'!$G166,Finish_table!AA$4:AA$99,0),1))</f>
        <v>#N/A</v>
      </c>
      <c r="O166" s="268" t="e">
        <f>(INDEX(Finish_table!AI$4:AI$99,MATCH('10Year_History_Results'!$G166,Finish_table!AJ$4:AJ$99,0),1))</f>
        <v>#N/A</v>
      </c>
      <c r="P166" s="268" t="e">
        <f>(INDEX(Finish_table!AR$4:AR$99,MATCH('10Year_History_Results'!$G166,Finish_table!AS$4:AS$99,0),1))</f>
        <v>#N/A</v>
      </c>
      <c r="Q166" s="268" t="e">
        <f>(INDEX(Finish_table!BA$4:BA$99,MATCH('10Year_History_Results'!$G166,Finish_table!BB$4:BB$99,0),1))</f>
        <v>#N/A</v>
      </c>
      <c r="R166" s="268" t="e">
        <f>(INDEX(Finish_table!BJ$4:BJ$99,MATCH('10Year_History_Results'!$G166,Finish_table!BK$4:BK$99,0),1))</f>
        <v>#N/A</v>
      </c>
      <c r="S166" s="268" t="e">
        <f>(INDEX(Finish_table!BS$4:BS$99,MATCH('10Year_History_Results'!$G166,Finish_table!BT$4:BT$99,0),1))</f>
        <v>#N/A</v>
      </c>
      <c r="T166" s="268" t="e">
        <f>(INDEX(Finish_table!CB$4:CB$99,MATCH('10Year_History_Results'!$G166,Finish_table!CC$4:CC$99,0),1))</f>
        <v>#N/A</v>
      </c>
      <c r="U166" s="268" t="str">
        <f>(INDEX(Finish_table!CK$4:CK$99,MATCH('10Year_History_Results'!$G166,Finish_table!CL$4:CL$99,0),1))</f>
        <v>QF</v>
      </c>
      <c r="V166" s="288" t="e">
        <f>(INDEX(Finish_table!CT$4:CT$99,MATCH('10Year_History_Results'!$G166,Finish_table!CU$4:CU$99,0),1))</f>
        <v>#N/A</v>
      </c>
      <c r="W166" s="2"/>
      <c r="Z166">
        <f t="shared" si="66"/>
        <v>2377</v>
      </c>
      <c r="AA166" s="117"/>
      <c r="AB166" s="2"/>
      <c r="AC166" s="2">
        <f t="shared" si="86"/>
        <v>0</v>
      </c>
      <c r="AD166" s="2">
        <f t="shared" si="67"/>
        <v>0</v>
      </c>
      <c r="AE166" s="2">
        <f t="shared" si="68"/>
        <v>0</v>
      </c>
      <c r="AF166" s="2">
        <f t="shared" si="69"/>
        <v>0</v>
      </c>
      <c r="AG166" s="2">
        <f t="shared" si="70"/>
        <v>0</v>
      </c>
      <c r="AH166" s="2">
        <f t="shared" si="71"/>
        <v>0</v>
      </c>
      <c r="AI166" s="2">
        <f t="shared" si="72"/>
        <v>0</v>
      </c>
      <c r="AJ166" s="2">
        <f t="shared" si="73"/>
        <v>0</v>
      </c>
      <c r="AK166" s="2">
        <f t="shared" si="74"/>
        <v>0</v>
      </c>
      <c r="AL166" s="154">
        <f t="shared" si="75"/>
        <v>0</v>
      </c>
      <c r="AM166" s="2">
        <f t="shared" si="87"/>
        <v>0</v>
      </c>
      <c r="AN166" s="2"/>
      <c r="AO166">
        <f t="shared" si="88"/>
        <v>2377</v>
      </c>
      <c r="AP166" s="117"/>
      <c r="AQ166" s="2"/>
      <c r="AR166" s="2">
        <f>INDEX('2001'!$B$44:$B$140,'10Year_History_Results'!BF166)</f>
        <v>0</v>
      </c>
      <c r="AS166" s="2">
        <f>INDEX('2002'!$B$44:$B$140,'10Year_History_Results'!BG166)</f>
        <v>0</v>
      </c>
      <c r="AT166" s="2">
        <f>INDEX('2003'!$B$44:$B$140,'10Year_History_Results'!BH166)</f>
        <v>0</v>
      </c>
      <c r="AU166" s="2">
        <f>INDEX('2004'!$B$44:$B$140,'10Year_History_Results'!BI166)</f>
        <v>0</v>
      </c>
      <c r="AV166" s="2">
        <f>INDEX('2005'!$B$44:$B$140,'10Year_History_Results'!BJ166)</f>
        <v>0</v>
      </c>
      <c r="AW166" s="2">
        <f>INDEX('2006'!$B$44:$B$140,'10Year_History_Results'!BK166)</f>
        <v>0</v>
      </c>
      <c r="AX166" s="2">
        <f>INDEX('2007'!$B$44:$B$140,'10Year_History_Results'!BL166)</f>
        <v>0</v>
      </c>
      <c r="AY166" s="2">
        <f>INDEX('2008'!$B$44:$B$140,'10Year_History_Results'!BM166)</f>
        <v>0</v>
      </c>
      <c r="AZ166" s="2">
        <f>INDEX('2009'!$B$44:$B$140,'10Year_History_Results'!BN166)</f>
        <v>14</v>
      </c>
      <c r="BA166" s="154">
        <f>INDEX('2010'!$B$44:$B$140,'10Year_History_Results'!BO166)</f>
        <v>0</v>
      </c>
      <c r="BC166">
        <f t="shared" si="89"/>
        <v>2377</v>
      </c>
      <c r="BD166" s="117"/>
      <c r="BE166" s="2"/>
      <c r="BF166" s="2">
        <f>IF(ISNA(MATCH($BC166,'2001'!$A$44:$A$139,0)),97,MATCH($BC166,'2001'!$A$44:$A$139,0))</f>
        <v>97</v>
      </c>
      <c r="BG166" s="2">
        <f>IF(ISNA(MATCH($BC166,'2002'!$A$44:$A$139,0)),97,MATCH($BC166,'2002'!$A$44:$A$139,0))</f>
        <v>97</v>
      </c>
      <c r="BH166" s="2">
        <f>IF(ISNA(MATCH($BC166,'2003'!$A$44:$A$139,0)),97,MATCH($BC166,'2003'!$A$44:$A$139,0))</f>
        <v>97</v>
      </c>
      <c r="BI166" s="2">
        <f>IF(ISNA(MATCH($BC166,'2004'!$A$44:$A$139,0)),97,MATCH($BC166,'2004'!$A$44:$A$139,0))</f>
        <v>97</v>
      </c>
      <c r="BJ166" s="2">
        <f>IF(ISNA(MATCH($BC166,'2005'!$A$44:$A$139,0)),97,MATCH($BC166,'2005'!$A$44:$A$139,0))</f>
        <v>97</v>
      </c>
      <c r="BK166" s="2">
        <f>IF(ISNA(MATCH($BC166,'2006'!$A$44:$A$139,0)),97,MATCH($BC166,'2006'!$A$44:$A$139,0))</f>
        <v>97</v>
      </c>
      <c r="BL166" s="2">
        <f>IF(ISNA(MATCH($BC166,'2007'!$A$44:$A$139,0)),97,MATCH($BC166,'2007'!$A$44:$A$139,0))</f>
        <v>97</v>
      </c>
      <c r="BM166" s="2">
        <f>IF(ISNA(MATCH($BC166,'2008'!$A$44:$A$139,0)),97,MATCH($BC166,'2008'!$A$44:$A$139,0))</f>
        <v>97</v>
      </c>
      <c r="BN166" s="2">
        <f>IF(ISNA(MATCH($BC166,'2009'!$A$44:$A$139,0)),97,MATCH($BC166,'2009'!$A$44:$A$139,0))</f>
        <v>91</v>
      </c>
      <c r="BO166" s="154">
        <f>IF(ISNA(MATCH($BC166,'2010'!$A$44:$A$139,0)),97,MATCH($BC166,'2010'!$A$44:$A$139,0))</f>
        <v>97</v>
      </c>
      <c r="BQ166">
        <f t="shared" si="90"/>
        <v>2377</v>
      </c>
      <c r="BR166" s="326"/>
      <c r="BS166" s="324"/>
      <c r="BT166" s="324">
        <f t="shared" si="91"/>
        <v>0</v>
      </c>
      <c r="BU166" s="324">
        <f t="shared" si="76"/>
        <v>0</v>
      </c>
      <c r="BV166" s="324">
        <f t="shared" si="77"/>
        <v>0</v>
      </c>
      <c r="BW166" s="324">
        <f t="shared" si="78"/>
        <v>0</v>
      </c>
      <c r="BX166" s="324">
        <f t="shared" si="79"/>
        <v>0</v>
      </c>
      <c r="BY166" s="324">
        <f t="shared" si="80"/>
        <v>0</v>
      </c>
      <c r="BZ166" s="324">
        <f t="shared" si="81"/>
        <v>0</v>
      </c>
      <c r="CA166" s="324">
        <f t="shared" si="82"/>
        <v>0</v>
      </c>
      <c r="CB166" s="324">
        <f t="shared" si="83"/>
        <v>14</v>
      </c>
      <c r="CC166" s="325">
        <f t="shared" si="84"/>
        <v>9.3323999999999998</v>
      </c>
    </row>
    <row r="167" spans="2:81" ht="13.5" thickBot="1">
      <c r="B167" s="138">
        <v>71</v>
      </c>
      <c r="C167" s="52">
        <f t="shared" si="62"/>
        <v>8</v>
      </c>
      <c r="D167" s="52">
        <f t="shared" si="85"/>
        <v>0</v>
      </c>
      <c r="E167" s="99"/>
      <c r="F167" s="2">
        <f t="shared" si="92"/>
        <v>162</v>
      </c>
      <c r="G167" s="100">
        <v>122</v>
      </c>
      <c r="H167" s="169">
        <f t="shared" si="63"/>
        <v>3</v>
      </c>
      <c r="I167" s="169">
        <f t="shared" si="64"/>
        <v>75</v>
      </c>
      <c r="J167" s="331">
        <f t="shared" si="65"/>
        <v>9.3151893704383646</v>
      </c>
      <c r="K167" s="99"/>
      <c r="L167" s="268"/>
      <c r="M167" s="268" t="str">
        <f>(INDEX(Finish_table!R$4:R$83,MATCH('10Year_History_Results'!$G167,Finish_table!S$4:S$83,0),1))</f>
        <v>W</v>
      </c>
      <c r="N167" s="268" t="e">
        <f>(INDEX(Finish_table!Z$4:Z$99,MATCH('10Year_History_Results'!$G167,Finish_table!AA$4:AA$99,0),1))</f>
        <v>#N/A</v>
      </c>
      <c r="O167" s="268" t="e">
        <f>(INDEX(Finish_table!AI$4:AI$99,MATCH('10Year_History_Results'!$G167,Finish_table!AJ$4:AJ$99,0),1))</f>
        <v>#N/A</v>
      </c>
      <c r="P167" s="268" t="e">
        <f>(INDEX(Finish_table!AR$4:AR$99,MATCH('10Year_History_Results'!$G167,Finish_table!AS$4:AS$99,0),1))</f>
        <v>#N/A</v>
      </c>
      <c r="Q167" s="268" t="e">
        <f>(INDEX(Finish_table!BA$4:BA$99,MATCH('10Year_History_Results'!$G167,Finish_table!BB$4:BB$99,0),1))</f>
        <v>#N/A</v>
      </c>
      <c r="R167" s="268" t="str">
        <f>(INDEX(Finish_table!BJ$4:BJ$99,MATCH('10Year_History_Results'!$G167,Finish_table!BK$4:BK$99,0),1))</f>
        <v>F</v>
      </c>
      <c r="S167" s="268" t="e">
        <f>(INDEX(Finish_table!BS$4:BS$99,MATCH('10Year_History_Results'!$G167,Finish_table!BT$4:BT$99,0),1))</f>
        <v>#N/A</v>
      </c>
      <c r="T167" s="268" t="str">
        <f>(INDEX(Finish_table!CB$4:CB$99,MATCH('10Year_History_Results'!$G167,Finish_table!CC$4:CC$99,0),1))</f>
        <v>QF</v>
      </c>
      <c r="U167" s="268" t="e">
        <f>(INDEX(Finish_table!CK$4:CK$99,MATCH('10Year_History_Results'!$G167,Finish_table!CL$4:CL$99,0),1))</f>
        <v>#N/A</v>
      </c>
      <c r="V167" s="288" t="e">
        <f>(INDEX(Finish_table!CT$4:CT$99,MATCH('10Year_History_Results'!$G167,Finish_table!CU$4:CU$99,0),1))</f>
        <v>#N/A</v>
      </c>
      <c r="W167" s="2"/>
      <c r="Z167">
        <f t="shared" si="66"/>
        <v>122</v>
      </c>
      <c r="AA167" s="117"/>
      <c r="AB167" s="2"/>
      <c r="AC167" s="2">
        <f t="shared" si="86"/>
        <v>30</v>
      </c>
      <c r="AD167" s="2">
        <f t="shared" si="67"/>
        <v>0</v>
      </c>
      <c r="AE167" s="2">
        <f t="shared" si="68"/>
        <v>0</v>
      </c>
      <c r="AF167" s="2">
        <f t="shared" si="69"/>
        <v>0</v>
      </c>
      <c r="AG167" s="2">
        <f t="shared" si="70"/>
        <v>0</v>
      </c>
      <c r="AH167" s="2">
        <f t="shared" si="71"/>
        <v>20</v>
      </c>
      <c r="AI167" s="2">
        <f t="shared" si="72"/>
        <v>0</v>
      </c>
      <c r="AJ167" s="2">
        <f t="shared" si="73"/>
        <v>0</v>
      </c>
      <c r="AK167" s="2">
        <f t="shared" si="74"/>
        <v>0</v>
      </c>
      <c r="AL167" s="154">
        <f t="shared" si="75"/>
        <v>0</v>
      </c>
      <c r="AM167" s="2">
        <f t="shared" si="87"/>
        <v>10.801234497346433</v>
      </c>
      <c r="AN167" s="2"/>
      <c r="AO167">
        <f t="shared" si="88"/>
        <v>122</v>
      </c>
      <c r="AP167" s="117"/>
      <c r="AQ167" s="2"/>
      <c r="AR167" s="2">
        <f>INDEX('2001'!$B$44:$B$140,'10Year_History_Results'!BF167)</f>
        <v>15</v>
      </c>
      <c r="AS167" s="2">
        <f>INDEX('2002'!$B$44:$B$140,'10Year_History_Results'!BG167)</f>
        <v>0</v>
      </c>
      <c r="AT167" s="2">
        <f>INDEX('2003'!$B$44:$B$140,'10Year_History_Results'!BH167)</f>
        <v>0</v>
      </c>
      <c r="AU167" s="2">
        <f>INDEX('2004'!$B$44:$B$140,'10Year_History_Results'!BI167)</f>
        <v>0</v>
      </c>
      <c r="AV167" s="2">
        <f>INDEX('2005'!$B$44:$B$140,'10Year_History_Results'!BJ167)</f>
        <v>0</v>
      </c>
      <c r="AW167" s="2">
        <f>INDEX('2006'!$B$44:$B$140,'10Year_History_Results'!BK167)</f>
        <v>1</v>
      </c>
      <c r="AX167" s="2">
        <f>INDEX('2007'!$B$44:$B$140,'10Year_History_Results'!BL167)</f>
        <v>0</v>
      </c>
      <c r="AY167" s="2">
        <f>INDEX('2008'!$B$44:$B$140,'10Year_History_Results'!BM167)</f>
        <v>9</v>
      </c>
      <c r="AZ167" s="2">
        <f>INDEX('2009'!$B$44:$B$140,'10Year_History_Results'!BN167)</f>
        <v>0</v>
      </c>
      <c r="BA167" s="154">
        <f>INDEX('2010'!$B$44:$B$140,'10Year_History_Results'!BO167)</f>
        <v>0</v>
      </c>
      <c r="BC167">
        <f t="shared" si="89"/>
        <v>122</v>
      </c>
      <c r="BD167" s="117"/>
      <c r="BE167" s="2"/>
      <c r="BF167" s="2">
        <f>IF(ISNA(MATCH($BC167,'2001'!$A$44:$A$139,0)),97,MATCH($BC167,'2001'!$A$44:$A$139,0))</f>
        <v>28</v>
      </c>
      <c r="BG167" s="2">
        <f>IF(ISNA(MATCH($BC167,'2002'!$A$44:$A$139,0)),97,MATCH($BC167,'2002'!$A$44:$A$139,0))</f>
        <v>97</v>
      </c>
      <c r="BH167" s="2">
        <f>IF(ISNA(MATCH($BC167,'2003'!$A$44:$A$139,0)),97,MATCH($BC167,'2003'!$A$44:$A$139,0))</f>
        <v>97</v>
      </c>
      <c r="BI167" s="2">
        <f>IF(ISNA(MATCH($BC167,'2004'!$A$44:$A$139,0)),97,MATCH($BC167,'2004'!$A$44:$A$139,0))</f>
        <v>97</v>
      </c>
      <c r="BJ167" s="2">
        <f>IF(ISNA(MATCH($BC167,'2005'!$A$44:$A$139,0)),97,MATCH($BC167,'2005'!$A$44:$A$139,0))</f>
        <v>97</v>
      </c>
      <c r="BK167" s="2">
        <f>IF(ISNA(MATCH($BC167,'2006'!$A$44:$A$139,0)),97,MATCH($BC167,'2006'!$A$44:$A$139,0))</f>
        <v>25</v>
      </c>
      <c r="BL167" s="2">
        <f>IF(ISNA(MATCH($BC167,'2007'!$A$44:$A$139,0)),97,MATCH($BC167,'2007'!$A$44:$A$139,0))</f>
        <v>97</v>
      </c>
      <c r="BM167" s="2">
        <f>IF(ISNA(MATCH($BC167,'2008'!$A$44:$A$139,0)),97,MATCH($BC167,'2008'!$A$44:$A$139,0))</f>
        <v>26</v>
      </c>
      <c r="BN167" s="2">
        <f>IF(ISNA(MATCH($BC167,'2009'!$A$44:$A$139,0)),97,MATCH($BC167,'2009'!$A$44:$A$139,0))</f>
        <v>97</v>
      </c>
      <c r="BO167" s="154">
        <f>IF(ISNA(MATCH($BC167,'2010'!$A$44:$A$139,0)),97,MATCH($BC167,'2010'!$A$44:$A$139,0))</f>
        <v>97</v>
      </c>
      <c r="BQ167">
        <f t="shared" si="90"/>
        <v>122</v>
      </c>
      <c r="BR167" s="326"/>
      <c r="BS167" s="324"/>
      <c r="BT167" s="324">
        <f t="shared" si="91"/>
        <v>45</v>
      </c>
      <c r="BU167" s="324">
        <f t="shared" si="76"/>
        <v>29.997</v>
      </c>
      <c r="BV167" s="324">
        <f t="shared" si="77"/>
        <v>19.996000199999997</v>
      </c>
      <c r="BW167" s="324">
        <f t="shared" si="78"/>
        <v>13.329333733319997</v>
      </c>
      <c r="BX167" s="324">
        <f t="shared" si="79"/>
        <v>8.8853338666311092</v>
      </c>
      <c r="BY167" s="324">
        <f t="shared" si="80"/>
        <v>26.922963555496295</v>
      </c>
      <c r="BZ167" s="324">
        <f t="shared" si="81"/>
        <v>17.946847506093828</v>
      </c>
      <c r="CA167" s="324">
        <f t="shared" si="82"/>
        <v>20.963368547562148</v>
      </c>
      <c r="CB167" s="324">
        <f t="shared" si="83"/>
        <v>13.974181473804927</v>
      </c>
      <c r="CC167" s="325">
        <f t="shared" si="84"/>
        <v>9.3151893704383646</v>
      </c>
    </row>
    <row r="168" spans="2:81" ht="13.5" thickBot="1">
      <c r="B168" s="138">
        <v>71</v>
      </c>
      <c r="C168" s="52">
        <f t="shared" si="62"/>
        <v>9</v>
      </c>
      <c r="D168" s="52">
        <f t="shared" si="85"/>
        <v>0</v>
      </c>
      <c r="E168" s="99"/>
      <c r="F168" s="2">
        <f t="shared" si="92"/>
        <v>163</v>
      </c>
      <c r="G168" s="100">
        <v>279</v>
      </c>
      <c r="H168" s="169">
        <f t="shared" si="63"/>
        <v>6</v>
      </c>
      <c r="I168" s="169">
        <f t="shared" si="64"/>
        <v>119</v>
      </c>
      <c r="J168" s="331">
        <f t="shared" si="65"/>
        <v>9.3134364893493196</v>
      </c>
      <c r="K168" s="99"/>
      <c r="L168" s="268"/>
      <c r="M168" s="268" t="str">
        <f>(INDEX(Finish_table!R$4:R$83,MATCH('10Year_History_Results'!$G168,Finish_table!S$4:S$83,0),1))</f>
        <v>WC</v>
      </c>
      <c r="N168" s="268" t="str">
        <f>(INDEX(Finish_table!Z$4:Z$99,MATCH('10Year_History_Results'!$G168,Finish_table!AA$4:AA$99,0),1))</f>
        <v>QF</v>
      </c>
      <c r="O168" s="268" t="e">
        <f>(INDEX(Finish_table!AI$4:AI$99,MATCH('10Year_History_Results'!$G168,Finish_table!AJ$4:AJ$99,0),1))</f>
        <v>#N/A</v>
      </c>
      <c r="P168" s="268" t="str">
        <f>(INDEX(Finish_table!AR$4:AR$99,MATCH('10Year_History_Results'!$G168,Finish_table!AS$4:AS$99,0),1))</f>
        <v>F</v>
      </c>
      <c r="Q168" s="268" t="str">
        <f>(INDEX(Finish_table!BA$4:BA$99,MATCH('10Year_History_Results'!$G168,Finish_table!BB$4:BB$99,0),1))</f>
        <v>QF</v>
      </c>
      <c r="R168" s="268" t="str">
        <f>(INDEX(Finish_table!BJ$4:BJ$99,MATCH('10Year_History_Results'!$G168,Finish_table!BK$4:BK$99,0),1))</f>
        <v>QF</v>
      </c>
      <c r="S168" s="268" t="str">
        <f>(INDEX(Finish_table!BS$4:BS$99,MATCH('10Year_History_Results'!$G168,Finish_table!BT$4:BT$99,0),1))</f>
        <v>QF</v>
      </c>
      <c r="T168" s="268" t="e">
        <f>(INDEX(Finish_table!CB$4:CB$99,MATCH('10Year_History_Results'!$G168,Finish_table!CC$4:CC$99,0),1))</f>
        <v>#N/A</v>
      </c>
      <c r="U168" s="268" t="e">
        <f>(INDEX(Finish_table!CK$4:CK$99,MATCH('10Year_History_Results'!$G168,Finish_table!CL$4:CL$99,0),1))</f>
        <v>#N/A</v>
      </c>
      <c r="V168" s="288" t="e">
        <f>(INDEX(Finish_table!CT$4:CT$99,MATCH('10Year_History_Results'!$G168,Finish_table!CU$4:CU$99,0),1))</f>
        <v>#N/A</v>
      </c>
      <c r="W168" s="2"/>
      <c r="Z168">
        <f t="shared" si="66"/>
        <v>279</v>
      </c>
      <c r="AA168" s="117"/>
      <c r="AB168" s="2"/>
      <c r="AC168" s="2">
        <f t="shared" si="86"/>
        <v>50</v>
      </c>
      <c r="AD168" s="2">
        <f t="shared" si="67"/>
        <v>0</v>
      </c>
      <c r="AE168" s="2">
        <f t="shared" si="68"/>
        <v>0</v>
      </c>
      <c r="AF168" s="2">
        <f t="shared" si="69"/>
        <v>20</v>
      </c>
      <c r="AG168" s="2">
        <f t="shared" si="70"/>
        <v>0</v>
      </c>
      <c r="AH168" s="2">
        <f t="shared" si="71"/>
        <v>0</v>
      </c>
      <c r="AI168" s="2">
        <f t="shared" si="72"/>
        <v>0</v>
      </c>
      <c r="AJ168" s="2">
        <f t="shared" si="73"/>
        <v>0</v>
      </c>
      <c r="AK168" s="2">
        <f t="shared" si="74"/>
        <v>0</v>
      </c>
      <c r="AL168" s="154">
        <f t="shared" si="75"/>
        <v>0</v>
      </c>
      <c r="AM168" s="2">
        <f t="shared" si="87"/>
        <v>16.363916944844771</v>
      </c>
      <c r="AN168" s="2"/>
      <c r="AO168">
        <f t="shared" si="88"/>
        <v>279</v>
      </c>
      <c r="AP168" s="117"/>
      <c r="AQ168" s="2"/>
      <c r="AR168" s="2">
        <f>INDEX('2001'!$B$44:$B$140,'10Year_History_Results'!BF168)</f>
        <v>8</v>
      </c>
      <c r="AS168" s="2">
        <f>INDEX('2002'!$B$44:$B$140,'10Year_History_Results'!BG168)</f>
        <v>3</v>
      </c>
      <c r="AT168" s="2">
        <f>INDEX('2003'!$B$44:$B$140,'10Year_History_Results'!BH168)</f>
        <v>0</v>
      </c>
      <c r="AU168" s="2">
        <f>INDEX('2004'!$B$44:$B$140,'10Year_History_Results'!BI168)</f>
        <v>14</v>
      </c>
      <c r="AV168" s="2">
        <f>INDEX('2005'!$B$44:$B$140,'10Year_History_Results'!BJ168)</f>
        <v>11</v>
      </c>
      <c r="AW168" s="2">
        <f>INDEX('2006'!$B$44:$B$140,'10Year_History_Results'!BK168)</f>
        <v>6</v>
      </c>
      <c r="AX168" s="2">
        <f>INDEX('2007'!$B$44:$B$140,'10Year_History_Results'!BL168)</f>
        <v>7</v>
      </c>
      <c r="AY168" s="2">
        <f>INDEX('2008'!$B$44:$B$140,'10Year_History_Results'!BM168)</f>
        <v>0</v>
      </c>
      <c r="AZ168" s="2">
        <f>INDEX('2009'!$B$44:$B$140,'10Year_History_Results'!BN168)</f>
        <v>0</v>
      </c>
      <c r="BA168" s="154">
        <f>INDEX('2010'!$B$44:$B$140,'10Year_History_Results'!BO168)</f>
        <v>0</v>
      </c>
      <c r="BC168">
        <f t="shared" si="89"/>
        <v>279</v>
      </c>
      <c r="BD168" s="117"/>
      <c r="BE168" s="2"/>
      <c r="BF168" s="2">
        <f>IF(ISNA(MATCH($BC168,'2001'!$A$44:$A$139,0)),97,MATCH($BC168,'2001'!$A$44:$A$139,0))</f>
        <v>56</v>
      </c>
      <c r="BG168" s="2">
        <f>IF(ISNA(MATCH($BC168,'2002'!$A$44:$A$139,0)),97,MATCH($BC168,'2002'!$A$44:$A$139,0))</f>
        <v>57</v>
      </c>
      <c r="BH168" s="2">
        <f>IF(ISNA(MATCH($BC168,'2003'!$A$44:$A$139,0)),97,MATCH($BC168,'2003'!$A$44:$A$139,0))</f>
        <v>97</v>
      </c>
      <c r="BI168" s="2">
        <f>IF(ISNA(MATCH($BC168,'2004'!$A$44:$A$139,0)),97,MATCH($BC168,'2004'!$A$44:$A$139,0))</f>
        <v>41</v>
      </c>
      <c r="BJ168" s="2">
        <f>IF(ISNA(MATCH($BC168,'2005'!$A$44:$A$139,0)),97,MATCH($BC168,'2005'!$A$44:$A$139,0))</f>
        <v>45</v>
      </c>
      <c r="BK168" s="2">
        <f>IF(ISNA(MATCH($BC168,'2006'!$A$44:$A$139,0)),97,MATCH($BC168,'2006'!$A$44:$A$139,0))</f>
        <v>50</v>
      </c>
      <c r="BL168" s="2">
        <f>IF(ISNA(MATCH($BC168,'2007'!$A$44:$A$139,0)),97,MATCH($BC168,'2007'!$A$44:$A$139,0))</f>
        <v>41</v>
      </c>
      <c r="BM168" s="2">
        <f>IF(ISNA(MATCH($BC168,'2008'!$A$44:$A$139,0)),97,MATCH($BC168,'2008'!$A$44:$A$139,0))</f>
        <v>97</v>
      </c>
      <c r="BN168" s="2">
        <f>IF(ISNA(MATCH($BC168,'2009'!$A$44:$A$139,0)),97,MATCH($BC168,'2009'!$A$44:$A$139,0))</f>
        <v>97</v>
      </c>
      <c r="BO168" s="154">
        <f>IF(ISNA(MATCH($BC168,'2010'!$A$44:$A$139,0)),97,MATCH($BC168,'2010'!$A$44:$A$139,0))</f>
        <v>97</v>
      </c>
      <c r="BQ168">
        <f t="shared" si="90"/>
        <v>279</v>
      </c>
      <c r="BR168" s="326"/>
      <c r="BS168" s="324"/>
      <c r="BT168" s="324">
        <f t="shared" si="91"/>
        <v>58</v>
      </c>
      <c r="BU168" s="324">
        <f t="shared" si="76"/>
        <v>41.662799999999997</v>
      </c>
      <c r="BV168" s="324">
        <f t="shared" si="77"/>
        <v>27.772422479999996</v>
      </c>
      <c r="BW168" s="324">
        <f t="shared" si="78"/>
        <v>52.513096825167992</v>
      </c>
      <c r="BX168" s="324">
        <f t="shared" si="79"/>
        <v>46.005230343656983</v>
      </c>
      <c r="BY168" s="324">
        <f t="shared" si="80"/>
        <v>36.667086547081745</v>
      </c>
      <c r="BZ168" s="324">
        <f t="shared" si="81"/>
        <v>31.442279892284692</v>
      </c>
      <c r="CA168" s="324">
        <f t="shared" si="82"/>
        <v>20.959423776196974</v>
      </c>
      <c r="CB168" s="324">
        <f t="shared" si="83"/>
        <v>13.971551889212902</v>
      </c>
      <c r="CC168" s="325">
        <f t="shared" si="84"/>
        <v>9.3134364893493196</v>
      </c>
    </row>
    <row r="169" spans="2:81" ht="13.5" thickBot="1">
      <c r="B169" s="138">
        <v>71</v>
      </c>
      <c r="C169" s="52">
        <f t="shared" si="62"/>
        <v>10</v>
      </c>
      <c r="D169" s="52">
        <f t="shared" si="85"/>
        <v>0</v>
      </c>
      <c r="E169" s="99"/>
      <c r="F169" s="2">
        <f t="shared" si="92"/>
        <v>164</v>
      </c>
      <c r="G169" s="100">
        <v>1730</v>
      </c>
      <c r="H169" s="169">
        <f t="shared" si="63"/>
        <v>1</v>
      </c>
      <c r="I169" s="169">
        <f t="shared" si="64"/>
        <v>9</v>
      </c>
      <c r="J169" s="331">
        <f t="shared" si="65"/>
        <v>9</v>
      </c>
      <c r="K169" s="99"/>
      <c r="L169" s="268"/>
      <c r="M169" s="268" t="e">
        <f>(INDEX(Finish_table!R$4:R$83,MATCH('10Year_History_Results'!$G169,Finish_table!S$4:S$83,0),1))</f>
        <v>#N/A</v>
      </c>
      <c r="N169" s="268" t="e">
        <f>(INDEX(Finish_table!Z$4:Z$99,MATCH('10Year_History_Results'!$G169,Finish_table!AA$4:AA$99,0),1))</f>
        <v>#N/A</v>
      </c>
      <c r="O169" s="268" t="e">
        <f>(INDEX(Finish_table!AI$4:AI$99,MATCH('10Year_History_Results'!$G169,Finish_table!AJ$4:AJ$99,0),1))</f>
        <v>#N/A</v>
      </c>
      <c r="P169" s="268" t="e">
        <f>(INDEX(Finish_table!AR$4:AR$99,MATCH('10Year_History_Results'!$G169,Finish_table!AS$4:AS$99,0),1))</f>
        <v>#N/A</v>
      </c>
      <c r="Q169" s="268" t="e">
        <f>(INDEX(Finish_table!BA$4:BA$99,MATCH('10Year_History_Results'!$G169,Finish_table!BB$4:BB$99,0),1))</f>
        <v>#N/A</v>
      </c>
      <c r="R169" s="268" t="e">
        <f>(INDEX(Finish_table!BJ$4:BJ$99,MATCH('10Year_History_Results'!$G169,Finish_table!BK$4:BK$99,0),1))</f>
        <v>#N/A</v>
      </c>
      <c r="S169" s="268" t="e">
        <f>(INDEX(Finish_table!BS$4:BS$99,MATCH('10Year_History_Results'!$G169,Finish_table!BT$4:BT$99,0),1))</f>
        <v>#N/A</v>
      </c>
      <c r="T169" s="268" t="e">
        <f>(INDEX(Finish_table!CB$4:CB$99,MATCH('10Year_History_Results'!$G169,Finish_table!CC$4:CC$99,0),1))</f>
        <v>#N/A</v>
      </c>
      <c r="U169" s="268" t="e">
        <f>(INDEX(Finish_table!CK$4:CK$99,MATCH('10Year_History_Results'!$G169,Finish_table!CL$4:CL$99,0),1))</f>
        <v>#N/A</v>
      </c>
      <c r="V169" s="288" t="str">
        <f>(INDEX(Finish_table!CT$4:CT$99,MATCH('10Year_History_Results'!$G169,Finish_table!CU$4:CU$99,0),1))</f>
        <v>QF</v>
      </c>
      <c r="W169" s="2"/>
      <c r="Z169">
        <f t="shared" si="66"/>
        <v>1730</v>
      </c>
      <c r="AA169" s="117"/>
      <c r="AB169" s="2"/>
      <c r="AC169" s="2">
        <f t="shared" si="86"/>
        <v>0</v>
      </c>
      <c r="AD169" s="2">
        <f t="shared" si="67"/>
        <v>0</v>
      </c>
      <c r="AE169" s="2">
        <f t="shared" si="68"/>
        <v>0</v>
      </c>
      <c r="AF169" s="2">
        <f t="shared" si="69"/>
        <v>0</v>
      </c>
      <c r="AG169" s="2">
        <f t="shared" si="70"/>
        <v>0</v>
      </c>
      <c r="AH169" s="2">
        <f t="shared" si="71"/>
        <v>0</v>
      </c>
      <c r="AI169" s="2">
        <f t="shared" si="72"/>
        <v>0</v>
      </c>
      <c r="AJ169" s="2">
        <f t="shared" si="73"/>
        <v>0</v>
      </c>
      <c r="AK169" s="2">
        <f t="shared" si="74"/>
        <v>0</v>
      </c>
      <c r="AL169" s="154">
        <f t="shared" si="75"/>
        <v>0</v>
      </c>
      <c r="AM169" s="2">
        <f t="shared" si="87"/>
        <v>0</v>
      </c>
      <c r="AN169" s="2"/>
      <c r="AO169">
        <f t="shared" si="88"/>
        <v>1730</v>
      </c>
      <c r="AP169" s="117"/>
      <c r="AQ169" s="2"/>
      <c r="AR169" s="2">
        <f>INDEX('2001'!$B$44:$B$140,'10Year_History_Results'!BF169)</f>
        <v>0</v>
      </c>
      <c r="AS169" s="2">
        <f>INDEX('2002'!$B$44:$B$140,'10Year_History_Results'!BG169)</f>
        <v>0</v>
      </c>
      <c r="AT169" s="2">
        <f>INDEX('2003'!$B$44:$B$140,'10Year_History_Results'!BH169)</f>
        <v>0</v>
      </c>
      <c r="AU169" s="2">
        <f>INDEX('2004'!$B$44:$B$140,'10Year_History_Results'!BI169)</f>
        <v>0</v>
      </c>
      <c r="AV169" s="2">
        <f>INDEX('2005'!$B$44:$B$140,'10Year_History_Results'!BJ169)</f>
        <v>0</v>
      </c>
      <c r="AW169" s="2">
        <f>INDEX('2006'!$B$44:$B$140,'10Year_History_Results'!BK169)</f>
        <v>0</v>
      </c>
      <c r="AX169" s="2">
        <f>INDEX('2007'!$B$44:$B$140,'10Year_History_Results'!BL169)</f>
        <v>0</v>
      </c>
      <c r="AY169" s="2">
        <f>INDEX('2008'!$B$44:$B$140,'10Year_History_Results'!BM169)</f>
        <v>0</v>
      </c>
      <c r="AZ169" s="2">
        <f>INDEX('2009'!$B$44:$B$140,'10Year_History_Results'!BN169)</f>
        <v>0</v>
      </c>
      <c r="BA169" s="154">
        <f>INDEX('2010'!$B$44:$B$140,'10Year_History_Results'!BO169)</f>
        <v>9</v>
      </c>
      <c r="BC169">
        <f t="shared" si="89"/>
        <v>1730</v>
      </c>
      <c r="BD169" s="117"/>
      <c r="BE169" s="2"/>
      <c r="BF169" s="2">
        <f>IF(ISNA(MATCH($BC169,'2001'!$A$44:$A$139,0)),97,MATCH($BC169,'2001'!$A$44:$A$139,0))</f>
        <v>97</v>
      </c>
      <c r="BG169" s="2">
        <f>IF(ISNA(MATCH($BC169,'2002'!$A$44:$A$139,0)),97,MATCH($BC169,'2002'!$A$44:$A$139,0))</f>
        <v>97</v>
      </c>
      <c r="BH169" s="2">
        <f>IF(ISNA(MATCH($BC169,'2003'!$A$44:$A$139,0)),97,MATCH($BC169,'2003'!$A$44:$A$139,0))</f>
        <v>97</v>
      </c>
      <c r="BI169" s="2">
        <f>IF(ISNA(MATCH($BC169,'2004'!$A$44:$A$139,0)),97,MATCH($BC169,'2004'!$A$44:$A$139,0))</f>
        <v>97</v>
      </c>
      <c r="BJ169" s="2">
        <f>IF(ISNA(MATCH($BC169,'2005'!$A$44:$A$139,0)),97,MATCH($BC169,'2005'!$A$44:$A$139,0))</f>
        <v>97</v>
      </c>
      <c r="BK169" s="2">
        <f>IF(ISNA(MATCH($BC169,'2006'!$A$44:$A$139,0)),97,MATCH($BC169,'2006'!$A$44:$A$139,0))</f>
        <v>97</v>
      </c>
      <c r="BL169" s="2">
        <f>IF(ISNA(MATCH($BC169,'2007'!$A$44:$A$139,0)),97,MATCH($BC169,'2007'!$A$44:$A$139,0))</f>
        <v>97</v>
      </c>
      <c r="BM169" s="2">
        <f>IF(ISNA(MATCH($BC169,'2008'!$A$44:$A$139,0)),97,MATCH($BC169,'2008'!$A$44:$A$139,0))</f>
        <v>97</v>
      </c>
      <c r="BN169" s="2">
        <f>IF(ISNA(MATCH($BC169,'2009'!$A$44:$A$139,0)),97,MATCH($BC169,'2009'!$A$44:$A$139,0))</f>
        <v>97</v>
      </c>
      <c r="BO169" s="154">
        <f>IF(ISNA(MATCH($BC169,'2010'!$A$44:$A$139,0)),97,MATCH($BC169,'2010'!$A$44:$A$139,0))</f>
        <v>70</v>
      </c>
      <c r="BQ169">
        <f t="shared" si="90"/>
        <v>1730</v>
      </c>
      <c r="BR169" s="326"/>
      <c r="BS169" s="324"/>
      <c r="BT169" s="324">
        <f t="shared" si="91"/>
        <v>0</v>
      </c>
      <c r="BU169" s="324">
        <f t="shared" si="76"/>
        <v>0</v>
      </c>
      <c r="BV169" s="324">
        <f t="shared" si="77"/>
        <v>0</v>
      </c>
      <c r="BW169" s="324">
        <f t="shared" si="78"/>
        <v>0</v>
      </c>
      <c r="BX169" s="324">
        <f t="shared" si="79"/>
        <v>0</v>
      </c>
      <c r="BY169" s="324">
        <f t="shared" si="80"/>
        <v>0</v>
      </c>
      <c r="BZ169" s="324">
        <f t="shared" si="81"/>
        <v>0</v>
      </c>
      <c r="CA169" s="324">
        <f t="shared" si="82"/>
        <v>0</v>
      </c>
      <c r="CB169" s="324">
        <f t="shared" si="83"/>
        <v>0</v>
      </c>
      <c r="CC169" s="325">
        <f t="shared" si="84"/>
        <v>9</v>
      </c>
    </row>
    <row r="170" spans="2:81" ht="13.5" thickBot="1">
      <c r="B170" s="138">
        <v>71</v>
      </c>
      <c r="C170" s="52">
        <f t="shared" si="62"/>
        <v>11</v>
      </c>
      <c r="D170" s="52">
        <f t="shared" si="85"/>
        <v>11</v>
      </c>
      <c r="E170" s="99"/>
      <c r="F170" s="2">
        <f t="shared" si="92"/>
        <v>165</v>
      </c>
      <c r="G170" s="158">
        <v>2619</v>
      </c>
      <c r="H170" s="169">
        <f t="shared" si="63"/>
        <v>1</v>
      </c>
      <c r="I170" s="169">
        <f t="shared" si="64"/>
        <v>9</v>
      </c>
      <c r="J170" s="331">
        <f t="shared" si="65"/>
        <v>9</v>
      </c>
      <c r="K170" s="99"/>
      <c r="L170" s="268"/>
      <c r="M170" s="268" t="e">
        <f>(INDEX(Finish_table!R$4:R$83,MATCH('10Year_History_Results'!$G170,Finish_table!S$4:S$83,0),1))</f>
        <v>#N/A</v>
      </c>
      <c r="N170" s="268" t="e">
        <f>(INDEX(Finish_table!Z$4:Z$99,MATCH('10Year_History_Results'!$G170,Finish_table!AA$4:AA$99,0),1))</f>
        <v>#N/A</v>
      </c>
      <c r="O170" s="268" t="e">
        <f>(INDEX(Finish_table!AI$4:AI$99,MATCH('10Year_History_Results'!$G170,Finish_table!AJ$4:AJ$99,0),1))</f>
        <v>#N/A</v>
      </c>
      <c r="P170" s="268" t="e">
        <f>(INDEX(Finish_table!AR$4:AR$99,MATCH('10Year_History_Results'!$G170,Finish_table!AS$4:AS$99,0),1))</f>
        <v>#N/A</v>
      </c>
      <c r="Q170" s="268" t="e">
        <f>(INDEX(Finish_table!BA$4:BA$99,MATCH('10Year_History_Results'!$G170,Finish_table!BB$4:BB$99,0),1))</f>
        <v>#N/A</v>
      </c>
      <c r="R170" s="268" t="e">
        <f>(INDEX(Finish_table!BJ$4:BJ$99,MATCH('10Year_History_Results'!$G170,Finish_table!BK$4:BK$99,0),1))</f>
        <v>#N/A</v>
      </c>
      <c r="S170" s="268" t="e">
        <f>(INDEX(Finish_table!BS$4:BS$99,MATCH('10Year_History_Results'!$G170,Finish_table!BT$4:BT$99,0),1))</f>
        <v>#N/A</v>
      </c>
      <c r="T170" s="268" t="e">
        <f>(INDEX(Finish_table!CB$4:CB$99,MATCH('10Year_History_Results'!$G170,Finish_table!CC$4:CC$99,0),1))</f>
        <v>#N/A</v>
      </c>
      <c r="U170" s="268" t="e">
        <f>(INDEX(Finish_table!CK$4:CK$99,MATCH('10Year_History_Results'!$G170,Finish_table!CL$4:CL$99,0),1))</f>
        <v>#N/A</v>
      </c>
      <c r="V170" s="288" t="str">
        <f>(INDEX(Finish_table!CT$4:CT$99,MATCH('10Year_History_Results'!$G170,Finish_table!CU$4:CU$99,0),1))</f>
        <v>QF</v>
      </c>
      <c r="W170" s="2"/>
      <c r="Z170">
        <f t="shared" si="66"/>
        <v>2619</v>
      </c>
      <c r="AA170" s="117"/>
      <c r="AB170" s="2"/>
      <c r="AC170" s="2">
        <f t="shared" si="86"/>
        <v>0</v>
      </c>
      <c r="AD170" s="2">
        <f t="shared" si="67"/>
        <v>0</v>
      </c>
      <c r="AE170" s="2">
        <f t="shared" si="68"/>
        <v>0</v>
      </c>
      <c r="AF170" s="2">
        <f t="shared" si="69"/>
        <v>0</v>
      </c>
      <c r="AG170" s="2">
        <f t="shared" si="70"/>
        <v>0</v>
      </c>
      <c r="AH170" s="2">
        <f t="shared" si="71"/>
        <v>0</v>
      </c>
      <c r="AI170" s="2">
        <f t="shared" si="72"/>
        <v>0</v>
      </c>
      <c r="AJ170" s="2">
        <f t="shared" si="73"/>
        <v>0</v>
      </c>
      <c r="AK170" s="2">
        <f t="shared" si="74"/>
        <v>0</v>
      </c>
      <c r="AL170" s="154">
        <f t="shared" si="75"/>
        <v>0</v>
      </c>
      <c r="AM170" s="2">
        <f t="shared" si="87"/>
        <v>0</v>
      </c>
      <c r="AN170" s="2"/>
      <c r="AO170">
        <f t="shared" si="88"/>
        <v>2619</v>
      </c>
      <c r="AP170" s="117"/>
      <c r="AQ170" s="2"/>
      <c r="AR170" s="2">
        <f>INDEX('2001'!$B$44:$B$140,'10Year_History_Results'!BF170)</f>
        <v>0</v>
      </c>
      <c r="AS170" s="2">
        <f>INDEX('2002'!$B$44:$B$140,'10Year_History_Results'!BG170)</f>
        <v>0</v>
      </c>
      <c r="AT170" s="2">
        <f>INDEX('2003'!$B$44:$B$140,'10Year_History_Results'!BH170)</f>
        <v>0</v>
      </c>
      <c r="AU170" s="2">
        <f>INDEX('2004'!$B$44:$B$140,'10Year_History_Results'!BI170)</f>
        <v>0</v>
      </c>
      <c r="AV170" s="2">
        <f>INDEX('2005'!$B$44:$B$140,'10Year_History_Results'!BJ170)</f>
        <v>0</v>
      </c>
      <c r="AW170" s="2">
        <f>INDEX('2006'!$B$44:$B$140,'10Year_History_Results'!BK170)</f>
        <v>0</v>
      </c>
      <c r="AX170" s="2">
        <f>INDEX('2007'!$B$44:$B$140,'10Year_History_Results'!BL170)</f>
        <v>0</v>
      </c>
      <c r="AY170" s="2">
        <f>INDEX('2008'!$B$44:$B$140,'10Year_History_Results'!BM170)</f>
        <v>0</v>
      </c>
      <c r="AZ170" s="2">
        <f>INDEX('2009'!$B$44:$B$140,'10Year_History_Results'!BN170)</f>
        <v>0</v>
      </c>
      <c r="BA170" s="154">
        <f>INDEX('2010'!$B$44:$B$140,'10Year_History_Results'!BO170)</f>
        <v>9</v>
      </c>
      <c r="BC170">
        <f t="shared" si="89"/>
        <v>2619</v>
      </c>
      <c r="BD170" s="117"/>
      <c r="BE170" s="2"/>
      <c r="BF170" s="2">
        <f>IF(ISNA(MATCH($BC170,'2001'!$A$44:$A$139,0)),97,MATCH($BC170,'2001'!$A$44:$A$139,0))</f>
        <v>97</v>
      </c>
      <c r="BG170" s="2">
        <f>IF(ISNA(MATCH($BC170,'2002'!$A$44:$A$139,0)),97,MATCH($BC170,'2002'!$A$44:$A$139,0))</f>
        <v>97</v>
      </c>
      <c r="BH170" s="2">
        <f>IF(ISNA(MATCH($BC170,'2003'!$A$44:$A$139,0)),97,MATCH($BC170,'2003'!$A$44:$A$139,0))</f>
        <v>97</v>
      </c>
      <c r="BI170" s="2">
        <f>IF(ISNA(MATCH($BC170,'2004'!$A$44:$A$139,0)),97,MATCH($BC170,'2004'!$A$44:$A$139,0))</f>
        <v>97</v>
      </c>
      <c r="BJ170" s="2">
        <f>IF(ISNA(MATCH($BC170,'2005'!$A$44:$A$139,0)),97,MATCH($BC170,'2005'!$A$44:$A$139,0))</f>
        <v>97</v>
      </c>
      <c r="BK170" s="2">
        <f>IF(ISNA(MATCH($BC170,'2006'!$A$44:$A$139,0)),97,MATCH($BC170,'2006'!$A$44:$A$139,0))</f>
        <v>97</v>
      </c>
      <c r="BL170" s="2">
        <f>IF(ISNA(MATCH($BC170,'2007'!$A$44:$A$139,0)),97,MATCH($BC170,'2007'!$A$44:$A$139,0))</f>
        <v>97</v>
      </c>
      <c r="BM170" s="2">
        <f>IF(ISNA(MATCH($BC170,'2008'!$A$44:$A$139,0)),97,MATCH($BC170,'2008'!$A$44:$A$139,0))</f>
        <v>97</v>
      </c>
      <c r="BN170" s="2">
        <f>IF(ISNA(MATCH($BC170,'2009'!$A$44:$A$139,0)),97,MATCH($BC170,'2009'!$A$44:$A$139,0))</f>
        <v>97</v>
      </c>
      <c r="BO170" s="154">
        <f>IF(ISNA(MATCH($BC170,'2010'!$A$44:$A$139,0)),97,MATCH($BC170,'2010'!$A$44:$A$139,0))</f>
        <v>87</v>
      </c>
      <c r="BQ170">
        <f t="shared" si="90"/>
        <v>2619</v>
      </c>
      <c r="BR170" s="326"/>
      <c r="BS170" s="324"/>
      <c r="BT170" s="324">
        <f t="shared" si="91"/>
        <v>0</v>
      </c>
      <c r="BU170" s="324">
        <f t="shared" si="76"/>
        <v>0</v>
      </c>
      <c r="BV170" s="324">
        <f t="shared" si="77"/>
        <v>0</v>
      </c>
      <c r="BW170" s="324">
        <f t="shared" si="78"/>
        <v>0</v>
      </c>
      <c r="BX170" s="324">
        <f t="shared" si="79"/>
        <v>0</v>
      </c>
      <c r="BY170" s="324">
        <f t="shared" si="80"/>
        <v>0</v>
      </c>
      <c r="BZ170" s="324">
        <f t="shared" si="81"/>
        <v>0</v>
      </c>
      <c r="CA170" s="324">
        <f t="shared" si="82"/>
        <v>0</v>
      </c>
      <c r="CB170" s="324">
        <f t="shared" si="83"/>
        <v>0</v>
      </c>
      <c r="CC170" s="325">
        <f t="shared" si="84"/>
        <v>9</v>
      </c>
    </row>
    <row r="171" spans="2:81" ht="13.5" thickBot="1">
      <c r="B171" s="138">
        <v>74</v>
      </c>
      <c r="C171" s="52">
        <f t="shared" si="62"/>
        <v>1</v>
      </c>
      <c r="D171" s="52">
        <f t="shared" si="85"/>
        <v>0</v>
      </c>
      <c r="E171" s="99"/>
      <c r="F171" s="2">
        <f t="shared" si="92"/>
        <v>166</v>
      </c>
      <c r="G171" s="273">
        <v>66</v>
      </c>
      <c r="H171" s="169">
        <f t="shared" si="63"/>
        <v>4</v>
      </c>
      <c r="I171" s="169">
        <f t="shared" si="64"/>
        <v>115</v>
      </c>
      <c r="J171" s="331">
        <f t="shared" si="65"/>
        <v>8.995807618627687</v>
      </c>
      <c r="K171" s="99"/>
      <c r="L171" s="268"/>
      <c r="M171" s="268" t="e">
        <f>(INDEX(Finish_table!R$4:R$83,MATCH('10Year_History_Results'!$G171,Finish_table!S$4:S$83,0),1))</f>
        <v>#N/A</v>
      </c>
      <c r="N171" s="268" t="str">
        <f>(INDEX(Finish_table!Z$4:Z$99,MATCH('10Year_History_Results'!$G171,Finish_table!AA$4:AA$99,0),1))</f>
        <v>WC</v>
      </c>
      <c r="O171" s="268" t="e">
        <f>(INDEX(Finish_table!AI$4:AI$99,MATCH('10Year_History_Results'!$G171,Finish_table!AJ$4:AJ$99,0),1))</f>
        <v>#N/A</v>
      </c>
      <c r="P171" s="268" t="str">
        <f>(INDEX(Finish_table!AR$4:AR$99,MATCH('10Year_History_Results'!$G171,Finish_table!AS$4:AS$99,0),1))</f>
        <v>F</v>
      </c>
      <c r="Q171" s="268" t="str">
        <f>(INDEX(Finish_table!BA$4:BA$99,MATCH('10Year_History_Results'!$G171,Finish_table!BB$4:BB$99,0),1))</f>
        <v>QF</v>
      </c>
      <c r="R171" s="268" t="str">
        <f>(INDEX(Finish_table!BJ$4:BJ$99,MATCH('10Year_History_Results'!$G171,Finish_table!BK$4:BK$99,0),1))</f>
        <v>QF</v>
      </c>
      <c r="S171" s="268" t="e">
        <f>(INDEX(Finish_table!BS$4:BS$99,MATCH('10Year_History_Results'!$G171,Finish_table!BT$4:BT$99,0),1))</f>
        <v>#N/A</v>
      </c>
      <c r="T171" s="268" t="e">
        <f>(INDEX(Finish_table!CB$4:CB$99,MATCH('10Year_History_Results'!$G171,Finish_table!CC$4:CC$99,0),1))</f>
        <v>#N/A</v>
      </c>
      <c r="U171" s="268" t="e">
        <f>(INDEX(Finish_table!CK$4:CK$99,MATCH('10Year_History_Results'!$G171,Finish_table!CL$4:CL$99,0),1))</f>
        <v>#N/A</v>
      </c>
      <c r="V171" s="288" t="e">
        <f>(INDEX(Finish_table!CT$4:CT$99,MATCH('10Year_History_Results'!$G171,Finish_table!CU$4:CU$99,0),1))</f>
        <v>#N/A</v>
      </c>
      <c r="W171" s="2"/>
      <c r="Z171">
        <f t="shared" si="66"/>
        <v>66</v>
      </c>
      <c r="AA171" s="117"/>
      <c r="AB171" s="2"/>
      <c r="AC171" s="2">
        <f t="shared" si="86"/>
        <v>0</v>
      </c>
      <c r="AD171" s="2">
        <f t="shared" si="67"/>
        <v>50</v>
      </c>
      <c r="AE171" s="2">
        <f t="shared" si="68"/>
        <v>0</v>
      </c>
      <c r="AF171" s="2">
        <f t="shared" si="69"/>
        <v>20</v>
      </c>
      <c r="AG171" s="2">
        <f t="shared" si="70"/>
        <v>0</v>
      </c>
      <c r="AH171" s="2">
        <f t="shared" si="71"/>
        <v>0</v>
      </c>
      <c r="AI171" s="2">
        <f t="shared" si="72"/>
        <v>0</v>
      </c>
      <c r="AJ171" s="2">
        <f t="shared" si="73"/>
        <v>0</v>
      </c>
      <c r="AK171" s="2">
        <f t="shared" si="74"/>
        <v>0</v>
      </c>
      <c r="AL171" s="154">
        <f t="shared" si="75"/>
        <v>0</v>
      </c>
      <c r="AM171" s="2">
        <f t="shared" si="87"/>
        <v>16.363916944844771</v>
      </c>
      <c r="AN171" s="2"/>
      <c r="AO171">
        <f t="shared" si="88"/>
        <v>66</v>
      </c>
      <c r="AP171" s="117"/>
      <c r="AQ171" s="2"/>
      <c r="AR171" s="2">
        <f>INDEX('2001'!$B$44:$B$140,'10Year_History_Results'!BF171)</f>
        <v>0</v>
      </c>
      <c r="AS171" s="2">
        <f>INDEX('2002'!$B$44:$B$140,'10Year_History_Results'!BG171)</f>
        <v>8</v>
      </c>
      <c r="AT171" s="2">
        <f>INDEX('2003'!$B$44:$B$140,'10Year_History_Results'!BH171)</f>
        <v>0</v>
      </c>
      <c r="AU171" s="2">
        <f>INDEX('2004'!$B$44:$B$140,'10Year_History_Results'!BI171)</f>
        <v>14</v>
      </c>
      <c r="AV171" s="2">
        <f>INDEX('2005'!$B$44:$B$140,'10Year_History_Results'!BJ171)</f>
        <v>12</v>
      </c>
      <c r="AW171" s="2">
        <f>INDEX('2006'!$B$44:$B$140,'10Year_History_Results'!BK171)</f>
        <v>11</v>
      </c>
      <c r="AX171" s="2">
        <f>INDEX('2007'!$B$44:$B$140,'10Year_History_Results'!BL171)</f>
        <v>0</v>
      </c>
      <c r="AY171" s="2">
        <f>INDEX('2008'!$B$44:$B$140,'10Year_History_Results'!BM171)</f>
        <v>0</v>
      </c>
      <c r="AZ171" s="2">
        <f>INDEX('2009'!$B$44:$B$140,'10Year_History_Results'!BN171)</f>
        <v>0</v>
      </c>
      <c r="BA171" s="154">
        <f>INDEX('2010'!$B$44:$B$140,'10Year_History_Results'!BO171)</f>
        <v>0</v>
      </c>
      <c r="BC171">
        <f t="shared" si="89"/>
        <v>66</v>
      </c>
      <c r="BD171" s="117"/>
      <c r="BE171" s="2"/>
      <c r="BF171" s="2">
        <f>IF(ISNA(MATCH($BC171,'2001'!$A$44:$A$139,0)),97,MATCH($BC171,'2001'!$A$44:$A$139,0))</f>
        <v>97</v>
      </c>
      <c r="BG171" s="2">
        <f>IF(ISNA(MATCH($BC171,'2002'!$A$44:$A$139,0)),97,MATCH($BC171,'2002'!$A$44:$A$139,0))</f>
        <v>14</v>
      </c>
      <c r="BH171" s="2">
        <f>IF(ISNA(MATCH($BC171,'2003'!$A$44:$A$139,0)),97,MATCH($BC171,'2003'!$A$44:$A$139,0))</f>
        <v>97</v>
      </c>
      <c r="BI171" s="2">
        <f>IF(ISNA(MATCH($BC171,'2004'!$A$44:$A$139,0)),97,MATCH($BC171,'2004'!$A$44:$A$139,0))</f>
        <v>14</v>
      </c>
      <c r="BJ171" s="2">
        <f>IF(ISNA(MATCH($BC171,'2005'!$A$44:$A$139,0)),97,MATCH($BC171,'2005'!$A$44:$A$139,0))</f>
        <v>11</v>
      </c>
      <c r="BK171" s="2">
        <f>IF(ISNA(MATCH($BC171,'2006'!$A$44:$A$139,0)),97,MATCH($BC171,'2006'!$A$44:$A$139,0))</f>
        <v>11</v>
      </c>
      <c r="BL171" s="2">
        <f>IF(ISNA(MATCH($BC171,'2007'!$A$44:$A$139,0)),97,MATCH($BC171,'2007'!$A$44:$A$139,0))</f>
        <v>97</v>
      </c>
      <c r="BM171" s="2">
        <f>IF(ISNA(MATCH($BC171,'2008'!$A$44:$A$139,0)),97,MATCH($BC171,'2008'!$A$44:$A$139,0))</f>
        <v>97</v>
      </c>
      <c r="BN171" s="2">
        <f>IF(ISNA(MATCH($BC171,'2009'!$A$44:$A$139,0)),97,MATCH($BC171,'2009'!$A$44:$A$139,0))</f>
        <v>97</v>
      </c>
      <c r="BO171" s="154">
        <f>IF(ISNA(MATCH($BC171,'2010'!$A$44:$A$139,0)),97,MATCH($BC171,'2010'!$A$44:$A$139,0))</f>
        <v>97</v>
      </c>
      <c r="BQ171">
        <f t="shared" si="90"/>
        <v>66</v>
      </c>
      <c r="BR171" s="326"/>
      <c r="BS171" s="324"/>
      <c r="BT171" s="324">
        <f t="shared" si="91"/>
        <v>0</v>
      </c>
      <c r="BU171" s="324">
        <f t="shared" si="76"/>
        <v>58</v>
      </c>
      <c r="BV171" s="324">
        <f t="shared" si="77"/>
        <v>38.662799999999997</v>
      </c>
      <c r="BW171" s="324">
        <f t="shared" si="78"/>
        <v>59.772622479999995</v>
      </c>
      <c r="BX171" s="324">
        <f t="shared" si="79"/>
        <v>51.844430145167998</v>
      </c>
      <c r="BY171" s="324">
        <f t="shared" si="80"/>
        <v>45.559497134768989</v>
      </c>
      <c r="BZ171" s="324">
        <f t="shared" si="81"/>
        <v>30.369960790037005</v>
      </c>
      <c r="CA171" s="324">
        <f t="shared" si="82"/>
        <v>20.244615862638668</v>
      </c>
      <c r="CB171" s="324">
        <f t="shared" si="83"/>
        <v>13.495060934034935</v>
      </c>
      <c r="CC171" s="325">
        <f t="shared" si="84"/>
        <v>8.995807618627687</v>
      </c>
    </row>
    <row r="172" spans="2:81" ht="13.5" thickBot="1">
      <c r="B172" s="138">
        <v>74</v>
      </c>
      <c r="C172" s="52">
        <f t="shared" si="62"/>
        <v>2</v>
      </c>
      <c r="D172" s="52">
        <f t="shared" si="85"/>
        <v>0</v>
      </c>
      <c r="E172" s="99"/>
      <c r="F172" s="2">
        <f t="shared" si="92"/>
        <v>167</v>
      </c>
      <c r="G172" s="100">
        <v>1816</v>
      </c>
      <c r="H172" s="169">
        <f t="shared" si="63"/>
        <v>2</v>
      </c>
      <c r="I172" s="169">
        <f t="shared" si="64"/>
        <v>34</v>
      </c>
      <c r="J172" s="331">
        <f t="shared" si="65"/>
        <v>8.9847410755400485</v>
      </c>
      <c r="K172" s="99"/>
      <c r="L172" s="268"/>
      <c r="M172" s="268" t="e">
        <f>(INDEX(Finish_table!R$4:R$83,MATCH('10Year_History_Results'!$G172,Finish_table!S$4:S$83,0),1))</f>
        <v>#N/A</v>
      </c>
      <c r="N172" s="268" t="e">
        <f>(INDEX(Finish_table!Z$4:Z$99,MATCH('10Year_History_Results'!$G172,Finish_table!AA$4:AA$99,0),1))</f>
        <v>#N/A</v>
      </c>
      <c r="O172" s="268" t="e">
        <f>(INDEX(Finish_table!AI$4:AI$99,MATCH('10Year_History_Results'!$G172,Finish_table!AJ$4:AJ$99,0),1))</f>
        <v>#N/A</v>
      </c>
      <c r="P172" s="268" t="e">
        <f>(INDEX(Finish_table!AR$4:AR$99,MATCH('10Year_History_Results'!$G172,Finish_table!AS$4:AS$99,0),1))</f>
        <v>#N/A</v>
      </c>
      <c r="Q172" s="268" t="e">
        <f>(INDEX(Finish_table!BA$4:BA$99,MATCH('10Year_History_Results'!$G172,Finish_table!BB$4:BB$99,0),1))</f>
        <v>#N/A</v>
      </c>
      <c r="R172" s="268" t="str">
        <f>(INDEX(Finish_table!BJ$4:BJ$99,MATCH('10Year_History_Results'!$G172,Finish_table!BK$4:BK$99,0),1))</f>
        <v>QF</v>
      </c>
      <c r="S172" s="268" t="str">
        <f>(INDEX(Finish_table!BS$4:BS$99,MATCH('10Year_History_Results'!$G172,Finish_table!BT$4:BT$99,0),1))</f>
        <v>F</v>
      </c>
      <c r="T172" s="268" t="e">
        <f>(INDEX(Finish_table!CB$4:CB$99,MATCH('10Year_History_Results'!$G172,Finish_table!CC$4:CC$99,0),1))</f>
        <v>#N/A</v>
      </c>
      <c r="U172" s="268" t="e">
        <f>(INDEX(Finish_table!CK$4:CK$99,MATCH('10Year_History_Results'!$G172,Finish_table!CL$4:CL$99,0),1))</f>
        <v>#N/A</v>
      </c>
      <c r="V172" s="288" t="e">
        <f>(INDEX(Finish_table!CT$4:CT$99,MATCH('10Year_History_Results'!$G172,Finish_table!CU$4:CU$99,0),1))</f>
        <v>#N/A</v>
      </c>
      <c r="W172" s="2"/>
      <c r="Z172">
        <f t="shared" si="66"/>
        <v>1816</v>
      </c>
      <c r="AA172" s="117"/>
      <c r="AB172" s="2"/>
      <c r="AC172" s="2">
        <f t="shared" si="86"/>
        <v>0</v>
      </c>
      <c r="AD172" s="2">
        <f t="shared" si="67"/>
        <v>0</v>
      </c>
      <c r="AE172" s="2">
        <f t="shared" si="68"/>
        <v>0</v>
      </c>
      <c r="AF172" s="2">
        <f t="shared" si="69"/>
        <v>0</v>
      </c>
      <c r="AG172" s="2">
        <f t="shared" si="70"/>
        <v>0</v>
      </c>
      <c r="AH172" s="2">
        <f t="shared" si="71"/>
        <v>0</v>
      </c>
      <c r="AI172" s="2">
        <f t="shared" si="72"/>
        <v>20</v>
      </c>
      <c r="AJ172" s="2">
        <f t="shared" si="73"/>
        <v>0</v>
      </c>
      <c r="AK172" s="2">
        <f t="shared" si="74"/>
        <v>0</v>
      </c>
      <c r="AL172" s="154">
        <f t="shared" si="75"/>
        <v>0</v>
      </c>
      <c r="AM172" s="2">
        <f t="shared" si="87"/>
        <v>6.324555320336759</v>
      </c>
      <c r="AN172" s="2"/>
      <c r="AO172">
        <f t="shared" si="88"/>
        <v>1816</v>
      </c>
      <c r="AP172" s="117"/>
      <c r="AQ172" s="2"/>
      <c r="AR172" s="2">
        <f>INDEX('2001'!$B$44:$B$140,'10Year_History_Results'!BF172)</f>
        <v>0</v>
      </c>
      <c r="AS172" s="2">
        <f>INDEX('2002'!$B$44:$B$140,'10Year_History_Results'!BG172)</f>
        <v>0</v>
      </c>
      <c r="AT172" s="2">
        <f>INDEX('2003'!$B$44:$B$140,'10Year_History_Results'!BH172)</f>
        <v>0</v>
      </c>
      <c r="AU172" s="2">
        <f>INDEX('2004'!$B$44:$B$140,'10Year_History_Results'!BI172)</f>
        <v>0</v>
      </c>
      <c r="AV172" s="2">
        <f>INDEX('2005'!$B$44:$B$140,'10Year_History_Results'!BJ172)</f>
        <v>0</v>
      </c>
      <c r="AW172" s="2">
        <f>INDEX('2006'!$B$44:$B$140,'10Year_History_Results'!BK172)</f>
        <v>11</v>
      </c>
      <c r="AX172" s="2">
        <f>INDEX('2007'!$B$44:$B$140,'10Year_History_Results'!BL172)</f>
        <v>3</v>
      </c>
      <c r="AY172" s="2">
        <f>INDEX('2008'!$B$44:$B$140,'10Year_History_Results'!BM172)</f>
        <v>0</v>
      </c>
      <c r="AZ172" s="2">
        <f>INDEX('2009'!$B$44:$B$140,'10Year_History_Results'!BN172)</f>
        <v>0</v>
      </c>
      <c r="BA172" s="154">
        <f>INDEX('2010'!$B$44:$B$140,'10Year_History_Results'!BO172)</f>
        <v>0</v>
      </c>
      <c r="BC172">
        <f t="shared" si="89"/>
        <v>1816</v>
      </c>
      <c r="BD172" s="117"/>
      <c r="BE172" s="2"/>
      <c r="BF172" s="2">
        <f>IF(ISNA(MATCH($BC172,'2001'!$A$44:$A$139,0)),97,MATCH($BC172,'2001'!$A$44:$A$139,0))</f>
        <v>97</v>
      </c>
      <c r="BG172" s="2">
        <f>IF(ISNA(MATCH($BC172,'2002'!$A$44:$A$139,0)),97,MATCH($BC172,'2002'!$A$44:$A$139,0))</f>
        <v>97</v>
      </c>
      <c r="BH172" s="2">
        <f>IF(ISNA(MATCH($BC172,'2003'!$A$44:$A$139,0)),97,MATCH($BC172,'2003'!$A$44:$A$139,0))</f>
        <v>97</v>
      </c>
      <c r="BI172" s="2">
        <f>IF(ISNA(MATCH($BC172,'2004'!$A$44:$A$139,0)),97,MATCH($BC172,'2004'!$A$44:$A$139,0))</f>
        <v>97</v>
      </c>
      <c r="BJ172" s="2">
        <f>IF(ISNA(MATCH($BC172,'2005'!$A$44:$A$139,0)),97,MATCH($BC172,'2005'!$A$44:$A$139,0))</f>
        <v>97</v>
      </c>
      <c r="BK172" s="2">
        <f>IF(ISNA(MATCH($BC172,'2006'!$A$44:$A$139,0)),97,MATCH($BC172,'2006'!$A$44:$A$139,0))</f>
        <v>95</v>
      </c>
      <c r="BL172" s="2">
        <f>IF(ISNA(MATCH($BC172,'2007'!$A$44:$A$139,0)),97,MATCH($BC172,'2007'!$A$44:$A$139,0))</f>
        <v>86</v>
      </c>
      <c r="BM172" s="2">
        <f>IF(ISNA(MATCH($BC172,'2008'!$A$44:$A$139,0)),97,MATCH($BC172,'2008'!$A$44:$A$139,0))</f>
        <v>97</v>
      </c>
      <c r="BN172" s="2">
        <f>IF(ISNA(MATCH($BC172,'2009'!$A$44:$A$139,0)),97,MATCH($BC172,'2009'!$A$44:$A$139,0))</f>
        <v>97</v>
      </c>
      <c r="BO172" s="154">
        <f>IF(ISNA(MATCH($BC172,'2010'!$A$44:$A$139,0)),97,MATCH($BC172,'2010'!$A$44:$A$139,0))</f>
        <v>97</v>
      </c>
      <c r="BQ172">
        <f t="shared" si="90"/>
        <v>1816</v>
      </c>
      <c r="BR172" s="326"/>
      <c r="BS172" s="324"/>
      <c r="BT172" s="324">
        <f t="shared" si="91"/>
        <v>0</v>
      </c>
      <c r="BU172" s="324">
        <f t="shared" si="76"/>
        <v>0</v>
      </c>
      <c r="BV172" s="324">
        <f t="shared" si="77"/>
        <v>0</v>
      </c>
      <c r="BW172" s="324">
        <f t="shared" si="78"/>
        <v>0</v>
      </c>
      <c r="BX172" s="324">
        <f t="shared" si="79"/>
        <v>0</v>
      </c>
      <c r="BY172" s="324">
        <f t="shared" si="80"/>
        <v>11</v>
      </c>
      <c r="BZ172" s="324">
        <f t="shared" si="81"/>
        <v>30.332599999999999</v>
      </c>
      <c r="CA172" s="324">
        <f t="shared" si="82"/>
        <v>20.219711159999999</v>
      </c>
      <c r="CB172" s="324">
        <f t="shared" si="83"/>
        <v>13.478459459255999</v>
      </c>
      <c r="CC172" s="325">
        <f t="shared" si="84"/>
        <v>8.9847410755400485</v>
      </c>
    </row>
    <row r="173" spans="2:81" ht="13.5" thickBot="1">
      <c r="B173" s="138">
        <v>74</v>
      </c>
      <c r="C173" s="52">
        <f t="shared" si="62"/>
        <v>3</v>
      </c>
      <c r="D173" s="52">
        <f t="shared" si="85"/>
        <v>3</v>
      </c>
      <c r="E173" s="99"/>
      <c r="F173" s="2">
        <f t="shared" si="92"/>
        <v>168</v>
      </c>
      <c r="G173" s="100">
        <v>1516</v>
      </c>
      <c r="H173" s="169">
        <f t="shared" si="63"/>
        <v>2</v>
      </c>
      <c r="I173" s="169">
        <f t="shared" si="64"/>
        <v>19</v>
      </c>
      <c r="J173" s="331">
        <f t="shared" si="65"/>
        <v>8.9614741629600001</v>
      </c>
      <c r="K173" s="99"/>
      <c r="L173" s="268"/>
      <c r="M173" s="268" t="e">
        <f>(INDEX(Finish_table!R$4:R$83,MATCH('10Year_History_Results'!$G173,Finish_table!S$4:S$83,0),1))</f>
        <v>#N/A</v>
      </c>
      <c r="N173" s="268" t="e">
        <f>(INDEX(Finish_table!Z$4:Z$99,MATCH('10Year_History_Results'!$G173,Finish_table!AA$4:AA$99,0),1))</f>
        <v>#N/A</v>
      </c>
      <c r="O173" s="268" t="e">
        <f>(INDEX(Finish_table!AI$4:AI$99,MATCH('10Year_History_Results'!$G173,Finish_table!AJ$4:AJ$99,0),1))</f>
        <v>#N/A</v>
      </c>
      <c r="P173" s="268" t="e">
        <f>(INDEX(Finish_table!AR$4:AR$99,MATCH('10Year_History_Results'!$G173,Finish_table!AS$4:AS$99,0),1))</f>
        <v>#N/A</v>
      </c>
      <c r="Q173" s="268" t="e">
        <f>(INDEX(Finish_table!BA$4:BA$99,MATCH('10Year_History_Results'!$G173,Finish_table!BB$4:BB$99,0),1))</f>
        <v>#N/A</v>
      </c>
      <c r="R173" s="268" t="e">
        <f>(INDEX(Finish_table!BJ$4:BJ$99,MATCH('10Year_History_Results'!$G173,Finish_table!BK$4:BK$99,0),1))</f>
        <v>#N/A</v>
      </c>
      <c r="S173" s="268" t="str">
        <f>(INDEX(Finish_table!BS$4:BS$99,MATCH('10Year_History_Results'!$G173,Finish_table!BT$4:BT$99,0),1))</f>
        <v>QF</v>
      </c>
      <c r="T173" s="268" t="e">
        <f>(INDEX(Finish_table!CB$4:CB$99,MATCH('10Year_History_Results'!$G173,Finish_table!CC$4:CC$99,0),1))</f>
        <v>#N/A</v>
      </c>
      <c r="U173" s="268" t="str">
        <f>(INDEX(Finish_table!CK$4:CK$99,MATCH('10Year_History_Results'!$G173,Finish_table!CL$4:CL$99,0),1))</f>
        <v>QF</v>
      </c>
      <c r="V173" s="288" t="e">
        <f>(INDEX(Finish_table!CT$4:CT$99,MATCH('10Year_History_Results'!$G173,Finish_table!CU$4:CU$99,0),1))</f>
        <v>#N/A</v>
      </c>
      <c r="W173" s="2"/>
      <c r="Z173">
        <f t="shared" si="66"/>
        <v>1516</v>
      </c>
      <c r="AA173" s="117"/>
      <c r="AB173" s="2"/>
      <c r="AC173" s="2">
        <f t="shared" si="86"/>
        <v>0</v>
      </c>
      <c r="AD173" s="2">
        <f t="shared" si="67"/>
        <v>0</v>
      </c>
      <c r="AE173" s="2">
        <f t="shared" si="68"/>
        <v>0</v>
      </c>
      <c r="AF173" s="2">
        <f t="shared" si="69"/>
        <v>0</v>
      </c>
      <c r="AG173" s="2">
        <f t="shared" si="70"/>
        <v>0</v>
      </c>
      <c r="AH173" s="2">
        <f t="shared" si="71"/>
        <v>0</v>
      </c>
      <c r="AI173" s="2">
        <f t="shared" si="72"/>
        <v>0</v>
      </c>
      <c r="AJ173" s="2">
        <f t="shared" si="73"/>
        <v>0</v>
      </c>
      <c r="AK173" s="2">
        <f t="shared" si="74"/>
        <v>0</v>
      </c>
      <c r="AL173" s="154">
        <f t="shared" si="75"/>
        <v>0</v>
      </c>
      <c r="AM173" s="2">
        <f t="shared" si="87"/>
        <v>0</v>
      </c>
      <c r="AN173" s="2"/>
      <c r="AO173">
        <f t="shared" si="88"/>
        <v>1516</v>
      </c>
      <c r="AP173" s="117"/>
      <c r="AQ173" s="2"/>
      <c r="AR173" s="2">
        <f>INDEX('2001'!$B$44:$B$140,'10Year_History_Results'!BF173)</f>
        <v>0</v>
      </c>
      <c r="AS173" s="2">
        <f>INDEX('2002'!$B$44:$B$140,'10Year_History_Results'!BG173)</f>
        <v>0</v>
      </c>
      <c r="AT173" s="2">
        <f>INDEX('2003'!$B$44:$B$140,'10Year_History_Results'!BH173)</f>
        <v>0</v>
      </c>
      <c r="AU173" s="2">
        <f>INDEX('2004'!$B$44:$B$140,'10Year_History_Results'!BI173)</f>
        <v>0</v>
      </c>
      <c r="AV173" s="2">
        <f>INDEX('2005'!$B$44:$B$140,'10Year_History_Results'!BJ173)</f>
        <v>0</v>
      </c>
      <c r="AW173" s="2">
        <f>INDEX('2006'!$B$44:$B$140,'10Year_History_Results'!BK173)</f>
        <v>0</v>
      </c>
      <c r="AX173" s="2">
        <f>INDEX('2007'!$B$44:$B$140,'10Year_History_Results'!BL173)</f>
        <v>10</v>
      </c>
      <c r="AY173" s="2">
        <f>INDEX('2008'!$B$44:$B$140,'10Year_History_Results'!BM173)</f>
        <v>0</v>
      </c>
      <c r="AZ173" s="2">
        <f>INDEX('2009'!$B$44:$B$140,'10Year_History_Results'!BN173)</f>
        <v>9</v>
      </c>
      <c r="BA173" s="154">
        <f>INDEX('2010'!$B$44:$B$140,'10Year_History_Results'!BO173)</f>
        <v>0</v>
      </c>
      <c r="BC173">
        <f t="shared" si="89"/>
        <v>1516</v>
      </c>
      <c r="BD173" s="117"/>
      <c r="BE173" s="2"/>
      <c r="BF173" s="2">
        <f>IF(ISNA(MATCH($BC173,'2001'!$A$44:$A$139,0)),97,MATCH($BC173,'2001'!$A$44:$A$139,0))</f>
        <v>97</v>
      </c>
      <c r="BG173" s="2">
        <f>IF(ISNA(MATCH($BC173,'2002'!$A$44:$A$139,0)),97,MATCH($BC173,'2002'!$A$44:$A$139,0))</f>
        <v>97</v>
      </c>
      <c r="BH173" s="2">
        <f>IF(ISNA(MATCH($BC173,'2003'!$A$44:$A$139,0)),97,MATCH($BC173,'2003'!$A$44:$A$139,0))</f>
        <v>97</v>
      </c>
      <c r="BI173" s="2">
        <f>IF(ISNA(MATCH($BC173,'2004'!$A$44:$A$139,0)),97,MATCH($BC173,'2004'!$A$44:$A$139,0))</f>
        <v>97</v>
      </c>
      <c r="BJ173" s="2">
        <f>IF(ISNA(MATCH($BC173,'2005'!$A$44:$A$139,0)),97,MATCH($BC173,'2005'!$A$44:$A$139,0))</f>
        <v>97</v>
      </c>
      <c r="BK173" s="2">
        <f>IF(ISNA(MATCH($BC173,'2006'!$A$44:$A$139,0)),97,MATCH($BC173,'2006'!$A$44:$A$139,0))</f>
        <v>97</v>
      </c>
      <c r="BL173" s="2">
        <f>IF(ISNA(MATCH($BC173,'2007'!$A$44:$A$139,0)),97,MATCH($BC173,'2007'!$A$44:$A$139,0))</f>
        <v>77</v>
      </c>
      <c r="BM173" s="2">
        <f>IF(ISNA(MATCH($BC173,'2008'!$A$44:$A$139,0)),97,MATCH($BC173,'2008'!$A$44:$A$139,0))</f>
        <v>97</v>
      </c>
      <c r="BN173" s="2">
        <f>IF(ISNA(MATCH($BC173,'2009'!$A$44:$A$139,0)),97,MATCH($BC173,'2009'!$A$44:$A$139,0))</f>
        <v>70</v>
      </c>
      <c r="BO173" s="154">
        <f>IF(ISNA(MATCH($BC173,'2010'!$A$44:$A$139,0)),97,MATCH($BC173,'2010'!$A$44:$A$139,0))</f>
        <v>97</v>
      </c>
      <c r="BQ173">
        <f t="shared" si="90"/>
        <v>1516</v>
      </c>
      <c r="BR173" s="326"/>
      <c r="BS173" s="324"/>
      <c r="BT173" s="324">
        <f t="shared" si="91"/>
        <v>0</v>
      </c>
      <c r="BU173" s="324">
        <f t="shared" si="76"/>
        <v>0</v>
      </c>
      <c r="BV173" s="324">
        <f t="shared" si="77"/>
        <v>0</v>
      </c>
      <c r="BW173" s="324">
        <f t="shared" si="78"/>
        <v>0</v>
      </c>
      <c r="BX173" s="324">
        <f t="shared" si="79"/>
        <v>0</v>
      </c>
      <c r="BY173" s="324">
        <f t="shared" si="80"/>
        <v>0</v>
      </c>
      <c r="BZ173" s="324">
        <f t="shared" si="81"/>
        <v>10</v>
      </c>
      <c r="CA173" s="324">
        <f t="shared" si="82"/>
        <v>6.6659999999999995</v>
      </c>
      <c r="CB173" s="324">
        <f t="shared" si="83"/>
        <v>13.4435556</v>
      </c>
      <c r="CC173" s="325">
        <f t="shared" si="84"/>
        <v>8.9614741629600001</v>
      </c>
    </row>
    <row r="174" spans="2:81" ht="13.5" thickBot="1">
      <c r="B174" s="138">
        <v>75</v>
      </c>
      <c r="C174" s="52">
        <f t="shared" si="62"/>
        <v>1</v>
      </c>
      <c r="D174" s="52">
        <f t="shared" si="85"/>
        <v>0</v>
      </c>
      <c r="E174" s="99"/>
      <c r="F174" s="2">
        <f t="shared" si="92"/>
        <v>169</v>
      </c>
      <c r="G174" s="158">
        <v>451</v>
      </c>
      <c r="H174" s="169">
        <f t="shared" si="63"/>
        <v>1</v>
      </c>
      <c r="I174" s="169">
        <f t="shared" si="64"/>
        <v>44</v>
      </c>
      <c r="J174" s="331">
        <f t="shared" si="65"/>
        <v>8.6878820029281947</v>
      </c>
      <c r="K174" s="99"/>
      <c r="L174" s="268"/>
      <c r="M174" s="268" t="e">
        <f>(INDEX(Finish_table!R$4:R$83,MATCH('10Year_History_Results'!$G174,Finish_table!S$4:S$83,0),1))</f>
        <v>#N/A</v>
      </c>
      <c r="N174" s="268" t="e">
        <f>(INDEX(Finish_table!Z$4:Z$99,MATCH('10Year_History_Results'!$G174,Finish_table!AA$4:AA$99,0),1))</f>
        <v>#N/A</v>
      </c>
      <c r="O174" s="268" t="e">
        <f>(INDEX(Finish_table!AI$4:AI$99,MATCH('10Year_History_Results'!$G174,Finish_table!AJ$4:AJ$99,0),1))</f>
        <v>#N/A</v>
      </c>
      <c r="P174" s="268" t="e">
        <f>(INDEX(Finish_table!AR$4:AR$99,MATCH('10Year_History_Results'!$G174,Finish_table!AS$4:AS$99,0),1))</f>
        <v>#N/A</v>
      </c>
      <c r="Q174" s="268" t="e">
        <f>(INDEX(Finish_table!BA$4:BA$99,MATCH('10Year_History_Results'!$G174,Finish_table!BB$4:BB$99,0),1))</f>
        <v>#N/A</v>
      </c>
      <c r="R174" s="268" t="str">
        <f>(INDEX(Finish_table!BJ$4:BJ$99,MATCH('10Year_History_Results'!$G174,Finish_table!BK$4:BK$99,0),1))</f>
        <v>W</v>
      </c>
      <c r="S174" s="268" t="e">
        <f>(INDEX(Finish_table!BS$4:BS$99,MATCH('10Year_History_Results'!$G174,Finish_table!BT$4:BT$99,0),1))</f>
        <v>#N/A</v>
      </c>
      <c r="T174" s="268" t="e">
        <f>(INDEX(Finish_table!CB$4:CB$99,MATCH('10Year_History_Results'!$G174,Finish_table!CC$4:CC$99,0),1))</f>
        <v>#N/A</v>
      </c>
      <c r="U174" s="268" t="e">
        <f>(INDEX(Finish_table!CK$4:CK$99,MATCH('10Year_History_Results'!$G174,Finish_table!CL$4:CL$99,0),1))</f>
        <v>#N/A</v>
      </c>
      <c r="V174" s="288" t="e">
        <f>(INDEX(Finish_table!CT$4:CT$99,MATCH('10Year_History_Results'!$G174,Finish_table!CU$4:CU$99,0),1))</f>
        <v>#N/A</v>
      </c>
      <c r="W174" s="2"/>
      <c r="Z174">
        <f t="shared" si="66"/>
        <v>451</v>
      </c>
      <c r="AA174" s="117"/>
      <c r="AB174" s="2"/>
      <c r="AC174" s="2">
        <f t="shared" si="86"/>
        <v>0</v>
      </c>
      <c r="AD174" s="2">
        <f t="shared" si="67"/>
        <v>0</v>
      </c>
      <c r="AE174" s="2">
        <f t="shared" si="68"/>
        <v>0</v>
      </c>
      <c r="AF174" s="2">
        <f t="shared" si="69"/>
        <v>0</v>
      </c>
      <c r="AG174" s="2">
        <f t="shared" si="70"/>
        <v>0</v>
      </c>
      <c r="AH174" s="2">
        <f t="shared" si="71"/>
        <v>30</v>
      </c>
      <c r="AI174" s="2">
        <f t="shared" si="72"/>
        <v>0</v>
      </c>
      <c r="AJ174" s="2">
        <f t="shared" si="73"/>
        <v>0</v>
      </c>
      <c r="AK174" s="2">
        <f t="shared" si="74"/>
        <v>0</v>
      </c>
      <c r="AL174" s="154">
        <f t="shared" si="75"/>
        <v>0</v>
      </c>
      <c r="AM174" s="2">
        <f t="shared" si="87"/>
        <v>9.4868329805051381</v>
      </c>
      <c r="AN174" s="2"/>
      <c r="AO174">
        <f t="shared" si="88"/>
        <v>451</v>
      </c>
      <c r="AP174" s="117"/>
      <c r="AQ174" s="2"/>
      <c r="AR174" s="2">
        <f>INDEX('2001'!$B$44:$B$140,'10Year_History_Results'!BF174)</f>
        <v>0</v>
      </c>
      <c r="AS174" s="2">
        <f>INDEX('2002'!$B$44:$B$140,'10Year_History_Results'!BG174)</f>
        <v>0</v>
      </c>
      <c r="AT174" s="2">
        <f>INDEX('2003'!$B$44:$B$140,'10Year_History_Results'!BH174)</f>
        <v>0</v>
      </c>
      <c r="AU174" s="2">
        <f>INDEX('2004'!$B$44:$B$140,'10Year_History_Results'!BI174)</f>
        <v>0</v>
      </c>
      <c r="AV174" s="2">
        <f>INDEX('2005'!$B$44:$B$140,'10Year_History_Results'!BJ174)</f>
        <v>0</v>
      </c>
      <c r="AW174" s="2">
        <f>INDEX('2006'!$B$44:$B$140,'10Year_History_Results'!BK174)</f>
        <v>14</v>
      </c>
      <c r="AX174" s="2">
        <f>INDEX('2007'!$B$44:$B$140,'10Year_History_Results'!BL174)</f>
        <v>0</v>
      </c>
      <c r="AY174" s="2">
        <f>INDEX('2008'!$B$44:$B$140,'10Year_History_Results'!BM174)</f>
        <v>0</v>
      </c>
      <c r="AZ174" s="2">
        <f>INDEX('2009'!$B$44:$B$140,'10Year_History_Results'!BN174)</f>
        <v>0</v>
      </c>
      <c r="BA174" s="154">
        <f>INDEX('2010'!$B$44:$B$140,'10Year_History_Results'!BO174)</f>
        <v>0</v>
      </c>
      <c r="BC174">
        <f t="shared" si="89"/>
        <v>451</v>
      </c>
      <c r="BD174" s="117"/>
      <c r="BE174" s="2"/>
      <c r="BF174" s="2">
        <f>IF(ISNA(MATCH($BC174,'2001'!$A$44:$A$139,0)),97,MATCH($BC174,'2001'!$A$44:$A$139,0))</f>
        <v>97</v>
      </c>
      <c r="BG174" s="2">
        <f>IF(ISNA(MATCH($BC174,'2002'!$A$44:$A$139,0)),97,MATCH($BC174,'2002'!$A$44:$A$139,0))</f>
        <v>97</v>
      </c>
      <c r="BH174" s="2">
        <f>IF(ISNA(MATCH($BC174,'2003'!$A$44:$A$139,0)),97,MATCH($BC174,'2003'!$A$44:$A$139,0))</f>
        <v>97</v>
      </c>
      <c r="BI174" s="2">
        <f>IF(ISNA(MATCH($BC174,'2004'!$A$44:$A$139,0)),97,MATCH($BC174,'2004'!$A$44:$A$139,0))</f>
        <v>97</v>
      </c>
      <c r="BJ174" s="2">
        <f>IF(ISNA(MATCH($BC174,'2005'!$A$44:$A$139,0)),97,MATCH($BC174,'2005'!$A$44:$A$139,0))</f>
        <v>97</v>
      </c>
      <c r="BK174" s="2">
        <f>IF(ISNA(MATCH($BC174,'2006'!$A$44:$A$139,0)),97,MATCH($BC174,'2006'!$A$44:$A$139,0))</f>
        <v>62</v>
      </c>
      <c r="BL174" s="2">
        <f>IF(ISNA(MATCH($BC174,'2007'!$A$44:$A$139,0)),97,MATCH($BC174,'2007'!$A$44:$A$139,0))</f>
        <v>97</v>
      </c>
      <c r="BM174" s="2">
        <f>IF(ISNA(MATCH($BC174,'2008'!$A$44:$A$139,0)),97,MATCH($BC174,'2008'!$A$44:$A$139,0))</f>
        <v>97</v>
      </c>
      <c r="BN174" s="2">
        <f>IF(ISNA(MATCH($BC174,'2009'!$A$44:$A$139,0)),97,MATCH($BC174,'2009'!$A$44:$A$139,0))</f>
        <v>97</v>
      </c>
      <c r="BO174" s="154">
        <f>IF(ISNA(MATCH($BC174,'2010'!$A$44:$A$139,0)),97,MATCH($BC174,'2010'!$A$44:$A$139,0))</f>
        <v>97</v>
      </c>
      <c r="BQ174">
        <f t="shared" si="90"/>
        <v>451</v>
      </c>
      <c r="BR174" s="326"/>
      <c r="BS174" s="324"/>
      <c r="BT174" s="324">
        <f t="shared" si="91"/>
        <v>0</v>
      </c>
      <c r="BU174" s="324">
        <f t="shared" si="76"/>
        <v>0</v>
      </c>
      <c r="BV174" s="324">
        <f t="shared" si="77"/>
        <v>0</v>
      </c>
      <c r="BW174" s="324">
        <f t="shared" si="78"/>
        <v>0</v>
      </c>
      <c r="BX174" s="324">
        <f t="shared" si="79"/>
        <v>0</v>
      </c>
      <c r="BY174" s="324">
        <f t="shared" si="80"/>
        <v>44</v>
      </c>
      <c r="BZ174" s="324">
        <f t="shared" si="81"/>
        <v>29.330399999999997</v>
      </c>
      <c r="CA174" s="324">
        <f t="shared" si="82"/>
        <v>19.551644639999996</v>
      </c>
      <c r="CB174" s="324">
        <f t="shared" si="83"/>
        <v>13.033126317023996</v>
      </c>
      <c r="CC174" s="325">
        <f t="shared" si="84"/>
        <v>8.6878820029281947</v>
      </c>
    </row>
    <row r="175" spans="2:81" ht="13.5" thickBot="1">
      <c r="B175" s="138">
        <v>75</v>
      </c>
      <c r="C175" s="52">
        <f t="shared" si="62"/>
        <v>2</v>
      </c>
      <c r="D175" s="52">
        <f t="shared" si="85"/>
        <v>2</v>
      </c>
      <c r="E175" s="99"/>
      <c r="F175" s="2">
        <f t="shared" si="92"/>
        <v>170</v>
      </c>
      <c r="G175" s="100">
        <v>1561</v>
      </c>
      <c r="H175" s="169">
        <f t="shared" si="63"/>
        <v>1</v>
      </c>
      <c r="I175" s="169">
        <f t="shared" si="64"/>
        <v>13</v>
      </c>
      <c r="J175" s="331">
        <f t="shared" si="65"/>
        <v>8.6657999999999991</v>
      </c>
      <c r="K175" s="99"/>
      <c r="L175" s="268"/>
      <c r="M175" s="268" t="e">
        <f>(INDEX(Finish_table!R$4:R$83,MATCH('10Year_History_Results'!$G175,Finish_table!S$4:S$83,0),1))</f>
        <v>#N/A</v>
      </c>
      <c r="N175" s="268" t="e">
        <f>(INDEX(Finish_table!Z$4:Z$99,MATCH('10Year_History_Results'!$G175,Finish_table!AA$4:AA$99,0),1))</f>
        <v>#N/A</v>
      </c>
      <c r="O175" s="268" t="e">
        <f>(INDEX(Finish_table!AI$4:AI$99,MATCH('10Year_History_Results'!$G175,Finish_table!AJ$4:AJ$99,0),1))</f>
        <v>#N/A</v>
      </c>
      <c r="P175" s="268" t="e">
        <f>(INDEX(Finish_table!AR$4:AR$99,MATCH('10Year_History_Results'!$G175,Finish_table!AS$4:AS$99,0),1))</f>
        <v>#N/A</v>
      </c>
      <c r="Q175" s="268" t="e">
        <f>(INDEX(Finish_table!BA$4:BA$99,MATCH('10Year_History_Results'!$G175,Finish_table!BB$4:BB$99,0),1))</f>
        <v>#N/A</v>
      </c>
      <c r="R175" s="268" t="e">
        <f>(INDEX(Finish_table!BJ$4:BJ$99,MATCH('10Year_History_Results'!$G175,Finish_table!BK$4:BK$99,0),1))</f>
        <v>#N/A</v>
      </c>
      <c r="S175" s="268" t="e">
        <f>(INDEX(Finish_table!BS$4:BS$99,MATCH('10Year_History_Results'!$G175,Finish_table!BT$4:BT$99,0),1))</f>
        <v>#N/A</v>
      </c>
      <c r="T175" s="268" t="e">
        <f>(INDEX(Finish_table!CB$4:CB$99,MATCH('10Year_History_Results'!$G175,Finish_table!CC$4:CC$99,0),1))</f>
        <v>#N/A</v>
      </c>
      <c r="U175" s="268" t="str">
        <f>(INDEX(Finish_table!CK$4:CK$99,MATCH('10Year_History_Results'!$G175,Finish_table!CL$4:CL$99,0),1))</f>
        <v>QF</v>
      </c>
      <c r="V175" s="288" t="e">
        <f>(INDEX(Finish_table!CT$4:CT$99,MATCH('10Year_History_Results'!$G175,Finish_table!CU$4:CU$99,0),1))</f>
        <v>#N/A</v>
      </c>
      <c r="W175" s="2"/>
      <c r="Z175">
        <f t="shared" si="66"/>
        <v>1561</v>
      </c>
      <c r="AA175" s="117"/>
      <c r="AB175" s="2"/>
      <c r="AC175" s="2">
        <f t="shared" si="86"/>
        <v>0</v>
      </c>
      <c r="AD175" s="2">
        <f t="shared" si="67"/>
        <v>0</v>
      </c>
      <c r="AE175" s="2">
        <f t="shared" si="68"/>
        <v>0</v>
      </c>
      <c r="AF175" s="2">
        <f t="shared" si="69"/>
        <v>0</v>
      </c>
      <c r="AG175" s="2">
        <f t="shared" si="70"/>
        <v>0</v>
      </c>
      <c r="AH175" s="2">
        <f t="shared" si="71"/>
        <v>0</v>
      </c>
      <c r="AI175" s="2">
        <f t="shared" si="72"/>
        <v>0</v>
      </c>
      <c r="AJ175" s="2">
        <f t="shared" si="73"/>
        <v>0</v>
      </c>
      <c r="AK175" s="2">
        <f t="shared" si="74"/>
        <v>0</v>
      </c>
      <c r="AL175" s="154">
        <f t="shared" si="75"/>
        <v>0</v>
      </c>
      <c r="AM175" s="2">
        <f t="shared" si="87"/>
        <v>0</v>
      </c>
      <c r="AN175" s="2"/>
      <c r="AO175">
        <f t="shared" si="88"/>
        <v>1561</v>
      </c>
      <c r="AP175" s="117"/>
      <c r="AQ175" s="2"/>
      <c r="AR175" s="2">
        <f>INDEX('2001'!$B$44:$B$140,'10Year_History_Results'!BF175)</f>
        <v>0</v>
      </c>
      <c r="AS175" s="2">
        <f>INDEX('2002'!$B$44:$B$140,'10Year_History_Results'!BG175)</f>
        <v>0</v>
      </c>
      <c r="AT175" s="2">
        <f>INDEX('2003'!$B$44:$B$140,'10Year_History_Results'!BH175)</f>
        <v>0</v>
      </c>
      <c r="AU175" s="2">
        <f>INDEX('2004'!$B$44:$B$140,'10Year_History_Results'!BI175)</f>
        <v>0</v>
      </c>
      <c r="AV175" s="2">
        <f>INDEX('2005'!$B$44:$B$140,'10Year_History_Results'!BJ175)</f>
        <v>0</v>
      </c>
      <c r="AW175" s="2">
        <f>INDEX('2006'!$B$44:$B$140,'10Year_History_Results'!BK175)</f>
        <v>0</v>
      </c>
      <c r="AX175" s="2">
        <f>INDEX('2007'!$B$44:$B$140,'10Year_History_Results'!BL175)</f>
        <v>0</v>
      </c>
      <c r="AY175" s="2">
        <f>INDEX('2008'!$B$44:$B$140,'10Year_History_Results'!BM175)</f>
        <v>0</v>
      </c>
      <c r="AZ175" s="2">
        <f>INDEX('2009'!$B$44:$B$140,'10Year_History_Results'!BN175)</f>
        <v>13</v>
      </c>
      <c r="BA175" s="154">
        <f>INDEX('2010'!$B$44:$B$140,'10Year_History_Results'!BO175)</f>
        <v>0</v>
      </c>
      <c r="BC175">
        <f t="shared" si="89"/>
        <v>1561</v>
      </c>
      <c r="BD175" s="117"/>
      <c r="BE175" s="2"/>
      <c r="BF175" s="2">
        <f>IF(ISNA(MATCH($BC175,'2001'!$A$44:$A$139,0)),97,MATCH($BC175,'2001'!$A$44:$A$139,0))</f>
        <v>97</v>
      </c>
      <c r="BG175" s="2">
        <f>IF(ISNA(MATCH($BC175,'2002'!$A$44:$A$139,0)),97,MATCH($BC175,'2002'!$A$44:$A$139,0))</f>
        <v>97</v>
      </c>
      <c r="BH175" s="2">
        <f>IF(ISNA(MATCH($BC175,'2003'!$A$44:$A$139,0)),97,MATCH($BC175,'2003'!$A$44:$A$139,0))</f>
        <v>97</v>
      </c>
      <c r="BI175" s="2">
        <f>IF(ISNA(MATCH($BC175,'2004'!$A$44:$A$139,0)),97,MATCH($BC175,'2004'!$A$44:$A$139,0))</f>
        <v>97</v>
      </c>
      <c r="BJ175" s="2">
        <f>IF(ISNA(MATCH($BC175,'2005'!$A$44:$A$139,0)),97,MATCH($BC175,'2005'!$A$44:$A$139,0))</f>
        <v>97</v>
      </c>
      <c r="BK175" s="2">
        <f>IF(ISNA(MATCH($BC175,'2006'!$A$44:$A$139,0)),97,MATCH($BC175,'2006'!$A$44:$A$139,0))</f>
        <v>97</v>
      </c>
      <c r="BL175" s="2">
        <f>IF(ISNA(MATCH($BC175,'2007'!$A$44:$A$139,0)),97,MATCH($BC175,'2007'!$A$44:$A$139,0))</f>
        <v>97</v>
      </c>
      <c r="BM175" s="2">
        <f>IF(ISNA(MATCH($BC175,'2008'!$A$44:$A$139,0)),97,MATCH($BC175,'2008'!$A$44:$A$139,0))</f>
        <v>97</v>
      </c>
      <c r="BN175" s="2">
        <f>IF(ISNA(MATCH($BC175,'2009'!$A$44:$A$139,0)),97,MATCH($BC175,'2009'!$A$44:$A$139,0))</f>
        <v>73</v>
      </c>
      <c r="BO175" s="154">
        <f>IF(ISNA(MATCH($BC175,'2010'!$A$44:$A$139,0)),97,MATCH($BC175,'2010'!$A$44:$A$139,0))</f>
        <v>97</v>
      </c>
      <c r="BQ175">
        <f t="shared" si="90"/>
        <v>1561</v>
      </c>
      <c r="BR175" s="326"/>
      <c r="BS175" s="324"/>
      <c r="BT175" s="324">
        <f t="shared" si="91"/>
        <v>0</v>
      </c>
      <c r="BU175" s="324">
        <f t="shared" si="76"/>
        <v>0</v>
      </c>
      <c r="BV175" s="324">
        <f t="shared" si="77"/>
        <v>0</v>
      </c>
      <c r="BW175" s="324">
        <f t="shared" si="78"/>
        <v>0</v>
      </c>
      <c r="BX175" s="324">
        <f t="shared" si="79"/>
        <v>0</v>
      </c>
      <c r="BY175" s="324">
        <f t="shared" si="80"/>
        <v>0</v>
      </c>
      <c r="BZ175" s="324">
        <f t="shared" si="81"/>
        <v>0</v>
      </c>
      <c r="CA175" s="324">
        <f t="shared" si="82"/>
        <v>0</v>
      </c>
      <c r="CB175" s="324">
        <f t="shared" si="83"/>
        <v>13</v>
      </c>
      <c r="CC175" s="325">
        <f t="shared" si="84"/>
        <v>8.6657999999999991</v>
      </c>
    </row>
    <row r="176" spans="2:81" ht="13.5" thickBot="1">
      <c r="B176" s="138">
        <v>78</v>
      </c>
      <c r="C176" s="52">
        <f t="shared" si="62"/>
        <v>1</v>
      </c>
      <c r="D176" s="52">
        <f t="shared" si="85"/>
        <v>1</v>
      </c>
      <c r="E176" s="99"/>
      <c r="F176" s="2">
        <f t="shared" si="92"/>
        <v>171</v>
      </c>
      <c r="G176" s="100">
        <v>2771</v>
      </c>
      <c r="H176" s="169">
        <f t="shared" si="63"/>
        <v>1</v>
      </c>
      <c r="I176" s="169">
        <f t="shared" si="64"/>
        <v>13</v>
      </c>
      <c r="J176" s="331">
        <f t="shared" si="65"/>
        <v>8.6657999999999991</v>
      </c>
      <c r="K176" s="99"/>
      <c r="L176" s="268"/>
      <c r="M176" s="268" t="e">
        <f>(INDEX(Finish_table!R$4:R$83,MATCH('10Year_History_Results'!$G176,Finish_table!S$4:S$83,0),1))</f>
        <v>#N/A</v>
      </c>
      <c r="N176" s="268" t="e">
        <f>(INDEX(Finish_table!Z$4:Z$99,MATCH('10Year_History_Results'!$G176,Finish_table!AA$4:AA$99,0),1))</f>
        <v>#N/A</v>
      </c>
      <c r="O176" s="268" t="e">
        <f>(INDEX(Finish_table!AI$4:AI$99,MATCH('10Year_History_Results'!$G176,Finish_table!AJ$4:AJ$99,0),1))</f>
        <v>#N/A</v>
      </c>
      <c r="P176" s="268" t="e">
        <f>(INDEX(Finish_table!AR$4:AR$99,MATCH('10Year_History_Results'!$G176,Finish_table!AS$4:AS$99,0),1))</f>
        <v>#N/A</v>
      </c>
      <c r="Q176" s="268" t="e">
        <f>(INDEX(Finish_table!BA$4:BA$99,MATCH('10Year_History_Results'!$G176,Finish_table!BB$4:BB$99,0),1))</f>
        <v>#N/A</v>
      </c>
      <c r="R176" s="268" t="e">
        <f>(INDEX(Finish_table!BJ$4:BJ$99,MATCH('10Year_History_Results'!$G176,Finish_table!BK$4:BK$99,0),1))</f>
        <v>#N/A</v>
      </c>
      <c r="S176" s="268" t="e">
        <f>(INDEX(Finish_table!BS$4:BS$99,MATCH('10Year_History_Results'!$G176,Finish_table!BT$4:BT$99,0),1))</f>
        <v>#N/A</v>
      </c>
      <c r="T176" s="268" t="e">
        <f>(INDEX(Finish_table!CB$4:CB$99,MATCH('10Year_History_Results'!$G176,Finish_table!CC$4:CC$99,0),1))</f>
        <v>#N/A</v>
      </c>
      <c r="U176" s="268" t="str">
        <f>(INDEX(Finish_table!CK$4:CK$99,MATCH('10Year_History_Results'!$G176,Finish_table!CL$4:CL$99,0),1))</f>
        <v>QF</v>
      </c>
      <c r="V176" s="288" t="e">
        <f>(INDEX(Finish_table!CT$4:CT$99,MATCH('10Year_History_Results'!$G176,Finish_table!CU$4:CU$99,0),1))</f>
        <v>#N/A</v>
      </c>
      <c r="W176" s="2"/>
      <c r="Z176">
        <f t="shared" si="66"/>
        <v>2771</v>
      </c>
      <c r="AA176" s="117"/>
      <c r="AB176" s="2"/>
      <c r="AC176" s="2">
        <f t="shared" si="86"/>
        <v>0</v>
      </c>
      <c r="AD176" s="2">
        <f t="shared" si="67"/>
        <v>0</v>
      </c>
      <c r="AE176" s="2">
        <f t="shared" si="68"/>
        <v>0</v>
      </c>
      <c r="AF176" s="2">
        <f t="shared" si="69"/>
        <v>0</v>
      </c>
      <c r="AG176" s="2">
        <f t="shared" si="70"/>
        <v>0</v>
      </c>
      <c r="AH176" s="2">
        <f t="shared" si="71"/>
        <v>0</v>
      </c>
      <c r="AI176" s="2">
        <f t="shared" si="72"/>
        <v>0</v>
      </c>
      <c r="AJ176" s="2">
        <f t="shared" si="73"/>
        <v>0</v>
      </c>
      <c r="AK176" s="2">
        <f t="shared" si="74"/>
        <v>0</v>
      </c>
      <c r="AL176" s="154">
        <f t="shared" si="75"/>
        <v>0</v>
      </c>
      <c r="AM176" s="2">
        <f t="shared" si="87"/>
        <v>0</v>
      </c>
      <c r="AN176" s="2"/>
      <c r="AO176">
        <f t="shared" si="88"/>
        <v>2771</v>
      </c>
      <c r="AP176" s="117"/>
      <c r="AQ176" s="2"/>
      <c r="AR176" s="2">
        <f>INDEX('2001'!$B$44:$B$140,'10Year_History_Results'!BF176)</f>
        <v>0</v>
      </c>
      <c r="AS176" s="2">
        <f>INDEX('2002'!$B$44:$B$140,'10Year_History_Results'!BG176)</f>
        <v>0</v>
      </c>
      <c r="AT176" s="2">
        <f>INDEX('2003'!$B$44:$B$140,'10Year_History_Results'!BH176)</f>
        <v>0</v>
      </c>
      <c r="AU176" s="2">
        <f>INDEX('2004'!$B$44:$B$140,'10Year_History_Results'!BI176)</f>
        <v>0</v>
      </c>
      <c r="AV176" s="2">
        <f>INDEX('2005'!$B$44:$B$140,'10Year_History_Results'!BJ176)</f>
        <v>0</v>
      </c>
      <c r="AW176" s="2">
        <f>INDEX('2006'!$B$44:$B$140,'10Year_History_Results'!BK176)</f>
        <v>0</v>
      </c>
      <c r="AX176" s="2">
        <f>INDEX('2007'!$B$44:$B$140,'10Year_History_Results'!BL176)</f>
        <v>0</v>
      </c>
      <c r="AY176" s="2">
        <f>INDEX('2008'!$B$44:$B$140,'10Year_History_Results'!BM176)</f>
        <v>0</v>
      </c>
      <c r="AZ176" s="2">
        <f>INDEX('2009'!$B$44:$B$140,'10Year_History_Results'!BN176)</f>
        <v>13</v>
      </c>
      <c r="BA176" s="154">
        <f>INDEX('2010'!$B$44:$B$140,'10Year_History_Results'!BO176)</f>
        <v>0</v>
      </c>
      <c r="BC176">
        <f t="shared" si="89"/>
        <v>2771</v>
      </c>
      <c r="BD176" s="117"/>
      <c r="BE176" s="2"/>
      <c r="BF176" s="2">
        <f>IF(ISNA(MATCH($BC176,'2001'!$A$44:$A$139,0)),97,MATCH($BC176,'2001'!$A$44:$A$139,0))</f>
        <v>97</v>
      </c>
      <c r="BG176" s="2">
        <f>IF(ISNA(MATCH($BC176,'2002'!$A$44:$A$139,0)),97,MATCH($BC176,'2002'!$A$44:$A$139,0))</f>
        <v>97</v>
      </c>
      <c r="BH176" s="2">
        <f>IF(ISNA(MATCH($BC176,'2003'!$A$44:$A$139,0)),97,MATCH($BC176,'2003'!$A$44:$A$139,0))</f>
        <v>97</v>
      </c>
      <c r="BI176" s="2">
        <f>IF(ISNA(MATCH($BC176,'2004'!$A$44:$A$139,0)),97,MATCH($BC176,'2004'!$A$44:$A$139,0))</f>
        <v>97</v>
      </c>
      <c r="BJ176" s="2">
        <f>IF(ISNA(MATCH($BC176,'2005'!$A$44:$A$139,0)),97,MATCH($BC176,'2005'!$A$44:$A$139,0))</f>
        <v>97</v>
      </c>
      <c r="BK176" s="2">
        <f>IF(ISNA(MATCH($BC176,'2006'!$A$44:$A$139,0)),97,MATCH($BC176,'2006'!$A$44:$A$139,0))</f>
        <v>97</v>
      </c>
      <c r="BL176" s="2">
        <f>IF(ISNA(MATCH($BC176,'2007'!$A$44:$A$139,0)),97,MATCH($BC176,'2007'!$A$44:$A$139,0))</f>
        <v>97</v>
      </c>
      <c r="BM176" s="2">
        <f>IF(ISNA(MATCH($BC176,'2008'!$A$44:$A$139,0)),97,MATCH($BC176,'2008'!$A$44:$A$139,0))</f>
        <v>97</v>
      </c>
      <c r="BN176" s="2">
        <f>IF(ISNA(MATCH($BC176,'2009'!$A$44:$A$139,0)),97,MATCH($BC176,'2009'!$A$44:$A$139,0))</f>
        <v>94</v>
      </c>
      <c r="BO176" s="154">
        <f>IF(ISNA(MATCH($BC176,'2010'!$A$44:$A$139,0)),97,MATCH($BC176,'2010'!$A$44:$A$139,0))</f>
        <v>97</v>
      </c>
      <c r="BQ176">
        <f t="shared" si="90"/>
        <v>2771</v>
      </c>
      <c r="BR176" s="326"/>
      <c r="BS176" s="324"/>
      <c r="BT176" s="324">
        <f t="shared" si="91"/>
        <v>0</v>
      </c>
      <c r="BU176" s="324">
        <f t="shared" si="76"/>
        <v>0</v>
      </c>
      <c r="BV176" s="324">
        <f t="shared" si="77"/>
        <v>0</v>
      </c>
      <c r="BW176" s="324">
        <f t="shared" si="78"/>
        <v>0</v>
      </c>
      <c r="BX176" s="324">
        <f t="shared" si="79"/>
        <v>0</v>
      </c>
      <c r="BY176" s="324">
        <f t="shared" si="80"/>
        <v>0</v>
      </c>
      <c r="BZ176" s="324">
        <f t="shared" si="81"/>
        <v>0</v>
      </c>
      <c r="CA176" s="324">
        <f t="shared" si="82"/>
        <v>0</v>
      </c>
      <c r="CB176" s="324">
        <f t="shared" si="83"/>
        <v>13</v>
      </c>
      <c r="CC176" s="325">
        <f t="shared" si="84"/>
        <v>8.6657999999999991</v>
      </c>
    </row>
    <row r="177" spans="2:81" ht="13.5" thickBot="1">
      <c r="B177" s="138">
        <v>79</v>
      </c>
      <c r="C177" s="52">
        <f t="shared" si="62"/>
        <v>1</v>
      </c>
      <c r="D177" s="52">
        <f t="shared" si="85"/>
        <v>0</v>
      </c>
      <c r="E177" s="99"/>
      <c r="F177" s="2">
        <f t="shared" si="92"/>
        <v>172</v>
      </c>
      <c r="G177" s="100">
        <v>2130</v>
      </c>
      <c r="H177" s="169">
        <f t="shared" si="63"/>
        <v>1</v>
      </c>
      <c r="I177" s="169">
        <f t="shared" si="64"/>
        <v>8</v>
      </c>
      <c r="J177" s="331">
        <f t="shared" si="65"/>
        <v>8</v>
      </c>
      <c r="K177" s="99"/>
      <c r="L177" s="268"/>
      <c r="M177" s="268" t="e">
        <f>(INDEX(Finish_table!R$4:R$83,MATCH('10Year_History_Results'!$G177,Finish_table!S$4:S$83,0),1))</f>
        <v>#N/A</v>
      </c>
      <c r="N177" s="268" t="e">
        <f>(INDEX(Finish_table!Z$4:Z$99,MATCH('10Year_History_Results'!$G177,Finish_table!AA$4:AA$99,0),1))</f>
        <v>#N/A</v>
      </c>
      <c r="O177" s="268" t="e">
        <f>(INDEX(Finish_table!AI$4:AI$99,MATCH('10Year_History_Results'!$G177,Finish_table!AJ$4:AJ$99,0),1))</f>
        <v>#N/A</v>
      </c>
      <c r="P177" s="268" t="e">
        <f>(INDEX(Finish_table!AR$4:AR$99,MATCH('10Year_History_Results'!$G177,Finish_table!AS$4:AS$99,0),1))</f>
        <v>#N/A</v>
      </c>
      <c r="Q177" s="268" t="e">
        <f>(INDEX(Finish_table!BA$4:BA$99,MATCH('10Year_History_Results'!$G177,Finish_table!BB$4:BB$99,0),1))</f>
        <v>#N/A</v>
      </c>
      <c r="R177" s="268" t="e">
        <f>(INDEX(Finish_table!BJ$4:BJ$99,MATCH('10Year_History_Results'!$G177,Finish_table!BK$4:BK$99,0),1))</f>
        <v>#N/A</v>
      </c>
      <c r="S177" s="268" t="e">
        <f>(INDEX(Finish_table!BS$4:BS$99,MATCH('10Year_History_Results'!$G177,Finish_table!BT$4:BT$99,0),1))</f>
        <v>#N/A</v>
      </c>
      <c r="T177" s="268" t="e">
        <f>(INDEX(Finish_table!CB$4:CB$99,MATCH('10Year_History_Results'!$G177,Finish_table!CC$4:CC$99,0),1))</f>
        <v>#N/A</v>
      </c>
      <c r="U177" s="268" t="e">
        <f>(INDEX(Finish_table!CK$4:CK$99,MATCH('10Year_History_Results'!$G177,Finish_table!CL$4:CL$99,0),1))</f>
        <v>#N/A</v>
      </c>
      <c r="V177" s="288" t="str">
        <f>(INDEX(Finish_table!CT$4:CT$99,MATCH('10Year_History_Results'!$G177,Finish_table!CU$4:CU$99,0),1))</f>
        <v>QF</v>
      </c>
      <c r="W177" s="2"/>
      <c r="Z177">
        <f t="shared" si="66"/>
        <v>2130</v>
      </c>
      <c r="AA177" s="117"/>
      <c r="AB177" s="2"/>
      <c r="AC177" s="2">
        <f t="shared" si="86"/>
        <v>0</v>
      </c>
      <c r="AD177" s="2">
        <f t="shared" si="67"/>
        <v>0</v>
      </c>
      <c r="AE177" s="2">
        <f t="shared" si="68"/>
        <v>0</v>
      </c>
      <c r="AF177" s="2">
        <f t="shared" si="69"/>
        <v>0</v>
      </c>
      <c r="AG177" s="2">
        <f t="shared" si="70"/>
        <v>0</v>
      </c>
      <c r="AH177" s="2">
        <f t="shared" si="71"/>
        <v>0</v>
      </c>
      <c r="AI177" s="2">
        <f t="shared" si="72"/>
        <v>0</v>
      </c>
      <c r="AJ177" s="2">
        <f t="shared" si="73"/>
        <v>0</v>
      </c>
      <c r="AK177" s="2">
        <f t="shared" si="74"/>
        <v>0</v>
      </c>
      <c r="AL177" s="154">
        <f t="shared" si="75"/>
        <v>0</v>
      </c>
      <c r="AM177" s="2">
        <f t="shared" si="87"/>
        <v>0</v>
      </c>
      <c r="AN177" s="2"/>
      <c r="AO177">
        <f t="shared" si="88"/>
        <v>2130</v>
      </c>
      <c r="AP177" s="117"/>
      <c r="AQ177" s="2"/>
      <c r="AR177" s="2">
        <f>INDEX('2001'!$B$44:$B$140,'10Year_History_Results'!BF177)</f>
        <v>0</v>
      </c>
      <c r="AS177" s="2">
        <f>INDEX('2002'!$B$44:$B$140,'10Year_History_Results'!BG177)</f>
        <v>0</v>
      </c>
      <c r="AT177" s="2">
        <f>INDEX('2003'!$B$44:$B$140,'10Year_History_Results'!BH177)</f>
        <v>0</v>
      </c>
      <c r="AU177" s="2">
        <f>INDEX('2004'!$B$44:$B$140,'10Year_History_Results'!BI177)</f>
        <v>0</v>
      </c>
      <c r="AV177" s="2">
        <f>INDEX('2005'!$B$44:$B$140,'10Year_History_Results'!BJ177)</f>
        <v>0</v>
      </c>
      <c r="AW177" s="2">
        <f>INDEX('2006'!$B$44:$B$140,'10Year_History_Results'!BK177)</f>
        <v>0</v>
      </c>
      <c r="AX177" s="2">
        <f>INDEX('2007'!$B$44:$B$140,'10Year_History_Results'!BL177)</f>
        <v>0</v>
      </c>
      <c r="AY177" s="2">
        <f>INDEX('2008'!$B$44:$B$140,'10Year_History_Results'!BM177)</f>
        <v>0</v>
      </c>
      <c r="AZ177" s="2">
        <f>INDEX('2009'!$B$44:$B$140,'10Year_History_Results'!BN177)</f>
        <v>0</v>
      </c>
      <c r="BA177" s="154">
        <f>INDEX('2010'!$B$44:$B$140,'10Year_History_Results'!BO177)</f>
        <v>8</v>
      </c>
      <c r="BC177">
        <f t="shared" si="89"/>
        <v>2130</v>
      </c>
      <c r="BD177" s="117"/>
      <c r="BE177" s="2"/>
      <c r="BF177" s="2">
        <f>IF(ISNA(MATCH($BC177,'2001'!$A$44:$A$139,0)),97,MATCH($BC177,'2001'!$A$44:$A$139,0))</f>
        <v>97</v>
      </c>
      <c r="BG177" s="2">
        <f>IF(ISNA(MATCH($BC177,'2002'!$A$44:$A$139,0)),97,MATCH($BC177,'2002'!$A$44:$A$139,0))</f>
        <v>97</v>
      </c>
      <c r="BH177" s="2">
        <f>IF(ISNA(MATCH($BC177,'2003'!$A$44:$A$139,0)),97,MATCH($BC177,'2003'!$A$44:$A$139,0))</f>
        <v>97</v>
      </c>
      <c r="BI177" s="2">
        <f>IF(ISNA(MATCH($BC177,'2004'!$A$44:$A$139,0)),97,MATCH($BC177,'2004'!$A$44:$A$139,0))</f>
        <v>97</v>
      </c>
      <c r="BJ177" s="2">
        <f>IF(ISNA(MATCH($BC177,'2005'!$A$44:$A$139,0)),97,MATCH($BC177,'2005'!$A$44:$A$139,0))</f>
        <v>97</v>
      </c>
      <c r="BK177" s="2">
        <f>IF(ISNA(MATCH($BC177,'2006'!$A$44:$A$139,0)),97,MATCH($BC177,'2006'!$A$44:$A$139,0))</f>
        <v>97</v>
      </c>
      <c r="BL177" s="2">
        <f>IF(ISNA(MATCH($BC177,'2007'!$A$44:$A$139,0)),97,MATCH($BC177,'2007'!$A$44:$A$139,0))</f>
        <v>97</v>
      </c>
      <c r="BM177" s="2">
        <f>IF(ISNA(MATCH($BC177,'2008'!$A$44:$A$139,0)),97,MATCH($BC177,'2008'!$A$44:$A$139,0))</f>
        <v>97</v>
      </c>
      <c r="BN177" s="2">
        <f>IF(ISNA(MATCH($BC177,'2009'!$A$44:$A$139,0)),97,MATCH($BC177,'2009'!$A$44:$A$139,0))</f>
        <v>97</v>
      </c>
      <c r="BO177" s="154">
        <f>IF(ISNA(MATCH($BC177,'2010'!$A$44:$A$139,0)),97,MATCH($BC177,'2010'!$A$44:$A$139,0))</f>
        <v>82</v>
      </c>
      <c r="BQ177">
        <f t="shared" si="90"/>
        <v>2130</v>
      </c>
      <c r="BR177" s="326"/>
      <c r="BS177" s="324"/>
      <c r="BT177" s="324">
        <f t="shared" si="91"/>
        <v>0</v>
      </c>
      <c r="BU177" s="324">
        <f t="shared" si="76"/>
        <v>0</v>
      </c>
      <c r="BV177" s="324">
        <f t="shared" si="77"/>
        <v>0</v>
      </c>
      <c r="BW177" s="324">
        <f t="shared" si="78"/>
        <v>0</v>
      </c>
      <c r="BX177" s="324">
        <f t="shared" si="79"/>
        <v>0</v>
      </c>
      <c r="BY177" s="324">
        <f t="shared" si="80"/>
        <v>0</v>
      </c>
      <c r="BZ177" s="324">
        <f t="shared" si="81"/>
        <v>0</v>
      </c>
      <c r="CA177" s="324">
        <f t="shared" si="82"/>
        <v>0</v>
      </c>
      <c r="CB177" s="324">
        <f t="shared" si="83"/>
        <v>0</v>
      </c>
      <c r="CC177" s="325">
        <f t="shared" si="84"/>
        <v>8</v>
      </c>
    </row>
    <row r="178" spans="2:81" ht="13.5" thickBot="1">
      <c r="B178" s="282">
        <v>79</v>
      </c>
      <c r="C178" s="52">
        <f t="shared" si="62"/>
        <v>2</v>
      </c>
      <c r="D178" s="52">
        <f t="shared" si="85"/>
        <v>0</v>
      </c>
      <c r="E178" s="99"/>
      <c r="F178" s="2">
        <f t="shared" si="92"/>
        <v>173</v>
      </c>
      <c r="G178" s="158">
        <v>375</v>
      </c>
      <c r="H178" s="169">
        <f t="shared" si="63"/>
        <v>1</v>
      </c>
      <c r="I178" s="169">
        <f t="shared" si="64"/>
        <v>12</v>
      </c>
      <c r="J178" s="331">
        <f t="shared" si="65"/>
        <v>7.9992000000000001</v>
      </c>
      <c r="K178" s="99"/>
      <c r="L178" s="268"/>
      <c r="M178" s="268" t="e">
        <f>(INDEX(Finish_table!R$4:R$83,MATCH('10Year_History_Results'!$G178,Finish_table!S$4:S$83,0),1))</f>
        <v>#N/A</v>
      </c>
      <c r="N178" s="268" t="e">
        <f>(INDEX(Finish_table!Z$4:Z$99,MATCH('10Year_History_Results'!$G178,Finish_table!AA$4:AA$99,0),1))</f>
        <v>#N/A</v>
      </c>
      <c r="O178" s="268" t="e">
        <f>(INDEX(Finish_table!AI$4:AI$99,MATCH('10Year_History_Results'!$G178,Finish_table!AJ$4:AJ$99,0),1))</f>
        <v>#N/A</v>
      </c>
      <c r="P178" s="268" t="e">
        <f>(INDEX(Finish_table!AR$4:AR$99,MATCH('10Year_History_Results'!$G178,Finish_table!AS$4:AS$99,0),1))</f>
        <v>#N/A</v>
      </c>
      <c r="Q178" s="268" t="e">
        <f>(INDEX(Finish_table!BA$4:BA$99,MATCH('10Year_History_Results'!$G178,Finish_table!BB$4:BB$99,0),1))</f>
        <v>#N/A</v>
      </c>
      <c r="R178" s="268" t="e">
        <f>(INDEX(Finish_table!BJ$4:BJ$99,MATCH('10Year_History_Results'!$G178,Finish_table!BK$4:BK$99,0),1))</f>
        <v>#N/A</v>
      </c>
      <c r="S178" s="268" t="e">
        <f>(INDEX(Finish_table!BS$4:BS$99,MATCH('10Year_History_Results'!$G178,Finish_table!BT$4:BT$99,0),1))</f>
        <v>#N/A</v>
      </c>
      <c r="T178" s="268" t="e">
        <f>(INDEX(Finish_table!CB$4:CB$99,MATCH('10Year_History_Results'!$G178,Finish_table!CC$4:CC$99,0),1))</f>
        <v>#N/A</v>
      </c>
      <c r="U178" s="268" t="str">
        <f>(INDEX(Finish_table!CK$4:CK$99,MATCH('10Year_History_Results'!$G178,Finish_table!CL$4:CL$99,0),1))</f>
        <v>QF</v>
      </c>
      <c r="V178" s="288" t="e">
        <f>(INDEX(Finish_table!CT$4:CT$99,MATCH('10Year_History_Results'!$G178,Finish_table!CU$4:CU$99,0),1))</f>
        <v>#N/A</v>
      </c>
      <c r="W178" s="2"/>
      <c r="Z178">
        <f t="shared" si="66"/>
        <v>375</v>
      </c>
      <c r="AA178" s="117"/>
      <c r="AB178" s="2"/>
      <c r="AC178" s="2">
        <f t="shared" si="86"/>
        <v>0</v>
      </c>
      <c r="AD178" s="2">
        <f t="shared" si="67"/>
        <v>0</v>
      </c>
      <c r="AE178" s="2">
        <f t="shared" si="68"/>
        <v>0</v>
      </c>
      <c r="AF178" s="2">
        <f t="shared" si="69"/>
        <v>0</v>
      </c>
      <c r="AG178" s="2">
        <f t="shared" si="70"/>
        <v>0</v>
      </c>
      <c r="AH178" s="2">
        <f t="shared" si="71"/>
        <v>0</v>
      </c>
      <c r="AI178" s="2">
        <f t="shared" si="72"/>
        <v>0</v>
      </c>
      <c r="AJ178" s="2">
        <f t="shared" si="73"/>
        <v>0</v>
      </c>
      <c r="AK178" s="2">
        <f t="shared" si="74"/>
        <v>0</v>
      </c>
      <c r="AL178" s="154">
        <f t="shared" si="75"/>
        <v>0</v>
      </c>
      <c r="AM178" s="2">
        <f t="shared" si="87"/>
        <v>0</v>
      </c>
      <c r="AN178" s="2"/>
      <c r="AO178">
        <f t="shared" si="88"/>
        <v>375</v>
      </c>
      <c r="AP178" s="117"/>
      <c r="AQ178" s="2"/>
      <c r="AR178" s="2">
        <f>INDEX('2001'!$B$44:$B$140,'10Year_History_Results'!BF178)</f>
        <v>0</v>
      </c>
      <c r="AS178" s="2">
        <f>INDEX('2002'!$B$44:$B$140,'10Year_History_Results'!BG178)</f>
        <v>0</v>
      </c>
      <c r="AT178" s="2">
        <f>INDEX('2003'!$B$44:$B$140,'10Year_History_Results'!BH178)</f>
        <v>0</v>
      </c>
      <c r="AU178" s="2">
        <f>INDEX('2004'!$B$44:$B$140,'10Year_History_Results'!BI178)</f>
        <v>0</v>
      </c>
      <c r="AV178" s="2">
        <f>INDEX('2005'!$B$44:$B$140,'10Year_History_Results'!BJ178)</f>
        <v>0</v>
      </c>
      <c r="AW178" s="2">
        <f>INDEX('2006'!$B$44:$B$140,'10Year_History_Results'!BK178)</f>
        <v>0</v>
      </c>
      <c r="AX178" s="2">
        <f>INDEX('2007'!$B$44:$B$140,'10Year_History_Results'!BL178)</f>
        <v>0</v>
      </c>
      <c r="AY178" s="2">
        <f>INDEX('2008'!$B$44:$B$140,'10Year_History_Results'!BM178)</f>
        <v>0</v>
      </c>
      <c r="AZ178" s="2">
        <f>INDEX('2009'!$B$44:$B$140,'10Year_History_Results'!BN178)</f>
        <v>12</v>
      </c>
      <c r="BA178" s="154">
        <f>INDEX('2010'!$B$44:$B$140,'10Year_History_Results'!BO178)</f>
        <v>0</v>
      </c>
      <c r="BC178">
        <f t="shared" si="89"/>
        <v>375</v>
      </c>
      <c r="BD178" s="117"/>
      <c r="BE178" s="2"/>
      <c r="BF178" s="2">
        <f>IF(ISNA(MATCH($BC178,'2001'!$A$44:$A$139,0)),97,MATCH($BC178,'2001'!$A$44:$A$139,0))</f>
        <v>97</v>
      </c>
      <c r="BG178" s="2">
        <f>IF(ISNA(MATCH($BC178,'2002'!$A$44:$A$139,0)),97,MATCH($BC178,'2002'!$A$44:$A$139,0))</f>
        <v>97</v>
      </c>
      <c r="BH178" s="2">
        <f>IF(ISNA(MATCH($BC178,'2003'!$A$44:$A$139,0)),97,MATCH($BC178,'2003'!$A$44:$A$139,0))</f>
        <v>97</v>
      </c>
      <c r="BI178" s="2">
        <f>IF(ISNA(MATCH($BC178,'2004'!$A$44:$A$139,0)),97,MATCH($BC178,'2004'!$A$44:$A$139,0))</f>
        <v>97</v>
      </c>
      <c r="BJ178" s="2">
        <f>IF(ISNA(MATCH($BC178,'2005'!$A$44:$A$139,0)),97,MATCH($BC178,'2005'!$A$44:$A$139,0))</f>
        <v>97</v>
      </c>
      <c r="BK178" s="2">
        <f>IF(ISNA(MATCH($BC178,'2006'!$A$44:$A$139,0)),97,MATCH($BC178,'2006'!$A$44:$A$139,0))</f>
        <v>97</v>
      </c>
      <c r="BL178" s="2">
        <f>IF(ISNA(MATCH($BC178,'2007'!$A$44:$A$139,0)),97,MATCH($BC178,'2007'!$A$44:$A$139,0))</f>
        <v>97</v>
      </c>
      <c r="BM178" s="2">
        <f>IF(ISNA(MATCH($BC178,'2008'!$A$44:$A$139,0)),97,MATCH($BC178,'2008'!$A$44:$A$139,0))</f>
        <v>97</v>
      </c>
      <c r="BN178" s="2">
        <f>IF(ISNA(MATCH($BC178,'2009'!$A$44:$A$139,0)),97,MATCH($BC178,'2009'!$A$44:$A$139,0))</f>
        <v>43</v>
      </c>
      <c r="BO178" s="154">
        <f>IF(ISNA(MATCH($BC178,'2010'!$A$44:$A$139,0)),97,MATCH($BC178,'2010'!$A$44:$A$139,0))</f>
        <v>97</v>
      </c>
      <c r="BQ178">
        <f t="shared" si="90"/>
        <v>375</v>
      </c>
      <c r="BR178" s="326"/>
      <c r="BS178" s="324"/>
      <c r="BT178" s="324">
        <f t="shared" si="91"/>
        <v>0</v>
      </c>
      <c r="BU178" s="324">
        <f t="shared" si="76"/>
        <v>0</v>
      </c>
      <c r="BV178" s="324">
        <f t="shared" si="77"/>
        <v>0</v>
      </c>
      <c r="BW178" s="324">
        <f t="shared" si="78"/>
        <v>0</v>
      </c>
      <c r="BX178" s="324">
        <f t="shared" si="79"/>
        <v>0</v>
      </c>
      <c r="BY178" s="324">
        <f t="shared" si="80"/>
        <v>0</v>
      </c>
      <c r="BZ178" s="324">
        <f t="shared" si="81"/>
        <v>0</v>
      </c>
      <c r="CA178" s="324">
        <f t="shared" si="82"/>
        <v>0</v>
      </c>
      <c r="CB178" s="324">
        <f t="shared" si="83"/>
        <v>12</v>
      </c>
      <c r="CC178" s="325">
        <f t="shared" si="84"/>
        <v>7.9992000000000001</v>
      </c>
    </row>
    <row r="179" spans="2:81" ht="13.5" thickBot="1">
      <c r="B179" s="138">
        <v>79</v>
      </c>
      <c r="C179" s="52">
        <f t="shared" si="62"/>
        <v>3</v>
      </c>
      <c r="D179" s="52">
        <f t="shared" si="85"/>
        <v>0</v>
      </c>
      <c r="E179" s="99"/>
      <c r="F179" s="2">
        <f t="shared" si="92"/>
        <v>174</v>
      </c>
      <c r="G179" s="100">
        <v>624</v>
      </c>
      <c r="H179" s="169">
        <f t="shared" si="63"/>
        <v>2</v>
      </c>
      <c r="I179" s="169">
        <f t="shared" si="64"/>
        <v>9</v>
      </c>
      <c r="J179" s="331">
        <f t="shared" si="65"/>
        <v>7.6663999999999994</v>
      </c>
      <c r="K179" s="99"/>
      <c r="L179" s="268"/>
      <c r="M179" s="268" t="e">
        <f>(INDEX(Finish_table!R$4:R$83,MATCH('10Year_History_Results'!$G179,Finish_table!S$4:S$83,0),1))</f>
        <v>#N/A</v>
      </c>
      <c r="N179" s="268" t="e">
        <f>(INDEX(Finish_table!Z$4:Z$99,MATCH('10Year_History_Results'!$G179,Finish_table!AA$4:AA$99,0),1))</f>
        <v>#N/A</v>
      </c>
      <c r="O179" s="268" t="e">
        <f>(INDEX(Finish_table!AI$4:AI$99,MATCH('10Year_History_Results'!$G179,Finish_table!AJ$4:AJ$99,0),1))</f>
        <v>#N/A</v>
      </c>
      <c r="P179" s="268" t="e">
        <f>(INDEX(Finish_table!AR$4:AR$99,MATCH('10Year_History_Results'!$G179,Finish_table!AS$4:AS$99,0),1))</f>
        <v>#N/A</v>
      </c>
      <c r="Q179" s="268" t="e">
        <f>(INDEX(Finish_table!BA$4:BA$99,MATCH('10Year_History_Results'!$G179,Finish_table!BB$4:BB$99,0),1))</f>
        <v>#N/A</v>
      </c>
      <c r="R179" s="268" t="e">
        <f>(INDEX(Finish_table!BJ$4:BJ$99,MATCH('10Year_History_Results'!$G179,Finish_table!BK$4:BK$99,0),1))</f>
        <v>#N/A</v>
      </c>
      <c r="S179" s="268" t="e">
        <f>(INDEX(Finish_table!BS$4:BS$99,MATCH('10Year_History_Results'!$G179,Finish_table!BT$4:BT$99,0),1))</f>
        <v>#N/A</v>
      </c>
      <c r="T179" s="268" t="e">
        <f>(INDEX(Finish_table!CB$4:CB$99,MATCH('10Year_History_Results'!$G179,Finish_table!CC$4:CC$99,0),1))</f>
        <v>#N/A</v>
      </c>
      <c r="U179" s="268" t="str">
        <f>(INDEX(Finish_table!CK$4:CK$99,MATCH('10Year_History_Results'!$G179,Finish_table!CL$4:CL$99,0),1))</f>
        <v>QF</v>
      </c>
      <c r="V179" s="288" t="str">
        <f>(INDEX(Finish_table!CT$4:CT$99,MATCH('10Year_History_Results'!$G179,Finish_table!CU$4:CU$99,0),1))</f>
        <v>QF</v>
      </c>
      <c r="W179" s="2"/>
      <c r="Z179">
        <f t="shared" si="66"/>
        <v>624</v>
      </c>
      <c r="AA179" s="117"/>
      <c r="AB179" s="2"/>
      <c r="AC179" s="2">
        <f t="shared" si="86"/>
        <v>0</v>
      </c>
      <c r="AD179" s="2">
        <f t="shared" si="67"/>
        <v>0</v>
      </c>
      <c r="AE179" s="2">
        <f t="shared" si="68"/>
        <v>0</v>
      </c>
      <c r="AF179" s="2">
        <f t="shared" si="69"/>
        <v>0</v>
      </c>
      <c r="AG179" s="2">
        <f t="shared" si="70"/>
        <v>0</v>
      </c>
      <c r="AH179" s="2">
        <f t="shared" si="71"/>
        <v>0</v>
      </c>
      <c r="AI179" s="2">
        <f t="shared" si="72"/>
        <v>0</v>
      </c>
      <c r="AJ179" s="2">
        <f t="shared" si="73"/>
        <v>0</v>
      </c>
      <c r="AK179" s="2">
        <f t="shared" si="74"/>
        <v>0</v>
      </c>
      <c r="AL179" s="154">
        <f t="shared" si="75"/>
        <v>0</v>
      </c>
      <c r="AM179" s="2">
        <f t="shared" si="87"/>
        <v>0</v>
      </c>
      <c r="AN179" s="2"/>
      <c r="AO179">
        <f t="shared" si="88"/>
        <v>624</v>
      </c>
      <c r="AP179" s="117"/>
      <c r="AQ179" s="2"/>
      <c r="AR179" s="2">
        <f>INDEX('2001'!$B$44:$B$140,'10Year_History_Results'!BF179)</f>
        <v>0</v>
      </c>
      <c r="AS179" s="2">
        <f>INDEX('2002'!$B$44:$B$140,'10Year_History_Results'!BG179)</f>
        <v>0</v>
      </c>
      <c r="AT179" s="2">
        <f>INDEX('2003'!$B$44:$B$140,'10Year_History_Results'!BH179)</f>
        <v>0</v>
      </c>
      <c r="AU179" s="2">
        <f>INDEX('2004'!$B$44:$B$140,'10Year_History_Results'!BI179)</f>
        <v>0</v>
      </c>
      <c r="AV179" s="2">
        <f>INDEX('2005'!$B$44:$B$140,'10Year_History_Results'!BJ179)</f>
        <v>0</v>
      </c>
      <c r="AW179" s="2">
        <f>INDEX('2006'!$B$44:$B$140,'10Year_History_Results'!BK179)</f>
        <v>0</v>
      </c>
      <c r="AX179" s="2">
        <f>INDEX('2007'!$B$44:$B$140,'10Year_History_Results'!BL179)</f>
        <v>0</v>
      </c>
      <c r="AY179" s="2">
        <f>INDEX('2008'!$B$44:$B$140,'10Year_History_Results'!BM179)</f>
        <v>0</v>
      </c>
      <c r="AZ179" s="2">
        <f>INDEX('2009'!$B$44:$B$140,'10Year_History_Results'!BN179)</f>
        <v>4</v>
      </c>
      <c r="BA179" s="154">
        <f>INDEX('2010'!$B$44:$B$140,'10Year_History_Results'!BO179)</f>
        <v>5</v>
      </c>
      <c r="BC179">
        <f t="shared" si="89"/>
        <v>624</v>
      </c>
      <c r="BD179" s="117"/>
      <c r="BE179" s="2"/>
      <c r="BF179" s="2">
        <f>IF(ISNA(MATCH($BC179,'2001'!$A$44:$A$139,0)),97,MATCH($BC179,'2001'!$A$44:$A$139,0))</f>
        <v>97</v>
      </c>
      <c r="BG179" s="2">
        <f>IF(ISNA(MATCH($BC179,'2002'!$A$44:$A$139,0)),97,MATCH($BC179,'2002'!$A$44:$A$139,0))</f>
        <v>97</v>
      </c>
      <c r="BH179" s="2">
        <f>IF(ISNA(MATCH($BC179,'2003'!$A$44:$A$139,0)),97,MATCH($BC179,'2003'!$A$44:$A$139,0))</f>
        <v>97</v>
      </c>
      <c r="BI179" s="2">
        <f>IF(ISNA(MATCH($BC179,'2004'!$A$44:$A$139,0)),97,MATCH($BC179,'2004'!$A$44:$A$139,0))</f>
        <v>97</v>
      </c>
      <c r="BJ179" s="2">
        <f>IF(ISNA(MATCH($BC179,'2005'!$A$44:$A$139,0)),97,MATCH($BC179,'2005'!$A$44:$A$139,0))</f>
        <v>97</v>
      </c>
      <c r="BK179" s="2">
        <f>IF(ISNA(MATCH($BC179,'2006'!$A$44:$A$139,0)),97,MATCH($BC179,'2006'!$A$44:$A$139,0))</f>
        <v>97</v>
      </c>
      <c r="BL179" s="2">
        <f>IF(ISNA(MATCH($BC179,'2007'!$A$44:$A$139,0)),97,MATCH($BC179,'2007'!$A$44:$A$139,0))</f>
        <v>97</v>
      </c>
      <c r="BM179" s="2">
        <f>IF(ISNA(MATCH($BC179,'2008'!$A$44:$A$139,0)),97,MATCH($BC179,'2008'!$A$44:$A$139,0))</f>
        <v>97</v>
      </c>
      <c r="BN179" s="2">
        <f>IF(ISNA(MATCH($BC179,'2009'!$A$44:$A$139,0)),97,MATCH($BC179,'2009'!$A$44:$A$139,0))</f>
        <v>49</v>
      </c>
      <c r="BO179" s="154">
        <f>IF(ISNA(MATCH($BC179,'2010'!$A$44:$A$139,0)),97,MATCH($BC179,'2010'!$A$44:$A$139,0))</f>
        <v>44</v>
      </c>
      <c r="BQ179">
        <f t="shared" si="90"/>
        <v>624</v>
      </c>
      <c r="BR179" s="326"/>
      <c r="BS179" s="324"/>
      <c r="BT179" s="324">
        <f t="shared" si="91"/>
        <v>0</v>
      </c>
      <c r="BU179" s="324">
        <f t="shared" si="76"/>
        <v>0</v>
      </c>
      <c r="BV179" s="324">
        <f t="shared" si="77"/>
        <v>0</v>
      </c>
      <c r="BW179" s="324">
        <f t="shared" si="78"/>
        <v>0</v>
      </c>
      <c r="BX179" s="324">
        <f t="shared" si="79"/>
        <v>0</v>
      </c>
      <c r="BY179" s="324">
        <f t="shared" si="80"/>
        <v>0</v>
      </c>
      <c r="BZ179" s="324">
        <f t="shared" si="81"/>
        <v>0</v>
      </c>
      <c r="CA179" s="324">
        <f t="shared" si="82"/>
        <v>0</v>
      </c>
      <c r="CB179" s="324">
        <f t="shared" si="83"/>
        <v>4</v>
      </c>
      <c r="CC179" s="325">
        <f t="shared" si="84"/>
        <v>7.6663999999999994</v>
      </c>
    </row>
    <row r="180" spans="2:81" ht="13.5" thickBot="1">
      <c r="B180" s="138">
        <v>79</v>
      </c>
      <c r="C180" s="52">
        <f t="shared" si="62"/>
        <v>4</v>
      </c>
      <c r="D180" s="52">
        <f t="shared" si="85"/>
        <v>0</v>
      </c>
      <c r="E180" s="99"/>
      <c r="F180" s="2">
        <f t="shared" si="92"/>
        <v>175</v>
      </c>
      <c r="G180" s="100">
        <v>1450</v>
      </c>
      <c r="H180" s="169">
        <f t="shared" si="63"/>
        <v>2</v>
      </c>
      <c r="I180" s="169">
        <f t="shared" si="64"/>
        <v>23</v>
      </c>
      <c r="J180" s="331">
        <f t="shared" si="65"/>
        <v>7.4055705510992595</v>
      </c>
      <c r="K180" s="99"/>
      <c r="L180" s="268"/>
      <c r="M180" s="268" t="e">
        <f>(INDEX(Finish_table!R$4:R$83,MATCH('10Year_History_Results'!$G180,Finish_table!S$4:S$83,0),1))</f>
        <v>#N/A</v>
      </c>
      <c r="N180" s="268" t="e">
        <f>(INDEX(Finish_table!Z$4:Z$99,MATCH('10Year_History_Results'!$G180,Finish_table!AA$4:AA$99,0),1))</f>
        <v>#N/A</v>
      </c>
      <c r="O180" s="268" t="e">
        <f>(INDEX(Finish_table!AI$4:AI$99,MATCH('10Year_History_Results'!$G180,Finish_table!AJ$4:AJ$99,0),1))</f>
        <v>#N/A</v>
      </c>
      <c r="P180" s="268" t="e">
        <f>(INDEX(Finish_table!AR$4:AR$99,MATCH('10Year_History_Results'!$G180,Finish_table!AS$4:AS$99,0),1))</f>
        <v>#N/A</v>
      </c>
      <c r="Q180" s="268" t="str">
        <f>(INDEX(Finish_table!BA$4:BA$99,MATCH('10Year_History_Results'!$G180,Finish_table!BB$4:BB$99,0),1))</f>
        <v>QF</v>
      </c>
      <c r="R180" s="268" t="e">
        <f>(INDEX(Finish_table!BJ$4:BJ$99,MATCH('10Year_History_Results'!$G180,Finish_table!BK$4:BK$99,0),1))</f>
        <v>#N/A</v>
      </c>
      <c r="S180" s="268" t="e">
        <f>(INDEX(Finish_table!BS$4:BS$99,MATCH('10Year_History_Results'!$G180,Finish_table!BT$4:BT$99,0),1))</f>
        <v>#N/A</v>
      </c>
      <c r="T180" s="268" t="str">
        <f>(INDEX(Finish_table!CB$4:CB$99,MATCH('10Year_History_Results'!$G180,Finish_table!CC$4:CC$99,0),1))</f>
        <v>QF</v>
      </c>
      <c r="U180" s="268" t="e">
        <f>(INDEX(Finish_table!CK$4:CK$99,MATCH('10Year_History_Results'!$G180,Finish_table!CL$4:CL$99,0),1))</f>
        <v>#N/A</v>
      </c>
      <c r="V180" s="288" t="e">
        <f>(INDEX(Finish_table!CT$4:CT$99,MATCH('10Year_History_Results'!$G180,Finish_table!CU$4:CU$99,0),1))</f>
        <v>#N/A</v>
      </c>
      <c r="W180" s="2"/>
      <c r="Z180">
        <f t="shared" si="66"/>
        <v>1450</v>
      </c>
      <c r="AA180" s="117"/>
      <c r="AB180" s="2"/>
      <c r="AC180" s="2">
        <f t="shared" si="86"/>
        <v>0</v>
      </c>
      <c r="AD180" s="2">
        <f t="shared" si="67"/>
        <v>0</v>
      </c>
      <c r="AE180" s="2">
        <f t="shared" si="68"/>
        <v>0</v>
      </c>
      <c r="AF180" s="2">
        <f t="shared" si="69"/>
        <v>0</v>
      </c>
      <c r="AG180" s="2">
        <f t="shared" si="70"/>
        <v>0</v>
      </c>
      <c r="AH180" s="2">
        <f t="shared" si="71"/>
        <v>0</v>
      </c>
      <c r="AI180" s="2">
        <f t="shared" si="72"/>
        <v>0</v>
      </c>
      <c r="AJ180" s="2">
        <f t="shared" si="73"/>
        <v>0</v>
      </c>
      <c r="AK180" s="2">
        <f t="shared" si="74"/>
        <v>0</v>
      </c>
      <c r="AL180" s="154">
        <f t="shared" si="75"/>
        <v>0</v>
      </c>
      <c r="AM180" s="2">
        <f t="shared" si="87"/>
        <v>0</v>
      </c>
      <c r="AN180" s="2"/>
      <c r="AO180">
        <f t="shared" si="88"/>
        <v>1450</v>
      </c>
      <c r="AP180" s="117"/>
      <c r="AQ180" s="2"/>
      <c r="AR180" s="2">
        <f>INDEX('2001'!$B$44:$B$140,'10Year_History_Results'!BF180)</f>
        <v>0</v>
      </c>
      <c r="AS180" s="2">
        <f>INDEX('2002'!$B$44:$B$140,'10Year_History_Results'!BG180)</f>
        <v>0</v>
      </c>
      <c r="AT180" s="2">
        <f>INDEX('2003'!$B$44:$B$140,'10Year_History_Results'!BH180)</f>
        <v>0</v>
      </c>
      <c r="AU180" s="2">
        <f>INDEX('2004'!$B$44:$B$140,'10Year_History_Results'!BI180)</f>
        <v>0</v>
      </c>
      <c r="AV180" s="2">
        <f>INDEX('2005'!$B$44:$B$140,'10Year_History_Results'!BJ180)</f>
        <v>9</v>
      </c>
      <c r="AW180" s="2">
        <f>INDEX('2006'!$B$44:$B$140,'10Year_History_Results'!BK180)</f>
        <v>0</v>
      </c>
      <c r="AX180" s="2">
        <f>INDEX('2007'!$B$44:$B$140,'10Year_History_Results'!BL180)</f>
        <v>0</v>
      </c>
      <c r="AY180" s="2">
        <f>INDEX('2008'!$B$44:$B$140,'10Year_History_Results'!BM180)</f>
        <v>14</v>
      </c>
      <c r="AZ180" s="2">
        <f>INDEX('2009'!$B$44:$B$140,'10Year_History_Results'!BN180)</f>
        <v>0</v>
      </c>
      <c r="BA180" s="154">
        <f>INDEX('2010'!$B$44:$B$140,'10Year_History_Results'!BO180)</f>
        <v>0</v>
      </c>
      <c r="BC180">
        <f t="shared" si="89"/>
        <v>1450</v>
      </c>
      <c r="BD180" s="117"/>
      <c r="BE180" s="2"/>
      <c r="BF180" s="2">
        <f>IF(ISNA(MATCH($BC180,'2001'!$A$44:$A$139,0)),97,MATCH($BC180,'2001'!$A$44:$A$139,0))</f>
        <v>97</v>
      </c>
      <c r="BG180" s="2">
        <f>IF(ISNA(MATCH($BC180,'2002'!$A$44:$A$139,0)),97,MATCH($BC180,'2002'!$A$44:$A$139,0))</f>
        <v>97</v>
      </c>
      <c r="BH180" s="2">
        <f>IF(ISNA(MATCH($BC180,'2003'!$A$44:$A$139,0)),97,MATCH($BC180,'2003'!$A$44:$A$139,0))</f>
        <v>97</v>
      </c>
      <c r="BI180" s="2">
        <f>IF(ISNA(MATCH($BC180,'2004'!$A$44:$A$139,0)),97,MATCH($BC180,'2004'!$A$44:$A$139,0))</f>
        <v>97</v>
      </c>
      <c r="BJ180" s="2">
        <f>IF(ISNA(MATCH($BC180,'2005'!$A$44:$A$139,0)),97,MATCH($BC180,'2005'!$A$44:$A$139,0))</f>
        <v>89</v>
      </c>
      <c r="BK180" s="2">
        <f>IF(ISNA(MATCH($BC180,'2006'!$A$44:$A$139,0)),97,MATCH($BC180,'2006'!$A$44:$A$139,0))</f>
        <v>97</v>
      </c>
      <c r="BL180" s="2">
        <f>IF(ISNA(MATCH($BC180,'2007'!$A$44:$A$139,0)),97,MATCH($BC180,'2007'!$A$44:$A$139,0))</f>
        <v>97</v>
      </c>
      <c r="BM180" s="2">
        <f>IF(ISNA(MATCH($BC180,'2008'!$A$44:$A$139,0)),97,MATCH($BC180,'2008'!$A$44:$A$139,0))</f>
        <v>72</v>
      </c>
      <c r="BN180" s="2">
        <f>IF(ISNA(MATCH($BC180,'2009'!$A$44:$A$139,0)),97,MATCH($BC180,'2009'!$A$44:$A$139,0))</f>
        <v>97</v>
      </c>
      <c r="BO180" s="154">
        <f>IF(ISNA(MATCH($BC180,'2010'!$A$44:$A$139,0)),97,MATCH($BC180,'2010'!$A$44:$A$139,0))</f>
        <v>97</v>
      </c>
      <c r="BQ180">
        <f t="shared" si="90"/>
        <v>1450</v>
      </c>
      <c r="BR180" s="326"/>
      <c r="BS180" s="324"/>
      <c r="BT180" s="324">
        <f t="shared" si="91"/>
        <v>0</v>
      </c>
      <c r="BU180" s="324">
        <f t="shared" si="76"/>
        <v>0</v>
      </c>
      <c r="BV180" s="324">
        <f t="shared" si="77"/>
        <v>0</v>
      </c>
      <c r="BW180" s="324">
        <f t="shared" si="78"/>
        <v>0</v>
      </c>
      <c r="BX180" s="324">
        <f t="shared" si="79"/>
        <v>9</v>
      </c>
      <c r="BY180" s="324">
        <f t="shared" si="80"/>
        <v>5.9993999999999996</v>
      </c>
      <c r="BZ180" s="324">
        <f t="shared" si="81"/>
        <v>3.9992000399999994</v>
      </c>
      <c r="CA180" s="324">
        <f t="shared" si="82"/>
        <v>16.665866746664001</v>
      </c>
      <c r="CB180" s="324">
        <f t="shared" si="83"/>
        <v>11.109466773326222</v>
      </c>
      <c r="CC180" s="325">
        <f t="shared" si="84"/>
        <v>7.4055705510992595</v>
      </c>
    </row>
    <row r="181" spans="2:81" ht="13.5" thickBot="1">
      <c r="B181" s="138">
        <v>79</v>
      </c>
      <c r="C181" s="52">
        <f t="shared" si="62"/>
        <v>5</v>
      </c>
      <c r="D181" s="52">
        <f t="shared" si="85"/>
        <v>0</v>
      </c>
      <c r="E181" s="99"/>
      <c r="F181" s="2">
        <f t="shared" si="92"/>
        <v>176</v>
      </c>
      <c r="G181" s="100">
        <v>1574</v>
      </c>
      <c r="H181" s="169">
        <f t="shared" si="63"/>
        <v>1</v>
      </c>
      <c r="I181" s="169">
        <f t="shared" si="64"/>
        <v>25</v>
      </c>
      <c r="J181" s="331">
        <f t="shared" si="65"/>
        <v>7.4051854073999994</v>
      </c>
      <c r="K181" s="99"/>
      <c r="L181" s="268"/>
      <c r="M181" s="268" t="e">
        <f>(INDEX(Finish_table!R$4:R$83,MATCH('10Year_History_Results'!$G181,Finish_table!S$4:S$83,0),1))</f>
        <v>#N/A</v>
      </c>
      <c r="N181" s="268" t="e">
        <f>(INDEX(Finish_table!Z$4:Z$99,MATCH('10Year_History_Results'!$G181,Finish_table!AA$4:AA$99,0),1))</f>
        <v>#N/A</v>
      </c>
      <c r="O181" s="268" t="e">
        <f>(INDEX(Finish_table!AI$4:AI$99,MATCH('10Year_History_Results'!$G181,Finish_table!AJ$4:AJ$99,0),1))</f>
        <v>#N/A</v>
      </c>
      <c r="P181" s="268" t="e">
        <f>(INDEX(Finish_table!AR$4:AR$99,MATCH('10Year_History_Results'!$G181,Finish_table!AS$4:AS$99,0),1))</f>
        <v>#N/A</v>
      </c>
      <c r="Q181" s="268" t="e">
        <f>(INDEX(Finish_table!BA$4:BA$99,MATCH('10Year_History_Results'!$G181,Finish_table!BB$4:BB$99,0),1))</f>
        <v>#N/A</v>
      </c>
      <c r="R181" s="268" t="e">
        <f>(INDEX(Finish_table!BJ$4:BJ$99,MATCH('10Year_History_Results'!$G181,Finish_table!BK$4:BK$99,0),1))</f>
        <v>#N/A</v>
      </c>
      <c r="S181" s="268" t="str">
        <f>(INDEX(Finish_table!BS$4:BS$99,MATCH('10Year_History_Results'!$G181,Finish_table!BT$4:BT$99,0),1))</f>
        <v>SF</v>
      </c>
      <c r="T181" s="268" t="e">
        <f>(INDEX(Finish_table!CB$4:CB$99,MATCH('10Year_History_Results'!$G181,Finish_table!CC$4:CC$99,0),1))</f>
        <v>#N/A</v>
      </c>
      <c r="U181" s="268" t="e">
        <f>(INDEX(Finish_table!CK$4:CK$99,MATCH('10Year_History_Results'!$G181,Finish_table!CL$4:CL$99,0),1))</f>
        <v>#N/A</v>
      </c>
      <c r="V181" s="288" t="e">
        <f>(INDEX(Finish_table!CT$4:CT$99,MATCH('10Year_History_Results'!$G181,Finish_table!CU$4:CU$99,0),1))</f>
        <v>#N/A</v>
      </c>
      <c r="W181" s="2"/>
      <c r="Z181">
        <f t="shared" si="66"/>
        <v>1574</v>
      </c>
      <c r="AA181" s="117"/>
      <c r="AB181" s="2"/>
      <c r="AC181" s="2">
        <f t="shared" si="86"/>
        <v>0</v>
      </c>
      <c r="AD181" s="2">
        <f t="shared" si="67"/>
        <v>0</v>
      </c>
      <c r="AE181" s="2">
        <f t="shared" si="68"/>
        <v>0</v>
      </c>
      <c r="AF181" s="2">
        <f t="shared" si="69"/>
        <v>0</v>
      </c>
      <c r="AG181" s="2">
        <f t="shared" si="70"/>
        <v>0</v>
      </c>
      <c r="AH181" s="2">
        <f t="shared" si="71"/>
        <v>0</v>
      </c>
      <c r="AI181" s="2">
        <f t="shared" si="72"/>
        <v>10</v>
      </c>
      <c r="AJ181" s="2">
        <f t="shared" si="73"/>
        <v>0</v>
      </c>
      <c r="AK181" s="2">
        <f t="shared" si="74"/>
        <v>0</v>
      </c>
      <c r="AL181" s="154">
        <f t="shared" si="75"/>
        <v>0</v>
      </c>
      <c r="AM181" s="2">
        <f t="shared" si="87"/>
        <v>3.1622776601683795</v>
      </c>
      <c r="AN181" s="2"/>
      <c r="AO181">
        <f t="shared" si="88"/>
        <v>1574</v>
      </c>
      <c r="AP181" s="117"/>
      <c r="AQ181" s="2"/>
      <c r="AR181" s="2">
        <f>INDEX('2001'!$B$44:$B$140,'10Year_History_Results'!BF181)</f>
        <v>0</v>
      </c>
      <c r="AS181" s="2">
        <f>INDEX('2002'!$B$44:$B$140,'10Year_History_Results'!BG181)</f>
        <v>0</v>
      </c>
      <c r="AT181" s="2">
        <f>INDEX('2003'!$B$44:$B$140,'10Year_History_Results'!BH181)</f>
        <v>0</v>
      </c>
      <c r="AU181" s="2">
        <f>INDEX('2004'!$B$44:$B$140,'10Year_History_Results'!BI181)</f>
        <v>0</v>
      </c>
      <c r="AV181" s="2">
        <f>INDEX('2005'!$B$44:$B$140,'10Year_History_Results'!BJ181)</f>
        <v>0</v>
      </c>
      <c r="AW181" s="2">
        <f>INDEX('2006'!$B$44:$B$140,'10Year_History_Results'!BK181)</f>
        <v>0</v>
      </c>
      <c r="AX181" s="2">
        <f>INDEX('2007'!$B$44:$B$140,'10Year_History_Results'!BL181)</f>
        <v>15</v>
      </c>
      <c r="AY181" s="2">
        <f>INDEX('2008'!$B$44:$B$140,'10Year_History_Results'!BM181)</f>
        <v>0</v>
      </c>
      <c r="AZ181" s="2">
        <f>INDEX('2009'!$B$44:$B$140,'10Year_History_Results'!BN181)</f>
        <v>0</v>
      </c>
      <c r="BA181" s="154">
        <f>INDEX('2010'!$B$44:$B$140,'10Year_History_Results'!BO181)</f>
        <v>0</v>
      </c>
      <c r="BC181">
        <f t="shared" si="89"/>
        <v>1574</v>
      </c>
      <c r="BD181" s="117"/>
      <c r="BE181" s="2"/>
      <c r="BF181" s="2">
        <f>IF(ISNA(MATCH($BC181,'2001'!$A$44:$A$139,0)),97,MATCH($BC181,'2001'!$A$44:$A$139,0))</f>
        <v>97</v>
      </c>
      <c r="BG181" s="2">
        <f>IF(ISNA(MATCH($BC181,'2002'!$A$44:$A$139,0)),97,MATCH($BC181,'2002'!$A$44:$A$139,0))</f>
        <v>97</v>
      </c>
      <c r="BH181" s="2">
        <f>IF(ISNA(MATCH($BC181,'2003'!$A$44:$A$139,0)),97,MATCH($BC181,'2003'!$A$44:$A$139,0))</f>
        <v>97</v>
      </c>
      <c r="BI181" s="2">
        <f>IF(ISNA(MATCH($BC181,'2004'!$A$44:$A$139,0)),97,MATCH($BC181,'2004'!$A$44:$A$139,0))</f>
        <v>97</v>
      </c>
      <c r="BJ181" s="2">
        <f>IF(ISNA(MATCH($BC181,'2005'!$A$44:$A$139,0)),97,MATCH($BC181,'2005'!$A$44:$A$139,0))</f>
        <v>97</v>
      </c>
      <c r="BK181" s="2">
        <f>IF(ISNA(MATCH($BC181,'2006'!$A$44:$A$139,0)),97,MATCH($BC181,'2006'!$A$44:$A$139,0))</f>
        <v>97</v>
      </c>
      <c r="BL181" s="2">
        <f>IF(ISNA(MATCH($BC181,'2007'!$A$44:$A$139,0)),97,MATCH($BC181,'2007'!$A$44:$A$139,0))</f>
        <v>80</v>
      </c>
      <c r="BM181" s="2">
        <f>IF(ISNA(MATCH($BC181,'2008'!$A$44:$A$139,0)),97,MATCH($BC181,'2008'!$A$44:$A$139,0))</f>
        <v>97</v>
      </c>
      <c r="BN181" s="2">
        <f>IF(ISNA(MATCH($BC181,'2009'!$A$44:$A$139,0)),97,MATCH($BC181,'2009'!$A$44:$A$139,0))</f>
        <v>97</v>
      </c>
      <c r="BO181" s="154">
        <f>IF(ISNA(MATCH($BC181,'2010'!$A$44:$A$139,0)),97,MATCH($BC181,'2010'!$A$44:$A$139,0))</f>
        <v>97</v>
      </c>
      <c r="BQ181">
        <f t="shared" si="90"/>
        <v>1574</v>
      </c>
      <c r="BR181" s="326"/>
      <c r="BS181" s="324"/>
      <c r="BT181" s="324">
        <f t="shared" si="91"/>
        <v>0</v>
      </c>
      <c r="BU181" s="324">
        <f t="shared" si="76"/>
        <v>0</v>
      </c>
      <c r="BV181" s="324">
        <f t="shared" si="77"/>
        <v>0</v>
      </c>
      <c r="BW181" s="324">
        <f t="shared" si="78"/>
        <v>0</v>
      </c>
      <c r="BX181" s="324">
        <f t="shared" si="79"/>
        <v>0</v>
      </c>
      <c r="BY181" s="324">
        <f t="shared" si="80"/>
        <v>0</v>
      </c>
      <c r="BZ181" s="324">
        <f t="shared" si="81"/>
        <v>25</v>
      </c>
      <c r="CA181" s="324">
        <f t="shared" si="82"/>
        <v>16.664999999999999</v>
      </c>
      <c r="CB181" s="324">
        <f t="shared" si="83"/>
        <v>11.108889</v>
      </c>
      <c r="CC181" s="325">
        <f t="shared" si="84"/>
        <v>7.4051854073999994</v>
      </c>
    </row>
    <row r="182" spans="2:81" ht="13.5" thickBot="1">
      <c r="B182" s="138">
        <v>79</v>
      </c>
      <c r="C182" s="52">
        <f t="shared" si="62"/>
        <v>6</v>
      </c>
      <c r="D182" s="52">
        <f t="shared" si="85"/>
        <v>0</v>
      </c>
      <c r="E182" s="99"/>
      <c r="F182" s="2">
        <f t="shared" si="92"/>
        <v>177</v>
      </c>
      <c r="G182" s="100">
        <v>322</v>
      </c>
      <c r="H182" s="169">
        <f t="shared" si="63"/>
        <v>5</v>
      </c>
      <c r="I182" s="169">
        <f t="shared" si="64"/>
        <v>85</v>
      </c>
      <c r="J182" s="331">
        <f t="shared" si="65"/>
        <v>7.3751782404350683</v>
      </c>
      <c r="K182" s="99"/>
      <c r="L182" s="268"/>
      <c r="M182" s="268" t="e">
        <f>(INDEX(Finish_table!R$4:R$83,MATCH('10Year_History_Results'!$G182,Finish_table!S$4:S$83,0),1))</f>
        <v>#N/A</v>
      </c>
      <c r="N182" s="268" t="str">
        <f>(INDEX(Finish_table!Z$4:Z$99,MATCH('10Year_History_Results'!$G182,Finish_table!AA$4:AA$99,0),1))</f>
        <v>SF</v>
      </c>
      <c r="O182" s="268" t="str">
        <f>(INDEX(Finish_table!AI$4:AI$99,MATCH('10Year_History_Results'!$G182,Finish_table!AJ$4:AJ$99,0),1))</f>
        <v>SF</v>
      </c>
      <c r="P182" s="268" t="str">
        <f>(INDEX(Finish_table!AR$4:AR$99,MATCH('10Year_History_Results'!$G182,Finish_table!AS$4:AS$99,0),1))</f>
        <v>F</v>
      </c>
      <c r="Q182" s="268" t="str">
        <f>(INDEX(Finish_table!BA$4:BA$99,MATCH('10Year_History_Results'!$G182,Finish_table!BB$4:BB$99,0),1))</f>
        <v>QF</v>
      </c>
      <c r="R182" s="268" t="str">
        <f>(INDEX(Finish_table!BJ$4:BJ$99,MATCH('10Year_History_Results'!$G182,Finish_table!BK$4:BK$99,0),1))</f>
        <v>QF</v>
      </c>
      <c r="S182" s="268" t="e">
        <f>(INDEX(Finish_table!BS$4:BS$99,MATCH('10Year_History_Results'!$G182,Finish_table!BT$4:BT$99,0),1))</f>
        <v>#N/A</v>
      </c>
      <c r="T182" s="268" t="e">
        <f>(INDEX(Finish_table!CB$4:CB$99,MATCH('10Year_History_Results'!$G182,Finish_table!CC$4:CC$99,0),1))</f>
        <v>#N/A</v>
      </c>
      <c r="U182" s="268" t="e">
        <f>(INDEX(Finish_table!CK$4:CK$99,MATCH('10Year_History_Results'!$G182,Finish_table!CL$4:CL$99,0),1))</f>
        <v>#N/A</v>
      </c>
      <c r="V182" s="288" t="e">
        <f>(INDEX(Finish_table!CT$4:CT$99,MATCH('10Year_History_Results'!$G182,Finish_table!CU$4:CU$99,0),1))</f>
        <v>#N/A</v>
      </c>
      <c r="W182" s="2"/>
      <c r="Z182">
        <f t="shared" si="66"/>
        <v>322</v>
      </c>
      <c r="AA182" s="117"/>
      <c r="AB182" s="2"/>
      <c r="AC182" s="2">
        <f t="shared" si="86"/>
        <v>0</v>
      </c>
      <c r="AD182" s="2">
        <f t="shared" si="67"/>
        <v>10</v>
      </c>
      <c r="AE182" s="2">
        <f t="shared" si="68"/>
        <v>10</v>
      </c>
      <c r="AF182" s="2">
        <f t="shared" si="69"/>
        <v>20</v>
      </c>
      <c r="AG182" s="2">
        <f t="shared" si="70"/>
        <v>0</v>
      </c>
      <c r="AH182" s="2">
        <f t="shared" si="71"/>
        <v>0</v>
      </c>
      <c r="AI182" s="2">
        <f t="shared" si="72"/>
        <v>0</v>
      </c>
      <c r="AJ182" s="2">
        <f t="shared" si="73"/>
        <v>0</v>
      </c>
      <c r="AK182" s="2">
        <f t="shared" si="74"/>
        <v>0</v>
      </c>
      <c r="AL182" s="154">
        <f t="shared" si="75"/>
        <v>0</v>
      </c>
      <c r="AM182" s="2">
        <f t="shared" si="87"/>
        <v>6.99205898780101</v>
      </c>
      <c r="AN182" s="2"/>
      <c r="AO182">
        <f t="shared" si="88"/>
        <v>322</v>
      </c>
      <c r="AP182" s="117"/>
      <c r="AQ182" s="2"/>
      <c r="AR182" s="2">
        <f>INDEX('2001'!$B$44:$B$140,'10Year_History_Results'!BF182)</f>
        <v>0</v>
      </c>
      <c r="AS182" s="2">
        <f>INDEX('2002'!$B$44:$B$140,'10Year_History_Results'!BG182)</f>
        <v>10</v>
      </c>
      <c r="AT182" s="2">
        <f>INDEX('2003'!$B$44:$B$140,'10Year_History_Results'!BH182)</f>
        <v>12</v>
      </c>
      <c r="AU182" s="2">
        <f>INDEX('2004'!$B$44:$B$140,'10Year_History_Results'!BI182)</f>
        <v>3</v>
      </c>
      <c r="AV182" s="2">
        <f>INDEX('2005'!$B$44:$B$140,'10Year_History_Results'!BJ182)</f>
        <v>10</v>
      </c>
      <c r="AW182" s="2">
        <f>INDEX('2006'!$B$44:$B$140,'10Year_History_Results'!BK182)</f>
        <v>10</v>
      </c>
      <c r="AX182" s="2">
        <f>INDEX('2007'!$B$44:$B$140,'10Year_History_Results'!BL182)</f>
        <v>0</v>
      </c>
      <c r="AY182" s="2">
        <f>INDEX('2008'!$B$44:$B$140,'10Year_History_Results'!BM182)</f>
        <v>0</v>
      </c>
      <c r="AZ182" s="2">
        <f>INDEX('2009'!$B$44:$B$140,'10Year_History_Results'!BN182)</f>
        <v>0</v>
      </c>
      <c r="BA182" s="154">
        <f>INDEX('2010'!$B$44:$B$140,'10Year_History_Results'!BO182)</f>
        <v>0</v>
      </c>
      <c r="BC182">
        <f t="shared" si="89"/>
        <v>322</v>
      </c>
      <c r="BD182" s="117"/>
      <c r="BE182" s="2"/>
      <c r="BF182" s="2">
        <f>IF(ISNA(MATCH($BC182,'2001'!$A$44:$A$139,0)),97,MATCH($BC182,'2001'!$A$44:$A$139,0))</f>
        <v>97</v>
      </c>
      <c r="BG182" s="2">
        <f>IF(ISNA(MATCH($BC182,'2002'!$A$44:$A$139,0)),97,MATCH($BC182,'2002'!$A$44:$A$139,0))</f>
        <v>66</v>
      </c>
      <c r="BH182" s="2">
        <f>IF(ISNA(MATCH($BC182,'2003'!$A$44:$A$139,0)),97,MATCH($BC182,'2003'!$A$44:$A$139,0))</f>
        <v>60</v>
      </c>
      <c r="BI182" s="2">
        <f>IF(ISNA(MATCH($BC182,'2004'!$A$44:$A$139,0)),97,MATCH($BC182,'2004'!$A$44:$A$139,0))</f>
        <v>49</v>
      </c>
      <c r="BJ182" s="2">
        <f>IF(ISNA(MATCH($BC182,'2005'!$A$44:$A$139,0)),97,MATCH($BC182,'2005'!$A$44:$A$139,0))</f>
        <v>50</v>
      </c>
      <c r="BK182" s="2">
        <f>IF(ISNA(MATCH($BC182,'2006'!$A$44:$A$139,0)),97,MATCH($BC182,'2006'!$A$44:$A$139,0))</f>
        <v>53</v>
      </c>
      <c r="BL182" s="2">
        <f>IF(ISNA(MATCH($BC182,'2007'!$A$44:$A$139,0)),97,MATCH($BC182,'2007'!$A$44:$A$139,0))</f>
        <v>97</v>
      </c>
      <c r="BM182" s="2">
        <f>IF(ISNA(MATCH($BC182,'2008'!$A$44:$A$139,0)),97,MATCH($BC182,'2008'!$A$44:$A$139,0))</f>
        <v>97</v>
      </c>
      <c r="BN182" s="2">
        <f>IF(ISNA(MATCH($BC182,'2009'!$A$44:$A$139,0)),97,MATCH($BC182,'2009'!$A$44:$A$139,0))</f>
        <v>97</v>
      </c>
      <c r="BO182" s="154">
        <f>IF(ISNA(MATCH($BC182,'2010'!$A$44:$A$139,0)),97,MATCH($BC182,'2010'!$A$44:$A$139,0))</f>
        <v>97</v>
      </c>
      <c r="BQ182">
        <f t="shared" si="90"/>
        <v>322</v>
      </c>
      <c r="BR182" s="326"/>
      <c r="BS182" s="324"/>
      <c r="BT182" s="324">
        <f t="shared" si="91"/>
        <v>0</v>
      </c>
      <c r="BU182" s="324">
        <f t="shared" si="76"/>
        <v>20</v>
      </c>
      <c r="BV182" s="324">
        <f t="shared" si="77"/>
        <v>35.332000000000001</v>
      </c>
      <c r="BW182" s="324">
        <f t="shared" si="78"/>
        <v>46.552311199999998</v>
      </c>
      <c r="BX182" s="324">
        <f t="shared" si="79"/>
        <v>41.031770645919998</v>
      </c>
      <c r="BY182" s="324">
        <f t="shared" si="80"/>
        <v>37.351778312570275</v>
      </c>
      <c r="BZ182" s="324">
        <f t="shared" si="81"/>
        <v>24.898695423159346</v>
      </c>
      <c r="CA182" s="324">
        <f t="shared" si="82"/>
        <v>16.597470369078017</v>
      </c>
      <c r="CB182" s="324">
        <f t="shared" si="83"/>
        <v>11.063873748027406</v>
      </c>
      <c r="CC182" s="325">
        <f t="shared" si="84"/>
        <v>7.3751782404350683</v>
      </c>
    </row>
    <row r="183" spans="2:81" ht="13.5" thickBot="1">
      <c r="B183" s="138">
        <v>79</v>
      </c>
      <c r="C183" s="52">
        <f t="shared" si="62"/>
        <v>7</v>
      </c>
      <c r="D183" s="52">
        <f t="shared" si="85"/>
        <v>0</v>
      </c>
      <c r="E183" s="99"/>
      <c r="F183" s="2">
        <f t="shared" si="92"/>
        <v>178</v>
      </c>
      <c r="G183" s="273">
        <v>868</v>
      </c>
      <c r="H183" s="169">
        <f t="shared" si="63"/>
        <v>4</v>
      </c>
      <c r="I183" s="169">
        <f t="shared" si="64"/>
        <v>75</v>
      </c>
      <c r="J183" s="331">
        <f t="shared" si="65"/>
        <v>7.28260837650007</v>
      </c>
      <c r="K183" s="99"/>
      <c r="L183" s="268"/>
      <c r="M183" s="268" t="e">
        <f>(INDEX(Finish_table!R$4:R$83,MATCH('10Year_History_Results'!$G183,Finish_table!S$4:S$83,0),1))</f>
        <v>#N/A</v>
      </c>
      <c r="N183" s="268" t="e">
        <f>(INDEX(Finish_table!Z$4:Z$99,MATCH('10Year_History_Results'!$G183,Finish_table!AA$4:AA$99,0),1))</f>
        <v>#N/A</v>
      </c>
      <c r="O183" s="268" t="str">
        <f>(INDEX(Finish_table!AI$4:AI$99,MATCH('10Year_History_Results'!$G183,Finish_table!AJ$4:AJ$99,0),1))</f>
        <v>QF</v>
      </c>
      <c r="P183" s="268" t="str">
        <f>(INDEX(Finish_table!AR$4:AR$99,MATCH('10Year_History_Results'!$G183,Finish_table!AS$4:AS$99,0),1))</f>
        <v>WF</v>
      </c>
      <c r="Q183" s="268" t="str">
        <f>(INDEX(Finish_table!BA$4:BA$99,MATCH('10Year_History_Results'!$G183,Finish_table!BB$4:BB$99,0),1))</f>
        <v>QF</v>
      </c>
      <c r="R183" s="268" t="str">
        <f>(INDEX(Finish_table!BJ$4:BJ$99,MATCH('10Year_History_Results'!$G183,Finish_table!BK$4:BK$99,0),1))</f>
        <v>QF</v>
      </c>
      <c r="S183" s="268" t="e">
        <f>(INDEX(Finish_table!BS$4:BS$99,MATCH('10Year_History_Results'!$G183,Finish_table!BT$4:BT$99,0),1))</f>
        <v>#N/A</v>
      </c>
      <c r="T183" s="268" t="e">
        <f>(INDEX(Finish_table!CB$4:CB$99,MATCH('10Year_History_Results'!$G183,Finish_table!CC$4:CC$99,0),1))</f>
        <v>#N/A</v>
      </c>
      <c r="U183" s="268" t="e">
        <f>(INDEX(Finish_table!CK$4:CK$99,MATCH('10Year_History_Results'!$G183,Finish_table!CL$4:CL$99,0),1))</f>
        <v>#N/A</v>
      </c>
      <c r="V183" s="288" t="e">
        <f>(INDEX(Finish_table!CT$4:CT$99,MATCH('10Year_History_Results'!$G183,Finish_table!CU$4:CU$99,0),1))</f>
        <v>#N/A</v>
      </c>
      <c r="W183" s="2"/>
      <c r="Z183">
        <f t="shared" si="66"/>
        <v>868</v>
      </c>
      <c r="AA183" s="117"/>
      <c r="AB183" s="2"/>
      <c r="AC183" s="2">
        <f t="shared" si="86"/>
        <v>0</v>
      </c>
      <c r="AD183" s="2">
        <f t="shared" si="67"/>
        <v>0</v>
      </c>
      <c r="AE183" s="2">
        <f t="shared" si="68"/>
        <v>0</v>
      </c>
      <c r="AF183" s="2">
        <f t="shared" si="69"/>
        <v>40</v>
      </c>
      <c r="AG183" s="2">
        <f t="shared" si="70"/>
        <v>0</v>
      </c>
      <c r="AH183" s="2">
        <f t="shared" si="71"/>
        <v>0</v>
      </c>
      <c r="AI183" s="2">
        <f t="shared" si="72"/>
        <v>0</v>
      </c>
      <c r="AJ183" s="2">
        <f t="shared" si="73"/>
        <v>0</v>
      </c>
      <c r="AK183" s="2">
        <f t="shared" si="74"/>
        <v>0</v>
      </c>
      <c r="AL183" s="154">
        <f t="shared" si="75"/>
        <v>0</v>
      </c>
      <c r="AM183" s="2">
        <f t="shared" si="87"/>
        <v>12.649110640673518</v>
      </c>
      <c r="AN183" s="2"/>
      <c r="AO183">
        <f t="shared" si="88"/>
        <v>868</v>
      </c>
      <c r="AP183" s="117"/>
      <c r="AQ183" s="2"/>
      <c r="AR183" s="2">
        <f>INDEX('2001'!$B$44:$B$140,'10Year_History_Results'!BF183)</f>
        <v>0</v>
      </c>
      <c r="AS183" s="2">
        <f>INDEX('2002'!$B$44:$B$140,'10Year_History_Results'!BG183)</f>
        <v>0</v>
      </c>
      <c r="AT183" s="2">
        <f>INDEX('2003'!$B$44:$B$140,'10Year_History_Results'!BH183)</f>
        <v>12</v>
      </c>
      <c r="AU183" s="2">
        <f>INDEX('2004'!$B$44:$B$140,'10Year_History_Results'!BI183)</f>
        <v>8</v>
      </c>
      <c r="AV183" s="2">
        <f>INDEX('2005'!$B$44:$B$140,'10Year_History_Results'!BJ183)</f>
        <v>9</v>
      </c>
      <c r="AW183" s="2">
        <f>INDEX('2006'!$B$44:$B$140,'10Year_History_Results'!BK183)</f>
        <v>6</v>
      </c>
      <c r="AX183" s="2">
        <f>INDEX('2007'!$B$44:$B$140,'10Year_History_Results'!BL183)</f>
        <v>0</v>
      </c>
      <c r="AY183" s="2">
        <f>INDEX('2008'!$B$44:$B$140,'10Year_History_Results'!BM183)</f>
        <v>0</v>
      </c>
      <c r="AZ183" s="2">
        <f>INDEX('2009'!$B$44:$B$140,'10Year_History_Results'!BN183)</f>
        <v>0</v>
      </c>
      <c r="BA183" s="154">
        <f>INDEX('2010'!$B$44:$B$140,'10Year_History_Results'!BO183)</f>
        <v>0</v>
      </c>
      <c r="BC183">
        <f t="shared" si="89"/>
        <v>868</v>
      </c>
      <c r="BD183" s="117"/>
      <c r="BE183" s="2"/>
      <c r="BF183" s="2">
        <f>IF(ISNA(MATCH($BC183,'2001'!$A$44:$A$139,0)),97,MATCH($BC183,'2001'!$A$44:$A$139,0))</f>
        <v>97</v>
      </c>
      <c r="BG183" s="2">
        <f>IF(ISNA(MATCH($BC183,'2002'!$A$44:$A$139,0)),97,MATCH($BC183,'2002'!$A$44:$A$139,0))</f>
        <v>97</v>
      </c>
      <c r="BH183" s="2">
        <f>IF(ISNA(MATCH($BC183,'2003'!$A$44:$A$139,0)),97,MATCH($BC183,'2003'!$A$44:$A$139,0))</f>
        <v>92</v>
      </c>
      <c r="BI183" s="2">
        <f>IF(ISNA(MATCH($BC183,'2004'!$A$44:$A$139,0)),97,MATCH($BC183,'2004'!$A$44:$A$139,0))</f>
        <v>79</v>
      </c>
      <c r="BJ183" s="2">
        <f>IF(ISNA(MATCH($BC183,'2005'!$A$44:$A$139,0)),97,MATCH($BC183,'2005'!$A$44:$A$139,0))</f>
        <v>72</v>
      </c>
      <c r="BK183" s="2">
        <f>IF(ISNA(MATCH($BC183,'2006'!$A$44:$A$139,0)),97,MATCH($BC183,'2006'!$A$44:$A$139,0))</f>
        <v>71</v>
      </c>
      <c r="BL183" s="2">
        <f>IF(ISNA(MATCH($BC183,'2007'!$A$44:$A$139,0)),97,MATCH($BC183,'2007'!$A$44:$A$139,0))</f>
        <v>97</v>
      </c>
      <c r="BM183" s="2">
        <f>IF(ISNA(MATCH($BC183,'2008'!$A$44:$A$139,0)),97,MATCH($BC183,'2008'!$A$44:$A$139,0))</f>
        <v>97</v>
      </c>
      <c r="BN183" s="2">
        <f>IF(ISNA(MATCH($BC183,'2009'!$A$44:$A$139,0)),97,MATCH($BC183,'2009'!$A$44:$A$139,0))</f>
        <v>97</v>
      </c>
      <c r="BO183" s="154">
        <f>IF(ISNA(MATCH($BC183,'2010'!$A$44:$A$139,0)),97,MATCH($BC183,'2010'!$A$44:$A$139,0))</f>
        <v>97</v>
      </c>
      <c r="BQ183">
        <f t="shared" si="90"/>
        <v>868</v>
      </c>
      <c r="BR183" s="326"/>
      <c r="BS183" s="324"/>
      <c r="BT183" s="324">
        <f t="shared" si="91"/>
        <v>0</v>
      </c>
      <c r="BU183" s="324">
        <f t="shared" si="76"/>
        <v>0</v>
      </c>
      <c r="BV183" s="324">
        <f t="shared" si="77"/>
        <v>12</v>
      </c>
      <c r="BW183" s="324">
        <f t="shared" si="78"/>
        <v>55.999200000000002</v>
      </c>
      <c r="BX183" s="324">
        <f t="shared" si="79"/>
        <v>46.32906672</v>
      </c>
      <c r="BY183" s="324">
        <f t="shared" si="80"/>
        <v>36.882955875552</v>
      </c>
      <c r="BZ183" s="324">
        <f t="shared" si="81"/>
        <v>24.586178386642963</v>
      </c>
      <c r="CA183" s="324">
        <f t="shared" si="82"/>
        <v>16.3891465125362</v>
      </c>
      <c r="CB183" s="324">
        <f t="shared" si="83"/>
        <v>10.925005065256631</v>
      </c>
      <c r="CC183" s="325">
        <f t="shared" si="84"/>
        <v>7.28260837650007</v>
      </c>
    </row>
    <row r="184" spans="2:81" ht="13.5" thickBot="1">
      <c r="B184" s="138">
        <v>79</v>
      </c>
      <c r="C184" s="52">
        <f t="shared" si="62"/>
        <v>8</v>
      </c>
      <c r="D184" s="52">
        <f t="shared" si="85"/>
        <v>0</v>
      </c>
      <c r="E184" s="99"/>
      <c r="F184" s="2">
        <f t="shared" si="92"/>
        <v>179</v>
      </c>
      <c r="G184" s="158">
        <v>1302</v>
      </c>
      <c r="H184" s="169">
        <f t="shared" si="63"/>
        <v>1</v>
      </c>
      <c r="I184" s="169">
        <f t="shared" si="64"/>
        <v>24</v>
      </c>
      <c r="J184" s="331">
        <f t="shared" si="65"/>
        <v>7.1089779911039992</v>
      </c>
      <c r="K184" s="99"/>
      <c r="L184" s="268"/>
      <c r="M184" s="268" t="e">
        <f>(INDEX(Finish_table!R$4:R$83,MATCH('10Year_History_Results'!$G184,Finish_table!S$4:S$83,0),1))</f>
        <v>#N/A</v>
      </c>
      <c r="N184" s="268" t="e">
        <f>(INDEX(Finish_table!Z$4:Z$99,MATCH('10Year_History_Results'!$G184,Finish_table!AA$4:AA$99,0),1))</f>
        <v>#N/A</v>
      </c>
      <c r="O184" s="268" t="e">
        <f>(INDEX(Finish_table!AI$4:AI$99,MATCH('10Year_History_Results'!$G184,Finish_table!AJ$4:AJ$99,0),1))</f>
        <v>#N/A</v>
      </c>
      <c r="P184" s="268" t="e">
        <f>(INDEX(Finish_table!AR$4:AR$99,MATCH('10Year_History_Results'!$G184,Finish_table!AS$4:AS$99,0),1))</f>
        <v>#N/A</v>
      </c>
      <c r="Q184" s="268" t="e">
        <f>(INDEX(Finish_table!BA$4:BA$99,MATCH('10Year_History_Results'!$G184,Finish_table!BB$4:BB$99,0),1))</f>
        <v>#N/A</v>
      </c>
      <c r="R184" s="268" t="e">
        <f>(INDEX(Finish_table!BJ$4:BJ$99,MATCH('10Year_History_Results'!$G184,Finish_table!BK$4:BK$99,0),1))</f>
        <v>#N/A</v>
      </c>
      <c r="S184" s="268" t="str">
        <f>(INDEX(Finish_table!BS$4:BS$99,MATCH('10Year_History_Results'!$G184,Finish_table!BT$4:BT$99,0),1))</f>
        <v>SF</v>
      </c>
      <c r="T184" s="268" t="e">
        <f>(INDEX(Finish_table!CB$4:CB$99,MATCH('10Year_History_Results'!$G184,Finish_table!CC$4:CC$99,0),1))</f>
        <v>#N/A</v>
      </c>
      <c r="U184" s="268" t="e">
        <f>(INDEX(Finish_table!CK$4:CK$99,MATCH('10Year_History_Results'!$G184,Finish_table!CL$4:CL$99,0),1))</f>
        <v>#N/A</v>
      </c>
      <c r="V184" s="288" t="e">
        <f>(INDEX(Finish_table!CT$4:CT$99,MATCH('10Year_History_Results'!$G184,Finish_table!CU$4:CU$99,0),1))</f>
        <v>#N/A</v>
      </c>
      <c r="W184" s="2"/>
      <c r="Z184">
        <f t="shared" si="66"/>
        <v>1302</v>
      </c>
      <c r="AA184" s="117"/>
      <c r="AB184" s="2"/>
      <c r="AC184" s="2">
        <f t="shared" si="86"/>
        <v>0</v>
      </c>
      <c r="AD184" s="2">
        <f t="shared" si="67"/>
        <v>0</v>
      </c>
      <c r="AE184" s="2">
        <f t="shared" si="68"/>
        <v>0</v>
      </c>
      <c r="AF184" s="2">
        <f t="shared" si="69"/>
        <v>0</v>
      </c>
      <c r="AG184" s="2">
        <f t="shared" si="70"/>
        <v>0</v>
      </c>
      <c r="AH184" s="2">
        <f t="shared" si="71"/>
        <v>0</v>
      </c>
      <c r="AI184" s="2">
        <f t="shared" si="72"/>
        <v>10</v>
      </c>
      <c r="AJ184" s="2">
        <f t="shared" si="73"/>
        <v>0</v>
      </c>
      <c r="AK184" s="2">
        <f t="shared" si="74"/>
        <v>0</v>
      </c>
      <c r="AL184" s="154">
        <f t="shared" si="75"/>
        <v>0</v>
      </c>
      <c r="AM184" s="2">
        <f t="shared" si="87"/>
        <v>3.1622776601683795</v>
      </c>
      <c r="AN184" s="2"/>
      <c r="AO184">
        <f t="shared" si="88"/>
        <v>1302</v>
      </c>
      <c r="AP184" s="117"/>
      <c r="AQ184" s="2"/>
      <c r="AR184" s="2">
        <f>INDEX('2001'!$B$44:$B$140,'10Year_History_Results'!BF184)</f>
        <v>0</v>
      </c>
      <c r="AS184" s="2">
        <f>INDEX('2002'!$B$44:$B$140,'10Year_History_Results'!BG184)</f>
        <v>0</v>
      </c>
      <c r="AT184" s="2">
        <f>INDEX('2003'!$B$44:$B$140,'10Year_History_Results'!BH184)</f>
        <v>0</v>
      </c>
      <c r="AU184" s="2">
        <f>INDEX('2004'!$B$44:$B$140,'10Year_History_Results'!BI184)</f>
        <v>0</v>
      </c>
      <c r="AV184" s="2">
        <f>INDEX('2005'!$B$44:$B$140,'10Year_History_Results'!BJ184)</f>
        <v>0</v>
      </c>
      <c r="AW184" s="2">
        <f>INDEX('2006'!$B$44:$B$140,'10Year_History_Results'!BK184)</f>
        <v>0</v>
      </c>
      <c r="AX184" s="2">
        <f>INDEX('2007'!$B$44:$B$140,'10Year_History_Results'!BL184)</f>
        <v>14</v>
      </c>
      <c r="AY184" s="2">
        <f>INDEX('2008'!$B$44:$B$140,'10Year_History_Results'!BM184)</f>
        <v>0</v>
      </c>
      <c r="AZ184" s="2">
        <f>INDEX('2009'!$B$44:$B$140,'10Year_History_Results'!BN184)</f>
        <v>0</v>
      </c>
      <c r="BA184" s="154">
        <f>INDEX('2010'!$B$44:$B$140,'10Year_History_Results'!BO184)</f>
        <v>0</v>
      </c>
      <c r="BC184">
        <f t="shared" si="89"/>
        <v>1302</v>
      </c>
      <c r="BD184" s="117"/>
      <c r="BE184" s="2"/>
      <c r="BF184" s="2">
        <f>IF(ISNA(MATCH($BC184,'2001'!$A$44:$A$139,0)),97,MATCH($BC184,'2001'!$A$44:$A$139,0))</f>
        <v>97</v>
      </c>
      <c r="BG184" s="2">
        <f>IF(ISNA(MATCH($BC184,'2002'!$A$44:$A$139,0)),97,MATCH($BC184,'2002'!$A$44:$A$139,0))</f>
        <v>97</v>
      </c>
      <c r="BH184" s="2">
        <f>IF(ISNA(MATCH($BC184,'2003'!$A$44:$A$139,0)),97,MATCH($BC184,'2003'!$A$44:$A$139,0))</f>
        <v>97</v>
      </c>
      <c r="BI184" s="2">
        <f>IF(ISNA(MATCH($BC184,'2004'!$A$44:$A$139,0)),97,MATCH($BC184,'2004'!$A$44:$A$139,0))</f>
        <v>97</v>
      </c>
      <c r="BJ184" s="2">
        <f>IF(ISNA(MATCH($BC184,'2005'!$A$44:$A$139,0)),97,MATCH($BC184,'2005'!$A$44:$A$139,0))</f>
        <v>97</v>
      </c>
      <c r="BK184" s="2">
        <f>IF(ISNA(MATCH($BC184,'2006'!$A$44:$A$139,0)),97,MATCH($BC184,'2006'!$A$44:$A$139,0))</f>
        <v>97</v>
      </c>
      <c r="BL184" s="2">
        <f>IF(ISNA(MATCH($BC184,'2007'!$A$44:$A$139,0)),97,MATCH($BC184,'2007'!$A$44:$A$139,0))</f>
        <v>68</v>
      </c>
      <c r="BM184" s="2">
        <f>IF(ISNA(MATCH($BC184,'2008'!$A$44:$A$139,0)),97,MATCH($BC184,'2008'!$A$44:$A$139,0))</f>
        <v>97</v>
      </c>
      <c r="BN184" s="2">
        <f>IF(ISNA(MATCH($BC184,'2009'!$A$44:$A$139,0)),97,MATCH($BC184,'2009'!$A$44:$A$139,0))</f>
        <v>97</v>
      </c>
      <c r="BO184" s="154">
        <f>IF(ISNA(MATCH($BC184,'2010'!$A$44:$A$139,0)),97,MATCH($BC184,'2010'!$A$44:$A$139,0))</f>
        <v>97</v>
      </c>
      <c r="BQ184">
        <f t="shared" si="90"/>
        <v>1302</v>
      </c>
      <c r="BR184" s="326"/>
      <c r="BS184" s="324"/>
      <c r="BT184" s="324">
        <f t="shared" si="91"/>
        <v>0</v>
      </c>
      <c r="BU184" s="324">
        <f t="shared" si="76"/>
        <v>0</v>
      </c>
      <c r="BV184" s="324">
        <f t="shared" si="77"/>
        <v>0</v>
      </c>
      <c r="BW184" s="324">
        <f t="shared" si="78"/>
        <v>0</v>
      </c>
      <c r="BX184" s="324">
        <f t="shared" si="79"/>
        <v>0</v>
      </c>
      <c r="BY184" s="324">
        <f t="shared" si="80"/>
        <v>0</v>
      </c>
      <c r="BZ184" s="324">
        <f t="shared" si="81"/>
        <v>24</v>
      </c>
      <c r="CA184" s="324">
        <f t="shared" si="82"/>
        <v>15.9984</v>
      </c>
      <c r="CB184" s="324">
        <f t="shared" si="83"/>
        <v>10.66453344</v>
      </c>
      <c r="CC184" s="325">
        <f t="shared" si="84"/>
        <v>7.1089779911039992</v>
      </c>
    </row>
    <row r="185" spans="2:81" ht="13.5" thickBot="1">
      <c r="B185" s="138">
        <v>79</v>
      </c>
      <c r="C185" s="52">
        <f t="shared" si="62"/>
        <v>9</v>
      </c>
      <c r="D185" s="52">
        <f t="shared" si="85"/>
        <v>9</v>
      </c>
      <c r="E185" s="99"/>
      <c r="F185" s="2">
        <f t="shared" si="92"/>
        <v>180</v>
      </c>
      <c r="G185" s="273">
        <v>231</v>
      </c>
      <c r="H185" s="169">
        <f t="shared" si="63"/>
        <v>3</v>
      </c>
      <c r="I185" s="169">
        <f t="shared" si="64"/>
        <v>49</v>
      </c>
      <c r="J185" s="331">
        <f t="shared" si="65"/>
        <v>6.9766853253583587</v>
      </c>
      <c r="K185" s="99"/>
      <c r="L185" s="268"/>
      <c r="M185" s="268" t="e">
        <f>(INDEX(Finish_table!R$4:R$83,MATCH('10Year_History_Results'!$G185,Finish_table!S$4:S$83,0),1))</f>
        <v>#N/A</v>
      </c>
      <c r="N185" s="268" t="e">
        <f>(INDEX(Finish_table!Z$4:Z$99,MATCH('10Year_History_Results'!$G185,Finish_table!AA$4:AA$99,0),1))</f>
        <v>#N/A</v>
      </c>
      <c r="O185" s="268" t="str">
        <f>(INDEX(Finish_table!AI$4:AI$99,MATCH('10Year_History_Results'!$G185,Finish_table!AJ$4:AJ$99,0),1))</f>
        <v>F</v>
      </c>
      <c r="P185" s="268" t="e">
        <f>(INDEX(Finish_table!AR$4:AR$99,MATCH('10Year_History_Results'!$G185,Finish_table!AS$4:AS$99,0),1))</f>
        <v>#N/A</v>
      </c>
      <c r="Q185" s="268" t="str">
        <f>(INDEX(Finish_table!BA$4:BA$99,MATCH('10Year_History_Results'!$G185,Finish_table!BB$4:BB$99,0),1))</f>
        <v>QF</v>
      </c>
      <c r="R185" s="268" t="e">
        <f>(INDEX(Finish_table!BJ$4:BJ$99,MATCH('10Year_History_Results'!$G185,Finish_table!BK$4:BK$99,0),1))</f>
        <v>#N/A</v>
      </c>
      <c r="S185" s="268" t="e">
        <f>(INDEX(Finish_table!BS$4:BS$99,MATCH('10Year_History_Results'!$G185,Finish_table!BT$4:BT$99,0),1))</f>
        <v>#N/A</v>
      </c>
      <c r="T185" s="268" t="str">
        <f>(INDEX(Finish_table!CB$4:CB$99,MATCH('10Year_History_Results'!$G185,Finish_table!CC$4:CC$99,0),1))</f>
        <v>QF</v>
      </c>
      <c r="U185" s="268" t="e">
        <f>(INDEX(Finish_table!CK$4:CK$99,MATCH('10Year_History_Results'!$G185,Finish_table!CL$4:CL$99,0),1))</f>
        <v>#N/A</v>
      </c>
      <c r="V185" s="288" t="e">
        <f>(INDEX(Finish_table!CT$4:CT$99,MATCH('10Year_History_Results'!$G185,Finish_table!CU$4:CU$99,0),1))</f>
        <v>#N/A</v>
      </c>
      <c r="W185" s="2"/>
      <c r="Z185">
        <f t="shared" si="66"/>
        <v>231</v>
      </c>
      <c r="AA185" s="117"/>
      <c r="AB185" s="2"/>
      <c r="AC185" s="2">
        <f t="shared" si="86"/>
        <v>0</v>
      </c>
      <c r="AD185" s="2">
        <f t="shared" si="67"/>
        <v>0</v>
      </c>
      <c r="AE185" s="2">
        <f t="shared" si="68"/>
        <v>20</v>
      </c>
      <c r="AF185" s="2">
        <f t="shared" si="69"/>
        <v>0</v>
      </c>
      <c r="AG185" s="2">
        <f t="shared" si="70"/>
        <v>0</v>
      </c>
      <c r="AH185" s="2">
        <f t="shared" si="71"/>
        <v>0</v>
      </c>
      <c r="AI185" s="2">
        <f t="shared" si="72"/>
        <v>0</v>
      </c>
      <c r="AJ185" s="2">
        <f t="shared" si="73"/>
        <v>0</v>
      </c>
      <c r="AK185" s="2">
        <f t="shared" si="74"/>
        <v>0</v>
      </c>
      <c r="AL185" s="154">
        <f t="shared" si="75"/>
        <v>0</v>
      </c>
      <c r="AM185" s="2">
        <f t="shared" si="87"/>
        <v>6.324555320336759</v>
      </c>
      <c r="AN185" s="2"/>
      <c r="AO185">
        <f t="shared" si="88"/>
        <v>231</v>
      </c>
      <c r="AP185" s="117"/>
      <c r="AQ185" s="2"/>
      <c r="AR185" s="2">
        <f>INDEX('2001'!$B$44:$B$140,'10Year_History_Results'!BF185)</f>
        <v>0</v>
      </c>
      <c r="AS185" s="2">
        <f>INDEX('2002'!$B$44:$B$140,'10Year_History_Results'!BG185)</f>
        <v>0</v>
      </c>
      <c r="AT185" s="2">
        <f>INDEX('2003'!$B$44:$B$140,'10Year_History_Results'!BH185)</f>
        <v>7</v>
      </c>
      <c r="AU185" s="2">
        <f>INDEX('2004'!$B$44:$B$140,'10Year_History_Results'!BI185)</f>
        <v>0</v>
      </c>
      <c r="AV185" s="2">
        <f>INDEX('2005'!$B$44:$B$140,'10Year_History_Results'!BJ185)</f>
        <v>14</v>
      </c>
      <c r="AW185" s="2">
        <f>INDEX('2006'!$B$44:$B$140,'10Year_History_Results'!BK185)</f>
        <v>0</v>
      </c>
      <c r="AX185" s="2">
        <f>INDEX('2007'!$B$44:$B$140,'10Year_History_Results'!BL185)</f>
        <v>0</v>
      </c>
      <c r="AY185" s="2">
        <f>INDEX('2008'!$B$44:$B$140,'10Year_History_Results'!BM185)</f>
        <v>8</v>
      </c>
      <c r="AZ185" s="2">
        <f>INDEX('2009'!$B$44:$B$140,'10Year_History_Results'!BN185)</f>
        <v>0</v>
      </c>
      <c r="BA185" s="154">
        <f>INDEX('2010'!$B$44:$B$140,'10Year_History_Results'!BO185)</f>
        <v>0</v>
      </c>
      <c r="BC185">
        <f t="shared" si="89"/>
        <v>231</v>
      </c>
      <c r="BD185" s="117"/>
      <c r="BE185" s="2"/>
      <c r="BF185" s="2">
        <f>IF(ISNA(MATCH($BC185,'2001'!$A$44:$A$139,0)),97,MATCH($BC185,'2001'!$A$44:$A$139,0))</f>
        <v>97</v>
      </c>
      <c r="BG185" s="2">
        <f>IF(ISNA(MATCH($BC185,'2002'!$A$44:$A$139,0)),97,MATCH($BC185,'2002'!$A$44:$A$139,0))</f>
        <v>97</v>
      </c>
      <c r="BH185" s="2">
        <f>IF(ISNA(MATCH($BC185,'2003'!$A$44:$A$139,0)),97,MATCH($BC185,'2003'!$A$44:$A$139,0))</f>
        <v>42</v>
      </c>
      <c r="BI185" s="2">
        <f>IF(ISNA(MATCH($BC185,'2004'!$A$44:$A$139,0)),97,MATCH($BC185,'2004'!$A$44:$A$139,0))</f>
        <v>97</v>
      </c>
      <c r="BJ185" s="2">
        <f>IF(ISNA(MATCH($BC185,'2005'!$A$44:$A$139,0)),97,MATCH($BC185,'2005'!$A$44:$A$139,0))</f>
        <v>38</v>
      </c>
      <c r="BK185" s="2">
        <f>IF(ISNA(MATCH($BC185,'2006'!$A$44:$A$139,0)),97,MATCH($BC185,'2006'!$A$44:$A$139,0))</f>
        <v>97</v>
      </c>
      <c r="BL185" s="2">
        <f>IF(ISNA(MATCH($BC185,'2007'!$A$44:$A$139,0)),97,MATCH($BC185,'2007'!$A$44:$A$139,0))</f>
        <v>97</v>
      </c>
      <c r="BM185" s="2">
        <f>IF(ISNA(MATCH($BC185,'2008'!$A$44:$A$139,0)),97,MATCH($BC185,'2008'!$A$44:$A$139,0))</f>
        <v>39</v>
      </c>
      <c r="BN185" s="2">
        <f>IF(ISNA(MATCH($BC185,'2009'!$A$44:$A$139,0)),97,MATCH($BC185,'2009'!$A$44:$A$139,0))</f>
        <v>97</v>
      </c>
      <c r="BO185" s="154">
        <f>IF(ISNA(MATCH($BC185,'2010'!$A$44:$A$139,0)),97,MATCH($BC185,'2010'!$A$44:$A$139,0))</f>
        <v>97</v>
      </c>
      <c r="BQ185">
        <f t="shared" si="90"/>
        <v>231</v>
      </c>
      <c r="BR185" s="326"/>
      <c r="BS185" s="324"/>
      <c r="BT185" s="324">
        <f t="shared" si="91"/>
        <v>0</v>
      </c>
      <c r="BU185" s="324">
        <f t="shared" si="76"/>
        <v>0</v>
      </c>
      <c r="BV185" s="324">
        <f t="shared" si="77"/>
        <v>27</v>
      </c>
      <c r="BW185" s="324">
        <f t="shared" si="78"/>
        <v>17.998200000000001</v>
      </c>
      <c r="BX185" s="324">
        <f t="shared" si="79"/>
        <v>25.997600120000001</v>
      </c>
      <c r="BY185" s="324">
        <f t="shared" si="80"/>
        <v>17.330000239992</v>
      </c>
      <c r="BZ185" s="324">
        <f t="shared" si="81"/>
        <v>11.552178159978666</v>
      </c>
      <c r="CA185" s="324">
        <f t="shared" si="82"/>
        <v>15.700681961441779</v>
      </c>
      <c r="CB185" s="324">
        <f t="shared" si="83"/>
        <v>10.466074595497089</v>
      </c>
      <c r="CC185" s="325">
        <f t="shared" si="84"/>
        <v>6.9766853253583587</v>
      </c>
    </row>
    <row r="186" spans="2:81" ht="13.5" thickBot="1">
      <c r="B186" s="138">
        <v>80</v>
      </c>
      <c r="C186" s="52">
        <f t="shared" si="62"/>
        <v>1</v>
      </c>
      <c r="D186" s="52">
        <f t="shared" si="85"/>
        <v>1</v>
      </c>
      <c r="E186" s="99"/>
      <c r="F186" s="2">
        <f t="shared" si="92"/>
        <v>181</v>
      </c>
      <c r="G186" s="273">
        <v>180</v>
      </c>
      <c r="H186" s="169">
        <f t="shared" si="63"/>
        <v>5</v>
      </c>
      <c r="I186" s="169">
        <f t="shared" si="64"/>
        <v>101</v>
      </c>
      <c r="J186" s="331">
        <f t="shared" si="65"/>
        <v>6.8800553255657961</v>
      </c>
      <c r="K186" s="99"/>
      <c r="L186" s="268"/>
      <c r="M186" s="268" t="e">
        <f>(INDEX(Finish_table!R$4:R$83,MATCH('10Year_History_Results'!$G186,Finish_table!S$4:S$83,0),1))</f>
        <v>#N/A</v>
      </c>
      <c r="N186" s="268" t="str">
        <f>(INDEX(Finish_table!Z$4:Z$99,MATCH('10Year_History_Results'!$G186,Finish_table!AA$4:AA$99,0),1))</f>
        <v>WF</v>
      </c>
      <c r="O186" s="268" t="str">
        <f>(INDEX(Finish_table!AI$4:AI$99,MATCH('10Year_History_Results'!$G186,Finish_table!AJ$4:AJ$99,0),1))</f>
        <v>F</v>
      </c>
      <c r="P186" s="268" t="str">
        <f>(INDEX(Finish_table!AR$4:AR$99,MATCH('10Year_History_Results'!$G186,Finish_table!AS$4:AS$99,0),1))</f>
        <v>QF</v>
      </c>
      <c r="Q186" s="268" t="str">
        <f>(INDEX(Finish_table!BA$4:BA$99,MATCH('10Year_History_Results'!$G186,Finish_table!BB$4:BB$99,0),1))</f>
        <v>QF</v>
      </c>
      <c r="R186" s="268" t="str">
        <f>(INDEX(Finish_table!BJ$4:BJ$99,MATCH('10Year_History_Results'!$G186,Finish_table!BK$4:BK$99,0),1))</f>
        <v>QF</v>
      </c>
      <c r="S186" s="268" t="e">
        <f>(INDEX(Finish_table!BS$4:BS$99,MATCH('10Year_History_Results'!$G186,Finish_table!BT$4:BT$99,0),1))</f>
        <v>#N/A</v>
      </c>
      <c r="T186" s="268" t="e">
        <f>(INDEX(Finish_table!CB$4:CB$99,MATCH('10Year_History_Results'!$G186,Finish_table!CC$4:CC$99,0),1))</f>
        <v>#N/A</v>
      </c>
      <c r="U186" s="268" t="e">
        <f>(INDEX(Finish_table!CK$4:CK$99,MATCH('10Year_History_Results'!$G186,Finish_table!CL$4:CL$99,0),1))</f>
        <v>#N/A</v>
      </c>
      <c r="V186" s="288" t="e">
        <f>(INDEX(Finish_table!CT$4:CT$99,MATCH('10Year_History_Results'!$G186,Finish_table!CU$4:CU$99,0),1))</f>
        <v>#N/A</v>
      </c>
      <c r="W186" s="2"/>
      <c r="Z186">
        <f t="shared" si="66"/>
        <v>180</v>
      </c>
      <c r="AA186" s="117"/>
      <c r="AB186" s="2"/>
      <c r="AC186" s="2">
        <f t="shared" si="86"/>
        <v>0</v>
      </c>
      <c r="AD186" s="2">
        <f t="shared" si="67"/>
        <v>40</v>
      </c>
      <c r="AE186" s="2">
        <f t="shared" si="68"/>
        <v>20</v>
      </c>
      <c r="AF186" s="2">
        <f t="shared" si="69"/>
        <v>0</v>
      </c>
      <c r="AG186" s="2">
        <f t="shared" si="70"/>
        <v>0</v>
      </c>
      <c r="AH186" s="2">
        <f t="shared" si="71"/>
        <v>0</v>
      </c>
      <c r="AI186" s="2">
        <f t="shared" si="72"/>
        <v>0</v>
      </c>
      <c r="AJ186" s="2">
        <f t="shared" si="73"/>
        <v>0</v>
      </c>
      <c r="AK186" s="2">
        <f t="shared" si="74"/>
        <v>0</v>
      </c>
      <c r="AL186" s="154">
        <f t="shared" si="75"/>
        <v>0</v>
      </c>
      <c r="AM186" s="2">
        <f t="shared" si="87"/>
        <v>13.498971154211057</v>
      </c>
      <c r="AN186" s="2"/>
      <c r="AO186">
        <f t="shared" si="88"/>
        <v>180</v>
      </c>
      <c r="AP186" s="117"/>
      <c r="AQ186" s="2"/>
      <c r="AR186" s="2">
        <f>INDEX('2001'!$B$44:$B$140,'10Year_History_Results'!BF186)</f>
        <v>0</v>
      </c>
      <c r="AS186" s="2">
        <f>INDEX('2002'!$B$44:$B$140,'10Year_History_Results'!BG186)</f>
        <v>8</v>
      </c>
      <c r="AT186" s="2">
        <f>INDEX('2003'!$B$44:$B$140,'10Year_History_Results'!BH186)</f>
        <v>6</v>
      </c>
      <c r="AU186" s="2">
        <f>INDEX('2004'!$B$44:$B$140,'10Year_History_Results'!BI186)</f>
        <v>15</v>
      </c>
      <c r="AV186" s="2">
        <f>INDEX('2005'!$B$44:$B$140,'10Year_History_Results'!BJ186)</f>
        <v>3</v>
      </c>
      <c r="AW186" s="2">
        <f>INDEX('2006'!$B$44:$B$140,'10Year_History_Results'!BK186)</f>
        <v>9</v>
      </c>
      <c r="AX186" s="2">
        <f>INDEX('2007'!$B$44:$B$140,'10Year_History_Results'!BL186)</f>
        <v>0</v>
      </c>
      <c r="AY186" s="2">
        <f>INDEX('2008'!$B$44:$B$140,'10Year_History_Results'!BM186)</f>
        <v>0</v>
      </c>
      <c r="AZ186" s="2">
        <f>INDEX('2009'!$B$44:$B$140,'10Year_History_Results'!BN186)</f>
        <v>0</v>
      </c>
      <c r="BA186" s="154">
        <f>INDEX('2010'!$B$44:$B$140,'10Year_History_Results'!BO186)</f>
        <v>0</v>
      </c>
      <c r="BC186">
        <f t="shared" si="89"/>
        <v>180</v>
      </c>
      <c r="BD186" s="117"/>
      <c r="BE186" s="2"/>
      <c r="BF186" s="2">
        <f>IF(ISNA(MATCH($BC186,'2001'!$A$44:$A$139,0)),97,MATCH($BC186,'2001'!$A$44:$A$139,0))</f>
        <v>97</v>
      </c>
      <c r="BG186" s="2">
        <f>IF(ISNA(MATCH($BC186,'2002'!$A$44:$A$139,0)),97,MATCH($BC186,'2002'!$A$44:$A$139,0))</f>
        <v>42</v>
      </c>
      <c r="BH186" s="2">
        <f>IF(ISNA(MATCH($BC186,'2003'!$A$44:$A$139,0)),97,MATCH($BC186,'2003'!$A$44:$A$139,0))</f>
        <v>32</v>
      </c>
      <c r="BI186" s="2">
        <f>IF(ISNA(MATCH($BC186,'2004'!$A$44:$A$139,0)),97,MATCH($BC186,'2004'!$A$44:$A$139,0))</f>
        <v>30</v>
      </c>
      <c r="BJ186" s="2">
        <f>IF(ISNA(MATCH($BC186,'2005'!$A$44:$A$139,0)),97,MATCH($BC186,'2005'!$A$44:$A$139,0))</f>
        <v>31</v>
      </c>
      <c r="BK186" s="2">
        <f>IF(ISNA(MATCH($BC186,'2006'!$A$44:$A$139,0)),97,MATCH($BC186,'2006'!$A$44:$A$139,0))</f>
        <v>37</v>
      </c>
      <c r="BL186" s="2">
        <f>IF(ISNA(MATCH($BC186,'2007'!$A$44:$A$139,0)),97,MATCH($BC186,'2007'!$A$44:$A$139,0))</f>
        <v>97</v>
      </c>
      <c r="BM186" s="2">
        <f>IF(ISNA(MATCH($BC186,'2008'!$A$44:$A$139,0)),97,MATCH($BC186,'2008'!$A$44:$A$139,0))</f>
        <v>97</v>
      </c>
      <c r="BN186" s="2">
        <f>IF(ISNA(MATCH($BC186,'2009'!$A$44:$A$139,0)),97,MATCH($BC186,'2009'!$A$44:$A$139,0))</f>
        <v>97</v>
      </c>
      <c r="BO186" s="154">
        <f>IF(ISNA(MATCH($BC186,'2010'!$A$44:$A$139,0)),97,MATCH($BC186,'2010'!$A$44:$A$139,0))</f>
        <v>97</v>
      </c>
      <c r="BQ186">
        <f t="shared" si="90"/>
        <v>180</v>
      </c>
      <c r="BR186" s="326"/>
      <c r="BS186" s="324"/>
      <c r="BT186" s="324">
        <f t="shared" si="91"/>
        <v>0</v>
      </c>
      <c r="BU186" s="324">
        <f t="shared" si="76"/>
        <v>48</v>
      </c>
      <c r="BV186" s="324">
        <f t="shared" si="77"/>
        <v>57.9968</v>
      </c>
      <c r="BW186" s="324">
        <f t="shared" si="78"/>
        <v>53.660666880000001</v>
      </c>
      <c r="BX186" s="324">
        <f t="shared" si="79"/>
        <v>38.770200542208002</v>
      </c>
      <c r="BY186" s="324">
        <f t="shared" si="80"/>
        <v>34.844215681435855</v>
      </c>
      <c r="BZ186" s="324">
        <f t="shared" si="81"/>
        <v>23.22715417324514</v>
      </c>
      <c r="CA186" s="324">
        <f t="shared" si="82"/>
        <v>15.48322097188521</v>
      </c>
      <c r="CB186" s="324">
        <f t="shared" si="83"/>
        <v>10.32111509985868</v>
      </c>
      <c r="CC186" s="325">
        <f t="shared" si="84"/>
        <v>6.8800553255657961</v>
      </c>
    </row>
    <row r="187" spans="2:81" ht="13.5" thickBot="1">
      <c r="B187" s="138">
        <v>84</v>
      </c>
      <c r="C187" s="52">
        <f t="shared" si="62"/>
        <v>1</v>
      </c>
      <c r="D187" s="52">
        <f t="shared" si="85"/>
        <v>1</v>
      </c>
      <c r="E187" s="99"/>
      <c r="F187" s="2">
        <f t="shared" si="92"/>
        <v>182</v>
      </c>
      <c r="G187" s="100">
        <v>1250</v>
      </c>
      <c r="H187" s="169">
        <f t="shared" si="63"/>
        <v>1</v>
      </c>
      <c r="I187" s="169">
        <f t="shared" si="64"/>
        <v>10</v>
      </c>
      <c r="J187" s="331">
        <f t="shared" si="65"/>
        <v>6.6659999999999995</v>
      </c>
      <c r="K187" s="99"/>
      <c r="L187" s="268"/>
      <c r="M187" s="268" t="e">
        <f>(INDEX(Finish_table!R$4:R$83,MATCH('10Year_History_Results'!$G187,Finish_table!S$4:S$83,0),1))</f>
        <v>#N/A</v>
      </c>
      <c r="N187" s="268" t="e">
        <f>(INDEX(Finish_table!Z$4:Z$99,MATCH('10Year_History_Results'!$G187,Finish_table!AA$4:AA$99,0),1))</f>
        <v>#N/A</v>
      </c>
      <c r="O187" s="268" t="e">
        <f>(INDEX(Finish_table!AI$4:AI$99,MATCH('10Year_History_Results'!$G187,Finish_table!AJ$4:AJ$99,0),1))</f>
        <v>#N/A</v>
      </c>
      <c r="P187" s="268" t="e">
        <f>(INDEX(Finish_table!AR$4:AR$99,MATCH('10Year_History_Results'!$G187,Finish_table!AS$4:AS$99,0),1))</f>
        <v>#N/A</v>
      </c>
      <c r="Q187" s="268" t="e">
        <f>(INDEX(Finish_table!BA$4:BA$99,MATCH('10Year_History_Results'!$G187,Finish_table!BB$4:BB$99,0),1))</f>
        <v>#N/A</v>
      </c>
      <c r="R187" s="268" t="e">
        <f>(INDEX(Finish_table!BJ$4:BJ$99,MATCH('10Year_History_Results'!$G187,Finish_table!BK$4:BK$99,0),1))</f>
        <v>#N/A</v>
      </c>
      <c r="S187" s="268" t="e">
        <f>(INDEX(Finish_table!BS$4:BS$99,MATCH('10Year_History_Results'!$G187,Finish_table!BT$4:BT$99,0),1))</f>
        <v>#N/A</v>
      </c>
      <c r="T187" s="268" t="e">
        <f>(INDEX(Finish_table!CB$4:CB$99,MATCH('10Year_History_Results'!$G187,Finish_table!CC$4:CC$99,0),1))</f>
        <v>#N/A</v>
      </c>
      <c r="U187" s="268" t="str">
        <f>(INDEX(Finish_table!CK$4:CK$99,MATCH('10Year_History_Results'!$G187,Finish_table!CL$4:CL$99,0),1))</f>
        <v>QF</v>
      </c>
      <c r="V187" s="288" t="e">
        <f>(INDEX(Finish_table!CT$4:CT$99,MATCH('10Year_History_Results'!$G187,Finish_table!CU$4:CU$99,0),1))</f>
        <v>#N/A</v>
      </c>
      <c r="W187" s="2"/>
      <c r="Z187">
        <f t="shared" si="66"/>
        <v>1250</v>
      </c>
      <c r="AA187" s="117"/>
      <c r="AB187" s="2"/>
      <c r="AC187" s="2">
        <f t="shared" si="86"/>
        <v>0</v>
      </c>
      <c r="AD187" s="2">
        <f t="shared" si="67"/>
        <v>0</v>
      </c>
      <c r="AE187" s="2">
        <f t="shared" si="68"/>
        <v>0</v>
      </c>
      <c r="AF187" s="2">
        <f t="shared" si="69"/>
        <v>0</v>
      </c>
      <c r="AG187" s="2">
        <f t="shared" si="70"/>
        <v>0</v>
      </c>
      <c r="AH187" s="2">
        <f t="shared" si="71"/>
        <v>0</v>
      </c>
      <c r="AI187" s="2">
        <f t="shared" si="72"/>
        <v>0</v>
      </c>
      <c r="AJ187" s="2">
        <f t="shared" si="73"/>
        <v>0</v>
      </c>
      <c r="AK187" s="2">
        <f t="shared" si="74"/>
        <v>0</v>
      </c>
      <c r="AL187" s="154">
        <f t="shared" si="75"/>
        <v>0</v>
      </c>
      <c r="AM187" s="2">
        <f t="shared" si="87"/>
        <v>0</v>
      </c>
      <c r="AN187" s="2"/>
      <c r="AO187">
        <f t="shared" si="88"/>
        <v>1250</v>
      </c>
      <c r="AP187" s="117"/>
      <c r="AQ187" s="2"/>
      <c r="AR187" s="2">
        <f>INDEX('2001'!$B$44:$B$140,'10Year_History_Results'!BF187)</f>
        <v>0</v>
      </c>
      <c r="AS187" s="2">
        <f>INDEX('2002'!$B$44:$B$140,'10Year_History_Results'!BG187)</f>
        <v>0</v>
      </c>
      <c r="AT187" s="2">
        <f>INDEX('2003'!$B$44:$B$140,'10Year_History_Results'!BH187)</f>
        <v>0</v>
      </c>
      <c r="AU187" s="2">
        <f>INDEX('2004'!$B$44:$B$140,'10Year_History_Results'!BI187)</f>
        <v>0</v>
      </c>
      <c r="AV187" s="2">
        <f>INDEX('2005'!$B$44:$B$140,'10Year_History_Results'!BJ187)</f>
        <v>0</v>
      </c>
      <c r="AW187" s="2">
        <f>INDEX('2006'!$B$44:$B$140,'10Year_History_Results'!BK187)</f>
        <v>0</v>
      </c>
      <c r="AX187" s="2">
        <f>INDEX('2007'!$B$44:$B$140,'10Year_History_Results'!BL187)</f>
        <v>0</v>
      </c>
      <c r="AY187" s="2">
        <f>INDEX('2008'!$B$44:$B$140,'10Year_History_Results'!BM187)</f>
        <v>0</v>
      </c>
      <c r="AZ187" s="2">
        <f>INDEX('2009'!$B$44:$B$140,'10Year_History_Results'!BN187)</f>
        <v>10</v>
      </c>
      <c r="BA187" s="154">
        <f>INDEX('2010'!$B$44:$B$140,'10Year_History_Results'!BO187)</f>
        <v>0</v>
      </c>
      <c r="BC187">
        <f t="shared" si="89"/>
        <v>1250</v>
      </c>
      <c r="BD187" s="117"/>
      <c r="BE187" s="2"/>
      <c r="BF187" s="2">
        <f>IF(ISNA(MATCH($BC187,'2001'!$A$44:$A$139,0)),97,MATCH($BC187,'2001'!$A$44:$A$139,0))</f>
        <v>97</v>
      </c>
      <c r="BG187" s="2">
        <f>IF(ISNA(MATCH($BC187,'2002'!$A$44:$A$139,0)),97,MATCH($BC187,'2002'!$A$44:$A$139,0))</f>
        <v>97</v>
      </c>
      <c r="BH187" s="2">
        <f>IF(ISNA(MATCH($BC187,'2003'!$A$44:$A$139,0)),97,MATCH($BC187,'2003'!$A$44:$A$139,0))</f>
        <v>97</v>
      </c>
      <c r="BI187" s="2">
        <f>IF(ISNA(MATCH($BC187,'2004'!$A$44:$A$139,0)),97,MATCH($BC187,'2004'!$A$44:$A$139,0))</f>
        <v>97</v>
      </c>
      <c r="BJ187" s="2">
        <f>IF(ISNA(MATCH($BC187,'2005'!$A$44:$A$139,0)),97,MATCH($BC187,'2005'!$A$44:$A$139,0))</f>
        <v>97</v>
      </c>
      <c r="BK187" s="2">
        <f>IF(ISNA(MATCH($BC187,'2006'!$A$44:$A$139,0)),97,MATCH($BC187,'2006'!$A$44:$A$139,0))</f>
        <v>97</v>
      </c>
      <c r="BL187" s="2">
        <f>IF(ISNA(MATCH($BC187,'2007'!$A$44:$A$139,0)),97,MATCH($BC187,'2007'!$A$44:$A$139,0))</f>
        <v>97</v>
      </c>
      <c r="BM187" s="2">
        <f>IF(ISNA(MATCH($BC187,'2008'!$A$44:$A$139,0)),97,MATCH($BC187,'2008'!$A$44:$A$139,0))</f>
        <v>97</v>
      </c>
      <c r="BN187" s="2">
        <f>IF(ISNA(MATCH($BC187,'2009'!$A$44:$A$139,0)),97,MATCH($BC187,'2009'!$A$44:$A$139,0))</f>
        <v>65</v>
      </c>
      <c r="BO187" s="154">
        <f>IF(ISNA(MATCH($BC187,'2010'!$A$44:$A$139,0)),97,MATCH($BC187,'2010'!$A$44:$A$139,0))</f>
        <v>97</v>
      </c>
      <c r="BQ187">
        <f t="shared" si="90"/>
        <v>1250</v>
      </c>
      <c r="BR187" s="326"/>
      <c r="BS187" s="324"/>
      <c r="BT187" s="324">
        <f t="shared" si="91"/>
        <v>0</v>
      </c>
      <c r="BU187" s="324">
        <f t="shared" si="76"/>
        <v>0</v>
      </c>
      <c r="BV187" s="324">
        <f t="shared" si="77"/>
        <v>0</v>
      </c>
      <c r="BW187" s="324">
        <f t="shared" si="78"/>
        <v>0</v>
      </c>
      <c r="BX187" s="324">
        <f t="shared" si="79"/>
        <v>0</v>
      </c>
      <c r="BY187" s="324">
        <f t="shared" si="80"/>
        <v>0</v>
      </c>
      <c r="BZ187" s="324">
        <f t="shared" si="81"/>
        <v>0</v>
      </c>
      <c r="CA187" s="324">
        <f t="shared" si="82"/>
        <v>0</v>
      </c>
      <c r="CB187" s="324">
        <f t="shared" si="83"/>
        <v>10</v>
      </c>
      <c r="CC187" s="325">
        <f t="shared" si="84"/>
        <v>6.6659999999999995</v>
      </c>
    </row>
    <row r="188" spans="2:81" ht="13.5" thickBot="1">
      <c r="B188" s="138">
        <v>85</v>
      </c>
      <c r="C188" s="52">
        <f t="shared" si="62"/>
        <v>1</v>
      </c>
      <c r="D188" s="52">
        <f t="shared" si="85"/>
        <v>0</v>
      </c>
      <c r="E188" s="99"/>
      <c r="F188" s="2">
        <f t="shared" si="92"/>
        <v>183</v>
      </c>
      <c r="G188" s="100">
        <v>1555</v>
      </c>
      <c r="H188" s="169">
        <f t="shared" si="63"/>
        <v>1</v>
      </c>
      <c r="I188" s="169">
        <f t="shared" si="64"/>
        <v>10</v>
      </c>
      <c r="J188" s="331">
        <f t="shared" si="65"/>
        <v>6.6659999999999995</v>
      </c>
      <c r="K188" s="99"/>
      <c r="L188" s="268"/>
      <c r="M188" s="268" t="e">
        <f>(INDEX(Finish_table!R$4:R$83,MATCH('10Year_History_Results'!$G188,Finish_table!S$4:S$83,0),1))</f>
        <v>#N/A</v>
      </c>
      <c r="N188" s="268" t="e">
        <f>(INDEX(Finish_table!Z$4:Z$99,MATCH('10Year_History_Results'!$G188,Finish_table!AA$4:AA$99,0),1))</f>
        <v>#N/A</v>
      </c>
      <c r="O188" s="268" t="e">
        <f>(INDEX(Finish_table!AI$4:AI$99,MATCH('10Year_History_Results'!$G188,Finish_table!AJ$4:AJ$99,0),1))</f>
        <v>#N/A</v>
      </c>
      <c r="P188" s="268" t="e">
        <f>(INDEX(Finish_table!AR$4:AR$99,MATCH('10Year_History_Results'!$G188,Finish_table!AS$4:AS$99,0),1))</f>
        <v>#N/A</v>
      </c>
      <c r="Q188" s="268" t="e">
        <f>(INDEX(Finish_table!BA$4:BA$99,MATCH('10Year_History_Results'!$G188,Finish_table!BB$4:BB$99,0),1))</f>
        <v>#N/A</v>
      </c>
      <c r="R188" s="268" t="e">
        <f>(INDEX(Finish_table!BJ$4:BJ$99,MATCH('10Year_History_Results'!$G188,Finish_table!BK$4:BK$99,0),1))</f>
        <v>#N/A</v>
      </c>
      <c r="S188" s="268" t="e">
        <f>(INDEX(Finish_table!BS$4:BS$99,MATCH('10Year_History_Results'!$G188,Finish_table!BT$4:BT$99,0),1))</f>
        <v>#N/A</v>
      </c>
      <c r="T188" s="268" t="e">
        <f>(INDEX(Finish_table!CB$4:CB$99,MATCH('10Year_History_Results'!$G188,Finish_table!CC$4:CC$99,0),1))</f>
        <v>#N/A</v>
      </c>
      <c r="U188" s="268" t="str">
        <f>(INDEX(Finish_table!CK$4:CK$99,MATCH('10Year_History_Results'!$G188,Finish_table!CL$4:CL$99,0),1))</f>
        <v>QF</v>
      </c>
      <c r="V188" s="288" t="e">
        <f>(INDEX(Finish_table!CT$4:CT$99,MATCH('10Year_History_Results'!$G188,Finish_table!CU$4:CU$99,0),1))</f>
        <v>#N/A</v>
      </c>
      <c r="W188" s="2"/>
      <c r="Z188">
        <f t="shared" si="66"/>
        <v>1555</v>
      </c>
      <c r="AA188" s="117"/>
      <c r="AB188" s="2"/>
      <c r="AC188" s="2">
        <f t="shared" si="86"/>
        <v>0</v>
      </c>
      <c r="AD188" s="2">
        <f t="shared" si="67"/>
        <v>0</v>
      </c>
      <c r="AE188" s="2">
        <f t="shared" si="68"/>
        <v>0</v>
      </c>
      <c r="AF188" s="2">
        <f t="shared" si="69"/>
        <v>0</v>
      </c>
      <c r="AG188" s="2">
        <f t="shared" si="70"/>
        <v>0</v>
      </c>
      <c r="AH188" s="2">
        <f t="shared" si="71"/>
        <v>0</v>
      </c>
      <c r="AI188" s="2">
        <f t="shared" si="72"/>
        <v>0</v>
      </c>
      <c r="AJ188" s="2">
        <f t="shared" si="73"/>
        <v>0</v>
      </c>
      <c r="AK188" s="2">
        <f t="shared" si="74"/>
        <v>0</v>
      </c>
      <c r="AL188" s="154">
        <f t="shared" si="75"/>
        <v>0</v>
      </c>
      <c r="AM188" s="2">
        <f t="shared" si="87"/>
        <v>0</v>
      </c>
      <c r="AN188" s="2"/>
      <c r="AO188">
        <f t="shared" si="88"/>
        <v>1555</v>
      </c>
      <c r="AP188" s="117"/>
      <c r="AQ188" s="2"/>
      <c r="AR188" s="2">
        <f>INDEX('2001'!$B$44:$B$140,'10Year_History_Results'!BF188)</f>
        <v>0</v>
      </c>
      <c r="AS188" s="2">
        <f>INDEX('2002'!$B$44:$B$140,'10Year_History_Results'!BG188)</f>
        <v>0</v>
      </c>
      <c r="AT188" s="2">
        <f>INDEX('2003'!$B$44:$B$140,'10Year_History_Results'!BH188)</f>
        <v>0</v>
      </c>
      <c r="AU188" s="2">
        <f>INDEX('2004'!$B$44:$B$140,'10Year_History_Results'!BI188)</f>
        <v>0</v>
      </c>
      <c r="AV188" s="2">
        <f>INDEX('2005'!$B$44:$B$140,'10Year_History_Results'!BJ188)</f>
        <v>0</v>
      </c>
      <c r="AW188" s="2">
        <f>INDEX('2006'!$B$44:$B$140,'10Year_History_Results'!BK188)</f>
        <v>0</v>
      </c>
      <c r="AX188" s="2">
        <f>INDEX('2007'!$B$44:$B$140,'10Year_History_Results'!BL188)</f>
        <v>0</v>
      </c>
      <c r="AY188" s="2">
        <f>INDEX('2008'!$B$44:$B$140,'10Year_History_Results'!BM188)</f>
        <v>0</v>
      </c>
      <c r="AZ188" s="2">
        <f>INDEX('2009'!$B$44:$B$140,'10Year_History_Results'!BN188)</f>
        <v>10</v>
      </c>
      <c r="BA188" s="154">
        <f>INDEX('2010'!$B$44:$B$140,'10Year_History_Results'!BO188)</f>
        <v>0</v>
      </c>
      <c r="BC188">
        <f t="shared" si="89"/>
        <v>1555</v>
      </c>
      <c r="BD188" s="117"/>
      <c r="BE188" s="2"/>
      <c r="BF188" s="2">
        <f>IF(ISNA(MATCH($BC188,'2001'!$A$44:$A$139,0)),97,MATCH($BC188,'2001'!$A$44:$A$139,0))</f>
        <v>97</v>
      </c>
      <c r="BG188" s="2">
        <f>IF(ISNA(MATCH($BC188,'2002'!$A$44:$A$139,0)),97,MATCH($BC188,'2002'!$A$44:$A$139,0))</f>
        <v>97</v>
      </c>
      <c r="BH188" s="2">
        <f>IF(ISNA(MATCH($BC188,'2003'!$A$44:$A$139,0)),97,MATCH($BC188,'2003'!$A$44:$A$139,0))</f>
        <v>97</v>
      </c>
      <c r="BI188" s="2">
        <f>IF(ISNA(MATCH($BC188,'2004'!$A$44:$A$139,0)),97,MATCH($BC188,'2004'!$A$44:$A$139,0))</f>
        <v>97</v>
      </c>
      <c r="BJ188" s="2">
        <f>IF(ISNA(MATCH($BC188,'2005'!$A$44:$A$139,0)),97,MATCH($BC188,'2005'!$A$44:$A$139,0))</f>
        <v>97</v>
      </c>
      <c r="BK188" s="2">
        <f>IF(ISNA(MATCH($BC188,'2006'!$A$44:$A$139,0)),97,MATCH($BC188,'2006'!$A$44:$A$139,0))</f>
        <v>97</v>
      </c>
      <c r="BL188" s="2">
        <f>IF(ISNA(MATCH($BC188,'2007'!$A$44:$A$139,0)),97,MATCH($BC188,'2007'!$A$44:$A$139,0))</f>
        <v>97</v>
      </c>
      <c r="BM188" s="2">
        <f>IF(ISNA(MATCH($BC188,'2008'!$A$44:$A$139,0)),97,MATCH($BC188,'2008'!$A$44:$A$139,0))</f>
        <v>97</v>
      </c>
      <c r="BN188" s="2">
        <f>IF(ISNA(MATCH($BC188,'2009'!$A$44:$A$139,0)),97,MATCH($BC188,'2009'!$A$44:$A$139,0))</f>
        <v>72</v>
      </c>
      <c r="BO188" s="154">
        <f>IF(ISNA(MATCH($BC188,'2010'!$A$44:$A$139,0)),97,MATCH($BC188,'2010'!$A$44:$A$139,0))</f>
        <v>97</v>
      </c>
      <c r="BQ188">
        <f t="shared" si="90"/>
        <v>1555</v>
      </c>
      <c r="BR188" s="326"/>
      <c r="BS188" s="324"/>
      <c r="BT188" s="324">
        <f t="shared" si="91"/>
        <v>0</v>
      </c>
      <c r="BU188" s="324">
        <f t="shared" si="76"/>
        <v>0</v>
      </c>
      <c r="BV188" s="324">
        <f t="shared" si="77"/>
        <v>0</v>
      </c>
      <c r="BW188" s="324">
        <f t="shared" si="78"/>
        <v>0</v>
      </c>
      <c r="BX188" s="324">
        <f t="shared" si="79"/>
        <v>0</v>
      </c>
      <c r="BY188" s="324">
        <f t="shared" si="80"/>
        <v>0</v>
      </c>
      <c r="BZ188" s="324">
        <f t="shared" si="81"/>
        <v>0</v>
      </c>
      <c r="CA188" s="324">
        <f t="shared" si="82"/>
        <v>0</v>
      </c>
      <c r="CB188" s="324">
        <f t="shared" si="83"/>
        <v>10</v>
      </c>
      <c r="CC188" s="325">
        <f t="shared" si="84"/>
        <v>6.6659999999999995</v>
      </c>
    </row>
    <row r="189" spans="2:81" ht="13.5" thickBot="1">
      <c r="B189" s="138">
        <v>85</v>
      </c>
      <c r="C189" s="52">
        <f t="shared" si="62"/>
        <v>2</v>
      </c>
      <c r="D189" s="52">
        <f t="shared" si="85"/>
        <v>0</v>
      </c>
      <c r="E189" s="99"/>
      <c r="F189" s="2">
        <f t="shared" si="92"/>
        <v>184</v>
      </c>
      <c r="G189" s="100">
        <v>1629</v>
      </c>
      <c r="H189" s="169">
        <f t="shared" si="63"/>
        <v>1</v>
      </c>
      <c r="I189" s="169">
        <f t="shared" si="64"/>
        <v>10</v>
      </c>
      <c r="J189" s="331">
        <f t="shared" si="65"/>
        <v>6.6659999999999995</v>
      </c>
      <c r="K189" s="99"/>
      <c r="L189" s="268"/>
      <c r="M189" s="268" t="e">
        <f>(INDEX(Finish_table!R$4:R$83,MATCH('10Year_History_Results'!$G189,Finish_table!S$4:S$83,0),1))</f>
        <v>#N/A</v>
      </c>
      <c r="N189" s="268" t="e">
        <f>(INDEX(Finish_table!Z$4:Z$99,MATCH('10Year_History_Results'!$G189,Finish_table!AA$4:AA$99,0),1))</f>
        <v>#N/A</v>
      </c>
      <c r="O189" s="268" t="e">
        <f>(INDEX(Finish_table!AI$4:AI$99,MATCH('10Year_History_Results'!$G189,Finish_table!AJ$4:AJ$99,0),1))</f>
        <v>#N/A</v>
      </c>
      <c r="P189" s="268" t="e">
        <f>(INDEX(Finish_table!AR$4:AR$99,MATCH('10Year_History_Results'!$G189,Finish_table!AS$4:AS$99,0),1))</f>
        <v>#N/A</v>
      </c>
      <c r="Q189" s="268" t="e">
        <f>(INDEX(Finish_table!BA$4:BA$99,MATCH('10Year_History_Results'!$G189,Finish_table!BB$4:BB$99,0),1))</f>
        <v>#N/A</v>
      </c>
      <c r="R189" s="268" t="e">
        <f>(INDEX(Finish_table!BJ$4:BJ$99,MATCH('10Year_History_Results'!$G189,Finish_table!BK$4:BK$99,0),1))</f>
        <v>#N/A</v>
      </c>
      <c r="S189" s="268" t="e">
        <f>(INDEX(Finish_table!BS$4:BS$99,MATCH('10Year_History_Results'!$G189,Finish_table!BT$4:BT$99,0),1))</f>
        <v>#N/A</v>
      </c>
      <c r="T189" s="268" t="e">
        <f>(INDEX(Finish_table!CB$4:CB$99,MATCH('10Year_History_Results'!$G189,Finish_table!CC$4:CC$99,0),1))</f>
        <v>#N/A</v>
      </c>
      <c r="U189" s="268" t="str">
        <f>(INDEX(Finish_table!CK$4:CK$99,MATCH('10Year_History_Results'!$G189,Finish_table!CL$4:CL$99,0),1))</f>
        <v>QF</v>
      </c>
      <c r="V189" s="288" t="e">
        <f>(INDEX(Finish_table!CT$4:CT$99,MATCH('10Year_History_Results'!$G189,Finish_table!CU$4:CU$99,0),1))</f>
        <v>#N/A</v>
      </c>
      <c r="W189" s="2"/>
      <c r="Z189">
        <f t="shared" si="66"/>
        <v>1629</v>
      </c>
      <c r="AA189" s="117"/>
      <c r="AB189" s="2"/>
      <c r="AC189" s="2">
        <f t="shared" si="86"/>
        <v>0</v>
      </c>
      <c r="AD189" s="2">
        <f t="shared" si="67"/>
        <v>0</v>
      </c>
      <c r="AE189" s="2">
        <f t="shared" si="68"/>
        <v>0</v>
      </c>
      <c r="AF189" s="2">
        <f t="shared" si="69"/>
        <v>0</v>
      </c>
      <c r="AG189" s="2">
        <f t="shared" si="70"/>
        <v>0</v>
      </c>
      <c r="AH189" s="2">
        <f t="shared" si="71"/>
        <v>0</v>
      </c>
      <c r="AI189" s="2">
        <f t="shared" si="72"/>
        <v>0</v>
      </c>
      <c r="AJ189" s="2">
        <f t="shared" si="73"/>
        <v>0</v>
      </c>
      <c r="AK189" s="2">
        <f t="shared" si="74"/>
        <v>0</v>
      </c>
      <c r="AL189" s="154">
        <f t="shared" si="75"/>
        <v>0</v>
      </c>
      <c r="AM189" s="2">
        <f t="shared" si="87"/>
        <v>0</v>
      </c>
      <c r="AN189" s="2"/>
      <c r="AO189">
        <f t="shared" si="88"/>
        <v>1629</v>
      </c>
      <c r="AP189" s="117"/>
      <c r="AQ189" s="2"/>
      <c r="AR189" s="2">
        <f>INDEX('2001'!$B$44:$B$140,'10Year_History_Results'!BF189)</f>
        <v>0</v>
      </c>
      <c r="AS189" s="2">
        <f>INDEX('2002'!$B$44:$B$140,'10Year_History_Results'!BG189)</f>
        <v>0</v>
      </c>
      <c r="AT189" s="2">
        <f>INDEX('2003'!$B$44:$B$140,'10Year_History_Results'!BH189)</f>
        <v>0</v>
      </c>
      <c r="AU189" s="2">
        <f>INDEX('2004'!$B$44:$B$140,'10Year_History_Results'!BI189)</f>
        <v>0</v>
      </c>
      <c r="AV189" s="2">
        <f>INDEX('2005'!$B$44:$B$140,'10Year_History_Results'!BJ189)</f>
        <v>0</v>
      </c>
      <c r="AW189" s="2">
        <f>INDEX('2006'!$B$44:$B$140,'10Year_History_Results'!BK189)</f>
        <v>0</v>
      </c>
      <c r="AX189" s="2">
        <f>INDEX('2007'!$B$44:$B$140,'10Year_History_Results'!BL189)</f>
        <v>0</v>
      </c>
      <c r="AY189" s="2">
        <f>INDEX('2008'!$B$44:$B$140,'10Year_History_Results'!BM189)</f>
        <v>0</v>
      </c>
      <c r="AZ189" s="2">
        <f>INDEX('2009'!$B$44:$B$140,'10Year_History_Results'!BN189)</f>
        <v>10</v>
      </c>
      <c r="BA189" s="154">
        <f>INDEX('2010'!$B$44:$B$140,'10Year_History_Results'!BO189)</f>
        <v>0</v>
      </c>
      <c r="BC189">
        <f t="shared" si="89"/>
        <v>1629</v>
      </c>
      <c r="BD189" s="117"/>
      <c r="BE189" s="2"/>
      <c r="BF189" s="2">
        <f>IF(ISNA(MATCH($BC189,'2001'!$A$44:$A$139,0)),97,MATCH($BC189,'2001'!$A$44:$A$139,0))</f>
        <v>97</v>
      </c>
      <c r="BG189" s="2">
        <f>IF(ISNA(MATCH($BC189,'2002'!$A$44:$A$139,0)),97,MATCH($BC189,'2002'!$A$44:$A$139,0))</f>
        <v>97</v>
      </c>
      <c r="BH189" s="2">
        <f>IF(ISNA(MATCH($BC189,'2003'!$A$44:$A$139,0)),97,MATCH($BC189,'2003'!$A$44:$A$139,0))</f>
        <v>97</v>
      </c>
      <c r="BI189" s="2">
        <f>IF(ISNA(MATCH($BC189,'2004'!$A$44:$A$139,0)),97,MATCH($BC189,'2004'!$A$44:$A$139,0))</f>
        <v>97</v>
      </c>
      <c r="BJ189" s="2">
        <f>IF(ISNA(MATCH($BC189,'2005'!$A$44:$A$139,0)),97,MATCH($BC189,'2005'!$A$44:$A$139,0))</f>
        <v>97</v>
      </c>
      <c r="BK189" s="2">
        <f>IF(ISNA(MATCH($BC189,'2006'!$A$44:$A$139,0)),97,MATCH($BC189,'2006'!$A$44:$A$139,0))</f>
        <v>97</v>
      </c>
      <c r="BL189" s="2">
        <f>IF(ISNA(MATCH($BC189,'2007'!$A$44:$A$139,0)),97,MATCH($BC189,'2007'!$A$44:$A$139,0))</f>
        <v>97</v>
      </c>
      <c r="BM189" s="2">
        <f>IF(ISNA(MATCH($BC189,'2008'!$A$44:$A$139,0)),97,MATCH($BC189,'2008'!$A$44:$A$139,0))</f>
        <v>97</v>
      </c>
      <c r="BN189" s="2">
        <f>IF(ISNA(MATCH($BC189,'2009'!$A$44:$A$139,0)),97,MATCH($BC189,'2009'!$A$44:$A$139,0))</f>
        <v>76</v>
      </c>
      <c r="BO189" s="154">
        <f>IF(ISNA(MATCH($BC189,'2010'!$A$44:$A$139,0)),97,MATCH($BC189,'2010'!$A$44:$A$139,0))</f>
        <v>97</v>
      </c>
      <c r="BQ189">
        <f t="shared" si="90"/>
        <v>1629</v>
      </c>
      <c r="BR189" s="326"/>
      <c r="BS189" s="324"/>
      <c r="BT189" s="324">
        <f t="shared" si="91"/>
        <v>0</v>
      </c>
      <c r="BU189" s="324">
        <f t="shared" si="76"/>
        <v>0</v>
      </c>
      <c r="BV189" s="324">
        <f t="shared" si="77"/>
        <v>0</v>
      </c>
      <c r="BW189" s="324">
        <f t="shared" si="78"/>
        <v>0</v>
      </c>
      <c r="BX189" s="324">
        <f t="shared" si="79"/>
        <v>0</v>
      </c>
      <c r="BY189" s="324">
        <f t="shared" si="80"/>
        <v>0</v>
      </c>
      <c r="BZ189" s="324">
        <f t="shared" si="81"/>
        <v>0</v>
      </c>
      <c r="CA189" s="324">
        <f t="shared" si="82"/>
        <v>0</v>
      </c>
      <c r="CB189" s="324">
        <f t="shared" si="83"/>
        <v>10</v>
      </c>
      <c r="CC189" s="325">
        <f t="shared" si="84"/>
        <v>6.6659999999999995</v>
      </c>
    </row>
    <row r="190" spans="2:81" ht="13.5" thickBot="1">
      <c r="B190" s="138">
        <v>85</v>
      </c>
      <c r="C190" s="52">
        <f t="shared" si="62"/>
        <v>3</v>
      </c>
      <c r="D190" s="52">
        <f t="shared" si="85"/>
        <v>0</v>
      </c>
      <c r="E190" s="99"/>
      <c r="F190" s="2">
        <f t="shared" si="92"/>
        <v>185</v>
      </c>
      <c r="G190" s="100">
        <v>2335</v>
      </c>
      <c r="H190" s="169">
        <f t="shared" si="63"/>
        <v>1</v>
      </c>
      <c r="I190" s="169">
        <f t="shared" si="64"/>
        <v>15</v>
      </c>
      <c r="J190" s="331">
        <f t="shared" si="65"/>
        <v>6.6653333999999989</v>
      </c>
      <c r="K190" s="99"/>
      <c r="L190" s="268"/>
      <c r="M190" s="268" t="e">
        <f>(INDEX(Finish_table!R$4:R$83,MATCH('10Year_History_Results'!$G190,Finish_table!S$4:S$83,0),1))</f>
        <v>#N/A</v>
      </c>
      <c r="N190" s="268" t="e">
        <f>(INDEX(Finish_table!Z$4:Z$99,MATCH('10Year_History_Results'!$G190,Finish_table!AA$4:AA$99,0),1))</f>
        <v>#N/A</v>
      </c>
      <c r="O190" s="268" t="e">
        <f>(INDEX(Finish_table!AI$4:AI$99,MATCH('10Year_History_Results'!$G190,Finish_table!AJ$4:AJ$99,0),1))</f>
        <v>#N/A</v>
      </c>
      <c r="P190" s="268" t="e">
        <f>(INDEX(Finish_table!AR$4:AR$99,MATCH('10Year_History_Results'!$G190,Finish_table!AS$4:AS$99,0),1))</f>
        <v>#N/A</v>
      </c>
      <c r="Q190" s="268" t="e">
        <f>(INDEX(Finish_table!BA$4:BA$99,MATCH('10Year_History_Results'!$G190,Finish_table!BB$4:BB$99,0),1))</f>
        <v>#N/A</v>
      </c>
      <c r="R190" s="268" t="e">
        <f>(INDEX(Finish_table!BJ$4:BJ$99,MATCH('10Year_History_Results'!$G190,Finish_table!BK$4:BK$99,0),1))</f>
        <v>#N/A</v>
      </c>
      <c r="S190" s="268" t="e">
        <f>(INDEX(Finish_table!BS$4:BS$99,MATCH('10Year_History_Results'!$G190,Finish_table!BT$4:BT$99,0),1))</f>
        <v>#N/A</v>
      </c>
      <c r="T190" s="268" t="str">
        <f>(INDEX(Finish_table!CB$4:CB$99,MATCH('10Year_History_Results'!$G190,Finish_table!CC$4:CC$99,0),1))</f>
        <v>SF</v>
      </c>
      <c r="U190" s="268" t="e">
        <f>(INDEX(Finish_table!CK$4:CK$99,MATCH('10Year_History_Results'!$G190,Finish_table!CL$4:CL$99,0),1))</f>
        <v>#N/A</v>
      </c>
      <c r="V190" s="288" t="e">
        <f>(INDEX(Finish_table!CT$4:CT$99,MATCH('10Year_History_Results'!$G190,Finish_table!CU$4:CU$99,0),1))</f>
        <v>#N/A</v>
      </c>
      <c r="W190" s="2"/>
      <c r="Z190">
        <f t="shared" si="66"/>
        <v>2335</v>
      </c>
      <c r="AA190" s="117"/>
      <c r="AB190" s="2"/>
      <c r="AC190" s="2">
        <f t="shared" si="86"/>
        <v>0</v>
      </c>
      <c r="AD190" s="2">
        <f t="shared" si="67"/>
        <v>0</v>
      </c>
      <c r="AE190" s="2">
        <f t="shared" si="68"/>
        <v>0</v>
      </c>
      <c r="AF190" s="2">
        <f t="shared" si="69"/>
        <v>0</v>
      </c>
      <c r="AG190" s="2">
        <f t="shared" si="70"/>
        <v>0</v>
      </c>
      <c r="AH190" s="2">
        <f t="shared" si="71"/>
        <v>0</v>
      </c>
      <c r="AI190" s="2">
        <f t="shared" si="72"/>
        <v>0</v>
      </c>
      <c r="AJ190" s="2">
        <f t="shared" si="73"/>
        <v>10</v>
      </c>
      <c r="AK190" s="2">
        <f t="shared" si="74"/>
        <v>0</v>
      </c>
      <c r="AL190" s="154">
        <f t="shared" si="75"/>
        <v>0</v>
      </c>
      <c r="AM190" s="2">
        <f t="shared" si="87"/>
        <v>3.1622776601683795</v>
      </c>
      <c r="AN190" s="2"/>
      <c r="AO190">
        <f t="shared" si="88"/>
        <v>2335</v>
      </c>
      <c r="AP190" s="117"/>
      <c r="AQ190" s="2"/>
      <c r="AR190" s="2">
        <f>INDEX('2001'!$B$44:$B$140,'10Year_History_Results'!BF190)</f>
        <v>0</v>
      </c>
      <c r="AS190" s="2">
        <f>INDEX('2002'!$B$44:$B$140,'10Year_History_Results'!BG190)</f>
        <v>0</v>
      </c>
      <c r="AT190" s="2">
        <f>INDEX('2003'!$B$44:$B$140,'10Year_History_Results'!BH190)</f>
        <v>0</v>
      </c>
      <c r="AU190" s="2">
        <f>INDEX('2004'!$B$44:$B$140,'10Year_History_Results'!BI190)</f>
        <v>0</v>
      </c>
      <c r="AV190" s="2">
        <f>INDEX('2005'!$B$44:$B$140,'10Year_History_Results'!BJ190)</f>
        <v>0</v>
      </c>
      <c r="AW190" s="2">
        <f>INDEX('2006'!$B$44:$B$140,'10Year_History_Results'!BK190)</f>
        <v>0</v>
      </c>
      <c r="AX190" s="2">
        <f>INDEX('2007'!$B$44:$B$140,'10Year_History_Results'!BL190)</f>
        <v>0</v>
      </c>
      <c r="AY190" s="2">
        <f>INDEX('2008'!$B$44:$B$140,'10Year_History_Results'!BM190)</f>
        <v>5</v>
      </c>
      <c r="AZ190" s="2">
        <f>INDEX('2009'!$B$44:$B$140,'10Year_History_Results'!BN190)</f>
        <v>0</v>
      </c>
      <c r="BA190" s="154">
        <f>INDEX('2010'!$B$44:$B$140,'10Year_History_Results'!BO190)</f>
        <v>0</v>
      </c>
      <c r="BC190">
        <f t="shared" si="89"/>
        <v>2335</v>
      </c>
      <c r="BD190" s="117"/>
      <c r="BE190" s="2"/>
      <c r="BF190" s="2">
        <f>IF(ISNA(MATCH($BC190,'2001'!$A$44:$A$139,0)),97,MATCH($BC190,'2001'!$A$44:$A$139,0))</f>
        <v>97</v>
      </c>
      <c r="BG190" s="2">
        <f>IF(ISNA(MATCH($BC190,'2002'!$A$44:$A$139,0)),97,MATCH($BC190,'2002'!$A$44:$A$139,0))</f>
        <v>97</v>
      </c>
      <c r="BH190" s="2">
        <f>IF(ISNA(MATCH($BC190,'2003'!$A$44:$A$139,0)),97,MATCH($BC190,'2003'!$A$44:$A$139,0))</f>
        <v>97</v>
      </c>
      <c r="BI190" s="2">
        <f>IF(ISNA(MATCH($BC190,'2004'!$A$44:$A$139,0)),97,MATCH($BC190,'2004'!$A$44:$A$139,0))</f>
        <v>97</v>
      </c>
      <c r="BJ190" s="2">
        <f>IF(ISNA(MATCH($BC190,'2005'!$A$44:$A$139,0)),97,MATCH($BC190,'2005'!$A$44:$A$139,0))</f>
        <v>97</v>
      </c>
      <c r="BK190" s="2">
        <f>IF(ISNA(MATCH($BC190,'2006'!$A$44:$A$139,0)),97,MATCH($BC190,'2006'!$A$44:$A$139,0))</f>
        <v>97</v>
      </c>
      <c r="BL190" s="2">
        <f>IF(ISNA(MATCH($BC190,'2007'!$A$44:$A$139,0)),97,MATCH($BC190,'2007'!$A$44:$A$139,0))</f>
        <v>97</v>
      </c>
      <c r="BM190" s="2">
        <f>IF(ISNA(MATCH($BC190,'2008'!$A$44:$A$139,0)),97,MATCH($BC190,'2008'!$A$44:$A$139,0))</f>
        <v>92</v>
      </c>
      <c r="BN190" s="2">
        <f>IF(ISNA(MATCH($BC190,'2009'!$A$44:$A$139,0)),97,MATCH($BC190,'2009'!$A$44:$A$139,0))</f>
        <v>97</v>
      </c>
      <c r="BO190" s="154">
        <f>IF(ISNA(MATCH($BC190,'2010'!$A$44:$A$139,0)),97,MATCH($BC190,'2010'!$A$44:$A$139,0))</f>
        <v>97</v>
      </c>
      <c r="BQ190">
        <f t="shared" si="90"/>
        <v>2335</v>
      </c>
      <c r="BR190" s="326"/>
      <c r="BS190" s="324"/>
      <c r="BT190" s="324">
        <f t="shared" si="91"/>
        <v>0</v>
      </c>
      <c r="BU190" s="324">
        <f t="shared" si="76"/>
        <v>0</v>
      </c>
      <c r="BV190" s="324">
        <f t="shared" si="77"/>
        <v>0</v>
      </c>
      <c r="BW190" s="324">
        <f t="shared" si="78"/>
        <v>0</v>
      </c>
      <c r="BX190" s="324">
        <f t="shared" si="79"/>
        <v>0</v>
      </c>
      <c r="BY190" s="324">
        <f t="shared" si="80"/>
        <v>0</v>
      </c>
      <c r="BZ190" s="324">
        <f t="shared" si="81"/>
        <v>0</v>
      </c>
      <c r="CA190" s="324">
        <f t="shared" si="82"/>
        <v>15</v>
      </c>
      <c r="CB190" s="324">
        <f t="shared" si="83"/>
        <v>9.9989999999999988</v>
      </c>
      <c r="CC190" s="325">
        <f t="shared" si="84"/>
        <v>6.6653333999999989</v>
      </c>
    </row>
    <row r="191" spans="2:81" ht="13.5" thickBot="1">
      <c r="B191" s="138">
        <v>85</v>
      </c>
      <c r="C191" s="52">
        <f t="shared" si="62"/>
        <v>4</v>
      </c>
      <c r="D191" s="52">
        <f t="shared" si="85"/>
        <v>0</v>
      </c>
      <c r="E191" s="99"/>
      <c r="F191" s="2">
        <f t="shared" si="92"/>
        <v>186</v>
      </c>
      <c r="G191" s="100">
        <v>537</v>
      </c>
      <c r="H191" s="169">
        <f t="shared" si="63"/>
        <v>2</v>
      </c>
      <c r="I191" s="169">
        <f t="shared" si="64"/>
        <v>38</v>
      </c>
      <c r="J191" s="331">
        <f t="shared" si="65"/>
        <v>6.6474737086021403</v>
      </c>
      <c r="K191" s="99"/>
      <c r="L191" s="268"/>
      <c r="M191" s="268" t="e">
        <f>(INDEX(Finish_table!R$4:R$83,MATCH('10Year_History_Results'!$G191,Finish_table!S$4:S$83,0),1))</f>
        <v>#N/A</v>
      </c>
      <c r="N191" s="268" t="e">
        <f>(INDEX(Finish_table!Z$4:Z$99,MATCH('10Year_History_Results'!$G191,Finish_table!AA$4:AA$99,0),1))</f>
        <v>#N/A</v>
      </c>
      <c r="O191" s="268" t="e">
        <f>(INDEX(Finish_table!AI$4:AI$99,MATCH('10Year_History_Results'!$G191,Finish_table!AJ$4:AJ$99,0),1))</f>
        <v>#N/A</v>
      </c>
      <c r="P191" s="268" t="e">
        <f>(INDEX(Finish_table!AR$4:AR$99,MATCH('10Year_History_Results'!$G191,Finish_table!AS$4:AS$99,0),1))</f>
        <v>#N/A</v>
      </c>
      <c r="Q191" s="268" t="str">
        <f>(INDEX(Finish_table!BA$4:BA$99,MATCH('10Year_History_Results'!$G191,Finish_table!BB$4:BB$99,0),1))</f>
        <v>F</v>
      </c>
      <c r="R191" s="268" t="e">
        <f>(INDEX(Finish_table!BJ$4:BJ$99,MATCH('10Year_History_Results'!$G191,Finish_table!BK$4:BK$99,0),1))</f>
        <v>#N/A</v>
      </c>
      <c r="S191" s="268" t="str">
        <f>(INDEX(Finish_table!BS$4:BS$99,MATCH('10Year_History_Results'!$G191,Finish_table!BT$4:BT$99,0),1))</f>
        <v>QF</v>
      </c>
      <c r="T191" s="268" t="e">
        <f>(INDEX(Finish_table!CB$4:CB$99,MATCH('10Year_History_Results'!$G191,Finish_table!CC$4:CC$99,0),1))</f>
        <v>#N/A</v>
      </c>
      <c r="U191" s="268" t="e">
        <f>(INDEX(Finish_table!CK$4:CK$99,MATCH('10Year_History_Results'!$G191,Finish_table!CL$4:CL$99,0),1))</f>
        <v>#N/A</v>
      </c>
      <c r="V191" s="288" t="e">
        <f>(INDEX(Finish_table!CT$4:CT$99,MATCH('10Year_History_Results'!$G191,Finish_table!CU$4:CU$99,0),1))</f>
        <v>#N/A</v>
      </c>
      <c r="W191" s="2"/>
      <c r="Z191">
        <f t="shared" si="66"/>
        <v>537</v>
      </c>
      <c r="AA191" s="117"/>
      <c r="AB191" s="2"/>
      <c r="AC191" s="2">
        <f t="shared" si="86"/>
        <v>0</v>
      </c>
      <c r="AD191" s="2">
        <f t="shared" si="67"/>
        <v>0</v>
      </c>
      <c r="AE191" s="2">
        <f t="shared" si="68"/>
        <v>0</v>
      </c>
      <c r="AF191" s="2">
        <f t="shared" si="69"/>
        <v>0</v>
      </c>
      <c r="AG191" s="2">
        <f t="shared" si="70"/>
        <v>20</v>
      </c>
      <c r="AH191" s="2">
        <f t="shared" si="71"/>
        <v>0</v>
      </c>
      <c r="AI191" s="2">
        <f t="shared" si="72"/>
        <v>0</v>
      </c>
      <c r="AJ191" s="2">
        <f t="shared" si="73"/>
        <v>0</v>
      </c>
      <c r="AK191" s="2">
        <f t="shared" si="74"/>
        <v>0</v>
      </c>
      <c r="AL191" s="154">
        <f t="shared" si="75"/>
        <v>0</v>
      </c>
      <c r="AM191" s="2">
        <f t="shared" si="87"/>
        <v>6.324555320336759</v>
      </c>
      <c r="AN191" s="2"/>
      <c r="AO191">
        <f t="shared" si="88"/>
        <v>537</v>
      </c>
      <c r="AP191" s="117"/>
      <c r="AQ191" s="2"/>
      <c r="AR191" s="2">
        <f>INDEX('2001'!$B$44:$B$140,'10Year_History_Results'!BF191)</f>
        <v>0</v>
      </c>
      <c r="AS191" s="2">
        <f>INDEX('2002'!$B$44:$B$140,'10Year_History_Results'!BG191)</f>
        <v>0</v>
      </c>
      <c r="AT191" s="2">
        <f>INDEX('2003'!$B$44:$B$140,'10Year_History_Results'!BH191)</f>
        <v>0</v>
      </c>
      <c r="AU191" s="2">
        <f>INDEX('2004'!$B$44:$B$140,'10Year_History_Results'!BI191)</f>
        <v>0</v>
      </c>
      <c r="AV191" s="2">
        <f>INDEX('2005'!$B$44:$B$140,'10Year_History_Results'!BJ191)</f>
        <v>8</v>
      </c>
      <c r="AW191" s="2">
        <f>INDEX('2006'!$B$44:$B$140,'10Year_History_Results'!BK191)</f>
        <v>0</v>
      </c>
      <c r="AX191" s="2">
        <f>INDEX('2007'!$B$44:$B$140,'10Year_History_Results'!BL191)</f>
        <v>10</v>
      </c>
      <c r="AY191" s="2">
        <f>INDEX('2008'!$B$44:$B$140,'10Year_History_Results'!BM191)</f>
        <v>0</v>
      </c>
      <c r="AZ191" s="2">
        <f>INDEX('2009'!$B$44:$B$140,'10Year_History_Results'!BN191)</f>
        <v>0</v>
      </c>
      <c r="BA191" s="154">
        <f>INDEX('2010'!$B$44:$B$140,'10Year_History_Results'!BO191)</f>
        <v>0</v>
      </c>
      <c r="BC191">
        <f t="shared" si="89"/>
        <v>537</v>
      </c>
      <c r="BD191" s="117"/>
      <c r="BE191" s="2"/>
      <c r="BF191" s="2">
        <f>IF(ISNA(MATCH($BC191,'2001'!$A$44:$A$139,0)),97,MATCH($BC191,'2001'!$A$44:$A$139,0))</f>
        <v>97</v>
      </c>
      <c r="BG191" s="2">
        <f>IF(ISNA(MATCH($BC191,'2002'!$A$44:$A$139,0)),97,MATCH($BC191,'2002'!$A$44:$A$139,0))</f>
        <v>97</v>
      </c>
      <c r="BH191" s="2">
        <f>IF(ISNA(MATCH($BC191,'2003'!$A$44:$A$139,0)),97,MATCH($BC191,'2003'!$A$44:$A$139,0))</f>
        <v>97</v>
      </c>
      <c r="BI191" s="2">
        <f>IF(ISNA(MATCH($BC191,'2004'!$A$44:$A$139,0)),97,MATCH($BC191,'2004'!$A$44:$A$139,0))</f>
        <v>97</v>
      </c>
      <c r="BJ191" s="2">
        <f>IF(ISNA(MATCH($BC191,'2005'!$A$44:$A$139,0)),97,MATCH($BC191,'2005'!$A$44:$A$139,0))</f>
        <v>65</v>
      </c>
      <c r="BK191" s="2">
        <f>IF(ISNA(MATCH($BC191,'2006'!$A$44:$A$139,0)),97,MATCH($BC191,'2006'!$A$44:$A$139,0))</f>
        <v>97</v>
      </c>
      <c r="BL191" s="2">
        <f>IF(ISNA(MATCH($BC191,'2007'!$A$44:$A$139,0)),97,MATCH($BC191,'2007'!$A$44:$A$139,0))</f>
        <v>52</v>
      </c>
      <c r="BM191" s="2">
        <f>IF(ISNA(MATCH($BC191,'2008'!$A$44:$A$139,0)),97,MATCH($BC191,'2008'!$A$44:$A$139,0))</f>
        <v>97</v>
      </c>
      <c r="BN191" s="2">
        <f>IF(ISNA(MATCH($BC191,'2009'!$A$44:$A$139,0)),97,MATCH($BC191,'2009'!$A$44:$A$139,0))</f>
        <v>97</v>
      </c>
      <c r="BO191" s="154">
        <f>IF(ISNA(MATCH($BC191,'2010'!$A$44:$A$139,0)),97,MATCH($BC191,'2010'!$A$44:$A$139,0))</f>
        <v>97</v>
      </c>
      <c r="BQ191">
        <f t="shared" si="90"/>
        <v>537</v>
      </c>
      <c r="BR191" s="326"/>
      <c r="BS191" s="324"/>
      <c r="BT191" s="324">
        <f t="shared" si="91"/>
        <v>0</v>
      </c>
      <c r="BU191" s="324">
        <f t="shared" si="76"/>
        <v>0</v>
      </c>
      <c r="BV191" s="324">
        <f t="shared" si="77"/>
        <v>0</v>
      </c>
      <c r="BW191" s="324">
        <f t="shared" si="78"/>
        <v>0</v>
      </c>
      <c r="BX191" s="324">
        <f t="shared" si="79"/>
        <v>28</v>
      </c>
      <c r="BY191" s="324">
        <f t="shared" si="80"/>
        <v>18.6648</v>
      </c>
      <c r="BZ191" s="324">
        <f t="shared" si="81"/>
        <v>22.44195568</v>
      </c>
      <c r="CA191" s="324">
        <f t="shared" si="82"/>
        <v>14.959807656288</v>
      </c>
      <c r="CB191" s="324">
        <f t="shared" si="83"/>
        <v>9.9722077836815792</v>
      </c>
      <c r="CC191" s="325">
        <f t="shared" si="84"/>
        <v>6.6474737086021403</v>
      </c>
    </row>
    <row r="192" spans="2:81" ht="13.5" thickBot="1">
      <c r="B192" s="138">
        <v>85</v>
      </c>
      <c r="C192" s="52">
        <f t="shared" si="62"/>
        <v>5</v>
      </c>
      <c r="D192" s="52">
        <f t="shared" si="85"/>
        <v>0</v>
      </c>
      <c r="E192" s="99"/>
      <c r="F192" s="2">
        <f t="shared" si="92"/>
        <v>187</v>
      </c>
      <c r="G192" s="100">
        <v>997</v>
      </c>
      <c r="H192" s="169">
        <f t="shared" si="63"/>
        <v>2</v>
      </c>
      <c r="I192" s="169">
        <f t="shared" si="64"/>
        <v>36</v>
      </c>
      <c r="J192" s="331">
        <f t="shared" si="65"/>
        <v>6.5488168878650539</v>
      </c>
      <c r="K192" s="99"/>
      <c r="L192" s="268"/>
      <c r="M192" s="268" t="e">
        <f>(INDEX(Finish_table!R$4:R$83,MATCH('10Year_History_Results'!$G192,Finish_table!S$4:S$83,0),1))</f>
        <v>#N/A</v>
      </c>
      <c r="N192" s="268" t="e">
        <f>(INDEX(Finish_table!Z$4:Z$99,MATCH('10Year_History_Results'!$G192,Finish_table!AA$4:AA$99,0),1))</f>
        <v>#N/A</v>
      </c>
      <c r="O192" s="268" t="e">
        <f>(INDEX(Finish_table!AI$4:AI$99,MATCH('10Year_History_Results'!$G192,Finish_table!AJ$4:AJ$99,0),1))</f>
        <v>#N/A</v>
      </c>
      <c r="P192" s="268" t="e">
        <f>(INDEX(Finish_table!AR$4:AR$99,MATCH('10Year_History_Results'!$G192,Finish_table!AS$4:AS$99,0),1))</f>
        <v>#N/A</v>
      </c>
      <c r="Q192" s="268" t="str">
        <f>(INDEX(Finish_table!BA$4:BA$99,MATCH('10Year_History_Results'!$G192,Finish_table!BB$4:BB$99,0),1))</f>
        <v>SF</v>
      </c>
      <c r="R192" s="268" t="e">
        <f>(INDEX(Finish_table!BJ$4:BJ$99,MATCH('10Year_History_Results'!$G192,Finish_table!BK$4:BK$99,0),1))</f>
        <v>#N/A</v>
      </c>
      <c r="S192" s="268" t="str">
        <f>(INDEX(Finish_table!BS$4:BS$99,MATCH('10Year_History_Results'!$G192,Finish_table!BT$4:BT$99,0),1))</f>
        <v>SF</v>
      </c>
      <c r="T192" s="268" t="e">
        <f>(INDEX(Finish_table!CB$4:CB$99,MATCH('10Year_History_Results'!$G192,Finish_table!CC$4:CC$99,0),1))</f>
        <v>#N/A</v>
      </c>
      <c r="U192" s="268" t="e">
        <f>(INDEX(Finish_table!CK$4:CK$99,MATCH('10Year_History_Results'!$G192,Finish_table!CL$4:CL$99,0),1))</f>
        <v>#N/A</v>
      </c>
      <c r="V192" s="288" t="e">
        <f>(INDEX(Finish_table!CT$4:CT$99,MATCH('10Year_History_Results'!$G192,Finish_table!CU$4:CU$99,0),1))</f>
        <v>#N/A</v>
      </c>
      <c r="W192" s="2"/>
      <c r="Z192">
        <f t="shared" si="66"/>
        <v>997</v>
      </c>
      <c r="AA192" s="117"/>
      <c r="AB192" s="2"/>
      <c r="AC192" s="2">
        <f t="shared" si="86"/>
        <v>0</v>
      </c>
      <c r="AD192" s="2">
        <f t="shared" si="67"/>
        <v>0</v>
      </c>
      <c r="AE192" s="2">
        <f t="shared" si="68"/>
        <v>0</v>
      </c>
      <c r="AF192" s="2">
        <f t="shared" si="69"/>
        <v>0</v>
      </c>
      <c r="AG192" s="2">
        <f t="shared" si="70"/>
        <v>10</v>
      </c>
      <c r="AH192" s="2">
        <f t="shared" si="71"/>
        <v>0</v>
      </c>
      <c r="AI192" s="2">
        <f t="shared" si="72"/>
        <v>10</v>
      </c>
      <c r="AJ192" s="2">
        <f t="shared" si="73"/>
        <v>0</v>
      </c>
      <c r="AK192" s="2">
        <f t="shared" si="74"/>
        <v>0</v>
      </c>
      <c r="AL192" s="154">
        <f t="shared" si="75"/>
        <v>0</v>
      </c>
      <c r="AM192" s="2">
        <f t="shared" si="87"/>
        <v>4.2163702135578394</v>
      </c>
      <c r="AN192" s="2"/>
      <c r="AO192">
        <f t="shared" si="88"/>
        <v>997</v>
      </c>
      <c r="AP192" s="117"/>
      <c r="AQ192" s="2"/>
      <c r="AR192" s="2">
        <f>INDEX('2001'!$B$44:$B$140,'10Year_History_Results'!BF192)</f>
        <v>0</v>
      </c>
      <c r="AS192" s="2">
        <f>INDEX('2002'!$B$44:$B$140,'10Year_History_Results'!BG192)</f>
        <v>0</v>
      </c>
      <c r="AT192" s="2">
        <f>INDEX('2003'!$B$44:$B$140,'10Year_History_Results'!BH192)</f>
        <v>0</v>
      </c>
      <c r="AU192" s="2">
        <f>INDEX('2004'!$B$44:$B$140,'10Year_History_Results'!BI192)</f>
        <v>0</v>
      </c>
      <c r="AV192" s="2">
        <f>INDEX('2005'!$B$44:$B$140,'10Year_History_Results'!BJ192)</f>
        <v>15</v>
      </c>
      <c r="AW192" s="2">
        <f>INDEX('2006'!$B$44:$B$140,'10Year_History_Results'!BK192)</f>
        <v>0</v>
      </c>
      <c r="AX192" s="2">
        <f>INDEX('2007'!$B$44:$B$140,'10Year_History_Results'!BL192)</f>
        <v>1</v>
      </c>
      <c r="AY192" s="2">
        <f>INDEX('2008'!$B$44:$B$140,'10Year_History_Results'!BM192)</f>
        <v>0</v>
      </c>
      <c r="AZ192" s="2">
        <f>INDEX('2009'!$B$44:$B$140,'10Year_History_Results'!BN192)</f>
        <v>0</v>
      </c>
      <c r="BA192" s="154">
        <f>INDEX('2010'!$B$44:$B$140,'10Year_History_Results'!BO192)</f>
        <v>0</v>
      </c>
      <c r="BC192">
        <f t="shared" si="89"/>
        <v>997</v>
      </c>
      <c r="BD192" s="117"/>
      <c r="BE192" s="2"/>
      <c r="BF192" s="2">
        <f>IF(ISNA(MATCH($BC192,'2001'!$A$44:$A$139,0)),97,MATCH($BC192,'2001'!$A$44:$A$139,0))</f>
        <v>97</v>
      </c>
      <c r="BG192" s="2">
        <f>IF(ISNA(MATCH($BC192,'2002'!$A$44:$A$139,0)),97,MATCH($BC192,'2002'!$A$44:$A$139,0))</f>
        <v>97</v>
      </c>
      <c r="BH192" s="2">
        <f>IF(ISNA(MATCH($BC192,'2003'!$A$44:$A$139,0)),97,MATCH($BC192,'2003'!$A$44:$A$139,0))</f>
        <v>97</v>
      </c>
      <c r="BI192" s="2">
        <f>IF(ISNA(MATCH($BC192,'2004'!$A$44:$A$139,0)),97,MATCH($BC192,'2004'!$A$44:$A$139,0))</f>
        <v>97</v>
      </c>
      <c r="BJ192" s="2">
        <f>IF(ISNA(MATCH($BC192,'2005'!$A$44:$A$139,0)),97,MATCH($BC192,'2005'!$A$44:$A$139,0))</f>
        <v>76</v>
      </c>
      <c r="BK192" s="2">
        <f>IF(ISNA(MATCH($BC192,'2006'!$A$44:$A$139,0)),97,MATCH($BC192,'2006'!$A$44:$A$139,0))</f>
        <v>97</v>
      </c>
      <c r="BL192" s="2">
        <f>IF(ISNA(MATCH($BC192,'2007'!$A$44:$A$139,0)),97,MATCH($BC192,'2007'!$A$44:$A$139,0))</f>
        <v>59</v>
      </c>
      <c r="BM192" s="2">
        <f>IF(ISNA(MATCH($BC192,'2008'!$A$44:$A$139,0)),97,MATCH($BC192,'2008'!$A$44:$A$139,0))</f>
        <v>97</v>
      </c>
      <c r="BN192" s="2">
        <f>IF(ISNA(MATCH($BC192,'2009'!$A$44:$A$139,0)),97,MATCH($BC192,'2009'!$A$44:$A$139,0))</f>
        <v>97</v>
      </c>
      <c r="BO192" s="154">
        <f>IF(ISNA(MATCH($BC192,'2010'!$A$44:$A$139,0)),97,MATCH($BC192,'2010'!$A$44:$A$139,0))</f>
        <v>97</v>
      </c>
      <c r="BQ192">
        <f t="shared" si="90"/>
        <v>997</v>
      </c>
      <c r="BR192" s="326"/>
      <c r="BS192" s="324"/>
      <c r="BT192" s="324">
        <f t="shared" si="91"/>
        <v>0</v>
      </c>
      <c r="BU192" s="324">
        <f t="shared" si="76"/>
        <v>0</v>
      </c>
      <c r="BV192" s="324">
        <f t="shared" si="77"/>
        <v>0</v>
      </c>
      <c r="BW192" s="324">
        <f t="shared" si="78"/>
        <v>0</v>
      </c>
      <c r="BX192" s="324">
        <f t="shared" si="79"/>
        <v>25</v>
      </c>
      <c r="BY192" s="324">
        <f t="shared" si="80"/>
        <v>16.664999999999999</v>
      </c>
      <c r="BZ192" s="324">
        <f t="shared" si="81"/>
        <v>22.108888999999998</v>
      </c>
      <c r="CA192" s="324">
        <f t="shared" si="82"/>
        <v>14.737785407399999</v>
      </c>
      <c r="CB192" s="324">
        <f t="shared" si="83"/>
        <v>9.8242077525728391</v>
      </c>
      <c r="CC192" s="325">
        <f t="shared" si="84"/>
        <v>6.5488168878650539</v>
      </c>
    </row>
    <row r="193" spans="2:81" ht="13.5" thickBot="1">
      <c r="B193" s="138">
        <v>85</v>
      </c>
      <c r="C193" s="52">
        <f t="shared" si="62"/>
        <v>6</v>
      </c>
      <c r="D193" s="52">
        <f t="shared" si="85"/>
        <v>6</v>
      </c>
      <c r="E193" s="99"/>
      <c r="F193" s="2">
        <f t="shared" si="92"/>
        <v>188</v>
      </c>
      <c r="G193" s="100">
        <v>1712</v>
      </c>
      <c r="H193" s="169">
        <f t="shared" si="63"/>
        <v>1</v>
      </c>
      <c r="I193" s="169">
        <f t="shared" si="64"/>
        <v>22</v>
      </c>
      <c r="J193" s="331">
        <f t="shared" si="65"/>
        <v>6.5165631585119979</v>
      </c>
      <c r="K193" s="99"/>
      <c r="L193" s="268"/>
      <c r="M193" s="268" t="e">
        <f>(INDEX(Finish_table!R$4:R$83,MATCH('10Year_History_Results'!$G193,Finish_table!S$4:S$83,0),1))</f>
        <v>#N/A</v>
      </c>
      <c r="N193" s="268" t="e">
        <f>(INDEX(Finish_table!Z$4:Z$99,MATCH('10Year_History_Results'!$G193,Finish_table!AA$4:AA$99,0),1))</f>
        <v>#N/A</v>
      </c>
      <c r="O193" s="268" t="e">
        <f>(INDEX(Finish_table!AI$4:AI$99,MATCH('10Year_History_Results'!$G193,Finish_table!AJ$4:AJ$99,0),1))</f>
        <v>#N/A</v>
      </c>
      <c r="P193" s="268" t="e">
        <f>(INDEX(Finish_table!AR$4:AR$99,MATCH('10Year_History_Results'!$G193,Finish_table!AS$4:AS$99,0),1))</f>
        <v>#N/A</v>
      </c>
      <c r="Q193" s="268" t="e">
        <f>(INDEX(Finish_table!BA$4:BA$99,MATCH('10Year_History_Results'!$G193,Finish_table!BB$4:BB$99,0),1))</f>
        <v>#N/A</v>
      </c>
      <c r="R193" s="268" t="e">
        <f>(INDEX(Finish_table!BJ$4:BJ$99,MATCH('10Year_History_Results'!$G193,Finish_table!BK$4:BK$99,0),1))</f>
        <v>#N/A</v>
      </c>
      <c r="S193" s="268" t="str">
        <f>(INDEX(Finish_table!BS$4:BS$99,MATCH('10Year_History_Results'!$G193,Finish_table!BT$4:BT$99,0),1))</f>
        <v>SF</v>
      </c>
      <c r="T193" s="268" t="e">
        <f>(INDEX(Finish_table!CB$4:CB$99,MATCH('10Year_History_Results'!$G193,Finish_table!CC$4:CC$99,0),1))</f>
        <v>#N/A</v>
      </c>
      <c r="U193" s="268" t="e">
        <f>(INDEX(Finish_table!CK$4:CK$99,MATCH('10Year_History_Results'!$G193,Finish_table!CL$4:CL$99,0),1))</f>
        <v>#N/A</v>
      </c>
      <c r="V193" s="288" t="e">
        <f>(INDEX(Finish_table!CT$4:CT$99,MATCH('10Year_History_Results'!$G193,Finish_table!CU$4:CU$99,0),1))</f>
        <v>#N/A</v>
      </c>
      <c r="W193" s="2"/>
      <c r="Z193">
        <f t="shared" si="66"/>
        <v>1712</v>
      </c>
      <c r="AA193" s="117"/>
      <c r="AB193" s="2"/>
      <c r="AC193" s="2">
        <f t="shared" si="86"/>
        <v>0</v>
      </c>
      <c r="AD193" s="2">
        <f t="shared" si="67"/>
        <v>0</v>
      </c>
      <c r="AE193" s="2">
        <f t="shared" si="68"/>
        <v>0</v>
      </c>
      <c r="AF193" s="2">
        <f t="shared" si="69"/>
        <v>0</v>
      </c>
      <c r="AG193" s="2">
        <f t="shared" si="70"/>
        <v>0</v>
      </c>
      <c r="AH193" s="2">
        <f t="shared" si="71"/>
        <v>0</v>
      </c>
      <c r="AI193" s="2">
        <f t="shared" si="72"/>
        <v>10</v>
      </c>
      <c r="AJ193" s="2">
        <f t="shared" si="73"/>
        <v>0</v>
      </c>
      <c r="AK193" s="2">
        <f t="shared" si="74"/>
        <v>0</v>
      </c>
      <c r="AL193" s="154">
        <f t="shared" si="75"/>
        <v>0</v>
      </c>
      <c r="AM193" s="2">
        <f t="shared" si="87"/>
        <v>3.1622776601683795</v>
      </c>
      <c r="AN193" s="2"/>
      <c r="AO193">
        <f t="shared" si="88"/>
        <v>1712</v>
      </c>
      <c r="AP193" s="117"/>
      <c r="AQ193" s="2"/>
      <c r="AR193" s="2">
        <f>INDEX('2001'!$B$44:$B$140,'10Year_History_Results'!BF193)</f>
        <v>0</v>
      </c>
      <c r="AS193" s="2">
        <f>INDEX('2002'!$B$44:$B$140,'10Year_History_Results'!BG193)</f>
        <v>0</v>
      </c>
      <c r="AT193" s="2">
        <f>INDEX('2003'!$B$44:$B$140,'10Year_History_Results'!BH193)</f>
        <v>0</v>
      </c>
      <c r="AU193" s="2">
        <f>INDEX('2004'!$B$44:$B$140,'10Year_History_Results'!BI193)</f>
        <v>0</v>
      </c>
      <c r="AV193" s="2">
        <f>INDEX('2005'!$B$44:$B$140,'10Year_History_Results'!BJ193)</f>
        <v>0</v>
      </c>
      <c r="AW193" s="2">
        <f>INDEX('2006'!$B$44:$B$140,'10Year_History_Results'!BK193)</f>
        <v>0</v>
      </c>
      <c r="AX193" s="2">
        <f>INDEX('2007'!$B$44:$B$140,'10Year_History_Results'!BL193)</f>
        <v>12</v>
      </c>
      <c r="AY193" s="2">
        <f>INDEX('2008'!$B$44:$B$140,'10Year_History_Results'!BM193)</f>
        <v>0</v>
      </c>
      <c r="AZ193" s="2">
        <f>INDEX('2009'!$B$44:$B$140,'10Year_History_Results'!BN193)</f>
        <v>0</v>
      </c>
      <c r="BA193" s="154">
        <f>INDEX('2010'!$B$44:$B$140,'10Year_History_Results'!BO193)</f>
        <v>0</v>
      </c>
      <c r="BC193">
        <f t="shared" si="89"/>
        <v>1712</v>
      </c>
      <c r="BD193" s="117"/>
      <c r="BE193" s="2"/>
      <c r="BF193" s="2">
        <f>IF(ISNA(MATCH($BC193,'2001'!$A$44:$A$139,0)),97,MATCH($BC193,'2001'!$A$44:$A$139,0))</f>
        <v>97</v>
      </c>
      <c r="BG193" s="2">
        <f>IF(ISNA(MATCH($BC193,'2002'!$A$44:$A$139,0)),97,MATCH($BC193,'2002'!$A$44:$A$139,0))</f>
        <v>97</v>
      </c>
      <c r="BH193" s="2">
        <f>IF(ISNA(MATCH($BC193,'2003'!$A$44:$A$139,0)),97,MATCH($BC193,'2003'!$A$44:$A$139,0))</f>
        <v>97</v>
      </c>
      <c r="BI193" s="2">
        <f>IF(ISNA(MATCH($BC193,'2004'!$A$44:$A$139,0)),97,MATCH($BC193,'2004'!$A$44:$A$139,0))</f>
        <v>97</v>
      </c>
      <c r="BJ193" s="2">
        <f>IF(ISNA(MATCH($BC193,'2005'!$A$44:$A$139,0)),97,MATCH($BC193,'2005'!$A$44:$A$139,0))</f>
        <v>97</v>
      </c>
      <c r="BK193" s="2">
        <f>IF(ISNA(MATCH($BC193,'2006'!$A$44:$A$139,0)),97,MATCH($BC193,'2006'!$A$44:$A$139,0))</f>
        <v>97</v>
      </c>
      <c r="BL193" s="2">
        <f>IF(ISNA(MATCH($BC193,'2007'!$A$44:$A$139,0)),97,MATCH($BC193,'2007'!$A$44:$A$139,0))</f>
        <v>84</v>
      </c>
      <c r="BM193" s="2">
        <f>IF(ISNA(MATCH($BC193,'2008'!$A$44:$A$139,0)),97,MATCH($BC193,'2008'!$A$44:$A$139,0))</f>
        <v>97</v>
      </c>
      <c r="BN193" s="2">
        <f>IF(ISNA(MATCH($BC193,'2009'!$A$44:$A$139,0)),97,MATCH($BC193,'2009'!$A$44:$A$139,0))</f>
        <v>97</v>
      </c>
      <c r="BO193" s="154">
        <f>IF(ISNA(MATCH($BC193,'2010'!$A$44:$A$139,0)),97,MATCH($BC193,'2010'!$A$44:$A$139,0))</f>
        <v>97</v>
      </c>
      <c r="BQ193">
        <f t="shared" si="90"/>
        <v>1712</v>
      </c>
      <c r="BR193" s="326"/>
      <c r="BS193" s="324"/>
      <c r="BT193" s="324">
        <f t="shared" si="91"/>
        <v>0</v>
      </c>
      <c r="BU193" s="324">
        <f t="shared" si="76"/>
        <v>0</v>
      </c>
      <c r="BV193" s="324">
        <f t="shared" si="77"/>
        <v>0</v>
      </c>
      <c r="BW193" s="324">
        <f t="shared" si="78"/>
        <v>0</v>
      </c>
      <c r="BX193" s="324">
        <f t="shared" si="79"/>
        <v>0</v>
      </c>
      <c r="BY193" s="324">
        <f t="shared" si="80"/>
        <v>0</v>
      </c>
      <c r="BZ193" s="324">
        <f t="shared" si="81"/>
        <v>22</v>
      </c>
      <c r="CA193" s="324">
        <f t="shared" si="82"/>
        <v>14.665199999999999</v>
      </c>
      <c r="CB193" s="324">
        <f t="shared" si="83"/>
        <v>9.7758223199999978</v>
      </c>
      <c r="CC193" s="325">
        <f t="shared" si="84"/>
        <v>6.5165631585119979</v>
      </c>
    </row>
    <row r="194" spans="2:81" ht="13.5" thickBot="1">
      <c r="B194" s="149">
        <v>86</v>
      </c>
      <c r="C194" s="52">
        <f t="shared" si="62"/>
        <v>1</v>
      </c>
      <c r="D194" s="52">
        <f t="shared" si="85"/>
        <v>0</v>
      </c>
      <c r="E194" s="99"/>
      <c r="F194" s="2">
        <f t="shared" si="92"/>
        <v>189</v>
      </c>
      <c r="G194" s="100">
        <v>1139</v>
      </c>
      <c r="H194" s="169">
        <f t="shared" si="63"/>
        <v>1</v>
      </c>
      <c r="I194" s="169">
        <f t="shared" si="64"/>
        <v>33</v>
      </c>
      <c r="J194" s="331">
        <f t="shared" si="65"/>
        <v>6.5159115021961469</v>
      </c>
      <c r="K194" s="99"/>
      <c r="L194" s="268"/>
      <c r="M194" s="268" t="e">
        <f>(INDEX(Finish_table!R$4:R$83,MATCH('10Year_History_Results'!$G194,Finish_table!S$4:S$83,0),1))</f>
        <v>#N/A</v>
      </c>
      <c r="N194" s="268" t="e">
        <f>(INDEX(Finish_table!Z$4:Z$99,MATCH('10Year_History_Results'!$G194,Finish_table!AA$4:AA$99,0),1))</f>
        <v>#N/A</v>
      </c>
      <c r="O194" s="268" t="e">
        <f>(INDEX(Finish_table!AI$4:AI$99,MATCH('10Year_History_Results'!$G194,Finish_table!AJ$4:AJ$99,0),1))</f>
        <v>#N/A</v>
      </c>
      <c r="P194" s="268" t="e">
        <f>(INDEX(Finish_table!AR$4:AR$99,MATCH('10Year_History_Results'!$G194,Finish_table!AS$4:AS$99,0),1))</f>
        <v>#N/A</v>
      </c>
      <c r="Q194" s="268" t="e">
        <f>(INDEX(Finish_table!BA$4:BA$99,MATCH('10Year_History_Results'!$G194,Finish_table!BB$4:BB$99,0),1))</f>
        <v>#N/A</v>
      </c>
      <c r="R194" s="268" t="str">
        <f>(INDEX(Finish_table!BJ$4:BJ$99,MATCH('10Year_History_Results'!$G194,Finish_table!BK$4:BK$99,0),1))</f>
        <v>W</v>
      </c>
      <c r="S194" s="268" t="e">
        <f>(INDEX(Finish_table!BS$4:BS$99,MATCH('10Year_History_Results'!$G194,Finish_table!BT$4:BT$99,0),1))</f>
        <v>#N/A</v>
      </c>
      <c r="T194" s="268" t="e">
        <f>(INDEX(Finish_table!CB$4:CB$99,MATCH('10Year_History_Results'!$G194,Finish_table!CC$4:CC$99,0),1))</f>
        <v>#N/A</v>
      </c>
      <c r="U194" s="268" t="e">
        <f>(INDEX(Finish_table!CK$4:CK$99,MATCH('10Year_History_Results'!$G194,Finish_table!CL$4:CL$99,0),1))</f>
        <v>#N/A</v>
      </c>
      <c r="V194" s="288" t="e">
        <f>(INDEX(Finish_table!CT$4:CT$99,MATCH('10Year_History_Results'!$G194,Finish_table!CU$4:CU$99,0),1))</f>
        <v>#N/A</v>
      </c>
      <c r="W194" s="2"/>
      <c r="Z194">
        <f t="shared" si="66"/>
        <v>1139</v>
      </c>
      <c r="AA194" s="117"/>
      <c r="AB194" s="2"/>
      <c r="AC194" s="2">
        <f t="shared" si="86"/>
        <v>0</v>
      </c>
      <c r="AD194" s="2">
        <f t="shared" si="67"/>
        <v>0</v>
      </c>
      <c r="AE194" s="2">
        <f t="shared" si="68"/>
        <v>0</v>
      </c>
      <c r="AF194" s="2">
        <f t="shared" si="69"/>
        <v>0</v>
      </c>
      <c r="AG194" s="2">
        <f t="shared" si="70"/>
        <v>0</v>
      </c>
      <c r="AH194" s="2">
        <f t="shared" si="71"/>
        <v>30</v>
      </c>
      <c r="AI194" s="2">
        <f t="shared" si="72"/>
        <v>0</v>
      </c>
      <c r="AJ194" s="2">
        <f t="shared" si="73"/>
        <v>0</v>
      </c>
      <c r="AK194" s="2">
        <f t="shared" si="74"/>
        <v>0</v>
      </c>
      <c r="AL194" s="154">
        <f t="shared" si="75"/>
        <v>0</v>
      </c>
      <c r="AM194" s="2">
        <f t="shared" si="87"/>
        <v>9.4868329805051381</v>
      </c>
      <c r="AN194" s="2"/>
      <c r="AO194">
        <f t="shared" si="88"/>
        <v>1139</v>
      </c>
      <c r="AP194" s="117"/>
      <c r="AQ194" s="2"/>
      <c r="AR194" s="2">
        <f>INDEX('2001'!$B$44:$B$140,'10Year_History_Results'!BF194)</f>
        <v>0</v>
      </c>
      <c r="AS194" s="2">
        <f>INDEX('2002'!$B$44:$B$140,'10Year_History_Results'!BG194)</f>
        <v>0</v>
      </c>
      <c r="AT194" s="2">
        <f>INDEX('2003'!$B$44:$B$140,'10Year_History_Results'!BH194)</f>
        <v>0</v>
      </c>
      <c r="AU194" s="2">
        <f>INDEX('2004'!$B$44:$B$140,'10Year_History_Results'!BI194)</f>
        <v>0</v>
      </c>
      <c r="AV194" s="2">
        <f>INDEX('2005'!$B$44:$B$140,'10Year_History_Results'!BJ194)</f>
        <v>0</v>
      </c>
      <c r="AW194" s="2">
        <f>INDEX('2006'!$B$44:$B$140,'10Year_History_Results'!BK194)</f>
        <v>3</v>
      </c>
      <c r="AX194" s="2">
        <f>INDEX('2007'!$B$44:$B$140,'10Year_History_Results'!BL194)</f>
        <v>0</v>
      </c>
      <c r="AY194" s="2">
        <f>INDEX('2008'!$B$44:$B$140,'10Year_History_Results'!BM194)</f>
        <v>0</v>
      </c>
      <c r="AZ194" s="2">
        <f>INDEX('2009'!$B$44:$B$140,'10Year_History_Results'!BN194)</f>
        <v>0</v>
      </c>
      <c r="BA194" s="154">
        <f>INDEX('2010'!$B$44:$B$140,'10Year_History_Results'!BO194)</f>
        <v>0</v>
      </c>
      <c r="BC194">
        <f t="shared" si="89"/>
        <v>1139</v>
      </c>
      <c r="BD194" s="117"/>
      <c r="BE194" s="2"/>
      <c r="BF194" s="2">
        <f>IF(ISNA(MATCH($BC194,'2001'!$A$44:$A$139,0)),97,MATCH($BC194,'2001'!$A$44:$A$139,0))</f>
        <v>97</v>
      </c>
      <c r="BG194" s="2">
        <f>IF(ISNA(MATCH($BC194,'2002'!$A$44:$A$139,0)),97,MATCH($BC194,'2002'!$A$44:$A$139,0))</f>
        <v>97</v>
      </c>
      <c r="BH194" s="2">
        <f>IF(ISNA(MATCH($BC194,'2003'!$A$44:$A$139,0)),97,MATCH($BC194,'2003'!$A$44:$A$139,0))</f>
        <v>97</v>
      </c>
      <c r="BI194" s="2">
        <f>IF(ISNA(MATCH($BC194,'2004'!$A$44:$A$139,0)),97,MATCH($BC194,'2004'!$A$44:$A$139,0))</f>
        <v>97</v>
      </c>
      <c r="BJ194" s="2">
        <f>IF(ISNA(MATCH($BC194,'2005'!$A$44:$A$139,0)),97,MATCH($BC194,'2005'!$A$44:$A$139,0))</f>
        <v>97</v>
      </c>
      <c r="BK194" s="2">
        <f>IF(ISNA(MATCH($BC194,'2006'!$A$44:$A$139,0)),97,MATCH($BC194,'2006'!$A$44:$A$139,0))</f>
        <v>80</v>
      </c>
      <c r="BL194" s="2">
        <f>IF(ISNA(MATCH($BC194,'2007'!$A$44:$A$139,0)),97,MATCH($BC194,'2007'!$A$44:$A$139,0))</f>
        <v>97</v>
      </c>
      <c r="BM194" s="2">
        <f>IF(ISNA(MATCH($BC194,'2008'!$A$44:$A$139,0)),97,MATCH($BC194,'2008'!$A$44:$A$139,0))</f>
        <v>97</v>
      </c>
      <c r="BN194" s="2">
        <f>IF(ISNA(MATCH($BC194,'2009'!$A$44:$A$139,0)),97,MATCH($BC194,'2009'!$A$44:$A$139,0))</f>
        <v>97</v>
      </c>
      <c r="BO194" s="154">
        <f>IF(ISNA(MATCH($BC194,'2010'!$A$44:$A$139,0)),97,MATCH($BC194,'2010'!$A$44:$A$139,0))</f>
        <v>97</v>
      </c>
      <c r="BQ194">
        <f t="shared" si="90"/>
        <v>1139</v>
      </c>
      <c r="BR194" s="326"/>
      <c r="BS194" s="324"/>
      <c r="BT194" s="324">
        <f t="shared" si="91"/>
        <v>0</v>
      </c>
      <c r="BU194" s="324">
        <f t="shared" si="76"/>
        <v>0</v>
      </c>
      <c r="BV194" s="324">
        <f t="shared" si="77"/>
        <v>0</v>
      </c>
      <c r="BW194" s="324">
        <f t="shared" si="78"/>
        <v>0</v>
      </c>
      <c r="BX194" s="324">
        <f t="shared" si="79"/>
        <v>0</v>
      </c>
      <c r="BY194" s="324">
        <f t="shared" si="80"/>
        <v>33</v>
      </c>
      <c r="BZ194" s="324">
        <f t="shared" si="81"/>
        <v>21.997799999999998</v>
      </c>
      <c r="CA194" s="324">
        <f t="shared" si="82"/>
        <v>14.663733479999998</v>
      </c>
      <c r="CB194" s="324">
        <f t="shared" si="83"/>
        <v>9.7748447377679977</v>
      </c>
      <c r="CC194" s="325">
        <f t="shared" si="84"/>
        <v>6.5159115021961469</v>
      </c>
    </row>
    <row r="195" spans="2:81" ht="13.5" thickBot="1">
      <c r="B195" s="138">
        <v>86</v>
      </c>
      <c r="C195" s="52">
        <f t="shared" si="62"/>
        <v>2</v>
      </c>
      <c r="D195" s="52">
        <f t="shared" si="85"/>
        <v>2</v>
      </c>
      <c r="E195" s="99"/>
      <c r="F195" s="2">
        <f t="shared" si="92"/>
        <v>190</v>
      </c>
      <c r="G195" s="100">
        <v>2340</v>
      </c>
      <c r="H195" s="169">
        <f t="shared" si="63"/>
        <v>1</v>
      </c>
      <c r="I195" s="169">
        <f t="shared" si="64"/>
        <v>14</v>
      </c>
      <c r="J195" s="331">
        <f t="shared" si="65"/>
        <v>6.2209778399999998</v>
      </c>
      <c r="K195" s="99"/>
      <c r="L195" s="268"/>
      <c r="M195" s="268" t="e">
        <f>(INDEX(Finish_table!R$4:R$83,MATCH('10Year_History_Results'!$G195,Finish_table!S$4:S$83,0),1))</f>
        <v>#N/A</v>
      </c>
      <c r="N195" s="268" t="e">
        <f>(INDEX(Finish_table!Z$4:Z$99,MATCH('10Year_History_Results'!$G195,Finish_table!AA$4:AA$99,0),1))</f>
        <v>#N/A</v>
      </c>
      <c r="O195" s="268" t="e">
        <f>(INDEX(Finish_table!AI$4:AI$99,MATCH('10Year_History_Results'!$G195,Finish_table!AJ$4:AJ$99,0),1))</f>
        <v>#N/A</v>
      </c>
      <c r="P195" s="268" t="e">
        <f>(INDEX(Finish_table!AR$4:AR$99,MATCH('10Year_History_Results'!$G195,Finish_table!AS$4:AS$99,0),1))</f>
        <v>#N/A</v>
      </c>
      <c r="Q195" s="268" t="e">
        <f>(INDEX(Finish_table!BA$4:BA$99,MATCH('10Year_History_Results'!$G195,Finish_table!BB$4:BB$99,0),1))</f>
        <v>#N/A</v>
      </c>
      <c r="R195" s="268" t="e">
        <f>(INDEX(Finish_table!BJ$4:BJ$99,MATCH('10Year_History_Results'!$G195,Finish_table!BK$4:BK$99,0),1))</f>
        <v>#N/A</v>
      </c>
      <c r="S195" s="268" t="e">
        <f>(INDEX(Finish_table!BS$4:BS$99,MATCH('10Year_History_Results'!$G195,Finish_table!BT$4:BT$99,0),1))</f>
        <v>#N/A</v>
      </c>
      <c r="T195" s="268" t="str">
        <f>(INDEX(Finish_table!CB$4:CB$99,MATCH('10Year_History_Results'!$G195,Finish_table!CC$4:CC$99,0),1))</f>
        <v>QF</v>
      </c>
      <c r="U195" s="268" t="e">
        <f>(INDEX(Finish_table!CK$4:CK$99,MATCH('10Year_History_Results'!$G195,Finish_table!CL$4:CL$99,0),1))</f>
        <v>#N/A</v>
      </c>
      <c r="V195" s="288" t="e">
        <f>(INDEX(Finish_table!CT$4:CT$99,MATCH('10Year_History_Results'!$G195,Finish_table!CU$4:CU$99,0),1))</f>
        <v>#N/A</v>
      </c>
      <c r="W195" s="2"/>
      <c r="Z195">
        <f t="shared" si="66"/>
        <v>2340</v>
      </c>
      <c r="AA195" s="117"/>
      <c r="AB195" s="2"/>
      <c r="AC195" s="2">
        <f t="shared" si="86"/>
        <v>0</v>
      </c>
      <c r="AD195" s="2">
        <f t="shared" si="67"/>
        <v>0</v>
      </c>
      <c r="AE195" s="2">
        <f t="shared" si="68"/>
        <v>0</v>
      </c>
      <c r="AF195" s="2">
        <f t="shared" si="69"/>
        <v>0</v>
      </c>
      <c r="AG195" s="2">
        <f t="shared" si="70"/>
        <v>0</v>
      </c>
      <c r="AH195" s="2">
        <f t="shared" si="71"/>
        <v>0</v>
      </c>
      <c r="AI195" s="2">
        <f t="shared" si="72"/>
        <v>0</v>
      </c>
      <c r="AJ195" s="2">
        <f t="shared" si="73"/>
        <v>0</v>
      </c>
      <c r="AK195" s="2">
        <f t="shared" si="74"/>
        <v>0</v>
      </c>
      <c r="AL195" s="154">
        <f t="shared" si="75"/>
        <v>0</v>
      </c>
      <c r="AM195" s="2">
        <f t="shared" si="87"/>
        <v>0</v>
      </c>
      <c r="AN195" s="2"/>
      <c r="AO195">
        <f t="shared" si="88"/>
        <v>2340</v>
      </c>
      <c r="AP195" s="117"/>
      <c r="AQ195" s="2"/>
      <c r="AR195" s="2">
        <f>INDEX('2001'!$B$44:$B$140,'10Year_History_Results'!BF195)</f>
        <v>0</v>
      </c>
      <c r="AS195" s="2">
        <f>INDEX('2002'!$B$44:$B$140,'10Year_History_Results'!BG195)</f>
        <v>0</v>
      </c>
      <c r="AT195" s="2">
        <f>INDEX('2003'!$B$44:$B$140,'10Year_History_Results'!BH195)</f>
        <v>0</v>
      </c>
      <c r="AU195" s="2">
        <f>INDEX('2004'!$B$44:$B$140,'10Year_History_Results'!BI195)</f>
        <v>0</v>
      </c>
      <c r="AV195" s="2">
        <f>INDEX('2005'!$B$44:$B$140,'10Year_History_Results'!BJ195)</f>
        <v>0</v>
      </c>
      <c r="AW195" s="2">
        <f>INDEX('2006'!$B$44:$B$140,'10Year_History_Results'!BK195)</f>
        <v>0</v>
      </c>
      <c r="AX195" s="2">
        <f>INDEX('2007'!$B$44:$B$140,'10Year_History_Results'!BL195)</f>
        <v>0</v>
      </c>
      <c r="AY195" s="2">
        <f>INDEX('2008'!$B$44:$B$140,'10Year_History_Results'!BM195)</f>
        <v>14</v>
      </c>
      <c r="AZ195" s="2">
        <f>INDEX('2009'!$B$44:$B$140,'10Year_History_Results'!BN195)</f>
        <v>0</v>
      </c>
      <c r="BA195" s="154">
        <f>INDEX('2010'!$B$44:$B$140,'10Year_History_Results'!BO195)</f>
        <v>0</v>
      </c>
      <c r="BC195">
        <f t="shared" si="89"/>
        <v>2340</v>
      </c>
      <c r="BD195" s="117"/>
      <c r="BE195" s="2"/>
      <c r="BF195" s="2">
        <f>IF(ISNA(MATCH($BC195,'2001'!$A$44:$A$139,0)),97,MATCH($BC195,'2001'!$A$44:$A$139,0))</f>
        <v>97</v>
      </c>
      <c r="BG195" s="2">
        <f>IF(ISNA(MATCH($BC195,'2002'!$A$44:$A$139,0)),97,MATCH($BC195,'2002'!$A$44:$A$139,0))</f>
        <v>97</v>
      </c>
      <c r="BH195" s="2">
        <f>IF(ISNA(MATCH($BC195,'2003'!$A$44:$A$139,0)),97,MATCH($BC195,'2003'!$A$44:$A$139,0))</f>
        <v>97</v>
      </c>
      <c r="BI195" s="2">
        <f>IF(ISNA(MATCH($BC195,'2004'!$A$44:$A$139,0)),97,MATCH($BC195,'2004'!$A$44:$A$139,0))</f>
        <v>97</v>
      </c>
      <c r="BJ195" s="2">
        <f>IF(ISNA(MATCH($BC195,'2005'!$A$44:$A$139,0)),97,MATCH($BC195,'2005'!$A$44:$A$139,0))</f>
        <v>97</v>
      </c>
      <c r="BK195" s="2">
        <f>IF(ISNA(MATCH($BC195,'2006'!$A$44:$A$139,0)),97,MATCH($BC195,'2006'!$A$44:$A$139,0))</f>
        <v>97</v>
      </c>
      <c r="BL195" s="2">
        <f>IF(ISNA(MATCH($BC195,'2007'!$A$44:$A$139,0)),97,MATCH($BC195,'2007'!$A$44:$A$139,0))</f>
        <v>97</v>
      </c>
      <c r="BM195" s="2">
        <f>IF(ISNA(MATCH($BC195,'2008'!$A$44:$A$139,0)),97,MATCH($BC195,'2008'!$A$44:$A$139,0))</f>
        <v>94</v>
      </c>
      <c r="BN195" s="2">
        <f>IF(ISNA(MATCH($BC195,'2009'!$A$44:$A$139,0)),97,MATCH($BC195,'2009'!$A$44:$A$139,0))</f>
        <v>97</v>
      </c>
      <c r="BO195" s="154">
        <f>IF(ISNA(MATCH($BC195,'2010'!$A$44:$A$139,0)),97,MATCH($BC195,'2010'!$A$44:$A$139,0))</f>
        <v>97</v>
      </c>
      <c r="BQ195">
        <f t="shared" si="90"/>
        <v>2340</v>
      </c>
      <c r="BR195" s="326"/>
      <c r="BS195" s="324"/>
      <c r="BT195" s="324">
        <f t="shared" si="91"/>
        <v>0</v>
      </c>
      <c r="BU195" s="324">
        <f t="shared" si="76"/>
        <v>0</v>
      </c>
      <c r="BV195" s="324">
        <f t="shared" si="77"/>
        <v>0</v>
      </c>
      <c r="BW195" s="324">
        <f t="shared" si="78"/>
        <v>0</v>
      </c>
      <c r="BX195" s="324">
        <f t="shared" si="79"/>
        <v>0</v>
      </c>
      <c r="BY195" s="324">
        <f t="shared" si="80"/>
        <v>0</v>
      </c>
      <c r="BZ195" s="324">
        <f t="shared" si="81"/>
        <v>0</v>
      </c>
      <c r="CA195" s="324">
        <f t="shared" si="82"/>
        <v>14</v>
      </c>
      <c r="CB195" s="324">
        <f t="shared" si="83"/>
        <v>9.3323999999999998</v>
      </c>
      <c r="CC195" s="325">
        <f t="shared" si="84"/>
        <v>6.2209778399999998</v>
      </c>
    </row>
    <row r="196" spans="2:81" ht="13.5" thickBot="1">
      <c r="B196" s="282">
        <v>87</v>
      </c>
      <c r="C196" s="52">
        <f t="shared" si="62"/>
        <v>1</v>
      </c>
      <c r="D196" s="52">
        <f t="shared" si="85"/>
        <v>1</v>
      </c>
      <c r="E196" s="99"/>
      <c r="F196" s="2">
        <f t="shared" si="92"/>
        <v>191</v>
      </c>
      <c r="G196" s="100">
        <v>116</v>
      </c>
      <c r="H196" s="169">
        <f t="shared" si="63"/>
        <v>1</v>
      </c>
      <c r="I196" s="169">
        <f t="shared" si="64"/>
        <v>21</v>
      </c>
      <c r="J196" s="331">
        <f t="shared" si="65"/>
        <v>6.2203557422159994</v>
      </c>
      <c r="K196" s="99"/>
      <c r="L196" s="268"/>
      <c r="M196" s="268" t="e">
        <f>(INDEX(Finish_table!R$4:R$83,MATCH('10Year_History_Results'!$G196,Finish_table!S$4:S$83,0),1))</f>
        <v>#N/A</v>
      </c>
      <c r="N196" s="268" t="e">
        <f>(INDEX(Finish_table!Z$4:Z$99,MATCH('10Year_History_Results'!$G196,Finish_table!AA$4:AA$99,0),1))</f>
        <v>#N/A</v>
      </c>
      <c r="O196" s="268" t="e">
        <f>(INDEX(Finish_table!AI$4:AI$99,MATCH('10Year_History_Results'!$G196,Finish_table!AJ$4:AJ$99,0),1))</f>
        <v>#N/A</v>
      </c>
      <c r="P196" s="268" t="e">
        <f>(INDEX(Finish_table!AR$4:AR$99,MATCH('10Year_History_Results'!$G196,Finish_table!AS$4:AS$99,0),1))</f>
        <v>#N/A</v>
      </c>
      <c r="Q196" s="268" t="e">
        <f>(INDEX(Finish_table!BA$4:BA$99,MATCH('10Year_History_Results'!$G196,Finish_table!BB$4:BB$99,0),1))</f>
        <v>#N/A</v>
      </c>
      <c r="R196" s="268" t="e">
        <f>(INDEX(Finish_table!BJ$4:BJ$99,MATCH('10Year_History_Results'!$G196,Finish_table!BK$4:BK$99,0),1))</f>
        <v>#N/A</v>
      </c>
      <c r="S196" s="268" t="str">
        <f>(INDEX(Finish_table!BS$4:BS$99,MATCH('10Year_History_Results'!$G196,Finish_table!BT$4:BT$99,0),1))</f>
        <v>SF</v>
      </c>
      <c r="T196" s="268" t="e">
        <f>(INDEX(Finish_table!CB$4:CB$99,MATCH('10Year_History_Results'!$G196,Finish_table!CC$4:CC$99,0),1))</f>
        <v>#N/A</v>
      </c>
      <c r="U196" s="268" t="e">
        <f>(INDEX(Finish_table!CK$4:CK$99,MATCH('10Year_History_Results'!$G196,Finish_table!CL$4:CL$99,0),1))</f>
        <v>#N/A</v>
      </c>
      <c r="V196" s="288" t="e">
        <f>(INDEX(Finish_table!CT$4:CT$99,MATCH('10Year_History_Results'!$G196,Finish_table!CU$4:CU$99,0),1))</f>
        <v>#N/A</v>
      </c>
      <c r="W196" s="2"/>
      <c r="Z196">
        <f t="shared" si="66"/>
        <v>116</v>
      </c>
      <c r="AA196" s="117"/>
      <c r="AB196" s="2"/>
      <c r="AC196" s="2">
        <f t="shared" si="86"/>
        <v>0</v>
      </c>
      <c r="AD196" s="2">
        <f t="shared" si="67"/>
        <v>0</v>
      </c>
      <c r="AE196" s="2">
        <f t="shared" si="68"/>
        <v>0</v>
      </c>
      <c r="AF196" s="2">
        <f t="shared" si="69"/>
        <v>0</v>
      </c>
      <c r="AG196" s="2">
        <f t="shared" si="70"/>
        <v>0</v>
      </c>
      <c r="AH196" s="2">
        <f t="shared" si="71"/>
        <v>0</v>
      </c>
      <c r="AI196" s="2">
        <f t="shared" si="72"/>
        <v>10</v>
      </c>
      <c r="AJ196" s="2">
        <f t="shared" si="73"/>
        <v>0</v>
      </c>
      <c r="AK196" s="2">
        <f t="shared" si="74"/>
        <v>0</v>
      </c>
      <c r="AL196" s="154">
        <f t="shared" si="75"/>
        <v>0</v>
      </c>
      <c r="AM196" s="2">
        <f t="shared" si="87"/>
        <v>3.1622776601683795</v>
      </c>
      <c r="AN196" s="2"/>
      <c r="AO196">
        <f t="shared" si="88"/>
        <v>116</v>
      </c>
      <c r="AP196" s="117"/>
      <c r="AQ196" s="2"/>
      <c r="AR196" s="2">
        <f>INDEX('2001'!$B$44:$B$140,'10Year_History_Results'!BF196)</f>
        <v>0</v>
      </c>
      <c r="AS196" s="2">
        <f>INDEX('2002'!$B$44:$B$140,'10Year_History_Results'!BG196)</f>
        <v>0</v>
      </c>
      <c r="AT196" s="2">
        <f>INDEX('2003'!$B$44:$B$140,'10Year_History_Results'!BH196)</f>
        <v>0</v>
      </c>
      <c r="AU196" s="2">
        <f>INDEX('2004'!$B$44:$B$140,'10Year_History_Results'!BI196)</f>
        <v>0</v>
      </c>
      <c r="AV196" s="2">
        <f>INDEX('2005'!$B$44:$B$140,'10Year_History_Results'!BJ196)</f>
        <v>0</v>
      </c>
      <c r="AW196" s="2">
        <f>INDEX('2006'!$B$44:$B$140,'10Year_History_Results'!BK196)</f>
        <v>0</v>
      </c>
      <c r="AX196" s="2">
        <f>INDEX('2007'!$B$44:$B$140,'10Year_History_Results'!BL196)</f>
        <v>11</v>
      </c>
      <c r="AY196" s="2">
        <f>INDEX('2008'!$B$44:$B$140,'10Year_History_Results'!BM196)</f>
        <v>0</v>
      </c>
      <c r="AZ196" s="2">
        <f>INDEX('2009'!$B$44:$B$140,'10Year_History_Results'!BN196)</f>
        <v>0</v>
      </c>
      <c r="BA196" s="154">
        <f>INDEX('2010'!$B$44:$B$140,'10Year_History_Results'!BO196)</f>
        <v>0</v>
      </c>
      <c r="BC196">
        <f t="shared" si="89"/>
        <v>116</v>
      </c>
      <c r="BD196" s="117"/>
      <c r="BE196" s="2"/>
      <c r="BF196" s="2">
        <f>IF(ISNA(MATCH($BC196,'2001'!$A$44:$A$139,0)),97,MATCH($BC196,'2001'!$A$44:$A$139,0))</f>
        <v>97</v>
      </c>
      <c r="BG196" s="2">
        <f>IF(ISNA(MATCH($BC196,'2002'!$A$44:$A$139,0)),97,MATCH($BC196,'2002'!$A$44:$A$139,0))</f>
        <v>97</v>
      </c>
      <c r="BH196" s="2">
        <f>IF(ISNA(MATCH($BC196,'2003'!$A$44:$A$139,0)),97,MATCH($BC196,'2003'!$A$44:$A$139,0))</f>
        <v>97</v>
      </c>
      <c r="BI196" s="2">
        <f>IF(ISNA(MATCH($BC196,'2004'!$A$44:$A$139,0)),97,MATCH($BC196,'2004'!$A$44:$A$139,0))</f>
        <v>97</v>
      </c>
      <c r="BJ196" s="2">
        <f>IF(ISNA(MATCH($BC196,'2005'!$A$44:$A$139,0)),97,MATCH($BC196,'2005'!$A$44:$A$139,0))</f>
        <v>97</v>
      </c>
      <c r="BK196" s="2">
        <f>IF(ISNA(MATCH($BC196,'2006'!$A$44:$A$139,0)),97,MATCH($BC196,'2006'!$A$44:$A$139,0))</f>
        <v>97</v>
      </c>
      <c r="BL196" s="2">
        <f>IF(ISNA(MATCH($BC196,'2007'!$A$44:$A$139,0)),97,MATCH($BC196,'2007'!$A$44:$A$139,0))</f>
        <v>20</v>
      </c>
      <c r="BM196" s="2">
        <f>IF(ISNA(MATCH($BC196,'2008'!$A$44:$A$139,0)),97,MATCH($BC196,'2008'!$A$44:$A$139,0))</f>
        <v>97</v>
      </c>
      <c r="BN196" s="2">
        <f>IF(ISNA(MATCH($BC196,'2009'!$A$44:$A$139,0)),97,MATCH($BC196,'2009'!$A$44:$A$139,0))</f>
        <v>97</v>
      </c>
      <c r="BO196" s="154">
        <f>IF(ISNA(MATCH($BC196,'2010'!$A$44:$A$139,0)),97,MATCH($BC196,'2010'!$A$44:$A$139,0))</f>
        <v>97</v>
      </c>
      <c r="BQ196">
        <f t="shared" si="90"/>
        <v>116</v>
      </c>
      <c r="BR196" s="326"/>
      <c r="BS196" s="324"/>
      <c r="BT196" s="324">
        <f t="shared" si="91"/>
        <v>0</v>
      </c>
      <c r="BU196" s="324">
        <f t="shared" si="76"/>
        <v>0</v>
      </c>
      <c r="BV196" s="324">
        <f t="shared" si="77"/>
        <v>0</v>
      </c>
      <c r="BW196" s="324">
        <f t="shared" si="78"/>
        <v>0</v>
      </c>
      <c r="BX196" s="324">
        <f t="shared" si="79"/>
        <v>0</v>
      </c>
      <c r="BY196" s="324">
        <f t="shared" si="80"/>
        <v>0</v>
      </c>
      <c r="BZ196" s="324">
        <f t="shared" si="81"/>
        <v>21</v>
      </c>
      <c r="CA196" s="324">
        <f t="shared" si="82"/>
        <v>13.9986</v>
      </c>
      <c r="CB196" s="324">
        <f t="shared" si="83"/>
        <v>9.3314667599999996</v>
      </c>
      <c r="CC196" s="325">
        <f t="shared" si="84"/>
        <v>6.2203557422159994</v>
      </c>
    </row>
    <row r="197" spans="2:81" ht="13.5" thickBot="1">
      <c r="B197" s="138">
        <v>88</v>
      </c>
      <c r="C197" s="52">
        <f t="shared" si="62"/>
        <v>1</v>
      </c>
      <c r="D197" s="52">
        <f t="shared" si="85"/>
        <v>0</v>
      </c>
      <c r="E197" s="99"/>
      <c r="F197" s="2">
        <f t="shared" si="92"/>
        <v>192</v>
      </c>
      <c r="G197" s="100">
        <v>1595</v>
      </c>
      <c r="H197" s="169">
        <f t="shared" si="63"/>
        <v>1</v>
      </c>
      <c r="I197" s="169">
        <f t="shared" si="64"/>
        <v>21</v>
      </c>
      <c r="J197" s="331">
        <f t="shared" si="65"/>
        <v>6.2203557422159994</v>
      </c>
      <c r="K197" s="99"/>
      <c r="L197" s="268"/>
      <c r="M197" s="268" t="e">
        <f>(INDEX(Finish_table!R$4:R$83,MATCH('10Year_History_Results'!$G197,Finish_table!S$4:S$83,0),1))</f>
        <v>#N/A</v>
      </c>
      <c r="N197" s="268" t="e">
        <f>(INDEX(Finish_table!Z$4:Z$99,MATCH('10Year_History_Results'!$G197,Finish_table!AA$4:AA$99,0),1))</f>
        <v>#N/A</v>
      </c>
      <c r="O197" s="268" t="e">
        <f>(INDEX(Finish_table!AI$4:AI$99,MATCH('10Year_History_Results'!$G197,Finish_table!AJ$4:AJ$99,0),1))</f>
        <v>#N/A</v>
      </c>
      <c r="P197" s="268" t="e">
        <f>(INDEX(Finish_table!AR$4:AR$99,MATCH('10Year_History_Results'!$G197,Finish_table!AS$4:AS$99,0),1))</f>
        <v>#N/A</v>
      </c>
      <c r="Q197" s="268" t="e">
        <f>(INDEX(Finish_table!BA$4:BA$99,MATCH('10Year_History_Results'!$G197,Finish_table!BB$4:BB$99,0),1))</f>
        <v>#N/A</v>
      </c>
      <c r="R197" s="268" t="e">
        <f>(INDEX(Finish_table!BJ$4:BJ$99,MATCH('10Year_History_Results'!$G197,Finish_table!BK$4:BK$99,0),1))</f>
        <v>#N/A</v>
      </c>
      <c r="S197" s="268" t="str">
        <f>(INDEX(Finish_table!BS$4:BS$99,MATCH('10Year_History_Results'!$G197,Finish_table!BT$4:BT$99,0),1))</f>
        <v>SF</v>
      </c>
      <c r="T197" s="268" t="e">
        <f>(INDEX(Finish_table!CB$4:CB$99,MATCH('10Year_History_Results'!$G197,Finish_table!CC$4:CC$99,0),1))</f>
        <v>#N/A</v>
      </c>
      <c r="U197" s="268" t="e">
        <f>(INDEX(Finish_table!CK$4:CK$99,MATCH('10Year_History_Results'!$G197,Finish_table!CL$4:CL$99,0),1))</f>
        <v>#N/A</v>
      </c>
      <c r="V197" s="288" t="e">
        <f>(INDEX(Finish_table!CT$4:CT$99,MATCH('10Year_History_Results'!$G197,Finish_table!CU$4:CU$99,0),1))</f>
        <v>#N/A</v>
      </c>
      <c r="W197" s="2"/>
      <c r="Z197">
        <f t="shared" si="66"/>
        <v>1595</v>
      </c>
      <c r="AA197" s="117"/>
      <c r="AB197" s="2"/>
      <c r="AC197" s="2">
        <f t="shared" si="86"/>
        <v>0</v>
      </c>
      <c r="AD197" s="2">
        <f t="shared" si="67"/>
        <v>0</v>
      </c>
      <c r="AE197" s="2">
        <f t="shared" si="68"/>
        <v>0</v>
      </c>
      <c r="AF197" s="2">
        <f t="shared" si="69"/>
        <v>0</v>
      </c>
      <c r="AG197" s="2">
        <f t="shared" si="70"/>
        <v>0</v>
      </c>
      <c r="AH197" s="2">
        <f t="shared" si="71"/>
        <v>0</v>
      </c>
      <c r="AI197" s="2">
        <f t="shared" si="72"/>
        <v>10</v>
      </c>
      <c r="AJ197" s="2">
        <f t="shared" si="73"/>
        <v>0</v>
      </c>
      <c r="AK197" s="2">
        <f t="shared" si="74"/>
        <v>0</v>
      </c>
      <c r="AL197" s="154">
        <f t="shared" si="75"/>
        <v>0</v>
      </c>
      <c r="AM197" s="2">
        <f t="shared" si="87"/>
        <v>3.1622776601683795</v>
      </c>
      <c r="AN197" s="2"/>
      <c r="AO197">
        <f t="shared" si="88"/>
        <v>1595</v>
      </c>
      <c r="AP197" s="117"/>
      <c r="AQ197" s="2"/>
      <c r="AR197" s="2">
        <f>INDEX('2001'!$B$44:$B$140,'10Year_History_Results'!BF197)</f>
        <v>0</v>
      </c>
      <c r="AS197" s="2">
        <f>INDEX('2002'!$B$44:$B$140,'10Year_History_Results'!BG197)</f>
        <v>0</v>
      </c>
      <c r="AT197" s="2">
        <f>INDEX('2003'!$B$44:$B$140,'10Year_History_Results'!BH197)</f>
        <v>0</v>
      </c>
      <c r="AU197" s="2">
        <f>INDEX('2004'!$B$44:$B$140,'10Year_History_Results'!BI197)</f>
        <v>0</v>
      </c>
      <c r="AV197" s="2">
        <f>INDEX('2005'!$B$44:$B$140,'10Year_History_Results'!BJ197)</f>
        <v>0</v>
      </c>
      <c r="AW197" s="2">
        <f>INDEX('2006'!$B$44:$B$140,'10Year_History_Results'!BK197)</f>
        <v>0</v>
      </c>
      <c r="AX197" s="2">
        <f>INDEX('2007'!$B$44:$B$140,'10Year_History_Results'!BL197)</f>
        <v>11</v>
      </c>
      <c r="AY197" s="2">
        <f>INDEX('2008'!$B$44:$B$140,'10Year_History_Results'!BM197)</f>
        <v>0</v>
      </c>
      <c r="AZ197" s="2">
        <f>INDEX('2009'!$B$44:$B$140,'10Year_History_Results'!BN197)</f>
        <v>0</v>
      </c>
      <c r="BA197" s="154">
        <f>INDEX('2010'!$B$44:$B$140,'10Year_History_Results'!BO197)</f>
        <v>0</v>
      </c>
      <c r="BC197">
        <f t="shared" si="89"/>
        <v>1595</v>
      </c>
      <c r="BD197" s="117"/>
      <c r="BE197" s="2"/>
      <c r="BF197" s="2">
        <f>IF(ISNA(MATCH($BC197,'2001'!$A$44:$A$139,0)),97,MATCH($BC197,'2001'!$A$44:$A$139,0))</f>
        <v>97</v>
      </c>
      <c r="BG197" s="2">
        <f>IF(ISNA(MATCH($BC197,'2002'!$A$44:$A$139,0)),97,MATCH($BC197,'2002'!$A$44:$A$139,0))</f>
        <v>97</v>
      </c>
      <c r="BH197" s="2">
        <f>IF(ISNA(MATCH($BC197,'2003'!$A$44:$A$139,0)),97,MATCH($BC197,'2003'!$A$44:$A$139,0))</f>
        <v>97</v>
      </c>
      <c r="BI197" s="2">
        <f>IF(ISNA(MATCH($BC197,'2004'!$A$44:$A$139,0)),97,MATCH($BC197,'2004'!$A$44:$A$139,0))</f>
        <v>97</v>
      </c>
      <c r="BJ197" s="2">
        <f>IF(ISNA(MATCH($BC197,'2005'!$A$44:$A$139,0)),97,MATCH($BC197,'2005'!$A$44:$A$139,0))</f>
        <v>97</v>
      </c>
      <c r="BK197" s="2">
        <f>IF(ISNA(MATCH($BC197,'2006'!$A$44:$A$139,0)),97,MATCH($BC197,'2006'!$A$44:$A$139,0))</f>
        <v>97</v>
      </c>
      <c r="BL197" s="2">
        <f>IF(ISNA(MATCH($BC197,'2007'!$A$44:$A$139,0)),97,MATCH($BC197,'2007'!$A$44:$A$139,0))</f>
        <v>82</v>
      </c>
      <c r="BM197" s="2">
        <f>IF(ISNA(MATCH($BC197,'2008'!$A$44:$A$139,0)),97,MATCH($BC197,'2008'!$A$44:$A$139,0))</f>
        <v>97</v>
      </c>
      <c r="BN197" s="2">
        <f>IF(ISNA(MATCH($BC197,'2009'!$A$44:$A$139,0)),97,MATCH($BC197,'2009'!$A$44:$A$139,0))</f>
        <v>97</v>
      </c>
      <c r="BO197" s="154">
        <f>IF(ISNA(MATCH($BC197,'2010'!$A$44:$A$139,0)),97,MATCH($BC197,'2010'!$A$44:$A$139,0))</f>
        <v>97</v>
      </c>
      <c r="BQ197">
        <f t="shared" si="90"/>
        <v>1595</v>
      </c>
      <c r="BR197" s="326"/>
      <c r="BS197" s="324"/>
      <c r="BT197" s="324">
        <f t="shared" si="91"/>
        <v>0</v>
      </c>
      <c r="BU197" s="324">
        <f t="shared" si="76"/>
        <v>0</v>
      </c>
      <c r="BV197" s="324">
        <f t="shared" si="77"/>
        <v>0</v>
      </c>
      <c r="BW197" s="324">
        <f t="shared" si="78"/>
        <v>0</v>
      </c>
      <c r="BX197" s="324">
        <f t="shared" si="79"/>
        <v>0</v>
      </c>
      <c r="BY197" s="324">
        <f t="shared" si="80"/>
        <v>0</v>
      </c>
      <c r="BZ197" s="324">
        <f t="shared" si="81"/>
        <v>21</v>
      </c>
      <c r="CA197" s="324">
        <f t="shared" si="82"/>
        <v>13.9986</v>
      </c>
      <c r="CB197" s="324">
        <f t="shared" si="83"/>
        <v>9.3314667599999996</v>
      </c>
      <c r="CC197" s="325">
        <f t="shared" si="84"/>
        <v>6.2203557422159994</v>
      </c>
    </row>
    <row r="198" spans="2:81" ht="13.5" thickBot="1">
      <c r="B198" s="138">
        <v>88</v>
      </c>
      <c r="C198" s="52">
        <f t="shared" ref="C198:C261" si="93">IF(B198&lt;&gt;B197,1,C197+1)</f>
        <v>2</v>
      </c>
      <c r="D198" s="52">
        <f t="shared" si="85"/>
        <v>0</v>
      </c>
      <c r="E198" s="99"/>
      <c r="F198" s="2">
        <f t="shared" si="92"/>
        <v>193</v>
      </c>
      <c r="G198" s="100">
        <v>1523</v>
      </c>
      <c r="H198" s="169">
        <f t="shared" ref="H198:H261" si="94">10- COUNTIF(K198:V198,"#N/A")</f>
        <v>2</v>
      </c>
      <c r="I198" s="169">
        <f t="shared" ref="I198:I261" si="95">SUM(AA198:AL198)+SUM(AR198:BA198)</f>
        <v>24</v>
      </c>
      <c r="J198" s="331">
        <f t="shared" ref="J198:J261" si="96">CC198</f>
        <v>6.2201780177662211</v>
      </c>
      <c r="K198" s="99"/>
      <c r="L198" s="268"/>
      <c r="M198" s="268" t="e">
        <f>(INDEX(Finish_table!R$4:R$83,MATCH('10Year_History_Results'!$G198,Finish_table!S$4:S$83,0),1))</f>
        <v>#N/A</v>
      </c>
      <c r="N198" s="268" t="e">
        <f>(INDEX(Finish_table!Z$4:Z$99,MATCH('10Year_History_Results'!$G198,Finish_table!AA$4:AA$99,0),1))</f>
        <v>#N/A</v>
      </c>
      <c r="O198" s="268" t="e">
        <f>(INDEX(Finish_table!AI$4:AI$99,MATCH('10Year_History_Results'!$G198,Finish_table!AJ$4:AJ$99,0),1))</f>
        <v>#N/A</v>
      </c>
      <c r="P198" s="268" t="e">
        <f>(INDEX(Finish_table!AR$4:AR$99,MATCH('10Year_History_Results'!$G198,Finish_table!AS$4:AS$99,0),1))</f>
        <v>#N/A</v>
      </c>
      <c r="Q198" s="268" t="e">
        <f>(INDEX(Finish_table!BA$4:BA$99,MATCH('10Year_History_Results'!$G198,Finish_table!BB$4:BB$99,0),1))</f>
        <v>#N/A</v>
      </c>
      <c r="R198" s="268" t="str">
        <f>(INDEX(Finish_table!BJ$4:BJ$99,MATCH('10Year_History_Results'!$G198,Finish_table!BK$4:BK$99,0),1))</f>
        <v>QF</v>
      </c>
      <c r="S198" s="268" t="str">
        <f>(INDEX(Finish_table!BS$4:BS$99,MATCH('10Year_History_Results'!$G198,Finish_table!BT$4:BT$99,0),1))</f>
        <v>SF</v>
      </c>
      <c r="T198" s="268" t="e">
        <f>(INDEX(Finish_table!CB$4:CB$99,MATCH('10Year_History_Results'!$G198,Finish_table!CC$4:CC$99,0),1))</f>
        <v>#N/A</v>
      </c>
      <c r="U198" s="268" t="e">
        <f>(INDEX(Finish_table!CK$4:CK$99,MATCH('10Year_History_Results'!$G198,Finish_table!CL$4:CL$99,0),1))</f>
        <v>#N/A</v>
      </c>
      <c r="V198" s="288" t="e">
        <f>(INDEX(Finish_table!CT$4:CT$99,MATCH('10Year_History_Results'!$G198,Finish_table!CU$4:CU$99,0),1))</f>
        <v>#N/A</v>
      </c>
      <c r="W198" s="2"/>
      <c r="Z198">
        <f t="shared" ref="Z198:Z261" si="97">G198</f>
        <v>1523</v>
      </c>
      <c r="AA198" s="117"/>
      <c r="AB198" s="2"/>
      <c r="AC198" s="2">
        <f t="shared" si="86"/>
        <v>0</v>
      </c>
      <c r="AD198" s="2">
        <f t="shared" ref="AD198:AD261" si="98">IF(ISNA(N198),0,IF(N198="QF",0,IF(N198="SF",10,IF(N198="F",20,IF(N198="W",30,IF(N198="WF",40,IF(N198="WC",50,0)))))))</f>
        <v>0</v>
      </c>
      <c r="AE198" s="2">
        <f t="shared" ref="AE198:AE261" si="99">IF(ISNA(O198),0,IF(O198="QF",0,IF(O198="SF",10,IF(O198="F",20,IF(O198="W",30,IF(O198="WF",40,IF(O198="WC",50,0)))))))</f>
        <v>0</v>
      </c>
      <c r="AF198" s="2">
        <f t="shared" ref="AF198:AF261" si="100">IF(ISNA(P198),0,IF(P198="QF",0,IF(P198="SF",10,IF(P198="F",20,IF(P198="W",30,IF(P198="WF",40,IF(P198="WC",50,0)))))))</f>
        <v>0</v>
      </c>
      <c r="AG198" s="2">
        <f t="shared" ref="AG198:AG261" si="101">IF(ISNA(Q198),0,IF(Q198="QF",0,IF(Q198="SF",10,IF(Q198="F",20,IF(Q198="W",30,IF(Q198="WF",40,IF(Q198="WC",50,0)))))))</f>
        <v>0</v>
      </c>
      <c r="AH198" s="2">
        <f t="shared" ref="AH198:AH261" si="102">IF(ISNA(R198),0,IF(R198="QF",0,IF(R198="SF",10,IF(R198="F",20,IF(R198="W",30,IF(R198="WF",40,IF(R198="WC",50,0)))))))</f>
        <v>0</v>
      </c>
      <c r="AI198" s="2">
        <f t="shared" ref="AI198:AI261" si="103">IF(ISNA(S198),0,IF(S198="QF",0,IF(S198="SF",10,IF(S198="F",20,IF(S198="W",30,IF(S198="WF",40,IF(S198="WC",50,0)))))))</f>
        <v>10</v>
      </c>
      <c r="AJ198" s="2">
        <f t="shared" ref="AJ198:AJ261" si="104">IF(ISNA(T198),0,IF(T198="QF",0,IF(T198="SF",10,IF(T198="F",20,IF(T198="W",30,IF(T198="WF",40,IF(T198="WC",50,0)))))))</f>
        <v>0</v>
      </c>
      <c r="AK198" s="2">
        <f t="shared" ref="AK198:AK261" si="105">IF(ISNA(U198),0,IF(U198="QF",0,IF(U198="SF",10,IF(U198="F",20,IF(U198="W",30,IF(U198="WF",40,IF(U198="WC",50,0)))))))</f>
        <v>0</v>
      </c>
      <c r="AL198" s="154">
        <f t="shared" ref="AL198:AL261" si="106">IF(ISNA(V198),0,IF(V198="QF",0,IF(V198="SF",10,IF(V198="F",20,IF(V198="W",30,IF(V198="WF",40,IF(V198="WC",50,0)))))))</f>
        <v>0</v>
      </c>
      <c r="AM198" s="2">
        <f t="shared" si="87"/>
        <v>3.1622776601683795</v>
      </c>
      <c r="AN198" s="2"/>
      <c r="AO198">
        <f t="shared" si="88"/>
        <v>1523</v>
      </c>
      <c r="AP198" s="117"/>
      <c r="AQ198" s="2"/>
      <c r="AR198" s="2">
        <f>INDEX('2001'!$B$44:$B$140,'10Year_History_Results'!BF198)</f>
        <v>0</v>
      </c>
      <c r="AS198" s="2">
        <f>INDEX('2002'!$B$44:$B$140,'10Year_History_Results'!BG198)</f>
        <v>0</v>
      </c>
      <c r="AT198" s="2">
        <f>INDEX('2003'!$B$44:$B$140,'10Year_History_Results'!BH198)</f>
        <v>0</v>
      </c>
      <c r="AU198" s="2">
        <f>INDEX('2004'!$B$44:$B$140,'10Year_History_Results'!BI198)</f>
        <v>0</v>
      </c>
      <c r="AV198" s="2">
        <f>INDEX('2005'!$B$44:$B$140,'10Year_History_Results'!BJ198)</f>
        <v>0</v>
      </c>
      <c r="AW198" s="2">
        <f>INDEX('2006'!$B$44:$B$140,'10Year_History_Results'!BK198)</f>
        <v>9</v>
      </c>
      <c r="AX198" s="2">
        <f>INDEX('2007'!$B$44:$B$140,'10Year_History_Results'!BL198)</f>
        <v>5</v>
      </c>
      <c r="AY198" s="2">
        <f>INDEX('2008'!$B$44:$B$140,'10Year_History_Results'!BM198)</f>
        <v>0</v>
      </c>
      <c r="AZ198" s="2">
        <f>INDEX('2009'!$B$44:$B$140,'10Year_History_Results'!BN198)</f>
        <v>0</v>
      </c>
      <c r="BA198" s="154">
        <f>INDEX('2010'!$B$44:$B$140,'10Year_History_Results'!BO198)</f>
        <v>0</v>
      </c>
      <c r="BC198">
        <f t="shared" si="89"/>
        <v>1523</v>
      </c>
      <c r="BD198" s="117"/>
      <c r="BE198" s="2"/>
      <c r="BF198" s="2">
        <f>IF(ISNA(MATCH($BC198,'2001'!$A$44:$A$139,0)),97,MATCH($BC198,'2001'!$A$44:$A$139,0))</f>
        <v>97</v>
      </c>
      <c r="BG198" s="2">
        <f>IF(ISNA(MATCH($BC198,'2002'!$A$44:$A$139,0)),97,MATCH($BC198,'2002'!$A$44:$A$139,0))</f>
        <v>97</v>
      </c>
      <c r="BH198" s="2">
        <f>IF(ISNA(MATCH($BC198,'2003'!$A$44:$A$139,0)),97,MATCH($BC198,'2003'!$A$44:$A$139,0))</f>
        <v>97</v>
      </c>
      <c r="BI198" s="2">
        <f>IF(ISNA(MATCH($BC198,'2004'!$A$44:$A$139,0)),97,MATCH($BC198,'2004'!$A$44:$A$139,0))</f>
        <v>97</v>
      </c>
      <c r="BJ198" s="2">
        <f>IF(ISNA(MATCH($BC198,'2005'!$A$44:$A$139,0)),97,MATCH($BC198,'2005'!$A$44:$A$139,0))</f>
        <v>97</v>
      </c>
      <c r="BK198" s="2">
        <f>IF(ISNA(MATCH($BC198,'2006'!$A$44:$A$139,0)),97,MATCH($BC198,'2006'!$A$44:$A$139,0))</f>
        <v>88</v>
      </c>
      <c r="BL198" s="2">
        <f>IF(ISNA(MATCH($BC198,'2007'!$A$44:$A$139,0)),97,MATCH($BC198,'2007'!$A$44:$A$139,0))</f>
        <v>78</v>
      </c>
      <c r="BM198" s="2">
        <f>IF(ISNA(MATCH($BC198,'2008'!$A$44:$A$139,0)),97,MATCH($BC198,'2008'!$A$44:$A$139,0))</f>
        <v>97</v>
      </c>
      <c r="BN198" s="2">
        <f>IF(ISNA(MATCH($BC198,'2009'!$A$44:$A$139,0)),97,MATCH($BC198,'2009'!$A$44:$A$139,0))</f>
        <v>97</v>
      </c>
      <c r="BO198" s="154">
        <f>IF(ISNA(MATCH($BC198,'2010'!$A$44:$A$139,0)),97,MATCH($BC198,'2010'!$A$44:$A$139,0))</f>
        <v>97</v>
      </c>
      <c r="BQ198">
        <f t="shared" si="90"/>
        <v>1523</v>
      </c>
      <c r="BR198" s="326"/>
      <c r="BS198" s="324"/>
      <c r="BT198" s="324">
        <f t="shared" si="91"/>
        <v>0</v>
      </c>
      <c r="BU198" s="324">
        <f t="shared" ref="BU198:BU261" si="107">(AS198+AD198)+(BT198*$X$1)</f>
        <v>0</v>
      </c>
      <c r="BV198" s="324">
        <f t="shared" ref="BV198:BV261" si="108">AT198+AE198+(BU198*$X$1)</f>
        <v>0</v>
      </c>
      <c r="BW198" s="324">
        <f t="shared" ref="BW198:BW261" si="109">AU198+AF198+(BV198*$X$1)</f>
        <v>0</v>
      </c>
      <c r="BX198" s="324">
        <f t="shared" ref="BX198:BX261" si="110">AV198+AG198+(BW198*$X$1)</f>
        <v>0</v>
      </c>
      <c r="BY198" s="324">
        <f t="shared" ref="BY198:BY261" si="111">AW198+AH198+(BX198*$X$1)</f>
        <v>9</v>
      </c>
      <c r="BZ198" s="324">
        <f t="shared" ref="BZ198:BZ261" si="112">AX198+AI198+(BY198*$X$1)</f>
        <v>20.999400000000001</v>
      </c>
      <c r="CA198" s="324">
        <f t="shared" ref="CA198:CA261" si="113">AY198+AJ198+(BZ198*$X$1)</f>
        <v>13.99820004</v>
      </c>
      <c r="CB198" s="324">
        <f t="shared" ref="CB198:CB261" si="114">AZ198+AK198+(CA198*$X$1)</f>
        <v>9.3312001466639991</v>
      </c>
      <c r="CC198" s="325">
        <f t="shared" ref="CC198:CC261" si="115">BA198+AL198+(CB198*$X$1)</f>
        <v>6.2201780177662211</v>
      </c>
    </row>
    <row r="199" spans="2:81" ht="13.5" thickBot="1">
      <c r="B199" s="138">
        <v>88</v>
      </c>
      <c r="C199" s="52">
        <f t="shared" si="93"/>
        <v>3</v>
      </c>
      <c r="D199" s="52">
        <f t="shared" ref="D199:D262" si="116">IF(C199&gt;=C200,C199,0)</f>
        <v>0</v>
      </c>
      <c r="E199" s="99"/>
      <c r="F199" s="2">
        <f t="shared" si="92"/>
        <v>194</v>
      </c>
      <c r="G199" s="100">
        <v>1071</v>
      </c>
      <c r="H199" s="169">
        <f t="shared" si="94"/>
        <v>2</v>
      </c>
      <c r="I199" s="169">
        <f t="shared" si="95"/>
        <v>21</v>
      </c>
      <c r="J199" s="331">
        <f t="shared" si="96"/>
        <v>6.2041252834436218</v>
      </c>
      <c r="K199" s="99"/>
      <c r="L199" s="268"/>
      <c r="M199" s="268" t="e">
        <f>(INDEX(Finish_table!R$4:R$83,MATCH('10Year_History_Results'!$G199,Finish_table!S$4:S$83,0),1))</f>
        <v>#N/A</v>
      </c>
      <c r="N199" s="268" t="e">
        <f>(INDEX(Finish_table!Z$4:Z$99,MATCH('10Year_History_Results'!$G199,Finish_table!AA$4:AA$99,0),1))</f>
        <v>#N/A</v>
      </c>
      <c r="O199" s="268" t="e">
        <f>(INDEX(Finish_table!AI$4:AI$99,MATCH('10Year_History_Results'!$G199,Finish_table!AJ$4:AJ$99,0),1))</f>
        <v>#N/A</v>
      </c>
      <c r="P199" s="268" t="e">
        <f>(INDEX(Finish_table!AR$4:AR$99,MATCH('10Year_History_Results'!$G199,Finish_table!AS$4:AS$99,0),1))</f>
        <v>#N/A</v>
      </c>
      <c r="Q199" s="268" t="str">
        <f>(INDEX(Finish_table!BA$4:BA$99,MATCH('10Year_History_Results'!$G199,Finish_table!BB$4:BB$99,0),1))</f>
        <v>QF</v>
      </c>
      <c r="R199" s="268" t="e">
        <f>(INDEX(Finish_table!BJ$4:BJ$99,MATCH('10Year_History_Results'!$G199,Finish_table!BK$4:BK$99,0),1))</f>
        <v>#N/A</v>
      </c>
      <c r="S199" s="268" t="e">
        <f>(INDEX(Finish_table!BS$4:BS$99,MATCH('10Year_History_Results'!$G199,Finish_table!BT$4:BT$99,0),1))</f>
        <v>#N/A</v>
      </c>
      <c r="T199" s="268" t="str">
        <f>(INDEX(Finish_table!CB$4:CB$99,MATCH('10Year_History_Results'!$G199,Finish_table!CC$4:CC$99,0),1))</f>
        <v>QF</v>
      </c>
      <c r="U199" s="268" t="e">
        <f>(INDEX(Finish_table!CK$4:CK$99,MATCH('10Year_History_Results'!$G199,Finish_table!CL$4:CL$99,0),1))</f>
        <v>#N/A</v>
      </c>
      <c r="V199" s="288" t="e">
        <f>(INDEX(Finish_table!CT$4:CT$99,MATCH('10Year_History_Results'!$G199,Finish_table!CU$4:CU$99,0),1))</f>
        <v>#N/A</v>
      </c>
      <c r="W199" s="2"/>
      <c r="Z199">
        <f t="shared" si="97"/>
        <v>1071</v>
      </c>
      <c r="AA199" s="117"/>
      <c r="AB199" s="2"/>
      <c r="AC199" s="2">
        <f t="shared" ref="AC199:AC262" si="117">IF(ISNA(M199),0,IF(M199="QF",0,IF(M199="SF",10,IF(M199="F",20,IF(M199="W",30,IF(M199="WF",40,IF(M199="WC",50,0)))))))</f>
        <v>0</v>
      </c>
      <c r="AD199" s="2">
        <f t="shared" si="98"/>
        <v>0</v>
      </c>
      <c r="AE199" s="2">
        <f t="shared" si="99"/>
        <v>0</v>
      </c>
      <c r="AF199" s="2">
        <f t="shared" si="100"/>
        <v>0</v>
      </c>
      <c r="AG199" s="2">
        <f t="shared" si="101"/>
        <v>0</v>
      </c>
      <c r="AH199" s="2">
        <f t="shared" si="102"/>
        <v>0</v>
      </c>
      <c r="AI199" s="2">
        <f t="shared" si="103"/>
        <v>0</v>
      </c>
      <c r="AJ199" s="2">
        <f t="shared" si="104"/>
        <v>0</v>
      </c>
      <c r="AK199" s="2">
        <f t="shared" si="105"/>
        <v>0</v>
      </c>
      <c r="AL199" s="154">
        <f t="shared" si="106"/>
        <v>0</v>
      </c>
      <c r="AM199" s="2">
        <f t="shared" ref="AM199:AM262" si="118">STDEV(AB199:AL199)</f>
        <v>0</v>
      </c>
      <c r="AN199" s="2"/>
      <c r="AO199">
        <f t="shared" ref="AO199:AO262" si="119">$G199</f>
        <v>1071</v>
      </c>
      <c r="AP199" s="117"/>
      <c r="AQ199" s="2"/>
      <c r="AR199" s="2">
        <f>INDEX('2001'!$B$44:$B$140,'10Year_History_Results'!BF199)</f>
        <v>0</v>
      </c>
      <c r="AS199" s="2">
        <f>INDEX('2002'!$B$44:$B$140,'10Year_History_Results'!BG199)</f>
        <v>0</v>
      </c>
      <c r="AT199" s="2">
        <f>INDEX('2003'!$B$44:$B$140,'10Year_History_Results'!BH199)</f>
        <v>0</v>
      </c>
      <c r="AU199" s="2">
        <f>INDEX('2004'!$B$44:$B$140,'10Year_History_Results'!BI199)</f>
        <v>0</v>
      </c>
      <c r="AV199" s="2">
        <f>INDEX('2005'!$B$44:$B$140,'10Year_History_Results'!BJ199)</f>
        <v>10</v>
      </c>
      <c r="AW199" s="2">
        <f>INDEX('2006'!$B$44:$B$140,'10Year_History_Results'!BK199)</f>
        <v>0</v>
      </c>
      <c r="AX199" s="2">
        <f>INDEX('2007'!$B$44:$B$140,'10Year_History_Results'!BL199)</f>
        <v>0</v>
      </c>
      <c r="AY199" s="2">
        <f>INDEX('2008'!$B$44:$B$140,'10Year_History_Results'!BM199)</f>
        <v>11</v>
      </c>
      <c r="AZ199" s="2">
        <f>INDEX('2009'!$B$44:$B$140,'10Year_History_Results'!BN199)</f>
        <v>0</v>
      </c>
      <c r="BA199" s="154">
        <f>INDEX('2010'!$B$44:$B$140,'10Year_History_Results'!BO199)</f>
        <v>0</v>
      </c>
      <c r="BC199">
        <f t="shared" ref="BC199:BC262" si="120">$G199</f>
        <v>1071</v>
      </c>
      <c r="BD199" s="117"/>
      <c r="BE199" s="2"/>
      <c r="BF199" s="2">
        <f>IF(ISNA(MATCH($BC199,'2001'!$A$44:$A$139,0)),97,MATCH($BC199,'2001'!$A$44:$A$139,0))</f>
        <v>97</v>
      </c>
      <c r="BG199" s="2">
        <f>IF(ISNA(MATCH($BC199,'2002'!$A$44:$A$139,0)),97,MATCH($BC199,'2002'!$A$44:$A$139,0))</f>
        <v>97</v>
      </c>
      <c r="BH199" s="2">
        <f>IF(ISNA(MATCH($BC199,'2003'!$A$44:$A$139,0)),97,MATCH($BC199,'2003'!$A$44:$A$139,0))</f>
        <v>97</v>
      </c>
      <c r="BI199" s="2">
        <f>IF(ISNA(MATCH($BC199,'2004'!$A$44:$A$139,0)),97,MATCH($BC199,'2004'!$A$44:$A$139,0))</f>
        <v>97</v>
      </c>
      <c r="BJ199" s="2">
        <f>IF(ISNA(MATCH($BC199,'2005'!$A$44:$A$139,0)),97,MATCH($BC199,'2005'!$A$44:$A$139,0))</f>
        <v>79</v>
      </c>
      <c r="BK199" s="2">
        <f>IF(ISNA(MATCH($BC199,'2006'!$A$44:$A$139,0)),97,MATCH($BC199,'2006'!$A$44:$A$139,0))</f>
        <v>97</v>
      </c>
      <c r="BL199" s="2">
        <f>IF(ISNA(MATCH($BC199,'2007'!$A$44:$A$139,0)),97,MATCH($BC199,'2007'!$A$44:$A$139,0))</f>
        <v>97</v>
      </c>
      <c r="BM199" s="2">
        <f>IF(ISNA(MATCH($BC199,'2008'!$A$44:$A$139,0)),97,MATCH($BC199,'2008'!$A$44:$A$139,0))</f>
        <v>64</v>
      </c>
      <c r="BN199" s="2">
        <f>IF(ISNA(MATCH($BC199,'2009'!$A$44:$A$139,0)),97,MATCH($BC199,'2009'!$A$44:$A$139,0))</f>
        <v>97</v>
      </c>
      <c r="BO199" s="154">
        <f>IF(ISNA(MATCH($BC199,'2010'!$A$44:$A$139,0)),97,MATCH($BC199,'2010'!$A$44:$A$139,0))</f>
        <v>97</v>
      </c>
      <c r="BQ199">
        <f t="shared" ref="BQ199:BQ262" si="121">G199</f>
        <v>1071</v>
      </c>
      <c r="BR199" s="326"/>
      <c r="BS199" s="324"/>
      <c r="BT199" s="324">
        <f t="shared" ref="BT199:BT262" si="122">AR199+AC199</f>
        <v>0</v>
      </c>
      <c r="BU199" s="324">
        <f t="shared" si="107"/>
        <v>0</v>
      </c>
      <c r="BV199" s="324">
        <f t="shared" si="108"/>
        <v>0</v>
      </c>
      <c r="BW199" s="324">
        <f t="shared" si="109"/>
        <v>0</v>
      </c>
      <c r="BX199" s="324">
        <f t="shared" si="110"/>
        <v>10</v>
      </c>
      <c r="BY199" s="324">
        <f t="shared" si="111"/>
        <v>6.6659999999999995</v>
      </c>
      <c r="BZ199" s="324">
        <f t="shared" si="112"/>
        <v>4.4435555999999998</v>
      </c>
      <c r="CA199" s="324">
        <f t="shared" si="113"/>
        <v>13.96207416296</v>
      </c>
      <c r="CB199" s="324">
        <f t="shared" si="114"/>
        <v>9.3071186370291361</v>
      </c>
      <c r="CC199" s="325">
        <f t="shared" si="115"/>
        <v>6.2041252834436218</v>
      </c>
    </row>
    <row r="200" spans="2:81" ht="13.5" thickBot="1">
      <c r="B200" s="138">
        <v>88</v>
      </c>
      <c r="C200" s="52">
        <f t="shared" si="93"/>
        <v>4</v>
      </c>
      <c r="D200" s="52">
        <f t="shared" si="116"/>
        <v>0</v>
      </c>
      <c r="E200" s="99"/>
      <c r="F200" s="2">
        <f t="shared" ref="F200:F263" si="123">F199+1</f>
        <v>195</v>
      </c>
      <c r="G200" s="100">
        <v>2166</v>
      </c>
      <c r="H200" s="169">
        <f t="shared" si="94"/>
        <v>2</v>
      </c>
      <c r="I200" s="169">
        <f t="shared" si="95"/>
        <v>15</v>
      </c>
      <c r="J200" s="331">
        <f t="shared" si="96"/>
        <v>6.0727408251839989</v>
      </c>
      <c r="K200" s="99"/>
      <c r="L200" s="268"/>
      <c r="M200" s="268" t="e">
        <f>(INDEX(Finish_table!R$4:R$83,MATCH('10Year_History_Results'!$G200,Finish_table!S$4:S$83,0),1))</f>
        <v>#N/A</v>
      </c>
      <c r="N200" s="268" t="e">
        <f>(INDEX(Finish_table!Z$4:Z$99,MATCH('10Year_History_Results'!$G200,Finish_table!AA$4:AA$99,0),1))</f>
        <v>#N/A</v>
      </c>
      <c r="O200" s="268" t="e">
        <f>(INDEX(Finish_table!AI$4:AI$99,MATCH('10Year_History_Results'!$G200,Finish_table!AJ$4:AJ$99,0),1))</f>
        <v>#N/A</v>
      </c>
      <c r="P200" s="268" t="e">
        <f>(INDEX(Finish_table!AR$4:AR$99,MATCH('10Year_History_Results'!$G200,Finish_table!AS$4:AS$99,0),1))</f>
        <v>#N/A</v>
      </c>
      <c r="Q200" s="268" t="e">
        <f>(INDEX(Finish_table!BA$4:BA$99,MATCH('10Year_History_Results'!$G200,Finish_table!BB$4:BB$99,0),1))</f>
        <v>#N/A</v>
      </c>
      <c r="R200" s="268" t="e">
        <f>(INDEX(Finish_table!BJ$4:BJ$99,MATCH('10Year_History_Results'!$G200,Finish_table!BK$4:BK$99,0),1))</f>
        <v>#N/A</v>
      </c>
      <c r="S200" s="268" t="str">
        <f>(INDEX(Finish_table!BS$4:BS$99,MATCH('10Year_History_Results'!$G200,Finish_table!BT$4:BT$99,0),1))</f>
        <v>QF</v>
      </c>
      <c r="T200" s="268" t="str">
        <f>(INDEX(Finish_table!CB$4:CB$99,MATCH('10Year_History_Results'!$G200,Finish_table!CC$4:CC$99,0),1))</f>
        <v>SF</v>
      </c>
      <c r="U200" s="268" t="e">
        <f>(INDEX(Finish_table!CK$4:CK$99,MATCH('10Year_History_Results'!$G200,Finish_table!CL$4:CL$99,0),1))</f>
        <v>#N/A</v>
      </c>
      <c r="V200" s="288" t="e">
        <f>(INDEX(Finish_table!CT$4:CT$99,MATCH('10Year_History_Results'!$G200,Finish_table!CU$4:CU$99,0),1))</f>
        <v>#N/A</v>
      </c>
      <c r="W200" s="2"/>
      <c r="Z200">
        <f t="shared" si="97"/>
        <v>2166</v>
      </c>
      <c r="AA200" s="117"/>
      <c r="AB200" s="2"/>
      <c r="AC200" s="2">
        <f t="shared" si="117"/>
        <v>0</v>
      </c>
      <c r="AD200" s="2">
        <f t="shared" si="98"/>
        <v>0</v>
      </c>
      <c r="AE200" s="2">
        <f t="shared" si="99"/>
        <v>0</v>
      </c>
      <c r="AF200" s="2">
        <f t="shared" si="100"/>
        <v>0</v>
      </c>
      <c r="AG200" s="2">
        <f t="shared" si="101"/>
        <v>0</v>
      </c>
      <c r="AH200" s="2">
        <f t="shared" si="102"/>
        <v>0</v>
      </c>
      <c r="AI200" s="2">
        <f t="shared" si="103"/>
        <v>0</v>
      </c>
      <c r="AJ200" s="2">
        <f t="shared" si="104"/>
        <v>10</v>
      </c>
      <c r="AK200" s="2">
        <f t="shared" si="105"/>
        <v>0</v>
      </c>
      <c r="AL200" s="154">
        <f t="shared" si="106"/>
        <v>0</v>
      </c>
      <c r="AM200" s="2">
        <f t="shared" si="118"/>
        <v>3.1622776601683795</v>
      </c>
      <c r="AN200" s="2"/>
      <c r="AO200">
        <f t="shared" si="119"/>
        <v>2166</v>
      </c>
      <c r="AP200" s="117"/>
      <c r="AQ200" s="2"/>
      <c r="AR200" s="2">
        <f>INDEX('2001'!$B$44:$B$140,'10Year_History_Results'!BF200)</f>
        <v>0</v>
      </c>
      <c r="AS200" s="2">
        <f>INDEX('2002'!$B$44:$B$140,'10Year_History_Results'!BG200)</f>
        <v>0</v>
      </c>
      <c r="AT200" s="2">
        <f>INDEX('2003'!$B$44:$B$140,'10Year_History_Results'!BH200)</f>
        <v>0</v>
      </c>
      <c r="AU200" s="2">
        <f>INDEX('2004'!$B$44:$B$140,'10Year_History_Results'!BI200)</f>
        <v>0</v>
      </c>
      <c r="AV200" s="2">
        <f>INDEX('2005'!$B$44:$B$140,'10Year_History_Results'!BJ200)</f>
        <v>0</v>
      </c>
      <c r="AW200" s="2">
        <f>INDEX('2006'!$B$44:$B$140,'10Year_History_Results'!BK200)</f>
        <v>0</v>
      </c>
      <c r="AX200" s="2">
        <f>INDEX('2007'!$B$44:$B$140,'10Year_History_Results'!BL200)</f>
        <v>4</v>
      </c>
      <c r="AY200" s="2">
        <f>INDEX('2008'!$B$44:$B$140,'10Year_History_Results'!BM200)</f>
        <v>1</v>
      </c>
      <c r="AZ200" s="2">
        <f>INDEX('2009'!$B$44:$B$140,'10Year_History_Results'!BN200)</f>
        <v>0</v>
      </c>
      <c r="BA200" s="154">
        <f>INDEX('2010'!$B$44:$B$140,'10Year_History_Results'!BO200)</f>
        <v>0</v>
      </c>
      <c r="BC200">
        <f t="shared" si="120"/>
        <v>2166</v>
      </c>
      <c r="BD200" s="117"/>
      <c r="BE200" s="2"/>
      <c r="BF200" s="2">
        <f>IF(ISNA(MATCH($BC200,'2001'!$A$44:$A$139,0)),97,MATCH($BC200,'2001'!$A$44:$A$139,0))</f>
        <v>97</v>
      </c>
      <c r="BG200" s="2">
        <f>IF(ISNA(MATCH($BC200,'2002'!$A$44:$A$139,0)),97,MATCH($BC200,'2002'!$A$44:$A$139,0))</f>
        <v>97</v>
      </c>
      <c r="BH200" s="2">
        <f>IF(ISNA(MATCH($BC200,'2003'!$A$44:$A$139,0)),97,MATCH($BC200,'2003'!$A$44:$A$139,0))</f>
        <v>97</v>
      </c>
      <c r="BI200" s="2">
        <f>IF(ISNA(MATCH($BC200,'2004'!$A$44:$A$139,0)),97,MATCH($BC200,'2004'!$A$44:$A$139,0))</f>
        <v>97</v>
      </c>
      <c r="BJ200" s="2">
        <f>IF(ISNA(MATCH($BC200,'2005'!$A$44:$A$139,0)),97,MATCH($BC200,'2005'!$A$44:$A$139,0))</f>
        <v>97</v>
      </c>
      <c r="BK200" s="2">
        <f>IF(ISNA(MATCH($BC200,'2006'!$A$44:$A$139,0)),97,MATCH($BC200,'2006'!$A$44:$A$139,0))</f>
        <v>97</v>
      </c>
      <c r="BL200" s="2">
        <f>IF(ISNA(MATCH($BC200,'2007'!$A$44:$A$139,0)),97,MATCH($BC200,'2007'!$A$44:$A$139,0))</f>
        <v>94</v>
      </c>
      <c r="BM200" s="2">
        <f>IF(ISNA(MATCH($BC200,'2008'!$A$44:$A$139,0)),97,MATCH($BC200,'2008'!$A$44:$A$139,0))</f>
        <v>90</v>
      </c>
      <c r="BN200" s="2">
        <f>IF(ISNA(MATCH($BC200,'2009'!$A$44:$A$139,0)),97,MATCH($BC200,'2009'!$A$44:$A$139,0))</f>
        <v>97</v>
      </c>
      <c r="BO200" s="154">
        <f>IF(ISNA(MATCH($BC200,'2010'!$A$44:$A$139,0)),97,MATCH($BC200,'2010'!$A$44:$A$139,0))</f>
        <v>97</v>
      </c>
      <c r="BQ200">
        <f t="shared" si="121"/>
        <v>2166</v>
      </c>
      <c r="BR200" s="326"/>
      <c r="BS200" s="324"/>
      <c r="BT200" s="324">
        <f t="shared" si="122"/>
        <v>0</v>
      </c>
      <c r="BU200" s="324">
        <f t="shared" si="107"/>
        <v>0</v>
      </c>
      <c r="BV200" s="324">
        <f t="shared" si="108"/>
        <v>0</v>
      </c>
      <c r="BW200" s="324">
        <f t="shared" si="109"/>
        <v>0</v>
      </c>
      <c r="BX200" s="324">
        <f t="shared" si="110"/>
        <v>0</v>
      </c>
      <c r="BY200" s="324">
        <f t="shared" si="111"/>
        <v>0</v>
      </c>
      <c r="BZ200" s="324">
        <f t="shared" si="112"/>
        <v>4</v>
      </c>
      <c r="CA200" s="324">
        <f t="shared" si="113"/>
        <v>13.666399999999999</v>
      </c>
      <c r="CB200" s="324">
        <f t="shared" si="114"/>
        <v>9.1100222399999993</v>
      </c>
      <c r="CC200" s="325">
        <f t="shared" si="115"/>
        <v>6.0727408251839989</v>
      </c>
    </row>
    <row r="201" spans="2:81" ht="13.5" thickBot="1">
      <c r="B201" s="138">
        <v>88</v>
      </c>
      <c r="C201" s="52">
        <f t="shared" si="93"/>
        <v>5</v>
      </c>
      <c r="D201" s="52">
        <f t="shared" si="116"/>
        <v>5</v>
      </c>
      <c r="E201" s="99"/>
      <c r="F201" s="2">
        <f t="shared" si="123"/>
        <v>196</v>
      </c>
      <c r="G201" s="100">
        <v>1058</v>
      </c>
      <c r="H201" s="169">
        <f t="shared" si="94"/>
        <v>1</v>
      </c>
      <c r="I201" s="169">
        <f t="shared" si="95"/>
        <v>6</v>
      </c>
      <c r="J201" s="331">
        <f t="shared" si="96"/>
        <v>6</v>
      </c>
      <c r="K201" s="99"/>
      <c r="L201" s="268"/>
      <c r="M201" s="268" t="e">
        <f>(INDEX(Finish_table!R$4:R$83,MATCH('10Year_History_Results'!$G201,Finish_table!S$4:S$83,0),1))</f>
        <v>#N/A</v>
      </c>
      <c r="N201" s="268" t="e">
        <f>(INDEX(Finish_table!Z$4:Z$99,MATCH('10Year_History_Results'!$G201,Finish_table!AA$4:AA$99,0),1))</f>
        <v>#N/A</v>
      </c>
      <c r="O201" s="268" t="e">
        <f>(INDEX(Finish_table!AI$4:AI$99,MATCH('10Year_History_Results'!$G201,Finish_table!AJ$4:AJ$99,0),1))</f>
        <v>#N/A</v>
      </c>
      <c r="P201" s="268" t="e">
        <f>(INDEX(Finish_table!AR$4:AR$99,MATCH('10Year_History_Results'!$G201,Finish_table!AS$4:AS$99,0),1))</f>
        <v>#N/A</v>
      </c>
      <c r="Q201" s="268" t="e">
        <f>(INDEX(Finish_table!BA$4:BA$99,MATCH('10Year_History_Results'!$G201,Finish_table!BB$4:BB$99,0),1))</f>
        <v>#N/A</v>
      </c>
      <c r="R201" s="268" t="e">
        <f>(INDEX(Finish_table!BJ$4:BJ$99,MATCH('10Year_History_Results'!$G201,Finish_table!BK$4:BK$99,0),1))</f>
        <v>#N/A</v>
      </c>
      <c r="S201" s="268" t="e">
        <f>(INDEX(Finish_table!BS$4:BS$99,MATCH('10Year_History_Results'!$G201,Finish_table!BT$4:BT$99,0),1))</f>
        <v>#N/A</v>
      </c>
      <c r="T201" s="268" t="e">
        <f>(INDEX(Finish_table!CB$4:CB$99,MATCH('10Year_History_Results'!$G201,Finish_table!CC$4:CC$99,0),1))</f>
        <v>#N/A</v>
      </c>
      <c r="U201" s="268" t="e">
        <f>(INDEX(Finish_table!CK$4:CK$99,MATCH('10Year_History_Results'!$G201,Finish_table!CL$4:CL$99,0),1))</f>
        <v>#N/A</v>
      </c>
      <c r="V201" s="288" t="str">
        <f>(INDEX(Finish_table!CT$4:CT$99,MATCH('10Year_History_Results'!$G201,Finish_table!CU$4:CU$99,0),1))</f>
        <v>QF</v>
      </c>
      <c r="W201" s="2"/>
      <c r="Z201">
        <f t="shared" si="97"/>
        <v>1058</v>
      </c>
      <c r="AA201" s="117"/>
      <c r="AB201" s="2"/>
      <c r="AC201" s="2">
        <f t="shared" si="117"/>
        <v>0</v>
      </c>
      <c r="AD201" s="2">
        <f t="shared" si="98"/>
        <v>0</v>
      </c>
      <c r="AE201" s="2">
        <f t="shared" si="99"/>
        <v>0</v>
      </c>
      <c r="AF201" s="2">
        <f t="shared" si="100"/>
        <v>0</v>
      </c>
      <c r="AG201" s="2">
        <f t="shared" si="101"/>
        <v>0</v>
      </c>
      <c r="AH201" s="2">
        <f t="shared" si="102"/>
        <v>0</v>
      </c>
      <c r="AI201" s="2">
        <f t="shared" si="103"/>
        <v>0</v>
      </c>
      <c r="AJ201" s="2">
        <f t="shared" si="104"/>
        <v>0</v>
      </c>
      <c r="AK201" s="2">
        <f t="shared" si="105"/>
        <v>0</v>
      </c>
      <c r="AL201" s="154">
        <f t="shared" si="106"/>
        <v>0</v>
      </c>
      <c r="AM201" s="2">
        <f t="shared" si="118"/>
        <v>0</v>
      </c>
      <c r="AN201" s="2"/>
      <c r="AO201">
        <f t="shared" si="119"/>
        <v>1058</v>
      </c>
      <c r="AP201" s="117"/>
      <c r="AQ201" s="2"/>
      <c r="AR201" s="2">
        <f>INDEX('2001'!$B$44:$B$140,'10Year_History_Results'!BF201)</f>
        <v>0</v>
      </c>
      <c r="AS201" s="2">
        <f>INDEX('2002'!$B$44:$B$140,'10Year_History_Results'!BG201)</f>
        <v>0</v>
      </c>
      <c r="AT201" s="2">
        <f>INDEX('2003'!$B$44:$B$140,'10Year_History_Results'!BH201)</f>
        <v>0</v>
      </c>
      <c r="AU201" s="2">
        <f>INDEX('2004'!$B$44:$B$140,'10Year_History_Results'!BI201)</f>
        <v>0</v>
      </c>
      <c r="AV201" s="2">
        <f>INDEX('2005'!$B$44:$B$140,'10Year_History_Results'!BJ201)</f>
        <v>0</v>
      </c>
      <c r="AW201" s="2">
        <f>INDEX('2006'!$B$44:$B$140,'10Year_History_Results'!BK201)</f>
        <v>0</v>
      </c>
      <c r="AX201" s="2">
        <f>INDEX('2007'!$B$44:$B$140,'10Year_History_Results'!BL201)</f>
        <v>0</v>
      </c>
      <c r="AY201" s="2">
        <f>INDEX('2008'!$B$44:$B$140,'10Year_History_Results'!BM201)</f>
        <v>0</v>
      </c>
      <c r="AZ201" s="2">
        <f>INDEX('2009'!$B$44:$B$140,'10Year_History_Results'!BN201)</f>
        <v>0</v>
      </c>
      <c r="BA201" s="154">
        <f>INDEX('2010'!$B$44:$B$140,'10Year_History_Results'!BO201)</f>
        <v>6</v>
      </c>
      <c r="BC201">
        <f t="shared" si="120"/>
        <v>1058</v>
      </c>
      <c r="BD201" s="117"/>
      <c r="BE201" s="2"/>
      <c r="BF201" s="2">
        <f>IF(ISNA(MATCH($BC201,'2001'!$A$44:$A$139,0)),97,MATCH($BC201,'2001'!$A$44:$A$139,0))</f>
        <v>97</v>
      </c>
      <c r="BG201" s="2">
        <f>IF(ISNA(MATCH($BC201,'2002'!$A$44:$A$139,0)),97,MATCH($BC201,'2002'!$A$44:$A$139,0))</f>
        <v>97</v>
      </c>
      <c r="BH201" s="2">
        <f>IF(ISNA(MATCH($BC201,'2003'!$A$44:$A$139,0)),97,MATCH($BC201,'2003'!$A$44:$A$139,0))</f>
        <v>97</v>
      </c>
      <c r="BI201" s="2">
        <f>IF(ISNA(MATCH($BC201,'2004'!$A$44:$A$139,0)),97,MATCH($BC201,'2004'!$A$44:$A$139,0))</f>
        <v>97</v>
      </c>
      <c r="BJ201" s="2">
        <f>IF(ISNA(MATCH($BC201,'2005'!$A$44:$A$139,0)),97,MATCH($BC201,'2005'!$A$44:$A$139,0))</f>
        <v>97</v>
      </c>
      <c r="BK201" s="2">
        <f>IF(ISNA(MATCH($BC201,'2006'!$A$44:$A$139,0)),97,MATCH($BC201,'2006'!$A$44:$A$139,0))</f>
        <v>97</v>
      </c>
      <c r="BL201" s="2">
        <f>IF(ISNA(MATCH($BC201,'2007'!$A$44:$A$139,0)),97,MATCH($BC201,'2007'!$A$44:$A$139,0))</f>
        <v>97</v>
      </c>
      <c r="BM201" s="2">
        <f>IF(ISNA(MATCH($BC201,'2008'!$A$44:$A$139,0)),97,MATCH($BC201,'2008'!$A$44:$A$139,0))</f>
        <v>97</v>
      </c>
      <c r="BN201" s="2">
        <f>IF(ISNA(MATCH($BC201,'2009'!$A$44:$A$139,0)),97,MATCH($BC201,'2009'!$A$44:$A$139,0))</f>
        <v>97</v>
      </c>
      <c r="BO201" s="154">
        <f>IF(ISNA(MATCH($BC201,'2010'!$A$44:$A$139,0)),97,MATCH($BC201,'2010'!$A$44:$A$139,0))</f>
        <v>52</v>
      </c>
      <c r="BQ201">
        <f t="shared" si="121"/>
        <v>1058</v>
      </c>
      <c r="BR201" s="326"/>
      <c r="BS201" s="324"/>
      <c r="BT201" s="324">
        <f t="shared" si="122"/>
        <v>0</v>
      </c>
      <c r="BU201" s="324">
        <f t="shared" si="107"/>
        <v>0</v>
      </c>
      <c r="BV201" s="324">
        <f t="shared" si="108"/>
        <v>0</v>
      </c>
      <c r="BW201" s="324">
        <f t="shared" si="109"/>
        <v>0</v>
      </c>
      <c r="BX201" s="324">
        <f t="shared" si="110"/>
        <v>0</v>
      </c>
      <c r="BY201" s="324">
        <f t="shared" si="111"/>
        <v>0</v>
      </c>
      <c r="BZ201" s="324">
        <f t="shared" si="112"/>
        <v>0</v>
      </c>
      <c r="CA201" s="324">
        <f t="shared" si="113"/>
        <v>0</v>
      </c>
      <c r="CB201" s="324">
        <f t="shared" si="114"/>
        <v>0</v>
      </c>
      <c r="CC201" s="325">
        <f t="shared" si="115"/>
        <v>6</v>
      </c>
    </row>
    <row r="202" spans="2:81" ht="13.5" thickBot="1">
      <c r="B202" s="282">
        <v>93</v>
      </c>
      <c r="C202" s="52">
        <f t="shared" si="93"/>
        <v>1</v>
      </c>
      <c r="D202" s="52">
        <f t="shared" si="116"/>
        <v>0</v>
      </c>
      <c r="E202" s="99"/>
      <c r="F202" s="2">
        <f t="shared" si="123"/>
        <v>197</v>
      </c>
      <c r="G202" s="100">
        <v>1002</v>
      </c>
      <c r="H202" s="169">
        <f t="shared" si="94"/>
        <v>1</v>
      </c>
      <c r="I202" s="169">
        <f t="shared" si="95"/>
        <v>9</v>
      </c>
      <c r="J202" s="331">
        <f t="shared" si="96"/>
        <v>5.9993999999999996</v>
      </c>
      <c r="K202" s="99"/>
      <c r="L202" s="268"/>
      <c r="M202" s="268" t="e">
        <f>(INDEX(Finish_table!R$4:R$83,MATCH('10Year_History_Results'!$G202,Finish_table!S$4:S$83,0),1))</f>
        <v>#N/A</v>
      </c>
      <c r="N202" s="268" t="e">
        <f>(INDEX(Finish_table!Z$4:Z$99,MATCH('10Year_History_Results'!$G202,Finish_table!AA$4:AA$99,0),1))</f>
        <v>#N/A</v>
      </c>
      <c r="O202" s="268" t="e">
        <f>(INDEX(Finish_table!AI$4:AI$99,MATCH('10Year_History_Results'!$G202,Finish_table!AJ$4:AJ$99,0),1))</f>
        <v>#N/A</v>
      </c>
      <c r="P202" s="268" t="e">
        <f>(INDEX(Finish_table!AR$4:AR$99,MATCH('10Year_History_Results'!$G202,Finish_table!AS$4:AS$99,0),1))</f>
        <v>#N/A</v>
      </c>
      <c r="Q202" s="268" t="e">
        <f>(INDEX(Finish_table!BA$4:BA$99,MATCH('10Year_History_Results'!$G202,Finish_table!BB$4:BB$99,0),1))</f>
        <v>#N/A</v>
      </c>
      <c r="R202" s="268" t="e">
        <f>(INDEX(Finish_table!BJ$4:BJ$99,MATCH('10Year_History_Results'!$G202,Finish_table!BK$4:BK$99,0),1))</f>
        <v>#N/A</v>
      </c>
      <c r="S202" s="268" t="e">
        <f>(INDEX(Finish_table!BS$4:BS$99,MATCH('10Year_History_Results'!$G202,Finish_table!BT$4:BT$99,0),1))</f>
        <v>#N/A</v>
      </c>
      <c r="T202" s="268" t="e">
        <f>(INDEX(Finish_table!CB$4:CB$99,MATCH('10Year_History_Results'!$G202,Finish_table!CC$4:CC$99,0),1))</f>
        <v>#N/A</v>
      </c>
      <c r="U202" s="268" t="str">
        <f>(INDEX(Finish_table!CK$4:CK$99,MATCH('10Year_History_Results'!$G202,Finish_table!CL$4:CL$99,0),1))</f>
        <v>QF</v>
      </c>
      <c r="V202" s="288" t="e">
        <f>(INDEX(Finish_table!CT$4:CT$99,MATCH('10Year_History_Results'!$G202,Finish_table!CU$4:CU$99,0),1))</f>
        <v>#N/A</v>
      </c>
      <c r="W202" s="2"/>
      <c r="Z202">
        <f t="shared" si="97"/>
        <v>1002</v>
      </c>
      <c r="AA202" s="117"/>
      <c r="AB202" s="2"/>
      <c r="AC202" s="2">
        <f t="shared" si="117"/>
        <v>0</v>
      </c>
      <c r="AD202" s="2">
        <f t="shared" si="98"/>
        <v>0</v>
      </c>
      <c r="AE202" s="2">
        <f t="shared" si="99"/>
        <v>0</v>
      </c>
      <c r="AF202" s="2">
        <f t="shared" si="100"/>
        <v>0</v>
      </c>
      <c r="AG202" s="2">
        <f t="shared" si="101"/>
        <v>0</v>
      </c>
      <c r="AH202" s="2">
        <f t="shared" si="102"/>
        <v>0</v>
      </c>
      <c r="AI202" s="2">
        <f t="shared" si="103"/>
        <v>0</v>
      </c>
      <c r="AJ202" s="2">
        <f t="shared" si="104"/>
        <v>0</v>
      </c>
      <c r="AK202" s="2">
        <f t="shared" si="105"/>
        <v>0</v>
      </c>
      <c r="AL202" s="154">
        <f t="shared" si="106"/>
        <v>0</v>
      </c>
      <c r="AM202" s="2">
        <f t="shared" si="118"/>
        <v>0</v>
      </c>
      <c r="AN202" s="2"/>
      <c r="AO202">
        <f t="shared" si="119"/>
        <v>1002</v>
      </c>
      <c r="AP202" s="117"/>
      <c r="AQ202" s="2"/>
      <c r="AR202" s="2">
        <f>INDEX('2001'!$B$44:$B$140,'10Year_History_Results'!BF202)</f>
        <v>0</v>
      </c>
      <c r="AS202" s="2">
        <f>INDEX('2002'!$B$44:$B$140,'10Year_History_Results'!BG202)</f>
        <v>0</v>
      </c>
      <c r="AT202" s="2">
        <f>INDEX('2003'!$B$44:$B$140,'10Year_History_Results'!BH202)</f>
        <v>0</v>
      </c>
      <c r="AU202" s="2">
        <f>INDEX('2004'!$B$44:$B$140,'10Year_History_Results'!BI202)</f>
        <v>0</v>
      </c>
      <c r="AV202" s="2">
        <f>INDEX('2005'!$B$44:$B$140,'10Year_History_Results'!BJ202)</f>
        <v>0</v>
      </c>
      <c r="AW202" s="2">
        <f>INDEX('2006'!$B$44:$B$140,'10Year_History_Results'!BK202)</f>
        <v>0</v>
      </c>
      <c r="AX202" s="2">
        <f>INDEX('2007'!$B$44:$B$140,'10Year_History_Results'!BL202)</f>
        <v>0</v>
      </c>
      <c r="AY202" s="2">
        <f>INDEX('2008'!$B$44:$B$140,'10Year_History_Results'!BM202)</f>
        <v>0</v>
      </c>
      <c r="AZ202" s="2">
        <f>INDEX('2009'!$B$44:$B$140,'10Year_History_Results'!BN202)</f>
        <v>9</v>
      </c>
      <c r="BA202" s="154">
        <f>INDEX('2010'!$B$44:$B$140,'10Year_History_Results'!BO202)</f>
        <v>0</v>
      </c>
      <c r="BC202">
        <f t="shared" si="120"/>
        <v>1002</v>
      </c>
      <c r="BD202" s="117"/>
      <c r="BE202" s="2"/>
      <c r="BF202" s="2">
        <f>IF(ISNA(MATCH($BC202,'2001'!$A$44:$A$139,0)),97,MATCH($BC202,'2001'!$A$44:$A$139,0))</f>
        <v>97</v>
      </c>
      <c r="BG202" s="2">
        <f>IF(ISNA(MATCH($BC202,'2002'!$A$44:$A$139,0)),97,MATCH($BC202,'2002'!$A$44:$A$139,0))</f>
        <v>97</v>
      </c>
      <c r="BH202" s="2">
        <f>IF(ISNA(MATCH($BC202,'2003'!$A$44:$A$139,0)),97,MATCH($BC202,'2003'!$A$44:$A$139,0))</f>
        <v>97</v>
      </c>
      <c r="BI202" s="2">
        <f>IF(ISNA(MATCH($BC202,'2004'!$A$44:$A$139,0)),97,MATCH($BC202,'2004'!$A$44:$A$139,0))</f>
        <v>97</v>
      </c>
      <c r="BJ202" s="2">
        <f>IF(ISNA(MATCH($BC202,'2005'!$A$44:$A$139,0)),97,MATCH($BC202,'2005'!$A$44:$A$139,0))</f>
        <v>97</v>
      </c>
      <c r="BK202" s="2">
        <f>IF(ISNA(MATCH($BC202,'2006'!$A$44:$A$139,0)),97,MATCH($BC202,'2006'!$A$44:$A$139,0))</f>
        <v>97</v>
      </c>
      <c r="BL202" s="2">
        <f>IF(ISNA(MATCH($BC202,'2007'!$A$44:$A$139,0)),97,MATCH($BC202,'2007'!$A$44:$A$139,0))</f>
        <v>97</v>
      </c>
      <c r="BM202" s="2">
        <f>IF(ISNA(MATCH($BC202,'2008'!$A$44:$A$139,0)),97,MATCH($BC202,'2008'!$A$44:$A$139,0))</f>
        <v>97</v>
      </c>
      <c r="BN202" s="2">
        <f>IF(ISNA(MATCH($BC202,'2009'!$A$44:$A$139,0)),97,MATCH($BC202,'2009'!$A$44:$A$139,0))</f>
        <v>60</v>
      </c>
      <c r="BO202" s="154">
        <f>IF(ISNA(MATCH($BC202,'2010'!$A$44:$A$139,0)),97,MATCH($BC202,'2010'!$A$44:$A$139,0))</f>
        <v>97</v>
      </c>
      <c r="BQ202">
        <f t="shared" si="121"/>
        <v>1002</v>
      </c>
      <c r="BR202" s="326"/>
      <c r="BS202" s="324"/>
      <c r="BT202" s="324">
        <f t="shared" si="122"/>
        <v>0</v>
      </c>
      <c r="BU202" s="324">
        <f t="shared" si="107"/>
        <v>0</v>
      </c>
      <c r="BV202" s="324">
        <f t="shared" si="108"/>
        <v>0</v>
      </c>
      <c r="BW202" s="324">
        <f t="shared" si="109"/>
        <v>0</v>
      </c>
      <c r="BX202" s="324">
        <f t="shared" si="110"/>
        <v>0</v>
      </c>
      <c r="BY202" s="324">
        <f t="shared" si="111"/>
        <v>0</v>
      </c>
      <c r="BZ202" s="324">
        <f t="shared" si="112"/>
        <v>0</v>
      </c>
      <c r="CA202" s="324">
        <f t="shared" si="113"/>
        <v>0</v>
      </c>
      <c r="CB202" s="324">
        <f t="shared" si="114"/>
        <v>9</v>
      </c>
      <c r="CC202" s="325">
        <f t="shared" si="115"/>
        <v>5.9993999999999996</v>
      </c>
    </row>
    <row r="203" spans="2:81" ht="13.5" thickBot="1">
      <c r="B203" s="138">
        <v>93</v>
      </c>
      <c r="C203" s="52">
        <f t="shared" si="93"/>
        <v>2</v>
      </c>
      <c r="D203" s="52">
        <f t="shared" si="116"/>
        <v>0</v>
      </c>
      <c r="E203" s="99"/>
      <c r="F203" s="2">
        <f t="shared" si="123"/>
        <v>198</v>
      </c>
      <c r="G203" s="100">
        <v>1208</v>
      </c>
      <c r="H203" s="169">
        <f t="shared" si="94"/>
        <v>1</v>
      </c>
      <c r="I203" s="169">
        <f t="shared" si="95"/>
        <v>9</v>
      </c>
      <c r="J203" s="331">
        <f t="shared" si="96"/>
        <v>5.9993999999999996</v>
      </c>
      <c r="K203" s="99"/>
      <c r="L203" s="268"/>
      <c r="M203" s="268" t="e">
        <f>(INDEX(Finish_table!R$4:R$83,MATCH('10Year_History_Results'!$G203,Finish_table!S$4:S$83,0),1))</f>
        <v>#N/A</v>
      </c>
      <c r="N203" s="268" t="e">
        <f>(INDEX(Finish_table!Z$4:Z$99,MATCH('10Year_History_Results'!$G203,Finish_table!AA$4:AA$99,0),1))</f>
        <v>#N/A</v>
      </c>
      <c r="O203" s="268" t="e">
        <f>(INDEX(Finish_table!AI$4:AI$99,MATCH('10Year_History_Results'!$G203,Finish_table!AJ$4:AJ$99,0),1))</f>
        <v>#N/A</v>
      </c>
      <c r="P203" s="268" t="e">
        <f>(INDEX(Finish_table!AR$4:AR$99,MATCH('10Year_History_Results'!$G203,Finish_table!AS$4:AS$99,0),1))</f>
        <v>#N/A</v>
      </c>
      <c r="Q203" s="268" t="e">
        <f>(INDEX(Finish_table!BA$4:BA$99,MATCH('10Year_History_Results'!$G203,Finish_table!BB$4:BB$99,0),1))</f>
        <v>#N/A</v>
      </c>
      <c r="R203" s="268" t="e">
        <f>(INDEX(Finish_table!BJ$4:BJ$99,MATCH('10Year_History_Results'!$G203,Finish_table!BK$4:BK$99,0),1))</f>
        <v>#N/A</v>
      </c>
      <c r="S203" s="268" t="e">
        <f>(INDEX(Finish_table!BS$4:BS$99,MATCH('10Year_History_Results'!$G203,Finish_table!BT$4:BT$99,0),1))</f>
        <v>#N/A</v>
      </c>
      <c r="T203" s="268" t="e">
        <f>(INDEX(Finish_table!CB$4:CB$99,MATCH('10Year_History_Results'!$G203,Finish_table!CC$4:CC$99,0),1))</f>
        <v>#N/A</v>
      </c>
      <c r="U203" s="268" t="str">
        <f>(INDEX(Finish_table!CK$4:CK$99,MATCH('10Year_History_Results'!$G203,Finish_table!CL$4:CL$99,0),1))</f>
        <v>QF</v>
      </c>
      <c r="V203" s="288" t="e">
        <f>(INDEX(Finish_table!CT$4:CT$99,MATCH('10Year_History_Results'!$G203,Finish_table!CU$4:CU$99,0),1))</f>
        <v>#N/A</v>
      </c>
      <c r="W203" s="2"/>
      <c r="Z203">
        <f t="shared" si="97"/>
        <v>1208</v>
      </c>
      <c r="AA203" s="117"/>
      <c r="AB203" s="2"/>
      <c r="AC203" s="2">
        <f t="shared" si="117"/>
        <v>0</v>
      </c>
      <c r="AD203" s="2">
        <f t="shared" si="98"/>
        <v>0</v>
      </c>
      <c r="AE203" s="2">
        <f t="shared" si="99"/>
        <v>0</v>
      </c>
      <c r="AF203" s="2">
        <f t="shared" si="100"/>
        <v>0</v>
      </c>
      <c r="AG203" s="2">
        <f t="shared" si="101"/>
        <v>0</v>
      </c>
      <c r="AH203" s="2">
        <f t="shared" si="102"/>
        <v>0</v>
      </c>
      <c r="AI203" s="2">
        <f t="shared" si="103"/>
        <v>0</v>
      </c>
      <c r="AJ203" s="2">
        <f t="shared" si="104"/>
        <v>0</v>
      </c>
      <c r="AK203" s="2">
        <f t="shared" si="105"/>
        <v>0</v>
      </c>
      <c r="AL203" s="154">
        <f t="shared" si="106"/>
        <v>0</v>
      </c>
      <c r="AM203" s="2">
        <f t="shared" si="118"/>
        <v>0</v>
      </c>
      <c r="AN203" s="2"/>
      <c r="AO203">
        <f t="shared" si="119"/>
        <v>1208</v>
      </c>
      <c r="AP203" s="117"/>
      <c r="AQ203" s="2"/>
      <c r="AR203" s="2">
        <f>INDEX('2001'!$B$44:$B$140,'10Year_History_Results'!BF203)</f>
        <v>0</v>
      </c>
      <c r="AS203" s="2">
        <f>INDEX('2002'!$B$44:$B$140,'10Year_History_Results'!BG203)</f>
        <v>0</v>
      </c>
      <c r="AT203" s="2">
        <f>INDEX('2003'!$B$44:$B$140,'10Year_History_Results'!BH203)</f>
        <v>0</v>
      </c>
      <c r="AU203" s="2">
        <f>INDEX('2004'!$B$44:$B$140,'10Year_History_Results'!BI203)</f>
        <v>0</v>
      </c>
      <c r="AV203" s="2">
        <f>INDEX('2005'!$B$44:$B$140,'10Year_History_Results'!BJ203)</f>
        <v>0</v>
      </c>
      <c r="AW203" s="2">
        <f>INDEX('2006'!$B$44:$B$140,'10Year_History_Results'!BK203)</f>
        <v>0</v>
      </c>
      <c r="AX203" s="2">
        <f>INDEX('2007'!$B$44:$B$140,'10Year_History_Results'!BL203)</f>
        <v>0</v>
      </c>
      <c r="AY203" s="2">
        <f>INDEX('2008'!$B$44:$B$140,'10Year_History_Results'!BM203)</f>
        <v>0</v>
      </c>
      <c r="AZ203" s="2">
        <f>INDEX('2009'!$B$44:$B$140,'10Year_History_Results'!BN203)</f>
        <v>9</v>
      </c>
      <c r="BA203" s="154">
        <f>INDEX('2010'!$B$44:$B$140,'10Year_History_Results'!BO203)</f>
        <v>0</v>
      </c>
      <c r="BC203">
        <f t="shared" si="120"/>
        <v>1208</v>
      </c>
      <c r="BD203" s="117"/>
      <c r="BE203" s="2"/>
      <c r="BF203" s="2">
        <f>IF(ISNA(MATCH($BC203,'2001'!$A$44:$A$139,0)),97,MATCH($BC203,'2001'!$A$44:$A$139,0))</f>
        <v>97</v>
      </c>
      <c r="BG203" s="2">
        <f>IF(ISNA(MATCH($BC203,'2002'!$A$44:$A$139,0)),97,MATCH($BC203,'2002'!$A$44:$A$139,0))</f>
        <v>97</v>
      </c>
      <c r="BH203" s="2">
        <f>IF(ISNA(MATCH($BC203,'2003'!$A$44:$A$139,0)),97,MATCH($BC203,'2003'!$A$44:$A$139,0))</f>
        <v>97</v>
      </c>
      <c r="BI203" s="2">
        <f>IF(ISNA(MATCH($BC203,'2004'!$A$44:$A$139,0)),97,MATCH($BC203,'2004'!$A$44:$A$139,0))</f>
        <v>97</v>
      </c>
      <c r="BJ203" s="2">
        <f>IF(ISNA(MATCH($BC203,'2005'!$A$44:$A$139,0)),97,MATCH($BC203,'2005'!$A$44:$A$139,0))</f>
        <v>97</v>
      </c>
      <c r="BK203" s="2">
        <f>IF(ISNA(MATCH($BC203,'2006'!$A$44:$A$139,0)),97,MATCH($BC203,'2006'!$A$44:$A$139,0))</f>
        <v>97</v>
      </c>
      <c r="BL203" s="2">
        <f>IF(ISNA(MATCH($BC203,'2007'!$A$44:$A$139,0)),97,MATCH($BC203,'2007'!$A$44:$A$139,0))</f>
        <v>97</v>
      </c>
      <c r="BM203" s="2">
        <f>IF(ISNA(MATCH($BC203,'2008'!$A$44:$A$139,0)),97,MATCH($BC203,'2008'!$A$44:$A$139,0))</f>
        <v>97</v>
      </c>
      <c r="BN203" s="2">
        <f>IF(ISNA(MATCH($BC203,'2009'!$A$44:$A$139,0)),97,MATCH($BC203,'2009'!$A$44:$A$139,0))</f>
        <v>63</v>
      </c>
      <c r="BO203" s="154">
        <f>IF(ISNA(MATCH($BC203,'2010'!$A$44:$A$139,0)),97,MATCH($BC203,'2010'!$A$44:$A$139,0))</f>
        <v>97</v>
      </c>
      <c r="BQ203">
        <f t="shared" si="121"/>
        <v>1208</v>
      </c>
      <c r="BR203" s="326"/>
      <c r="BS203" s="324"/>
      <c r="BT203" s="324">
        <f t="shared" si="122"/>
        <v>0</v>
      </c>
      <c r="BU203" s="324">
        <f t="shared" si="107"/>
        <v>0</v>
      </c>
      <c r="BV203" s="324">
        <f t="shared" si="108"/>
        <v>0</v>
      </c>
      <c r="BW203" s="324">
        <f t="shared" si="109"/>
        <v>0</v>
      </c>
      <c r="BX203" s="324">
        <f t="shared" si="110"/>
        <v>0</v>
      </c>
      <c r="BY203" s="324">
        <f t="shared" si="111"/>
        <v>0</v>
      </c>
      <c r="BZ203" s="324">
        <f t="shared" si="112"/>
        <v>0</v>
      </c>
      <c r="CA203" s="324">
        <f t="shared" si="113"/>
        <v>0</v>
      </c>
      <c r="CB203" s="324">
        <f t="shared" si="114"/>
        <v>9</v>
      </c>
      <c r="CC203" s="325">
        <f t="shared" si="115"/>
        <v>5.9993999999999996</v>
      </c>
    </row>
    <row r="204" spans="2:81" ht="13.5" thickBot="1">
      <c r="B204" s="138">
        <v>93</v>
      </c>
      <c r="C204" s="52">
        <f t="shared" si="93"/>
        <v>3</v>
      </c>
      <c r="D204" s="52">
        <f t="shared" si="116"/>
        <v>0</v>
      </c>
      <c r="E204" s="99"/>
      <c r="F204" s="2">
        <f t="shared" si="123"/>
        <v>199</v>
      </c>
      <c r="G204" s="100">
        <v>312</v>
      </c>
      <c r="H204" s="169">
        <f t="shared" si="94"/>
        <v>4</v>
      </c>
      <c r="I204" s="169">
        <f t="shared" si="95"/>
        <v>109</v>
      </c>
      <c r="J204" s="331">
        <f t="shared" si="96"/>
        <v>5.9722934124838734</v>
      </c>
      <c r="K204" s="99"/>
      <c r="L204" s="268"/>
      <c r="M204" s="268" t="str">
        <f>(INDEX(Finish_table!R$4:R$83,MATCH('10Year_History_Results'!$G204,Finish_table!S$4:S$83,0),1))</f>
        <v>F</v>
      </c>
      <c r="N204" s="268" t="str">
        <f>(INDEX(Finish_table!Z$4:Z$99,MATCH('10Year_History_Results'!$G204,Finish_table!AA$4:AA$99,0),1))</f>
        <v>SF</v>
      </c>
      <c r="O204" s="268" t="str">
        <f>(INDEX(Finish_table!AI$4:AI$99,MATCH('10Year_History_Results'!$G204,Finish_table!AJ$4:AJ$99,0),1))</f>
        <v>F</v>
      </c>
      <c r="P204" s="268" t="e">
        <f>(INDEX(Finish_table!AR$4:AR$99,MATCH('10Year_History_Results'!$G204,Finish_table!AS$4:AS$99,0),1))</f>
        <v>#N/A</v>
      </c>
      <c r="Q204" s="268" t="str">
        <f>(INDEX(Finish_table!BA$4:BA$99,MATCH('10Year_History_Results'!$G204,Finish_table!BB$4:BB$99,0),1))</f>
        <v>SF</v>
      </c>
      <c r="R204" s="268" t="e">
        <f>(INDEX(Finish_table!BJ$4:BJ$99,MATCH('10Year_History_Results'!$G204,Finish_table!BK$4:BK$99,0),1))</f>
        <v>#N/A</v>
      </c>
      <c r="S204" s="268" t="e">
        <f>(INDEX(Finish_table!BS$4:BS$99,MATCH('10Year_History_Results'!$G204,Finish_table!BT$4:BT$99,0),1))</f>
        <v>#N/A</v>
      </c>
      <c r="T204" s="268" t="e">
        <f>(INDEX(Finish_table!CB$4:CB$99,MATCH('10Year_History_Results'!$G204,Finish_table!CC$4:CC$99,0),1))</f>
        <v>#N/A</v>
      </c>
      <c r="U204" s="268" t="e">
        <f>(INDEX(Finish_table!CK$4:CK$99,MATCH('10Year_History_Results'!$G204,Finish_table!CL$4:CL$99,0),1))</f>
        <v>#N/A</v>
      </c>
      <c r="V204" s="288" t="e">
        <f>(INDEX(Finish_table!CT$4:CT$99,MATCH('10Year_History_Results'!$G204,Finish_table!CU$4:CU$99,0),1))</f>
        <v>#N/A</v>
      </c>
      <c r="W204" s="2"/>
      <c r="Z204">
        <f t="shared" si="97"/>
        <v>312</v>
      </c>
      <c r="AA204" s="117"/>
      <c r="AB204" s="2"/>
      <c r="AC204" s="2">
        <f t="shared" si="117"/>
        <v>20</v>
      </c>
      <c r="AD204" s="2">
        <f t="shared" si="98"/>
        <v>10</v>
      </c>
      <c r="AE204" s="2">
        <f t="shared" si="99"/>
        <v>20</v>
      </c>
      <c r="AF204" s="2">
        <f t="shared" si="100"/>
        <v>0</v>
      </c>
      <c r="AG204" s="2">
        <f t="shared" si="101"/>
        <v>10</v>
      </c>
      <c r="AH204" s="2">
        <f t="shared" si="102"/>
        <v>0</v>
      </c>
      <c r="AI204" s="2">
        <f t="shared" si="103"/>
        <v>0</v>
      </c>
      <c r="AJ204" s="2">
        <f t="shared" si="104"/>
        <v>0</v>
      </c>
      <c r="AK204" s="2">
        <f t="shared" si="105"/>
        <v>0</v>
      </c>
      <c r="AL204" s="154">
        <f t="shared" si="106"/>
        <v>0</v>
      </c>
      <c r="AM204" s="2">
        <f t="shared" si="118"/>
        <v>8.4327404271156787</v>
      </c>
      <c r="AN204" s="2"/>
      <c r="AO204">
        <f t="shared" si="119"/>
        <v>312</v>
      </c>
      <c r="AP204" s="117"/>
      <c r="AQ204" s="2"/>
      <c r="AR204" s="2">
        <f>INDEX('2001'!$B$44:$B$140,'10Year_History_Results'!BF204)</f>
        <v>14</v>
      </c>
      <c r="AS204" s="2">
        <f>INDEX('2002'!$B$44:$B$140,'10Year_History_Results'!BG204)</f>
        <v>14</v>
      </c>
      <c r="AT204" s="2">
        <f>INDEX('2003'!$B$44:$B$140,'10Year_History_Results'!BH204)</f>
        <v>15</v>
      </c>
      <c r="AU204" s="2">
        <f>INDEX('2004'!$B$44:$B$140,'10Year_History_Results'!BI204)</f>
        <v>0</v>
      </c>
      <c r="AV204" s="2">
        <f>INDEX('2005'!$B$44:$B$140,'10Year_History_Results'!BJ204)</f>
        <v>6</v>
      </c>
      <c r="AW204" s="2">
        <f>INDEX('2006'!$B$44:$B$140,'10Year_History_Results'!BK204)</f>
        <v>0</v>
      </c>
      <c r="AX204" s="2">
        <f>INDEX('2007'!$B$44:$B$140,'10Year_History_Results'!BL204)</f>
        <v>0</v>
      </c>
      <c r="AY204" s="2">
        <f>INDEX('2008'!$B$44:$B$140,'10Year_History_Results'!BM204)</f>
        <v>0</v>
      </c>
      <c r="AZ204" s="2">
        <f>INDEX('2009'!$B$44:$B$140,'10Year_History_Results'!BN204)</f>
        <v>0</v>
      </c>
      <c r="BA204" s="154">
        <f>INDEX('2010'!$B$44:$B$140,'10Year_History_Results'!BO204)</f>
        <v>0</v>
      </c>
      <c r="BC204">
        <f t="shared" si="120"/>
        <v>312</v>
      </c>
      <c r="BD204" s="117"/>
      <c r="BE204" s="2"/>
      <c r="BF204" s="2">
        <f>IF(ISNA(MATCH($BC204,'2001'!$A$44:$A$139,0)),97,MATCH($BC204,'2001'!$A$44:$A$139,0))</f>
        <v>65</v>
      </c>
      <c r="BG204" s="2">
        <f>IF(ISNA(MATCH($BC204,'2002'!$A$44:$A$139,0)),97,MATCH($BC204,'2002'!$A$44:$A$139,0))</f>
        <v>64</v>
      </c>
      <c r="BH204" s="2">
        <f>IF(ISNA(MATCH($BC204,'2003'!$A$44:$A$139,0)),97,MATCH($BC204,'2003'!$A$44:$A$139,0))</f>
        <v>58</v>
      </c>
      <c r="BI204" s="2">
        <f>IF(ISNA(MATCH($BC204,'2004'!$A$44:$A$139,0)),97,MATCH($BC204,'2004'!$A$44:$A$139,0))</f>
        <v>97</v>
      </c>
      <c r="BJ204" s="2">
        <f>IF(ISNA(MATCH($BC204,'2005'!$A$44:$A$139,0)),97,MATCH($BC204,'2005'!$A$44:$A$139,0))</f>
        <v>49</v>
      </c>
      <c r="BK204" s="2">
        <f>IF(ISNA(MATCH($BC204,'2006'!$A$44:$A$139,0)),97,MATCH($BC204,'2006'!$A$44:$A$139,0))</f>
        <v>97</v>
      </c>
      <c r="BL204" s="2">
        <f>IF(ISNA(MATCH($BC204,'2007'!$A$44:$A$139,0)),97,MATCH($BC204,'2007'!$A$44:$A$139,0))</f>
        <v>97</v>
      </c>
      <c r="BM204" s="2">
        <f>IF(ISNA(MATCH($BC204,'2008'!$A$44:$A$139,0)),97,MATCH($BC204,'2008'!$A$44:$A$139,0))</f>
        <v>97</v>
      </c>
      <c r="BN204" s="2">
        <f>IF(ISNA(MATCH($BC204,'2009'!$A$44:$A$139,0)),97,MATCH($BC204,'2009'!$A$44:$A$139,0))</f>
        <v>97</v>
      </c>
      <c r="BO204" s="154">
        <f>IF(ISNA(MATCH($BC204,'2010'!$A$44:$A$139,0)),97,MATCH($BC204,'2010'!$A$44:$A$139,0))</f>
        <v>97</v>
      </c>
      <c r="BQ204">
        <f t="shared" si="121"/>
        <v>312</v>
      </c>
      <c r="BR204" s="326"/>
      <c r="BS204" s="324"/>
      <c r="BT204" s="324">
        <f t="shared" si="122"/>
        <v>34</v>
      </c>
      <c r="BU204" s="324">
        <f t="shared" si="107"/>
        <v>46.664400000000001</v>
      </c>
      <c r="BV204" s="324">
        <f t="shared" si="108"/>
        <v>66.10648904</v>
      </c>
      <c r="BW204" s="324">
        <f t="shared" si="109"/>
        <v>44.066585594063994</v>
      </c>
      <c r="BX204" s="324">
        <f t="shared" si="110"/>
        <v>45.374785957003056</v>
      </c>
      <c r="BY204" s="324">
        <f t="shared" si="111"/>
        <v>30.246832318938235</v>
      </c>
      <c r="BZ204" s="324">
        <f t="shared" si="112"/>
        <v>20.162538423804225</v>
      </c>
      <c r="CA204" s="324">
        <f t="shared" si="113"/>
        <v>13.440348113307897</v>
      </c>
      <c r="CB204" s="324">
        <f t="shared" si="114"/>
        <v>8.959336052331043</v>
      </c>
      <c r="CC204" s="325">
        <f t="shared" si="115"/>
        <v>5.9722934124838734</v>
      </c>
    </row>
    <row r="205" spans="2:81" ht="13.5" thickBot="1">
      <c r="B205" s="138">
        <v>93</v>
      </c>
      <c r="C205" s="52">
        <f t="shared" si="93"/>
        <v>4</v>
      </c>
      <c r="D205" s="52">
        <f t="shared" si="116"/>
        <v>0</v>
      </c>
      <c r="E205" s="99"/>
      <c r="F205" s="2">
        <f t="shared" si="123"/>
        <v>200</v>
      </c>
      <c r="G205" s="100">
        <v>547</v>
      </c>
      <c r="H205" s="169">
        <f t="shared" si="94"/>
        <v>3</v>
      </c>
      <c r="I205" s="169">
        <f t="shared" si="95"/>
        <v>53</v>
      </c>
      <c r="J205" s="331">
        <f t="shared" si="96"/>
        <v>5.9205664026972427</v>
      </c>
      <c r="K205" s="99"/>
      <c r="L205" s="268"/>
      <c r="M205" s="268" t="e">
        <f>(INDEX(Finish_table!R$4:R$83,MATCH('10Year_History_Results'!$G205,Finish_table!S$4:S$83,0),1))</f>
        <v>#N/A</v>
      </c>
      <c r="N205" s="268" t="str">
        <f>(INDEX(Finish_table!Z$4:Z$99,MATCH('10Year_History_Results'!$G205,Finish_table!AA$4:AA$99,0),1))</f>
        <v>QF</v>
      </c>
      <c r="O205" s="268" t="str">
        <f>(INDEX(Finish_table!AI$4:AI$99,MATCH('10Year_History_Results'!$G205,Finish_table!AJ$4:AJ$99,0),1))</f>
        <v>F</v>
      </c>
      <c r="P205" s="268" t="e">
        <f>(INDEX(Finish_table!AR$4:AR$99,MATCH('10Year_History_Results'!$G205,Finish_table!AS$4:AS$99,0),1))</f>
        <v>#N/A</v>
      </c>
      <c r="Q205" s="268" t="e">
        <f>(INDEX(Finish_table!BA$4:BA$99,MATCH('10Year_History_Results'!$G205,Finish_table!BB$4:BB$99,0),1))</f>
        <v>#N/A</v>
      </c>
      <c r="R205" s="268" t="str">
        <f>(INDEX(Finish_table!BJ$4:BJ$99,MATCH('10Year_History_Results'!$G205,Finish_table!BK$4:BK$99,0),1))</f>
        <v>F</v>
      </c>
      <c r="S205" s="268" t="e">
        <f>(INDEX(Finish_table!BS$4:BS$99,MATCH('10Year_History_Results'!$G205,Finish_table!BT$4:BT$99,0),1))</f>
        <v>#N/A</v>
      </c>
      <c r="T205" s="268" t="e">
        <f>(INDEX(Finish_table!CB$4:CB$99,MATCH('10Year_History_Results'!$G205,Finish_table!CC$4:CC$99,0),1))</f>
        <v>#N/A</v>
      </c>
      <c r="U205" s="268" t="e">
        <f>(INDEX(Finish_table!CK$4:CK$99,MATCH('10Year_History_Results'!$G205,Finish_table!CL$4:CL$99,0),1))</f>
        <v>#N/A</v>
      </c>
      <c r="V205" s="288" t="e">
        <f>(INDEX(Finish_table!CT$4:CT$99,MATCH('10Year_History_Results'!$G205,Finish_table!CU$4:CU$99,0),1))</f>
        <v>#N/A</v>
      </c>
      <c r="W205" s="2"/>
      <c r="Z205">
        <f t="shared" si="97"/>
        <v>547</v>
      </c>
      <c r="AA205" s="117"/>
      <c r="AB205" s="2"/>
      <c r="AC205" s="2">
        <f t="shared" si="117"/>
        <v>0</v>
      </c>
      <c r="AD205" s="2">
        <f t="shared" si="98"/>
        <v>0</v>
      </c>
      <c r="AE205" s="2">
        <f t="shared" si="99"/>
        <v>20</v>
      </c>
      <c r="AF205" s="2">
        <f t="shared" si="100"/>
        <v>0</v>
      </c>
      <c r="AG205" s="2">
        <f t="shared" si="101"/>
        <v>0</v>
      </c>
      <c r="AH205" s="2">
        <f t="shared" si="102"/>
        <v>20</v>
      </c>
      <c r="AI205" s="2">
        <f t="shared" si="103"/>
        <v>0</v>
      </c>
      <c r="AJ205" s="2">
        <f t="shared" si="104"/>
        <v>0</v>
      </c>
      <c r="AK205" s="2">
        <f t="shared" si="105"/>
        <v>0</v>
      </c>
      <c r="AL205" s="154">
        <f t="shared" si="106"/>
        <v>0</v>
      </c>
      <c r="AM205" s="2">
        <f t="shared" si="118"/>
        <v>8.4327404271156787</v>
      </c>
      <c r="AN205" s="2"/>
      <c r="AO205">
        <f t="shared" si="119"/>
        <v>547</v>
      </c>
      <c r="AP205" s="117"/>
      <c r="AQ205" s="2"/>
      <c r="AR205" s="2">
        <f>INDEX('2001'!$B$44:$B$140,'10Year_History_Results'!BF205)</f>
        <v>0</v>
      </c>
      <c r="AS205" s="2">
        <f>INDEX('2002'!$B$44:$B$140,'10Year_History_Results'!BG205)</f>
        <v>5</v>
      </c>
      <c r="AT205" s="2">
        <f>INDEX('2003'!$B$44:$B$140,'10Year_History_Results'!BH205)</f>
        <v>7</v>
      </c>
      <c r="AU205" s="2">
        <f>INDEX('2004'!$B$44:$B$140,'10Year_History_Results'!BI205)</f>
        <v>0</v>
      </c>
      <c r="AV205" s="2">
        <f>INDEX('2005'!$B$44:$B$140,'10Year_History_Results'!BJ205)</f>
        <v>0</v>
      </c>
      <c r="AW205" s="2">
        <f>INDEX('2006'!$B$44:$B$140,'10Year_History_Results'!BK205)</f>
        <v>1</v>
      </c>
      <c r="AX205" s="2">
        <f>INDEX('2007'!$B$44:$B$140,'10Year_History_Results'!BL205)</f>
        <v>0</v>
      </c>
      <c r="AY205" s="2">
        <f>INDEX('2008'!$B$44:$B$140,'10Year_History_Results'!BM205)</f>
        <v>0</v>
      </c>
      <c r="AZ205" s="2">
        <f>INDEX('2009'!$B$44:$B$140,'10Year_History_Results'!BN205)</f>
        <v>0</v>
      </c>
      <c r="BA205" s="154">
        <f>INDEX('2010'!$B$44:$B$140,'10Year_History_Results'!BO205)</f>
        <v>0</v>
      </c>
      <c r="BC205">
        <f t="shared" si="120"/>
        <v>547</v>
      </c>
      <c r="BD205" s="117"/>
      <c r="BE205" s="2"/>
      <c r="BF205" s="2">
        <f>IF(ISNA(MATCH($BC205,'2001'!$A$44:$A$139,0)),97,MATCH($BC205,'2001'!$A$44:$A$139,0))</f>
        <v>97</v>
      </c>
      <c r="BG205" s="2">
        <f>IF(ISNA(MATCH($BC205,'2002'!$A$44:$A$139,0)),97,MATCH($BC205,'2002'!$A$44:$A$139,0))</f>
        <v>84</v>
      </c>
      <c r="BH205" s="2">
        <f>IF(ISNA(MATCH($BC205,'2003'!$A$44:$A$139,0)),97,MATCH($BC205,'2003'!$A$44:$A$139,0))</f>
        <v>77</v>
      </c>
      <c r="BI205" s="2">
        <f>IF(ISNA(MATCH($BC205,'2004'!$A$44:$A$139,0)),97,MATCH($BC205,'2004'!$A$44:$A$139,0))</f>
        <v>97</v>
      </c>
      <c r="BJ205" s="2">
        <f>IF(ISNA(MATCH($BC205,'2005'!$A$44:$A$139,0)),97,MATCH($BC205,'2005'!$A$44:$A$139,0))</f>
        <v>97</v>
      </c>
      <c r="BK205" s="2">
        <f>IF(ISNA(MATCH($BC205,'2006'!$A$44:$A$139,0)),97,MATCH($BC205,'2006'!$A$44:$A$139,0))</f>
        <v>67</v>
      </c>
      <c r="BL205" s="2">
        <f>IF(ISNA(MATCH($BC205,'2007'!$A$44:$A$139,0)),97,MATCH($BC205,'2007'!$A$44:$A$139,0))</f>
        <v>97</v>
      </c>
      <c r="BM205" s="2">
        <f>IF(ISNA(MATCH($BC205,'2008'!$A$44:$A$139,0)),97,MATCH($BC205,'2008'!$A$44:$A$139,0))</f>
        <v>97</v>
      </c>
      <c r="BN205" s="2">
        <f>IF(ISNA(MATCH($BC205,'2009'!$A$44:$A$139,0)),97,MATCH($BC205,'2009'!$A$44:$A$139,0))</f>
        <v>97</v>
      </c>
      <c r="BO205" s="154">
        <f>IF(ISNA(MATCH($BC205,'2010'!$A$44:$A$139,0)),97,MATCH($BC205,'2010'!$A$44:$A$139,0))</f>
        <v>97</v>
      </c>
      <c r="BQ205">
        <f t="shared" si="121"/>
        <v>547</v>
      </c>
      <c r="BR205" s="326"/>
      <c r="BS205" s="324"/>
      <c r="BT205" s="324">
        <f t="shared" si="122"/>
        <v>0</v>
      </c>
      <c r="BU205" s="324">
        <f t="shared" si="107"/>
        <v>5</v>
      </c>
      <c r="BV205" s="324">
        <f t="shared" si="108"/>
        <v>30.332999999999998</v>
      </c>
      <c r="BW205" s="324">
        <f t="shared" si="109"/>
        <v>20.219977799999999</v>
      </c>
      <c r="BX205" s="324">
        <f t="shared" si="110"/>
        <v>13.478637201479998</v>
      </c>
      <c r="BY205" s="324">
        <f t="shared" si="111"/>
        <v>29.984859558506564</v>
      </c>
      <c r="BZ205" s="324">
        <f t="shared" si="112"/>
        <v>19.987907381700474</v>
      </c>
      <c r="CA205" s="324">
        <f t="shared" si="113"/>
        <v>13.323939060641536</v>
      </c>
      <c r="CB205" s="324">
        <f t="shared" si="114"/>
        <v>8.8817377778236466</v>
      </c>
      <c r="CC205" s="325">
        <f t="shared" si="115"/>
        <v>5.9205664026972427</v>
      </c>
    </row>
    <row r="206" spans="2:81" ht="13.5" thickBot="1">
      <c r="B206" s="138">
        <v>93</v>
      </c>
      <c r="C206" s="52">
        <f t="shared" si="93"/>
        <v>5</v>
      </c>
      <c r="D206" s="52">
        <f t="shared" si="116"/>
        <v>0</v>
      </c>
      <c r="E206" s="99"/>
      <c r="F206" s="2">
        <f t="shared" si="123"/>
        <v>201</v>
      </c>
      <c r="G206" s="100">
        <v>401</v>
      </c>
      <c r="H206" s="169">
        <f t="shared" si="94"/>
        <v>2</v>
      </c>
      <c r="I206" s="169">
        <f t="shared" si="95"/>
        <v>60</v>
      </c>
      <c r="J206" s="331">
        <f t="shared" si="96"/>
        <v>5.845907853543979</v>
      </c>
      <c r="K206" s="99"/>
      <c r="L206" s="268"/>
      <c r="M206" s="268" t="str">
        <f>(INDEX(Finish_table!R$4:R$83,MATCH('10Year_History_Results'!$G206,Finish_table!S$4:S$83,0),1))</f>
        <v>F</v>
      </c>
      <c r="N206" s="268" t="e">
        <f>(INDEX(Finish_table!Z$4:Z$99,MATCH('10Year_History_Results'!$G206,Finish_table!AA$4:AA$99,0),1))</f>
        <v>#N/A</v>
      </c>
      <c r="O206" s="268" t="e">
        <f>(INDEX(Finish_table!AI$4:AI$99,MATCH('10Year_History_Results'!$G206,Finish_table!AJ$4:AJ$99,0),1))</f>
        <v>#N/A</v>
      </c>
      <c r="P206" s="268" t="e">
        <f>(INDEX(Finish_table!AR$4:AR$99,MATCH('10Year_History_Results'!$G206,Finish_table!AS$4:AS$99,0),1))</f>
        <v>#N/A</v>
      </c>
      <c r="Q206" s="268" t="e">
        <f>(INDEX(Finish_table!BA$4:BA$99,MATCH('10Year_History_Results'!$G206,Finish_table!BB$4:BB$99,0),1))</f>
        <v>#N/A</v>
      </c>
      <c r="R206" s="268" t="str">
        <f>(INDEX(Finish_table!BJ$4:BJ$99,MATCH('10Year_History_Results'!$G206,Finish_table!BK$4:BK$99,0),1))</f>
        <v>SF</v>
      </c>
      <c r="S206" s="268" t="e">
        <f>(INDEX(Finish_table!BS$4:BS$99,MATCH('10Year_History_Results'!$G206,Finish_table!BT$4:BT$99,0),1))</f>
        <v>#N/A</v>
      </c>
      <c r="T206" s="268" t="e">
        <f>(INDEX(Finish_table!CB$4:CB$99,MATCH('10Year_History_Results'!$G206,Finish_table!CC$4:CC$99,0),1))</f>
        <v>#N/A</v>
      </c>
      <c r="U206" s="268" t="e">
        <f>(INDEX(Finish_table!CK$4:CK$99,MATCH('10Year_History_Results'!$G206,Finish_table!CL$4:CL$99,0),1))</f>
        <v>#N/A</v>
      </c>
      <c r="V206" s="288" t="e">
        <f>(INDEX(Finish_table!CT$4:CT$99,MATCH('10Year_History_Results'!$G206,Finish_table!CU$4:CU$99,0),1))</f>
        <v>#N/A</v>
      </c>
      <c r="W206" s="2"/>
      <c r="Z206">
        <f t="shared" si="97"/>
        <v>401</v>
      </c>
      <c r="AA206" s="117"/>
      <c r="AB206" s="2"/>
      <c r="AC206" s="2">
        <f t="shared" si="117"/>
        <v>20</v>
      </c>
      <c r="AD206" s="2">
        <f t="shared" si="98"/>
        <v>0</v>
      </c>
      <c r="AE206" s="2">
        <f t="shared" si="99"/>
        <v>0</v>
      </c>
      <c r="AF206" s="2">
        <f t="shared" si="100"/>
        <v>0</v>
      </c>
      <c r="AG206" s="2">
        <f t="shared" si="101"/>
        <v>0</v>
      </c>
      <c r="AH206" s="2">
        <f t="shared" si="102"/>
        <v>10</v>
      </c>
      <c r="AI206" s="2">
        <f t="shared" si="103"/>
        <v>0</v>
      </c>
      <c r="AJ206" s="2">
        <f t="shared" si="104"/>
        <v>0</v>
      </c>
      <c r="AK206" s="2">
        <f t="shared" si="105"/>
        <v>0</v>
      </c>
      <c r="AL206" s="154">
        <f t="shared" si="106"/>
        <v>0</v>
      </c>
      <c r="AM206" s="2">
        <f t="shared" si="118"/>
        <v>6.7494855771055287</v>
      </c>
      <c r="AN206" s="2"/>
      <c r="AO206">
        <f t="shared" si="119"/>
        <v>401</v>
      </c>
      <c r="AP206" s="117"/>
      <c r="AQ206" s="2"/>
      <c r="AR206" s="2">
        <f>INDEX('2001'!$B$44:$B$140,'10Year_History_Results'!BF206)</f>
        <v>15</v>
      </c>
      <c r="AS206" s="2">
        <f>INDEX('2002'!$B$44:$B$140,'10Year_History_Results'!BG206)</f>
        <v>0</v>
      </c>
      <c r="AT206" s="2">
        <f>INDEX('2003'!$B$44:$B$140,'10Year_History_Results'!BH206)</f>
        <v>0</v>
      </c>
      <c r="AU206" s="2">
        <f>INDEX('2004'!$B$44:$B$140,'10Year_History_Results'!BI206)</f>
        <v>0</v>
      </c>
      <c r="AV206" s="2">
        <f>INDEX('2005'!$B$44:$B$140,'10Year_History_Results'!BJ206)</f>
        <v>0</v>
      </c>
      <c r="AW206" s="2">
        <f>INDEX('2006'!$B$44:$B$140,'10Year_History_Results'!BK206)</f>
        <v>15</v>
      </c>
      <c r="AX206" s="2">
        <f>INDEX('2007'!$B$44:$B$140,'10Year_History_Results'!BL206)</f>
        <v>0</v>
      </c>
      <c r="AY206" s="2">
        <f>INDEX('2008'!$B$44:$B$140,'10Year_History_Results'!BM206)</f>
        <v>0</v>
      </c>
      <c r="AZ206" s="2">
        <f>INDEX('2009'!$B$44:$B$140,'10Year_History_Results'!BN206)</f>
        <v>0</v>
      </c>
      <c r="BA206" s="154">
        <f>INDEX('2010'!$B$44:$B$140,'10Year_History_Results'!BO206)</f>
        <v>0</v>
      </c>
      <c r="BC206">
        <f t="shared" si="120"/>
        <v>401</v>
      </c>
      <c r="BD206" s="117"/>
      <c r="BE206" s="2"/>
      <c r="BF206" s="2">
        <f>IF(ISNA(MATCH($BC206,'2001'!$A$44:$A$139,0)),97,MATCH($BC206,'2001'!$A$44:$A$139,0))</f>
        <v>72</v>
      </c>
      <c r="BG206" s="2">
        <f>IF(ISNA(MATCH($BC206,'2002'!$A$44:$A$139,0)),97,MATCH($BC206,'2002'!$A$44:$A$139,0))</f>
        <v>97</v>
      </c>
      <c r="BH206" s="2">
        <f>IF(ISNA(MATCH($BC206,'2003'!$A$44:$A$139,0)),97,MATCH($BC206,'2003'!$A$44:$A$139,0))</f>
        <v>97</v>
      </c>
      <c r="BI206" s="2">
        <f>IF(ISNA(MATCH($BC206,'2004'!$A$44:$A$139,0)),97,MATCH($BC206,'2004'!$A$44:$A$139,0))</f>
        <v>97</v>
      </c>
      <c r="BJ206" s="2">
        <f>IF(ISNA(MATCH($BC206,'2005'!$A$44:$A$139,0)),97,MATCH($BC206,'2005'!$A$44:$A$139,0))</f>
        <v>97</v>
      </c>
      <c r="BK206" s="2">
        <f>IF(ISNA(MATCH($BC206,'2006'!$A$44:$A$139,0)),97,MATCH($BC206,'2006'!$A$44:$A$139,0))</f>
        <v>61</v>
      </c>
      <c r="BL206" s="2">
        <f>IF(ISNA(MATCH($BC206,'2007'!$A$44:$A$139,0)),97,MATCH($BC206,'2007'!$A$44:$A$139,0))</f>
        <v>97</v>
      </c>
      <c r="BM206" s="2">
        <f>IF(ISNA(MATCH($BC206,'2008'!$A$44:$A$139,0)),97,MATCH($BC206,'2008'!$A$44:$A$139,0))</f>
        <v>97</v>
      </c>
      <c r="BN206" s="2">
        <f>IF(ISNA(MATCH($BC206,'2009'!$A$44:$A$139,0)),97,MATCH($BC206,'2009'!$A$44:$A$139,0))</f>
        <v>97</v>
      </c>
      <c r="BO206" s="154">
        <f>IF(ISNA(MATCH($BC206,'2010'!$A$44:$A$139,0)),97,MATCH($BC206,'2010'!$A$44:$A$139,0))</f>
        <v>97</v>
      </c>
      <c r="BQ206">
        <f t="shared" si="121"/>
        <v>401</v>
      </c>
      <c r="BR206" s="326"/>
      <c r="BS206" s="324"/>
      <c r="BT206" s="324">
        <f t="shared" si="122"/>
        <v>35</v>
      </c>
      <c r="BU206" s="324">
        <f t="shared" si="107"/>
        <v>23.331</v>
      </c>
      <c r="BV206" s="324">
        <f t="shared" si="108"/>
        <v>15.552444599999999</v>
      </c>
      <c r="BW206" s="324">
        <f t="shared" si="109"/>
        <v>10.36725957036</v>
      </c>
      <c r="BX206" s="324">
        <f t="shared" si="110"/>
        <v>6.910815229601976</v>
      </c>
      <c r="BY206" s="324">
        <f t="shared" si="111"/>
        <v>29.606749432052677</v>
      </c>
      <c r="BZ206" s="324">
        <f t="shared" si="112"/>
        <v>19.735859171406315</v>
      </c>
      <c r="CA206" s="324">
        <f t="shared" si="113"/>
        <v>13.155923723659448</v>
      </c>
      <c r="CB206" s="324">
        <f t="shared" si="114"/>
        <v>8.7697387541913887</v>
      </c>
      <c r="CC206" s="325">
        <f t="shared" si="115"/>
        <v>5.845907853543979</v>
      </c>
    </row>
    <row r="207" spans="2:81" ht="13.5" thickBot="1">
      <c r="B207" s="149">
        <v>93</v>
      </c>
      <c r="C207" s="52">
        <f t="shared" si="93"/>
        <v>6</v>
      </c>
      <c r="D207" s="52">
        <f t="shared" si="116"/>
        <v>6</v>
      </c>
      <c r="E207" s="99"/>
      <c r="F207" s="2">
        <f t="shared" si="123"/>
        <v>202</v>
      </c>
      <c r="G207" s="100">
        <v>236</v>
      </c>
      <c r="H207" s="169">
        <f t="shared" si="94"/>
        <v>5</v>
      </c>
      <c r="I207" s="169">
        <f t="shared" si="95"/>
        <v>102</v>
      </c>
      <c r="J207" s="331">
        <f t="shared" si="96"/>
        <v>5.7822174509083064</v>
      </c>
      <c r="K207" s="99"/>
      <c r="L207" s="268"/>
      <c r="M207" s="268" t="str">
        <f>(INDEX(Finish_table!R$4:R$83,MATCH('10Year_History_Results'!$G207,Finish_table!S$4:S$83,0),1))</f>
        <v>F</v>
      </c>
      <c r="N207" s="268" t="str">
        <f>(INDEX(Finish_table!Z$4:Z$99,MATCH('10Year_History_Results'!$G207,Finish_table!AA$4:AA$99,0),1))</f>
        <v>QF</v>
      </c>
      <c r="O207" s="268" t="str">
        <f>(INDEX(Finish_table!AI$4:AI$99,MATCH('10Year_History_Results'!$G207,Finish_table!AJ$4:AJ$99,0),1))</f>
        <v>W</v>
      </c>
      <c r="P207" s="268" t="str">
        <f>(INDEX(Finish_table!AR$4:AR$99,MATCH('10Year_History_Results'!$G207,Finish_table!AS$4:AS$99,0),1))</f>
        <v>QF</v>
      </c>
      <c r="Q207" s="268" t="str">
        <f>(INDEX(Finish_table!BA$4:BA$99,MATCH('10Year_History_Results'!$G207,Finish_table!BB$4:BB$99,0),1))</f>
        <v>QF</v>
      </c>
      <c r="R207" s="268" t="e">
        <f>(INDEX(Finish_table!BJ$4:BJ$99,MATCH('10Year_History_Results'!$G207,Finish_table!BK$4:BK$99,0),1))</f>
        <v>#N/A</v>
      </c>
      <c r="S207" s="268" t="e">
        <f>(INDEX(Finish_table!BS$4:BS$99,MATCH('10Year_History_Results'!$G207,Finish_table!BT$4:BT$99,0),1))</f>
        <v>#N/A</v>
      </c>
      <c r="T207" s="268" t="e">
        <f>(INDEX(Finish_table!CB$4:CB$99,MATCH('10Year_History_Results'!$G207,Finish_table!CC$4:CC$99,0),1))</f>
        <v>#N/A</v>
      </c>
      <c r="U207" s="268" t="e">
        <f>(INDEX(Finish_table!CK$4:CK$99,MATCH('10Year_History_Results'!$G207,Finish_table!CL$4:CL$99,0),1))</f>
        <v>#N/A</v>
      </c>
      <c r="V207" s="288" t="e">
        <f>(INDEX(Finish_table!CT$4:CT$99,MATCH('10Year_History_Results'!$G207,Finish_table!CU$4:CU$99,0),1))</f>
        <v>#N/A</v>
      </c>
      <c r="W207" s="2"/>
      <c r="Z207">
        <f t="shared" si="97"/>
        <v>236</v>
      </c>
      <c r="AA207" s="117"/>
      <c r="AB207" s="2"/>
      <c r="AC207" s="2">
        <f t="shared" si="117"/>
        <v>20</v>
      </c>
      <c r="AD207" s="2">
        <f t="shared" si="98"/>
        <v>0</v>
      </c>
      <c r="AE207" s="2">
        <f t="shared" si="99"/>
        <v>30</v>
      </c>
      <c r="AF207" s="2">
        <f t="shared" si="100"/>
        <v>0</v>
      </c>
      <c r="AG207" s="2">
        <f t="shared" si="101"/>
        <v>0</v>
      </c>
      <c r="AH207" s="2">
        <f t="shared" si="102"/>
        <v>0</v>
      </c>
      <c r="AI207" s="2">
        <f t="shared" si="103"/>
        <v>0</v>
      </c>
      <c r="AJ207" s="2">
        <f t="shared" si="104"/>
        <v>0</v>
      </c>
      <c r="AK207" s="2">
        <f t="shared" si="105"/>
        <v>0</v>
      </c>
      <c r="AL207" s="154">
        <f t="shared" si="106"/>
        <v>0</v>
      </c>
      <c r="AM207" s="2">
        <f t="shared" si="118"/>
        <v>10.801234497346433</v>
      </c>
      <c r="AN207" s="2"/>
      <c r="AO207">
        <f t="shared" si="119"/>
        <v>236</v>
      </c>
      <c r="AP207" s="117"/>
      <c r="AQ207" s="2"/>
      <c r="AR207" s="2">
        <f>INDEX('2001'!$B$44:$B$140,'10Year_History_Results'!BF207)</f>
        <v>14</v>
      </c>
      <c r="AS207" s="2">
        <f>INDEX('2002'!$B$44:$B$140,'10Year_History_Results'!BG207)</f>
        <v>9</v>
      </c>
      <c r="AT207" s="2">
        <f>INDEX('2003'!$B$44:$B$140,'10Year_History_Results'!BH207)</f>
        <v>5</v>
      </c>
      <c r="AU207" s="2">
        <f>INDEX('2004'!$B$44:$B$140,'10Year_History_Results'!BI207)</f>
        <v>15</v>
      </c>
      <c r="AV207" s="2">
        <f>INDEX('2005'!$B$44:$B$140,'10Year_History_Results'!BJ207)</f>
        <v>9</v>
      </c>
      <c r="AW207" s="2">
        <f>INDEX('2006'!$B$44:$B$140,'10Year_History_Results'!BK207)</f>
        <v>0</v>
      </c>
      <c r="AX207" s="2">
        <f>INDEX('2007'!$B$44:$B$140,'10Year_History_Results'!BL207)</f>
        <v>0</v>
      </c>
      <c r="AY207" s="2">
        <f>INDEX('2008'!$B$44:$B$140,'10Year_History_Results'!BM207)</f>
        <v>0</v>
      </c>
      <c r="AZ207" s="2">
        <f>INDEX('2009'!$B$44:$B$140,'10Year_History_Results'!BN207)</f>
        <v>0</v>
      </c>
      <c r="BA207" s="154">
        <f>INDEX('2010'!$B$44:$B$140,'10Year_History_Results'!BO207)</f>
        <v>0</v>
      </c>
      <c r="BC207">
        <f t="shared" si="120"/>
        <v>236</v>
      </c>
      <c r="BD207" s="117"/>
      <c r="BE207" s="2"/>
      <c r="BF207" s="2">
        <f>IF(ISNA(MATCH($BC207,'2001'!$A$44:$A$139,0)),97,MATCH($BC207,'2001'!$A$44:$A$139,0))</f>
        <v>51</v>
      </c>
      <c r="BG207" s="2">
        <f>IF(ISNA(MATCH($BC207,'2002'!$A$44:$A$139,0)),97,MATCH($BC207,'2002'!$A$44:$A$139,0))</f>
        <v>52</v>
      </c>
      <c r="BH207" s="2">
        <f>IF(ISNA(MATCH($BC207,'2003'!$A$44:$A$139,0)),97,MATCH($BC207,'2003'!$A$44:$A$139,0))</f>
        <v>44</v>
      </c>
      <c r="BI207" s="2">
        <f>IF(ISNA(MATCH($BC207,'2004'!$A$44:$A$139,0)),97,MATCH($BC207,'2004'!$A$44:$A$139,0))</f>
        <v>37</v>
      </c>
      <c r="BJ207" s="2">
        <f>IF(ISNA(MATCH($BC207,'2005'!$A$44:$A$139,0)),97,MATCH($BC207,'2005'!$A$44:$A$139,0))</f>
        <v>41</v>
      </c>
      <c r="BK207" s="2">
        <f>IF(ISNA(MATCH($BC207,'2006'!$A$44:$A$139,0)),97,MATCH($BC207,'2006'!$A$44:$A$139,0))</f>
        <v>97</v>
      </c>
      <c r="BL207" s="2">
        <f>IF(ISNA(MATCH($BC207,'2007'!$A$44:$A$139,0)),97,MATCH($BC207,'2007'!$A$44:$A$139,0))</f>
        <v>97</v>
      </c>
      <c r="BM207" s="2">
        <f>IF(ISNA(MATCH($BC207,'2008'!$A$44:$A$139,0)),97,MATCH($BC207,'2008'!$A$44:$A$139,0))</f>
        <v>97</v>
      </c>
      <c r="BN207" s="2">
        <f>IF(ISNA(MATCH($BC207,'2009'!$A$44:$A$139,0)),97,MATCH($BC207,'2009'!$A$44:$A$139,0))</f>
        <v>97</v>
      </c>
      <c r="BO207" s="154">
        <f>IF(ISNA(MATCH($BC207,'2010'!$A$44:$A$139,0)),97,MATCH($BC207,'2010'!$A$44:$A$139,0))</f>
        <v>97</v>
      </c>
      <c r="BQ207">
        <f t="shared" si="121"/>
        <v>236</v>
      </c>
      <c r="BR207" s="326"/>
      <c r="BS207" s="324"/>
      <c r="BT207" s="324">
        <f t="shared" si="122"/>
        <v>34</v>
      </c>
      <c r="BU207" s="324">
        <f t="shared" si="107"/>
        <v>31.664400000000001</v>
      </c>
      <c r="BV207" s="324">
        <f t="shared" si="108"/>
        <v>56.107489040000004</v>
      </c>
      <c r="BW207" s="324">
        <f t="shared" si="109"/>
        <v>52.401252194064</v>
      </c>
      <c r="BX207" s="324">
        <f t="shared" si="110"/>
        <v>43.930674712563061</v>
      </c>
      <c r="BY207" s="324">
        <f t="shared" si="111"/>
        <v>29.284187763394534</v>
      </c>
      <c r="BZ207" s="324">
        <f t="shared" si="112"/>
        <v>19.520839563078795</v>
      </c>
      <c r="CA207" s="324">
        <f t="shared" si="113"/>
        <v>13.012591652748323</v>
      </c>
      <c r="CB207" s="324">
        <f t="shared" si="114"/>
        <v>8.6741935957220324</v>
      </c>
      <c r="CC207" s="325">
        <f t="shared" si="115"/>
        <v>5.7822174509083064</v>
      </c>
    </row>
    <row r="208" spans="2:81" ht="13.5" thickBot="1">
      <c r="B208" s="138">
        <v>94</v>
      </c>
      <c r="C208" s="52">
        <f t="shared" si="93"/>
        <v>1</v>
      </c>
      <c r="D208" s="52">
        <f t="shared" si="116"/>
        <v>1</v>
      </c>
      <c r="E208" s="99"/>
      <c r="F208" s="2">
        <f t="shared" si="123"/>
        <v>203</v>
      </c>
      <c r="G208" s="100">
        <v>703</v>
      </c>
      <c r="H208" s="169">
        <f t="shared" si="94"/>
        <v>2</v>
      </c>
      <c r="I208" s="169">
        <f t="shared" si="95"/>
        <v>25</v>
      </c>
      <c r="J208" s="331">
        <f t="shared" si="96"/>
        <v>5.7593253678836209</v>
      </c>
      <c r="K208" s="99"/>
      <c r="L208" s="268"/>
      <c r="M208" s="268" t="e">
        <f>(INDEX(Finish_table!R$4:R$83,MATCH('10Year_History_Results'!$G208,Finish_table!S$4:S$83,0),1))</f>
        <v>#N/A</v>
      </c>
      <c r="N208" s="268" t="e">
        <f>(INDEX(Finish_table!Z$4:Z$99,MATCH('10Year_History_Results'!$G208,Finish_table!AA$4:AA$99,0),1))</f>
        <v>#N/A</v>
      </c>
      <c r="O208" s="268" t="e">
        <f>(INDEX(Finish_table!AI$4:AI$99,MATCH('10Year_History_Results'!$G208,Finish_table!AJ$4:AJ$99,0),1))</f>
        <v>#N/A</v>
      </c>
      <c r="P208" s="268" t="e">
        <f>(INDEX(Finish_table!AR$4:AR$99,MATCH('10Year_History_Results'!$G208,Finish_table!AS$4:AS$99,0),1))</f>
        <v>#N/A</v>
      </c>
      <c r="Q208" s="268" t="str">
        <f>(INDEX(Finish_table!BA$4:BA$99,MATCH('10Year_History_Results'!$G208,Finish_table!BB$4:BB$99,0),1))</f>
        <v>QF</v>
      </c>
      <c r="R208" s="268" t="e">
        <f>(INDEX(Finish_table!BJ$4:BJ$99,MATCH('10Year_History_Results'!$G208,Finish_table!BK$4:BK$99,0),1))</f>
        <v>#N/A</v>
      </c>
      <c r="S208" s="268" t="str">
        <f>(INDEX(Finish_table!BS$4:BS$99,MATCH('10Year_History_Results'!$G208,Finish_table!BT$4:BT$99,0),1))</f>
        <v>SF</v>
      </c>
      <c r="T208" s="268" t="e">
        <f>(INDEX(Finish_table!CB$4:CB$99,MATCH('10Year_History_Results'!$G208,Finish_table!CC$4:CC$99,0),1))</f>
        <v>#N/A</v>
      </c>
      <c r="U208" s="268" t="e">
        <f>(INDEX(Finish_table!CK$4:CK$99,MATCH('10Year_History_Results'!$G208,Finish_table!CL$4:CL$99,0),1))</f>
        <v>#N/A</v>
      </c>
      <c r="V208" s="288" t="e">
        <f>(INDEX(Finish_table!CT$4:CT$99,MATCH('10Year_History_Results'!$G208,Finish_table!CU$4:CU$99,0),1))</f>
        <v>#N/A</v>
      </c>
      <c r="W208" s="2"/>
      <c r="Z208">
        <f t="shared" si="97"/>
        <v>703</v>
      </c>
      <c r="AA208" s="117"/>
      <c r="AB208" s="2"/>
      <c r="AC208" s="2">
        <f t="shared" si="117"/>
        <v>0</v>
      </c>
      <c r="AD208" s="2">
        <f t="shared" si="98"/>
        <v>0</v>
      </c>
      <c r="AE208" s="2">
        <f t="shared" si="99"/>
        <v>0</v>
      </c>
      <c r="AF208" s="2">
        <f t="shared" si="100"/>
        <v>0</v>
      </c>
      <c r="AG208" s="2">
        <f t="shared" si="101"/>
        <v>0</v>
      </c>
      <c r="AH208" s="2">
        <f t="shared" si="102"/>
        <v>0</v>
      </c>
      <c r="AI208" s="2">
        <f t="shared" si="103"/>
        <v>10</v>
      </c>
      <c r="AJ208" s="2">
        <f t="shared" si="104"/>
        <v>0</v>
      </c>
      <c r="AK208" s="2">
        <f t="shared" si="105"/>
        <v>0</v>
      </c>
      <c r="AL208" s="154">
        <f t="shared" si="106"/>
        <v>0</v>
      </c>
      <c r="AM208" s="2">
        <f t="shared" si="118"/>
        <v>3.1622776601683795</v>
      </c>
      <c r="AN208" s="2"/>
      <c r="AO208">
        <f t="shared" si="119"/>
        <v>703</v>
      </c>
      <c r="AP208" s="117"/>
      <c r="AQ208" s="2"/>
      <c r="AR208" s="2">
        <f>INDEX('2001'!$B$44:$B$140,'10Year_History_Results'!BF208)</f>
        <v>0</v>
      </c>
      <c r="AS208" s="2">
        <f>INDEX('2002'!$B$44:$B$140,'10Year_History_Results'!BG208)</f>
        <v>0</v>
      </c>
      <c r="AT208" s="2">
        <f>INDEX('2003'!$B$44:$B$140,'10Year_History_Results'!BH208)</f>
        <v>0</v>
      </c>
      <c r="AU208" s="2">
        <f>INDEX('2004'!$B$44:$B$140,'10Year_History_Results'!BI208)</f>
        <v>0</v>
      </c>
      <c r="AV208" s="2">
        <f>INDEX('2005'!$B$44:$B$140,'10Year_History_Results'!BJ208)</f>
        <v>10</v>
      </c>
      <c r="AW208" s="2">
        <f>INDEX('2006'!$B$44:$B$140,'10Year_History_Results'!BK208)</f>
        <v>0</v>
      </c>
      <c r="AX208" s="2">
        <f>INDEX('2007'!$B$44:$B$140,'10Year_History_Results'!BL208)</f>
        <v>5</v>
      </c>
      <c r="AY208" s="2">
        <f>INDEX('2008'!$B$44:$B$140,'10Year_History_Results'!BM208)</f>
        <v>0</v>
      </c>
      <c r="AZ208" s="2">
        <f>INDEX('2009'!$B$44:$B$140,'10Year_History_Results'!BN208)</f>
        <v>0</v>
      </c>
      <c r="BA208" s="154">
        <f>INDEX('2010'!$B$44:$B$140,'10Year_History_Results'!BO208)</f>
        <v>0</v>
      </c>
      <c r="BC208">
        <f t="shared" si="120"/>
        <v>703</v>
      </c>
      <c r="BD208" s="117"/>
      <c r="BE208" s="2"/>
      <c r="BF208" s="2">
        <f>IF(ISNA(MATCH($BC208,'2001'!$A$44:$A$139,0)),97,MATCH($BC208,'2001'!$A$44:$A$139,0))</f>
        <v>97</v>
      </c>
      <c r="BG208" s="2">
        <f>IF(ISNA(MATCH($BC208,'2002'!$A$44:$A$139,0)),97,MATCH($BC208,'2002'!$A$44:$A$139,0))</f>
        <v>97</v>
      </c>
      <c r="BH208" s="2">
        <f>IF(ISNA(MATCH($BC208,'2003'!$A$44:$A$139,0)),97,MATCH($BC208,'2003'!$A$44:$A$139,0))</f>
        <v>97</v>
      </c>
      <c r="BI208" s="2">
        <f>IF(ISNA(MATCH($BC208,'2004'!$A$44:$A$139,0)),97,MATCH($BC208,'2004'!$A$44:$A$139,0))</f>
        <v>97</v>
      </c>
      <c r="BJ208" s="2">
        <f>IF(ISNA(MATCH($BC208,'2005'!$A$44:$A$139,0)),97,MATCH($BC208,'2005'!$A$44:$A$139,0))</f>
        <v>68</v>
      </c>
      <c r="BK208" s="2">
        <f>IF(ISNA(MATCH($BC208,'2006'!$A$44:$A$139,0)),97,MATCH($BC208,'2006'!$A$44:$A$139,0))</f>
        <v>97</v>
      </c>
      <c r="BL208" s="2">
        <f>IF(ISNA(MATCH($BC208,'2007'!$A$44:$A$139,0)),97,MATCH($BC208,'2007'!$A$44:$A$139,0))</f>
        <v>54</v>
      </c>
      <c r="BM208" s="2">
        <f>IF(ISNA(MATCH($BC208,'2008'!$A$44:$A$139,0)),97,MATCH($BC208,'2008'!$A$44:$A$139,0))</f>
        <v>97</v>
      </c>
      <c r="BN208" s="2">
        <f>IF(ISNA(MATCH($BC208,'2009'!$A$44:$A$139,0)),97,MATCH($BC208,'2009'!$A$44:$A$139,0))</f>
        <v>97</v>
      </c>
      <c r="BO208" s="154">
        <f>IF(ISNA(MATCH($BC208,'2010'!$A$44:$A$139,0)),97,MATCH($BC208,'2010'!$A$44:$A$139,0))</f>
        <v>97</v>
      </c>
      <c r="BQ208">
        <f t="shared" si="121"/>
        <v>703</v>
      </c>
      <c r="BR208" s="326"/>
      <c r="BS208" s="324"/>
      <c r="BT208" s="324">
        <f t="shared" si="122"/>
        <v>0</v>
      </c>
      <c r="BU208" s="324">
        <f t="shared" si="107"/>
        <v>0</v>
      </c>
      <c r="BV208" s="324">
        <f t="shared" si="108"/>
        <v>0</v>
      </c>
      <c r="BW208" s="324">
        <f t="shared" si="109"/>
        <v>0</v>
      </c>
      <c r="BX208" s="324">
        <f t="shared" si="110"/>
        <v>10</v>
      </c>
      <c r="BY208" s="324">
        <f t="shared" si="111"/>
        <v>6.6659999999999995</v>
      </c>
      <c r="BZ208" s="324">
        <f t="shared" si="112"/>
        <v>19.4435556</v>
      </c>
      <c r="CA208" s="324">
        <f t="shared" si="113"/>
        <v>12.961074162959999</v>
      </c>
      <c r="CB208" s="324">
        <f t="shared" si="114"/>
        <v>8.6398520370291347</v>
      </c>
      <c r="CC208" s="325">
        <f t="shared" si="115"/>
        <v>5.7593253678836209</v>
      </c>
    </row>
    <row r="209" spans="2:81" ht="13.5" thickBot="1">
      <c r="B209" s="138">
        <v>100</v>
      </c>
      <c r="C209" s="52">
        <f t="shared" si="93"/>
        <v>1</v>
      </c>
      <c r="D209" s="52">
        <f t="shared" si="116"/>
        <v>0</v>
      </c>
      <c r="E209" s="99"/>
      <c r="F209" s="2">
        <f t="shared" si="123"/>
        <v>204</v>
      </c>
      <c r="G209" s="100">
        <v>555</v>
      </c>
      <c r="H209" s="169">
        <f t="shared" si="94"/>
        <v>2</v>
      </c>
      <c r="I209" s="169">
        <f t="shared" si="95"/>
        <v>21</v>
      </c>
      <c r="J209" s="331">
        <f t="shared" si="96"/>
        <v>5.472778223902699</v>
      </c>
      <c r="K209" s="99"/>
      <c r="L209" s="268"/>
      <c r="M209" s="268" t="e">
        <f>(INDEX(Finish_table!R$4:R$83,MATCH('10Year_History_Results'!$G209,Finish_table!S$4:S$83,0),1))</f>
        <v>#N/A</v>
      </c>
      <c r="N209" s="268" t="e">
        <f>(INDEX(Finish_table!Z$4:Z$99,MATCH('10Year_History_Results'!$G209,Finish_table!AA$4:AA$99,0),1))</f>
        <v>#N/A</v>
      </c>
      <c r="O209" s="268" t="str">
        <f>(INDEX(Finish_table!AI$4:AI$99,MATCH('10Year_History_Results'!$G209,Finish_table!AJ$4:AJ$99,0),1))</f>
        <v>QF</v>
      </c>
      <c r="P209" s="268" t="e">
        <f>(INDEX(Finish_table!AR$4:AR$99,MATCH('10Year_History_Results'!$G209,Finish_table!AS$4:AS$99,0),1))</f>
        <v>#N/A</v>
      </c>
      <c r="Q209" s="268" t="e">
        <f>(INDEX(Finish_table!BA$4:BA$99,MATCH('10Year_History_Results'!$G209,Finish_table!BB$4:BB$99,0),1))</f>
        <v>#N/A</v>
      </c>
      <c r="R209" s="268" t="e">
        <f>(INDEX(Finish_table!BJ$4:BJ$99,MATCH('10Year_History_Results'!$G209,Finish_table!BK$4:BK$99,0),1))</f>
        <v>#N/A</v>
      </c>
      <c r="S209" s="268" t="e">
        <f>(INDEX(Finish_table!BS$4:BS$99,MATCH('10Year_History_Results'!$G209,Finish_table!BT$4:BT$99,0),1))</f>
        <v>#N/A</v>
      </c>
      <c r="T209" s="268" t="str">
        <f>(INDEX(Finish_table!CB$4:CB$99,MATCH('10Year_History_Results'!$G209,Finish_table!CC$4:CC$99,0),1))</f>
        <v>QF</v>
      </c>
      <c r="U209" s="268" t="e">
        <f>(INDEX(Finish_table!CK$4:CK$99,MATCH('10Year_History_Results'!$G209,Finish_table!CL$4:CL$99,0),1))</f>
        <v>#N/A</v>
      </c>
      <c r="V209" s="288" t="e">
        <f>(INDEX(Finish_table!CT$4:CT$99,MATCH('10Year_History_Results'!$G209,Finish_table!CU$4:CU$99,0),1))</f>
        <v>#N/A</v>
      </c>
      <c r="W209" s="2"/>
      <c r="Z209">
        <f t="shared" si="97"/>
        <v>555</v>
      </c>
      <c r="AA209" s="117"/>
      <c r="AB209" s="2"/>
      <c r="AC209" s="2">
        <f t="shared" si="117"/>
        <v>0</v>
      </c>
      <c r="AD209" s="2">
        <f t="shared" si="98"/>
        <v>0</v>
      </c>
      <c r="AE209" s="2">
        <f t="shared" si="99"/>
        <v>0</v>
      </c>
      <c r="AF209" s="2">
        <f t="shared" si="100"/>
        <v>0</v>
      </c>
      <c r="AG209" s="2">
        <f t="shared" si="101"/>
        <v>0</v>
      </c>
      <c r="AH209" s="2">
        <f t="shared" si="102"/>
        <v>0</v>
      </c>
      <c r="AI209" s="2">
        <f t="shared" si="103"/>
        <v>0</v>
      </c>
      <c r="AJ209" s="2">
        <f t="shared" si="104"/>
        <v>0</v>
      </c>
      <c r="AK209" s="2">
        <f t="shared" si="105"/>
        <v>0</v>
      </c>
      <c r="AL209" s="154">
        <f t="shared" si="106"/>
        <v>0</v>
      </c>
      <c r="AM209" s="2">
        <f t="shared" si="118"/>
        <v>0</v>
      </c>
      <c r="AN209" s="2"/>
      <c r="AO209">
        <f t="shared" si="119"/>
        <v>555</v>
      </c>
      <c r="AP209" s="117"/>
      <c r="AQ209" s="2"/>
      <c r="AR209" s="2">
        <f>INDEX('2001'!$B$44:$B$140,'10Year_History_Results'!BF209)</f>
        <v>0</v>
      </c>
      <c r="AS209" s="2">
        <f>INDEX('2002'!$B$44:$B$140,'10Year_History_Results'!BG209)</f>
        <v>0</v>
      </c>
      <c r="AT209" s="2">
        <f>INDEX('2003'!$B$44:$B$140,'10Year_History_Results'!BH209)</f>
        <v>10</v>
      </c>
      <c r="AU209" s="2">
        <f>INDEX('2004'!$B$44:$B$140,'10Year_History_Results'!BI209)</f>
        <v>0</v>
      </c>
      <c r="AV209" s="2">
        <f>INDEX('2005'!$B$44:$B$140,'10Year_History_Results'!BJ209)</f>
        <v>0</v>
      </c>
      <c r="AW209" s="2">
        <f>INDEX('2006'!$B$44:$B$140,'10Year_History_Results'!BK209)</f>
        <v>0</v>
      </c>
      <c r="AX209" s="2">
        <f>INDEX('2007'!$B$44:$B$140,'10Year_History_Results'!BL209)</f>
        <v>0</v>
      </c>
      <c r="AY209" s="2">
        <f>INDEX('2008'!$B$44:$B$140,'10Year_History_Results'!BM209)</f>
        <v>11</v>
      </c>
      <c r="AZ209" s="2">
        <f>INDEX('2009'!$B$44:$B$140,'10Year_History_Results'!BN209)</f>
        <v>0</v>
      </c>
      <c r="BA209" s="154">
        <f>INDEX('2010'!$B$44:$B$140,'10Year_History_Results'!BO209)</f>
        <v>0</v>
      </c>
      <c r="BC209">
        <f t="shared" si="120"/>
        <v>555</v>
      </c>
      <c r="BD209" s="117"/>
      <c r="BE209" s="2"/>
      <c r="BF209" s="2">
        <f>IF(ISNA(MATCH($BC209,'2001'!$A$44:$A$139,0)),97,MATCH($BC209,'2001'!$A$44:$A$139,0))</f>
        <v>97</v>
      </c>
      <c r="BG209" s="2">
        <f>IF(ISNA(MATCH($BC209,'2002'!$A$44:$A$139,0)),97,MATCH($BC209,'2002'!$A$44:$A$139,0))</f>
        <v>97</v>
      </c>
      <c r="BH209" s="2">
        <f>IF(ISNA(MATCH($BC209,'2003'!$A$44:$A$139,0)),97,MATCH($BC209,'2003'!$A$44:$A$139,0))</f>
        <v>78</v>
      </c>
      <c r="BI209" s="2">
        <f>IF(ISNA(MATCH($BC209,'2004'!$A$44:$A$139,0)),97,MATCH($BC209,'2004'!$A$44:$A$139,0))</f>
        <v>97</v>
      </c>
      <c r="BJ209" s="2">
        <f>IF(ISNA(MATCH($BC209,'2005'!$A$44:$A$139,0)),97,MATCH($BC209,'2005'!$A$44:$A$139,0))</f>
        <v>97</v>
      </c>
      <c r="BK209" s="2">
        <f>IF(ISNA(MATCH($BC209,'2006'!$A$44:$A$139,0)),97,MATCH($BC209,'2006'!$A$44:$A$139,0))</f>
        <v>97</v>
      </c>
      <c r="BL209" s="2">
        <f>IF(ISNA(MATCH($BC209,'2007'!$A$44:$A$139,0)),97,MATCH($BC209,'2007'!$A$44:$A$139,0))</f>
        <v>97</v>
      </c>
      <c r="BM209" s="2">
        <f>IF(ISNA(MATCH($BC209,'2008'!$A$44:$A$139,0)),97,MATCH($BC209,'2008'!$A$44:$A$139,0))</f>
        <v>56</v>
      </c>
      <c r="BN209" s="2">
        <f>IF(ISNA(MATCH($BC209,'2009'!$A$44:$A$139,0)),97,MATCH($BC209,'2009'!$A$44:$A$139,0))</f>
        <v>97</v>
      </c>
      <c r="BO209" s="154">
        <f>IF(ISNA(MATCH($BC209,'2010'!$A$44:$A$139,0)),97,MATCH($BC209,'2010'!$A$44:$A$139,0))</f>
        <v>97</v>
      </c>
      <c r="BQ209">
        <f t="shared" si="121"/>
        <v>555</v>
      </c>
      <c r="BR209" s="326"/>
      <c r="BS209" s="324"/>
      <c r="BT209" s="324">
        <f t="shared" si="122"/>
        <v>0</v>
      </c>
      <c r="BU209" s="324">
        <f t="shared" si="107"/>
        <v>0</v>
      </c>
      <c r="BV209" s="324">
        <f t="shared" si="108"/>
        <v>10</v>
      </c>
      <c r="BW209" s="324">
        <f t="shared" si="109"/>
        <v>6.6659999999999995</v>
      </c>
      <c r="BX209" s="324">
        <f t="shared" si="110"/>
        <v>4.4435555999999998</v>
      </c>
      <c r="BY209" s="324">
        <f t="shared" si="111"/>
        <v>2.9620741629599996</v>
      </c>
      <c r="BZ209" s="324">
        <f t="shared" si="112"/>
        <v>1.9745186370291357</v>
      </c>
      <c r="CA209" s="324">
        <f t="shared" si="113"/>
        <v>12.316214123443622</v>
      </c>
      <c r="CB209" s="324">
        <f t="shared" si="114"/>
        <v>8.2099883346875178</v>
      </c>
      <c r="CC209" s="325">
        <f t="shared" si="115"/>
        <v>5.472778223902699</v>
      </c>
    </row>
    <row r="210" spans="2:81" ht="13.5" thickBot="1">
      <c r="B210" s="149">
        <v>100</v>
      </c>
      <c r="C210" s="52">
        <f t="shared" si="93"/>
        <v>2</v>
      </c>
      <c r="D210" s="52">
        <f t="shared" si="116"/>
        <v>2</v>
      </c>
      <c r="E210" s="99"/>
      <c r="F210" s="2">
        <f t="shared" si="123"/>
        <v>205</v>
      </c>
      <c r="G210" s="100">
        <v>353</v>
      </c>
      <c r="H210" s="169">
        <f t="shared" si="94"/>
        <v>3</v>
      </c>
      <c r="I210" s="169">
        <f t="shared" si="95"/>
        <v>53</v>
      </c>
      <c r="J210" s="331">
        <f t="shared" si="96"/>
        <v>5.3386745319568218</v>
      </c>
      <c r="K210" s="99"/>
      <c r="L210" s="268"/>
      <c r="M210" s="268" t="e">
        <f>(INDEX(Finish_table!R$4:R$83,MATCH('10Year_History_Results'!$G210,Finish_table!S$4:S$83,0),1))</f>
        <v>#N/A</v>
      </c>
      <c r="N210" s="268" t="str">
        <f>(INDEX(Finish_table!Z$4:Z$99,MATCH('10Year_History_Results'!$G210,Finish_table!AA$4:AA$99,0),1))</f>
        <v>F</v>
      </c>
      <c r="O210" s="268" t="e">
        <f>(INDEX(Finish_table!AI$4:AI$99,MATCH('10Year_History_Results'!$G210,Finish_table!AJ$4:AJ$99,0),1))</f>
        <v>#N/A</v>
      </c>
      <c r="P210" s="268" t="e">
        <f>(INDEX(Finish_table!AR$4:AR$99,MATCH('10Year_History_Results'!$G210,Finish_table!AS$4:AS$99,0),1))</f>
        <v>#N/A</v>
      </c>
      <c r="Q210" s="268" t="str">
        <f>(INDEX(Finish_table!BA$4:BA$99,MATCH('10Year_History_Results'!$G210,Finish_table!BB$4:BB$99,0),1))</f>
        <v>SF</v>
      </c>
      <c r="R210" s="268" t="e">
        <f>(INDEX(Finish_table!BJ$4:BJ$99,MATCH('10Year_History_Results'!$G210,Finish_table!BK$4:BK$99,0),1))</f>
        <v>#N/A</v>
      </c>
      <c r="S210" s="268" t="e">
        <f>(INDEX(Finish_table!BS$4:BS$99,MATCH('10Year_History_Results'!$G210,Finish_table!BT$4:BT$99,0),1))</f>
        <v>#N/A</v>
      </c>
      <c r="T210" s="268" t="e">
        <f>(INDEX(Finish_table!CB$4:CB$99,MATCH('10Year_History_Results'!$G210,Finish_table!CC$4:CC$99,0),1))</f>
        <v>#N/A</v>
      </c>
      <c r="U210" s="268" t="str">
        <f>(INDEX(Finish_table!CK$4:CK$99,MATCH('10Year_History_Results'!$G210,Finish_table!CL$4:CL$99,0),1))</f>
        <v>QF</v>
      </c>
      <c r="V210" s="288" t="e">
        <f>(INDEX(Finish_table!CT$4:CT$99,MATCH('10Year_History_Results'!$G210,Finish_table!CU$4:CU$99,0),1))</f>
        <v>#N/A</v>
      </c>
      <c r="W210" s="2"/>
      <c r="Z210">
        <f t="shared" si="97"/>
        <v>353</v>
      </c>
      <c r="AA210" s="117"/>
      <c r="AB210" s="2"/>
      <c r="AC210" s="2">
        <f t="shared" si="117"/>
        <v>0</v>
      </c>
      <c r="AD210" s="2">
        <f t="shared" si="98"/>
        <v>20</v>
      </c>
      <c r="AE210" s="2">
        <f t="shared" si="99"/>
        <v>0</v>
      </c>
      <c r="AF210" s="2">
        <f t="shared" si="100"/>
        <v>0</v>
      </c>
      <c r="AG210" s="2">
        <f t="shared" si="101"/>
        <v>10</v>
      </c>
      <c r="AH210" s="2">
        <f t="shared" si="102"/>
        <v>0</v>
      </c>
      <c r="AI210" s="2">
        <f t="shared" si="103"/>
        <v>0</v>
      </c>
      <c r="AJ210" s="2">
        <f t="shared" si="104"/>
        <v>0</v>
      </c>
      <c r="AK210" s="2">
        <f t="shared" si="105"/>
        <v>0</v>
      </c>
      <c r="AL210" s="154">
        <f t="shared" si="106"/>
        <v>0</v>
      </c>
      <c r="AM210" s="2">
        <f t="shared" si="118"/>
        <v>6.7494855771055287</v>
      </c>
      <c r="AN210" s="2"/>
      <c r="AO210">
        <f t="shared" si="119"/>
        <v>353</v>
      </c>
      <c r="AP210" s="117"/>
      <c r="AQ210" s="2"/>
      <c r="AR210" s="2">
        <f>INDEX('2001'!$B$44:$B$140,'10Year_History_Results'!BF210)</f>
        <v>0</v>
      </c>
      <c r="AS210" s="2">
        <f>INDEX('2002'!$B$44:$B$140,'10Year_History_Results'!BG210)</f>
        <v>15</v>
      </c>
      <c r="AT210" s="2">
        <f>INDEX('2003'!$B$44:$B$140,'10Year_History_Results'!BH210)</f>
        <v>0</v>
      </c>
      <c r="AU210" s="2">
        <f>INDEX('2004'!$B$44:$B$140,'10Year_History_Results'!BI210)</f>
        <v>0</v>
      </c>
      <c r="AV210" s="2">
        <f>INDEX('2005'!$B$44:$B$140,'10Year_History_Results'!BJ210)</f>
        <v>5</v>
      </c>
      <c r="AW210" s="2">
        <f>INDEX('2006'!$B$44:$B$140,'10Year_History_Results'!BK210)</f>
        <v>0</v>
      </c>
      <c r="AX210" s="2">
        <f>INDEX('2007'!$B$44:$B$140,'10Year_History_Results'!BL210)</f>
        <v>0</v>
      </c>
      <c r="AY210" s="2">
        <f>INDEX('2008'!$B$44:$B$140,'10Year_History_Results'!BM210)</f>
        <v>0</v>
      </c>
      <c r="AZ210" s="2">
        <f>INDEX('2009'!$B$44:$B$140,'10Year_History_Results'!BN210)</f>
        <v>3</v>
      </c>
      <c r="BA210" s="154">
        <f>INDEX('2010'!$B$44:$B$140,'10Year_History_Results'!BO210)</f>
        <v>0</v>
      </c>
      <c r="BC210">
        <f t="shared" si="120"/>
        <v>353</v>
      </c>
      <c r="BD210" s="117"/>
      <c r="BE210" s="2"/>
      <c r="BF210" s="2">
        <f>IF(ISNA(MATCH($BC210,'2001'!$A$44:$A$139,0)),97,MATCH($BC210,'2001'!$A$44:$A$139,0))</f>
        <v>97</v>
      </c>
      <c r="BG210" s="2">
        <f>IF(ISNA(MATCH($BC210,'2002'!$A$44:$A$139,0)),97,MATCH($BC210,'2002'!$A$44:$A$139,0))</f>
        <v>71</v>
      </c>
      <c r="BH210" s="2">
        <f>IF(ISNA(MATCH($BC210,'2003'!$A$44:$A$139,0)),97,MATCH($BC210,'2003'!$A$44:$A$139,0))</f>
        <v>97</v>
      </c>
      <c r="BI210" s="2">
        <f>IF(ISNA(MATCH($BC210,'2004'!$A$44:$A$139,0)),97,MATCH($BC210,'2004'!$A$44:$A$139,0))</f>
        <v>97</v>
      </c>
      <c r="BJ210" s="2">
        <f>IF(ISNA(MATCH($BC210,'2005'!$A$44:$A$139,0)),97,MATCH($BC210,'2005'!$A$44:$A$139,0))</f>
        <v>55</v>
      </c>
      <c r="BK210" s="2">
        <f>IF(ISNA(MATCH($BC210,'2006'!$A$44:$A$139,0)),97,MATCH($BC210,'2006'!$A$44:$A$139,0))</f>
        <v>97</v>
      </c>
      <c r="BL210" s="2">
        <f>IF(ISNA(MATCH($BC210,'2007'!$A$44:$A$139,0)),97,MATCH($BC210,'2007'!$A$44:$A$139,0))</f>
        <v>97</v>
      </c>
      <c r="BM210" s="2">
        <f>IF(ISNA(MATCH($BC210,'2008'!$A$44:$A$139,0)),97,MATCH($BC210,'2008'!$A$44:$A$139,0))</f>
        <v>97</v>
      </c>
      <c r="BN210" s="2">
        <f>IF(ISNA(MATCH($BC210,'2009'!$A$44:$A$139,0)),97,MATCH($BC210,'2009'!$A$44:$A$139,0))</f>
        <v>40</v>
      </c>
      <c r="BO210" s="154">
        <f>IF(ISNA(MATCH($BC210,'2010'!$A$44:$A$139,0)),97,MATCH($BC210,'2010'!$A$44:$A$139,0))</f>
        <v>97</v>
      </c>
      <c r="BQ210">
        <f t="shared" si="121"/>
        <v>353</v>
      </c>
      <c r="BR210" s="326"/>
      <c r="BS210" s="324"/>
      <c r="BT210" s="324">
        <f t="shared" si="122"/>
        <v>0</v>
      </c>
      <c r="BU210" s="324">
        <f t="shared" si="107"/>
        <v>35</v>
      </c>
      <c r="BV210" s="324">
        <f t="shared" si="108"/>
        <v>23.331</v>
      </c>
      <c r="BW210" s="324">
        <f t="shared" si="109"/>
        <v>15.552444599999999</v>
      </c>
      <c r="BX210" s="324">
        <f t="shared" si="110"/>
        <v>25.367259570359998</v>
      </c>
      <c r="BY210" s="324">
        <f t="shared" si="111"/>
        <v>16.909815229601975</v>
      </c>
      <c r="BZ210" s="324">
        <f t="shared" si="112"/>
        <v>11.272082832052677</v>
      </c>
      <c r="CA210" s="324">
        <f t="shared" si="113"/>
        <v>7.5139704158463143</v>
      </c>
      <c r="CB210" s="324">
        <f t="shared" si="114"/>
        <v>8.0088126792031531</v>
      </c>
      <c r="CC210" s="325">
        <f t="shared" si="115"/>
        <v>5.3386745319568218</v>
      </c>
    </row>
    <row r="211" spans="2:81" ht="13.5" thickBot="1">
      <c r="B211" s="138">
        <v>102</v>
      </c>
      <c r="C211" s="52">
        <f t="shared" si="93"/>
        <v>1</v>
      </c>
      <c r="D211" s="52">
        <f t="shared" si="116"/>
        <v>0</v>
      </c>
      <c r="E211" s="99"/>
      <c r="F211" s="2">
        <f t="shared" si="123"/>
        <v>206</v>
      </c>
      <c r="G211" s="100">
        <v>2415</v>
      </c>
      <c r="H211" s="169">
        <f t="shared" si="94"/>
        <v>1</v>
      </c>
      <c r="I211" s="169">
        <f t="shared" si="95"/>
        <v>8</v>
      </c>
      <c r="J211" s="331">
        <f t="shared" si="96"/>
        <v>5.3327999999999998</v>
      </c>
      <c r="K211" s="99"/>
      <c r="L211" s="268"/>
      <c r="M211" s="268" t="e">
        <f>(INDEX(Finish_table!R$4:R$83,MATCH('10Year_History_Results'!$G211,Finish_table!S$4:S$83,0),1))</f>
        <v>#N/A</v>
      </c>
      <c r="N211" s="268" t="e">
        <f>(INDEX(Finish_table!Z$4:Z$99,MATCH('10Year_History_Results'!$G211,Finish_table!AA$4:AA$99,0),1))</f>
        <v>#N/A</v>
      </c>
      <c r="O211" s="268" t="e">
        <f>(INDEX(Finish_table!AI$4:AI$99,MATCH('10Year_History_Results'!$G211,Finish_table!AJ$4:AJ$99,0),1))</f>
        <v>#N/A</v>
      </c>
      <c r="P211" s="268" t="e">
        <f>(INDEX(Finish_table!AR$4:AR$99,MATCH('10Year_History_Results'!$G211,Finish_table!AS$4:AS$99,0),1))</f>
        <v>#N/A</v>
      </c>
      <c r="Q211" s="268" t="e">
        <f>(INDEX(Finish_table!BA$4:BA$99,MATCH('10Year_History_Results'!$G211,Finish_table!BB$4:BB$99,0),1))</f>
        <v>#N/A</v>
      </c>
      <c r="R211" s="268" t="e">
        <f>(INDEX(Finish_table!BJ$4:BJ$99,MATCH('10Year_History_Results'!$G211,Finish_table!BK$4:BK$99,0),1))</f>
        <v>#N/A</v>
      </c>
      <c r="S211" s="268" t="e">
        <f>(INDEX(Finish_table!BS$4:BS$99,MATCH('10Year_History_Results'!$G211,Finish_table!BT$4:BT$99,0),1))</f>
        <v>#N/A</v>
      </c>
      <c r="T211" s="268" t="e">
        <f>(INDEX(Finish_table!CB$4:CB$99,MATCH('10Year_History_Results'!$G211,Finish_table!CC$4:CC$99,0),1))</f>
        <v>#N/A</v>
      </c>
      <c r="U211" s="268" t="str">
        <f>(INDEX(Finish_table!CK$4:CK$99,MATCH('10Year_History_Results'!$G211,Finish_table!CL$4:CL$99,0),1))</f>
        <v>QF</v>
      </c>
      <c r="V211" s="288" t="e">
        <f>(INDEX(Finish_table!CT$4:CT$99,MATCH('10Year_History_Results'!$G211,Finish_table!CU$4:CU$99,0),1))</f>
        <v>#N/A</v>
      </c>
      <c r="W211" s="2"/>
      <c r="Z211">
        <f t="shared" si="97"/>
        <v>2415</v>
      </c>
      <c r="AA211" s="117"/>
      <c r="AB211" s="2"/>
      <c r="AC211" s="2">
        <f t="shared" si="117"/>
        <v>0</v>
      </c>
      <c r="AD211" s="2">
        <f t="shared" si="98"/>
        <v>0</v>
      </c>
      <c r="AE211" s="2">
        <f t="shared" si="99"/>
        <v>0</v>
      </c>
      <c r="AF211" s="2">
        <f t="shared" si="100"/>
        <v>0</v>
      </c>
      <c r="AG211" s="2">
        <f t="shared" si="101"/>
        <v>0</v>
      </c>
      <c r="AH211" s="2">
        <f t="shared" si="102"/>
        <v>0</v>
      </c>
      <c r="AI211" s="2">
        <f t="shared" si="103"/>
        <v>0</v>
      </c>
      <c r="AJ211" s="2">
        <f t="shared" si="104"/>
        <v>0</v>
      </c>
      <c r="AK211" s="2">
        <f t="shared" si="105"/>
        <v>0</v>
      </c>
      <c r="AL211" s="154">
        <f t="shared" si="106"/>
        <v>0</v>
      </c>
      <c r="AM211" s="2">
        <f t="shared" si="118"/>
        <v>0</v>
      </c>
      <c r="AN211" s="2"/>
      <c r="AO211">
        <f t="shared" si="119"/>
        <v>2415</v>
      </c>
      <c r="AP211" s="117"/>
      <c r="AQ211" s="2"/>
      <c r="AR211" s="2">
        <f>INDEX('2001'!$B$44:$B$140,'10Year_History_Results'!BF211)</f>
        <v>0</v>
      </c>
      <c r="AS211" s="2">
        <f>INDEX('2002'!$B$44:$B$140,'10Year_History_Results'!BG211)</f>
        <v>0</v>
      </c>
      <c r="AT211" s="2">
        <f>INDEX('2003'!$B$44:$B$140,'10Year_History_Results'!BH211)</f>
        <v>0</v>
      </c>
      <c r="AU211" s="2">
        <f>INDEX('2004'!$B$44:$B$140,'10Year_History_Results'!BI211)</f>
        <v>0</v>
      </c>
      <c r="AV211" s="2">
        <f>INDEX('2005'!$B$44:$B$140,'10Year_History_Results'!BJ211)</f>
        <v>0</v>
      </c>
      <c r="AW211" s="2">
        <f>INDEX('2006'!$B$44:$B$140,'10Year_History_Results'!BK211)</f>
        <v>0</v>
      </c>
      <c r="AX211" s="2">
        <f>INDEX('2007'!$B$44:$B$140,'10Year_History_Results'!BL211)</f>
        <v>0</v>
      </c>
      <c r="AY211" s="2">
        <f>INDEX('2008'!$B$44:$B$140,'10Year_History_Results'!BM211)</f>
        <v>0</v>
      </c>
      <c r="AZ211" s="2">
        <f>INDEX('2009'!$B$44:$B$140,'10Year_History_Results'!BN211)</f>
        <v>8</v>
      </c>
      <c r="BA211" s="154">
        <f>INDEX('2010'!$B$44:$B$140,'10Year_History_Results'!BO211)</f>
        <v>0</v>
      </c>
      <c r="BC211">
        <f t="shared" si="120"/>
        <v>2415</v>
      </c>
      <c r="BD211" s="117"/>
      <c r="BE211" s="2"/>
      <c r="BF211" s="2">
        <f>IF(ISNA(MATCH($BC211,'2001'!$A$44:$A$139,0)),97,MATCH($BC211,'2001'!$A$44:$A$139,0))</f>
        <v>97</v>
      </c>
      <c r="BG211" s="2">
        <f>IF(ISNA(MATCH($BC211,'2002'!$A$44:$A$139,0)),97,MATCH($BC211,'2002'!$A$44:$A$139,0))</f>
        <v>97</v>
      </c>
      <c r="BH211" s="2">
        <f>IF(ISNA(MATCH($BC211,'2003'!$A$44:$A$139,0)),97,MATCH($BC211,'2003'!$A$44:$A$139,0))</f>
        <v>97</v>
      </c>
      <c r="BI211" s="2">
        <f>IF(ISNA(MATCH($BC211,'2004'!$A$44:$A$139,0)),97,MATCH($BC211,'2004'!$A$44:$A$139,0))</f>
        <v>97</v>
      </c>
      <c r="BJ211" s="2">
        <f>IF(ISNA(MATCH($BC211,'2005'!$A$44:$A$139,0)),97,MATCH($BC211,'2005'!$A$44:$A$139,0))</f>
        <v>97</v>
      </c>
      <c r="BK211" s="2">
        <f>IF(ISNA(MATCH($BC211,'2006'!$A$44:$A$139,0)),97,MATCH($BC211,'2006'!$A$44:$A$139,0))</f>
        <v>97</v>
      </c>
      <c r="BL211" s="2">
        <f>IF(ISNA(MATCH($BC211,'2007'!$A$44:$A$139,0)),97,MATCH($BC211,'2007'!$A$44:$A$139,0))</f>
        <v>97</v>
      </c>
      <c r="BM211" s="2">
        <f>IF(ISNA(MATCH($BC211,'2008'!$A$44:$A$139,0)),97,MATCH($BC211,'2008'!$A$44:$A$139,0))</f>
        <v>97</v>
      </c>
      <c r="BN211" s="2">
        <f>IF(ISNA(MATCH($BC211,'2009'!$A$44:$A$139,0)),97,MATCH($BC211,'2009'!$A$44:$A$139,0))</f>
        <v>92</v>
      </c>
      <c r="BO211" s="154">
        <f>IF(ISNA(MATCH($BC211,'2010'!$A$44:$A$139,0)),97,MATCH($BC211,'2010'!$A$44:$A$139,0))</f>
        <v>97</v>
      </c>
      <c r="BQ211">
        <f t="shared" si="121"/>
        <v>2415</v>
      </c>
      <c r="BR211" s="326"/>
      <c r="BS211" s="324"/>
      <c r="BT211" s="324">
        <f t="shared" si="122"/>
        <v>0</v>
      </c>
      <c r="BU211" s="324">
        <f t="shared" si="107"/>
        <v>0</v>
      </c>
      <c r="BV211" s="324">
        <f t="shared" si="108"/>
        <v>0</v>
      </c>
      <c r="BW211" s="324">
        <f t="shared" si="109"/>
        <v>0</v>
      </c>
      <c r="BX211" s="324">
        <f t="shared" si="110"/>
        <v>0</v>
      </c>
      <c r="BY211" s="324">
        <f t="shared" si="111"/>
        <v>0</v>
      </c>
      <c r="BZ211" s="324">
        <f t="shared" si="112"/>
        <v>0</v>
      </c>
      <c r="CA211" s="324">
        <f t="shared" si="113"/>
        <v>0</v>
      </c>
      <c r="CB211" s="324">
        <f t="shared" si="114"/>
        <v>8</v>
      </c>
      <c r="CC211" s="325">
        <f t="shared" si="115"/>
        <v>5.3327999999999998</v>
      </c>
    </row>
    <row r="212" spans="2:81" ht="13.5" thickBot="1">
      <c r="B212" s="138">
        <v>102</v>
      </c>
      <c r="C212" s="52">
        <f t="shared" si="93"/>
        <v>2</v>
      </c>
      <c r="D212" s="52">
        <f t="shared" si="116"/>
        <v>0</v>
      </c>
      <c r="E212" s="99"/>
      <c r="F212" s="2">
        <f t="shared" si="123"/>
        <v>207</v>
      </c>
      <c r="G212" s="100">
        <v>304</v>
      </c>
      <c r="H212" s="169">
        <f t="shared" si="94"/>
        <v>1</v>
      </c>
      <c r="I212" s="169">
        <f t="shared" si="95"/>
        <v>12</v>
      </c>
      <c r="J212" s="331">
        <f t="shared" si="96"/>
        <v>5.3322667199999998</v>
      </c>
      <c r="K212" s="99"/>
      <c r="L212" s="268"/>
      <c r="M212" s="268" t="e">
        <f>(INDEX(Finish_table!R$4:R$83,MATCH('10Year_History_Results'!$G212,Finish_table!S$4:S$83,0),1))</f>
        <v>#N/A</v>
      </c>
      <c r="N212" s="268" t="e">
        <f>(INDEX(Finish_table!Z$4:Z$99,MATCH('10Year_History_Results'!$G212,Finish_table!AA$4:AA$99,0),1))</f>
        <v>#N/A</v>
      </c>
      <c r="O212" s="268" t="e">
        <f>(INDEX(Finish_table!AI$4:AI$99,MATCH('10Year_History_Results'!$G212,Finish_table!AJ$4:AJ$99,0),1))</f>
        <v>#N/A</v>
      </c>
      <c r="P212" s="268" t="e">
        <f>(INDEX(Finish_table!AR$4:AR$99,MATCH('10Year_History_Results'!$G212,Finish_table!AS$4:AS$99,0),1))</f>
        <v>#N/A</v>
      </c>
      <c r="Q212" s="268" t="e">
        <f>(INDEX(Finish_table!BA$4:BA$99,MATCH('10Year_History_Results'!$G212,Finish_table!BB$4:BB$99,0),1))</f>
        <v>#N/A</v>
      </c>
      <c r="R212" s="268" t="e">
        <f>(INDEX(Finish_table!BJ$4:BJ$99,MATCH('10Year_History_Results'!$G212,Finish_table!BK$4:BK$99,0),1))</f>
        <v>#N/A</v>
      </c>
      <c r="S212" s="268" t="e">
        <f>(INDEX(Finish_table!BS$4:BS$99,MATCH('10Year_History_Results'!$G212,Finish_table!BT$4:BT$99,0),1))</f>
        <v>#N/A</v>
      </c>
      <c r="T212" s="268" t="str">
        <f>(INDEX(Finish_table!CB$4:CB$99,MATCH('10Year_History_Results'!$G212,Finish_table!CC$4:CC$99,0),1))</f>
        <v>QF</v>
      </c>
      <c r="U212" s="268" t="e">
        <f>(INDEX(Finish_table!CK$4:CK$99,MATCH('10Year_History_Results'!$G212,Finish_table!CL$4:CL$99,0),1))</f>
        <v>#N/A</v>
      </c>
      <c r="V212" s="288" t="e">
        <f>(INDEX(Finish_table!CT$4:CT$99,MATCH('10Year_History_Results'!$G212,Finish_table!CU$4:CU$99,0),1))</f>
        <v>#N/A</v>
      </c>
      <c r="W212" s="2"/>
      <c r="Z212">
        <f t="shared" si="97"/>
        <v>304</v>
      </c>
      <c r="AA212" s="117"/>
      <c r="AB212" s="2"/>
      <c r="AC212" s="2">
        <f t="shared" si="117"/>
        <v>0</v>
      </c>
      <c r="AD212" s="2">
        <f t="shared" si="98"/>
        <v>0</v>
      </c>
      <c r="AE212" s="2">
        <f t="shared" si="99"/>
        <v>0</v>
      </c>
      <c r="AF212" s="2">
        <f t="shared" si="100"/>
        <v>0</v>
      </c>
      <c r="AG212" s="2">
        <f t="shared" si="101"/>
        <v>0</v>
      </c>
      <c r="AH212" s="2">
        <f t="shared" si="102"/>
        <v>0</v>
      </c>
      <c r="AI212" s="2">
        <f t="shared" si="103"/>
        <v>0</v>
      </c>
      <c r="AJ212" s="2">
        <f t="shared" si="104"/>
        <v>0</v>
      </c>
      <c r="AK212" s="2">
        <f t="shared" si="105"/>
        <v>0</v>
      </c>
      <c r="AL212" s="154">
        <f t="shared" si="106"/>
        <v>0</v>
      </c>
      <c r="AM212" s="2">
        <f t="shared" si="118"/>
        <v>0</v>
      </c>
      <c r="AN212" s="2"/>
      <c r="AO212">
        <f t="shared" si="119"/>
        <v>304</v>
      </c>
      <c r="AP212" s="117"/>
      <c r="AQ212" s="2"/>
      <c r="AR212" s="2">
        <f>INDEX('2001'!$B$44:$B$140,'10Year_History_Results'!BF212)</f>
        <v>0</v>
      </c>
      <c r="AS212" s="2">
        <f>INDEX('2002'!$B$44:$B$140,'10Year_History_Results'!BG212)</f>
        <v>0</v>
      </c>
      <c r="AT212" s="2">
        <f>INDEX('2003'!$B$44:$B$140,'10Year_History_Results'!BH212)</f>
        <v>0</v>
      </c>
      <c r="AU212" s="2">
        <f>INDEX('2004'!$B$44:$B$140,'10Year_History_Results'!BI212)</f>
        <v>0</v>
      </c>
      <c r="AV212" s="2">
        <f>INDEX('2005'!$B$44:$B$140,'10Year_History_Results'!BJ212)</f>
        <v>0</v>
      </c>
      <c r="AW212" s="2">
        <f>INDEX('2006'!$B$44:$B$140,'10Year_History_Results'!BK212)</f>
        <v>0</v>
      </c>
      <c r="AX212" s="2">
        <f>INDEX('2007'!$B$44:$B$140,'10Year_History_Results'!BL212)</f>
        <v>0</v>
      </c>
      <c r="AY212" s="2">
        <f>INDEX('2008'!$B$44:$B$140,'10Year_History_Results'!BM212)</f>
        <v>12</v>
      </c>
      <c r="AZ212" s="2">
        <f>INDEX('2009'!$B$44:$B$140,'10Year_History_Results'!BN212)</f>
        <v>0</v>
      </c>
      <c r="BA212" s="154">
        <f>INDEX('2010'!$B$44:$B$140,'10Year_History_Results'!BO212)</f>
        <v>0</v>
      </c>
      <c r="BC212">
        <f t="shared" si="120"/>
        <v>304</v>
      </c>
      <c r="BD212" s="117"/>
      <c r="BE212" s="2"/>
      <c r="BF212" s="2">
        <f>IF(ISNA(MATCH($BC212,'2001'!$A$44:$A$139,0)),97,MATCH($BC212,'2001'!$A$44:$A$139,0))</f>
        <v>97</v>
      </c>
      <c r="BG212" s="2">
        <f>IF(ISNA(MATCH($BC212,'2002'!$A$44:$A$139,0)),97,MATCH($BC212,'2002'!$A$44:$A$139,0))</f>
        <v>97</v>
      </c>
      <c r="BH212" s="2">
        <f>IF(ISNA(MATCH($BC212,'2003'!$A$44:$A$139,0)),97,MATCH($BC212,'2003'!$A$44:$A$139,0))</f>
        <v>97</v>
      </c>
      <c r="BI212" s="2">
        <f>IF(ISNA(MATCH($BC212,'2004'!$A$44:$A$139,0)),97,MATCH($BC212,'2004'!$A$44:$A$139,0))</f>
        <v>97</v>
      </c>
      <c r="BJ212" s="2">
        <f>IF(ISNA(MATCH($BC212,'2005'!$A$44:$A$139,0)),97,MATCH($BC212,'2005'!$A$44:$A$139,0))</f>
        <v>97</v>
      </c>
      <c r="BK212" s="2">
        <f>IF(ISNA(MATCH($BC212,'2006'!$A$44:$A$139,0)),97,MATCH($BC212,'2006'!$A$44:$A$139,0))</f>
        <v>97</v>
      </c>
      <c r="BL212" s="2">
        <f>IF(ISNA(MATCH($BC212,'2007'!$A$44:$A$139,0)),97,MATCH($BC212,'2007'!$A$44:$A$139,0))</f>
        <v>97</v>
      </c>
      <c r="BM212" s="2">
        <f>IF(ISNA(MATCH($BC212,'2008'!$A$44:$A$139,0)),97,MATCH($BC212,'2008'!$A$44:$A$139,0))</f>
        <v>43</v>
      </c>
      <c r="BN212" s="2">
        <f>IF(ISNA(MATCH($BC212,'2009'!$A$44:$A$139,0)),97,MATCH($BC212,'2009'!$A$44:$A$139,0))</f>
        <v>97</v>
      </c>
      <c r="BO212" s="154">
        <f>IF(ISNA(MATCH($BC212,'2010'!$A$44:$A$139,0)),97,MATCH($BC212,'2010'!$A$44:$A$139,0))</f>
        <v>97</v>
      </c>
      <c r="BQ212">
        <f t="shared" si="121"/>
        <v>304</v>
      </c>
      <c r="BR212" s="326"/>
      <c r="BS212" s="324"/>
      <c r="BT212" s="324">
        <f t="shared" si="122"/>
        <v>0</v>
      </c>
      <c r="BU212" s="324">
        <f t="shared" si="107"/>
        <v>0</v>
      </c>
      <c r="BV212" s="324">
        <f t="shared" si="108"/>
        <v>0</v>
      </c>
      <c r="BW212" s="324">
        <f t="shared" si="109"/>
        <v>0</v>
      </c>
      <c r="BX212" s="324">
        <f t="shared" si="110"/>
        <v>0</v>
      </c>
      <c r="BY212" s="324">
        <f t="shared" si="111"/>
        <v>0</v>
      </c>
      <c r="BZ212" s="324">
        <f t="shared" si="112"/>
        <v>0</v>
      </c>
      <c r="CA212" s="324">
        <f t="shared" si="113"/>
        <v>12</v>
      </c>
      <c r="CB212" s="324">
        <f t="shared" si="114"/>
        <v>7.9992000000000001</v>
      </c>
      <c r="CC212" s="325">
        <f t="shared" si="115"/>
        <v>5.3322667199999998</v>
      </c>
    </row>
    <row r="213" spans="2:81" ht="13.5" thickBot="1">
      <c r="B213" s="138">
        <v>102</v>
      </c>
      <c r="C213" s="52">
        <f t="shared" si="93"/>
        <v>3</v>
      </c>
      <c r="D213" s="52">
        <f t="shared" si="116"/>
        <v>3</v>
      </c>
      <c r="E213" s="99"/>
      <c r="F213" s="2">
        <f t="shared" si="123"/>
        <v>208</v>
      </c>
      <c r="G213" s="100">
        <v>1251</v>
      </c>
      <c r="H213" s="169">
        <f t="shared" si="94"/>
        <v>1</v>
      </c>
      <c r="I213" s="169">
        <f t="shared" si="95"/>
        <v>12</v>
      </c>
      <c r="J213" s="331">
        <f t="shared" si="96"/>
        <v>5.3322667199999998</v>
      </c>
      <c r="K213" s="99"/>
      <c r="L213" s="268"/>
      <c r="M213" s="268" t="e">
        <f>(INDEX(Finish_table!R$4:R$83,MATCH('10Year_History_Results'!$G213,Finish_table!S$4:S$83,0),1))</f>
        <v>#N/A</v>
      </c>
      <c r="N213" s="268" t="e">
        <f>(INDEX(Finish_table!Z$4:Z$99,MATCH('10Year_History_Results'!$G213,Finish_table!AA$4:AA$99,0),1))</f>
        <v>#N/A</v>
      </c>
      <c r="O213" s="268" t="e">
        <f>(INDEX(Finish_table!AI$4:AI$99,MATCH('10Year_History_Results'!$G213,Finish_table!AJ$4:AJ$99,0),1))</f>
        <v>#N/A</v>
      </c>
      <c r="P213" s="268" t="e">
        <f>(INDEX(Finish_table!AR$4:AR$99,MATCH('10Year_History_Results'!$G213,Finish_table!AS$4:AS$99,0),1))</f>
        <v>#N/A</v>
      </c>
      <c r="Q213" s="268" t="e">
        <f>(INDEX(Finish_table!BA$4:BA$99,MATCH('10Year_History_Results'!$G213,Finish_table!BB$4:BB$99,0),1))</f>
        <v>#N/A</v>
      </c>
      <c r="R213" s="268" t="e">
        <f>(INDEX(Finish_table!BJ$4:BJ$99,MATCH('10Year_History_Results'!$G213,Finish_table!BK$4:BK$99,0),1))</f>
        <v>#N/A</v>
      </c>
      <c r="S213" s="268" t="e">
        <f>(INDEX(Finish_table!BS$4:BS$99,MATCH('10Year_History_Results'!$G213,Finish_table!BT$4:BT$99,0),1))</f>
        <v>#N/A</v>
      </c>
      <c r="T213" s="268" t="str">
        <f>(INDEX(Finish_table!CB$4:CB$99,MATCH('10Year_History_Results'!$G213,Finish_table!CC$4:CC$99,0),1))</f>
        <v>QF</v>
      </c>
      <c r="U213" s="268" t="e">
        <f>(INDEX(Finish_table!CK$4:CK$99,MATCH('10Year_History_Results'!$G213,Finish_table!CL$4:CL$99,0),1))</f>
        <v>#N/A</v>
      </c>
      <c r="V213" s="288" t="e">
        <f>(INDEX(Finish_table!CT$4:CT$99,MATCH('10Year_History_Results'!$G213,Finish_table!CU$4:CU$99,0),1))</f>
        <v>#N/A</v>
      </c>
      <c r="W213" s="2"/>
      <c r="Z213">
        <f t="shared" si="97"/>
        <v>1251</v>
      </c>
      <c r="AA213" s="117"/>
      <c r="AB213" s="2"/>
      <c r="AC213" s="2">
        <f t="shared" si="117"/>
        <v>0</v>
      </c>
      <c r="AD213" s="2">
        <f t="shared" si="98"/>
        <v>0</v>
      </c>
      <c r="AE213" s="2">
        <f t="shared" si="99"/>
        <v>0</v>
      </c>
      <c r="AF213" s="2">
        <f t="shared" si="100"/>
        <v>0</v>
      </c>
      <c r="AG213" s="2">
        <f t="shared" si="101"/>
        <v>0</v>
      </c>
      <c r="AH213" s="2">
        <f t="shared" si="102"/>
        <v>0</v>
      </c>
      <c r="AI213" s="2">
        <f t="shared" si="103"/>
        <v>0</v>
      </c>
      <c r="AJ213" s="2">
        <f t="shared" si="104"/>
        <v>0</v>
      </c>
      <c r="AK213" s="2">
        <f t="shared" si="105"/>
        <v>0</v>
      </c>
      <c r="AL213" s="154">
        <f t="shared" si="106"/>
        <v>0</v>
      </c>
      <c r="AM213" s="2">
        <f t="shared" si="118"/>
        <v>0</v>
      </c>
      <c r="AN213" s="2"/>
      <c r="AO213">
        <f t="shared" si="119"/>
        <v>1251</v>
      </c>
      <c r="AP213" s="117"/>
      <c r="AQ213" s="2"/>
      <c r="AR213" s="2">
        <f>INDEX('2001'!$B$44:$B$140,'10Year_History_Results'!BF213)</f>
        <v>0</v>
      </c>
      <c r="AS213" s="2">
        <f>INDEX('2002'!$B$44:$B$140,'10Year_History_Results'!BG213)</f>
        <v>0</v>
      </c>
      <c r="AT213" s="2">
        <f>INDEX('2003'!$B$44:$B$140,'10Year_History_Results'!BH213)</f>
        <v>0</v>
      </c>
      <c r="AU213" s="2">
        <f>INDEX('2004'!$B$44:$B$140,'10Year_History_Results'!BI213)</f>
        <v>0</v>
      </c>
      <c r="AV213" s="2">
        <f>INDEX('2005'!$B$44:$B$140,'10Year_History_Results'!BJ213)</f>
        <v>0</v>
      </c>
      <c r="AW213" s="2">
        <f>INDEX('2006'!$B$44:$B$140,'10Year_History_Results'!BK213)</f>
        <v>0</v>
      </c>
      <c r="AX213" s="2">
        <f>INDEX('2007'!$B$44:$B$140,'10Year_History_Results'!BL213)</f>
        <v>0</v>
      </c>
      <c r="AY213" s="2">
        <f>INDEX('2008'!$B$44:$B$140,'10Year_History_Results'!BM213)</f>
        <v>12</v>
      </c>
      <c r="AZ213" s="2">
        <f>INDEX('2009'!$B$44:$B$140,'10Year_History_Results'!BN213)</f>
        <v>0</v>
      </c>
      <c r="BA213" s="154">
        <f>INDEX('2010'!$B$44:$B$140,'10Year_History_Results'!BO213)</f>
        <v>0</v>
      </c>
      <c r="BC213">
        <f t="shared" si="120"/>
        <v>1251</v>
      </c>
      <c r="BD213" s="117"/>
      <c r="BE213" s="2"/>
      <c r="BF213" s="2">
        <f>IF(ISNA(MATCH($BC213,'2001'!$A$44:$A$139,0)),97,MATCH($BC213,'2001'!$A$44:$A$139,0))</f>
        <v>97</v>
      </c>
      <c r="BG213" s="2">
        <f>IF(ISNA(MATCH($BC213,'2002'!$A$44:$A$139,0)),97,MATCH($BC213,'2002'!$A$44:$A$139,0))</f>
        <v>97</v>
      </c>
      <c r="BH213" s="2">
        <f>IF(ISNA(MATCH($BC213,'2003'!$A$44:$A$139,0)),97,MATCH($BC213,'2003'!$A$44:$A$139,0))</f>
        <v>97</v>
      </c>
      <c r="BI213" s="2">
        <f>IF(ISNA(MATCH($BC213,'2004'!$A$44:$A$139,0)),97,MATCH($BC213,'2004'!$A$44:$A$139,0))</f>
        <v>97</v>
      </c>
      <c r="BJ213" s="2">
        <f>IF(ISNA(MATCH($BC213,'2005'!$A$44:$A$139,0)),97,MATCH($BC213,'2005'!$A$44:$A$139,0))</f>
        <v>97</v>
      </c>
      <c r="BK213" s="2">
        <f>IF(ISNA(MATCH($BC213,'2006'!$A$44:$A$139,0)),97,MATCH($BC213,'2006'!$A$44:$A$139,0))</f>
        <v>97</v>
      </c>
      <c r="BL213" s="2">
        <f>IF(ISNA(MATCH($BC213,'2007'!$A$44:$A$139,0)),97,MATCH($BC213,'2007'!$A$44:$A$139,0))</f>
        <v>97</v>
      </c>
      <c r="BM213" s="2">
        <f>IF(ISNA(MATCH($BC213,'2008'!$A$44:$A$139,0)),97,MATCH($BC213,'2008'!$A$44:$A$139,0))</f>
        <v>71</v>
      </c>
      <c r="BN213" s="2">
        <f>IF(ISNA(MATCH($BC213,'2009'!$A$44:$A$139,0)),97,MATCH($BC213,'2009'!$A$44:$A$139,0))</f>
        <v>97</v>
      </c>
      <c r="BO213" s="154">
        <f>IF(ISNA(MATCH($BC213,'2010'!$A$44:$A$139,0)),97,MATCH($BC213,'2010'!$A$44:$A$139,0))</f>
        <v>97</v>
      </c>
      <c r="BQ213">
        <f t="shared" si="121"/>
        <v>1251</v>
      </c>
      <c r="BR213" s="326"/>
      <c r="BS213" s="324"/>
      <c r="BT213" s="324">
        <f t="shared" si="122"/>
        <v>0</v>
      </c>
      <c r="BU213" s="324">
        <f t="shared" si="107"/>
        <v>0</v>
      </c>
      <c r="BV213" s="324">
        <f t="shared" si="108"/>
        <v>0</v>
      </c>
      <c r="BW213" s="324">
        <f t="shared" si="109"/>
        <v>0</v>
      </c>
      <c r="BX213" s="324">
        <f t="shared" si="110"/>
        <v>0</v>
      </c>
      <c r="BY213" s="324">
        <f t="shared" si="111"/>
        <v>0</v>
      </c>
      <c r="BZ213" s="324">
        <f t="shared" si="112"/>
        <v>0</v>
      </c>
      <c r="CA213" s="324">
        <f t="shared" si="113"/>
        <v>12</v>
      </c>
      <c r="CB213" s="324">
        <f t="shared" si="114"/>
        <v>7.9992000000000001</v>
      </c>
      <c r="CC213" s="325">
        <f t="shared" si="115"/>
        <v>5.3322667199999998</v>
      </c>
    </row>
    <row r="214" spans="2:81" ht="13.5" thickBot="1">
      <c r="B214" s="282">
        <v>103</v>
      </c>
      <c r="C214" s="52">
        <f t="shared" si="93"/>
        <v>1</v>
      </c>
      <c r="D214" s="52">
        <f t="shared" si="116"/>
        <v>0</v>
      </c>
      <c r="E214" s="99"/>
      <c r="F214" s="2">
        <f t="shared" si="123"/>
        <v>209</v>
      </c>
      <c r="G214" s="100">
        <v>1983</v>
      </c>
      <c r="H214" s="169">
        <f t="shared" si="94"/>
        <v>1</v>
      </c>
      <c r="I214" s="169">
        <f t="shared" si="95"/>
        <v>12</v>
      </c>
      <c r="J214" s="331">
        <f t="shared" si="96"/>
        <v>5.3322667199999998</v>
      </c>
      <c r="K214" s="99"/>
      <c r="L214" s="268"/>
      <c r="M214" s="268" t="e">
        <f>(INDEX(Finish_table!R$4:R$83,MATCH('10Year_History_Results'!$G214,Finish_table!S$4:S$83,0),1))</f>
        <v>#N/A</v>
      </c>
      <c r="N214" s="268" t="e">
        <f>(INDEX(Finish_table!Z$4:Z$99,MATCH('10Year_History_Results'!$G214,Finish_table!AA$4:AA$99,0),1))</f>
        <v>#N/A</v>
      </c>
      <c r="O214" s="268" t="e">
        <f>(INDEX(Finish_table!AI$4:AI$99,MATCH('10Year_History_Results'!$G214,Finish_table!AJ$4:AJ$99,0),1))</f>
        <v>#N/A</v>
      </c>
      <c r="P214" s="268" t="e">
        <f>(INDEX(Finish_table!AR$4:AR$99,MATCH('10Year_History_Results'!$G214,Finish_table!AS$4:AS$99,0),1))</f>
        <v>#N/A</v>
      </c>
      <c r="Q214" s="268" t="e">
        <f>(INDEX(Finish_table!BA$4:BA$99,MATCH('10Year_History_Results'!$G214,Finish_table!BB$4:BB$99,0),1))</f>
        <v>#N/A</v>
      </c>
      <c r="R214" s="268" t="e">
        <f>(INDEX(Finish_table!BJ$4:BJ$99,MATCH('10Year_History_Results'!$G214,Finish_table!BK$4:BK$99,0),1))</f>
        <v>#N/A</v>
      </c>
      <c r="S214" s="268" t="e">
        <f>(INDEX(Finish_table!BS$4:BS$99,MATCH('10Year_History_Results'!$G214,Finish_table!BT$4:BT$99,0),1))</f>
        <v>#N/A</v>
      </c>
      <c r="T214" s="268" t="str">
        <f>(INDEX(Finish_table!CB$4:CB$99,MATCH('10Year_History_Results'!$G214,Finish_table!CC$4:CC$99,0),1))</f>
        <v>QF</v>
      </c>
      <c r="U214" s="268" t="e">
        <f>(INDEX(Finish_table!CK$4:CK$99,MATCH('10Year_History_Results'!$G214,Finish_table!CL$4:CL$99,0),1))</f>
        <v>#N/A</v>
      </c>
      <c r="V214" s="288" t="e">
        <f>(INDEX(Finish_table!CT$4:CT$99,MATCH('10Year_History_Results'!$G214,Finish_table!CU$4:CU$99,0),1))</f>
        <v>#N/A</v>
      </c>
      <c r="W214" s="2"/>
      <c r="Z214">
        <f t="shared" si="97"/>
        <v>1983</v>
      </c>
      <c r="AA214" s="117"/>
      <c r="AB214" s="2"/>
      <c r="AC214" s="2">
        <f t="shared" si="117"/>
        <v>0</v>
      </c>
      <c r="AD214" s="2">
        <f t="shared" si="98"/>
        <v>0</v>
      </c>
      <c r="AE214" s="2">
        <f t="shared" si="99"/>
        <v>0</v>
      </c>
      <c r="AF214" s="2">
        <f t="shared" si="100"/>
        <v>0</v>
      </c>
      <c r="AG214" s="2">
        <f t="shared" si="101"/>
        <v>0</v>
      </c>
      <c r="AH214" s="2">
        <f t="shared" si="102"/>
        <v>0</v>
      </c>
      <c r="AI214" s="2">
        <f t="shared" si="103"/>
        <v>0</v>
      </c>
      <c r="AJ214" s="2">
        <f t="shared" si="104"/>
        <v>0</v>
      </c>
      <c r="AK214" s="2">
        <f t="shared" si="105"/>
        <v>0</v>
      </c>
      <c r="AL214" s="154">
        <f t="shared" si="106"/>
        <v>0</v>
      </c>
      <c r="AM214" s="2">
        <f t="shared" si="118"/>
        <v>0</v>
      </c>
      <c r="AN214" s="2"/>
      <c r="AO214">
        <f t="shared" si="119"/>
        <v>1983</v>
      </c>
      <c r="AP214" s="117"/>
      <c r="AQ214" s="2"/>
      <c r="AR214" s="2">
        <f>INDEX('2001'!$B$44:$B$140,'10Year_History_Results'!BF214)</f>
        <v>0</v>
      </c>
      <c r="AS214" s="2">
        <f>INDEX('2002'!$B$44:$B$140,'10Year_History_Results'!BG214)</f>
        <v>0</v>
      </c>
      <c r="AT214" s="2">
        <f>INDEX('2003'!$B$44:$B$140,'10Year_History_Results'!BH214)</f>
        <v>0</v>
      </c>
      <c r="AU214" s="2">
        <f>INDEX('2004'!$B$44:$B$140,'10Year_History_Results'!BI214)</f>
        <v>0</v>
      </c>
      <c r="AV214" s="2">
        <f>INDEX('2005'!$B$44:$B$140,'10Year_History_Results'!BJ214)</f>
        <v>0</v>
      </c>
      <c r="AW214" s="2">
        <f>INDEX('2006'!$B$44:$B$140,'10Year_History_Results'!BK214)</f>
        <v>0</v>
      </c>
      <c r="AX214" s="2">
        <f>INDEX('2007'!$B$44:$B$140,'10Year_History_Results'!BL214)</f>
        <v>0</v>
      </c>
      <c r="AY214" s="2">
        <f>INDEX('2008'!$B$44:$B$140,'10Year_History_Results'!BM214)</f>
        <v>12</v>
      </c>
      <c r="AZ214" s="2">
        <f>INDEX('2009'!$B$44:$B$140,'10Year_History_Results'!BN214)</f>
        <v>0</v>
      </c>
      <c r="BA214" s="154">
        <f>INDEX('2010'!$B$44:$B$140,'10Year_History_Results'!BO214)</f>
        <v>0</v>
      </c>
      <c r="BC214">
        <f t="shared" si="120"/>
        <v>1983</v>
      </c>
      <c r="BD214" s="117"/>
      <c r="BE214" s="2"/>
      <c r="BF214" s="2">
        <f>IF(ISNA(MATCH($BC214,'2001'!$A$44:$A$139,0)),97,MATCH($BC214,'2001'!$A$44:$A$139,0))</f>
        <v>97</v>
      </c>
      <c r="BG214" s="2">
        <f>IF(ISNA(MATCH($BC214,'2002'!$A$44:$A$139,0)),97,MATCH($BC214,'2002'!$A$44:$A$139,0))</f>
        <v>97</v>
      </c>
      <c r="BH214" s="2">
        <f>IF(ISNA(MATCH($BC214,'2003'!$A$44:$A$139,0)),97,MATCH($BC214,'2003'!$A$44:$A$139,0))</f>
        <v>97</v>
      </c>
      <c r="BI214" s="2">
        <f>IF(ISNA(MATCH($BC214,'2004'!$A$44:$A$139,0)),97,MATCH($BC214,'2004'!$A$44:$A$139,0))</f>
        <v>97</v>
      </c>
      <c r="BJ214" s="2">
        <f>IF(ISNA(MATCH($BC214,'2005'!$A$44:$A$139,0)),97,MATCH($BC214,'2005'!$A$44:$A$139,0))</f>
        <v>97</v>
      </c>
      <c r="BK214" s="2">
        <f>IF(ISNA(MATCH($BC214,'2006'!$A$44:$A$139,0)),97,MATCH($BC214,'2006'!$A$44:$A$139,0))</f>
        <v>97</v>
      </c>
      <c r="BL214" s="2">
        <f>IF(ISNA(MATCH($BC214,'2007'!$A$44:$A$139,0)),97,MATCH($BC214,'2007'!$A$44:$A$139,0))</f>
        <v>97</v>
      </c>
      <c r="BM214" s="2">
        <f>IF(ISNA(MATCH($BC214,'2008'!$A$44:$A$139,0)),97,MATCH($BC214,'2008'!$A$44:$A$139,0))</f>
        <v>85</v>
      </c>
      <c r="BN214" s="2">
        <f>IF(ISNA(MATCH($BC214,'2009'!$A$44:$A$139,0)),97,MATCH($BC214,'2009'!$A$44:$A$139,0))</f>
        <v>97</v>
      </c>
      <c r="BO214" s="154">
        <f>IF(ISNA(MATCH($BC214,'2010'!$A$44:$A$139,0)),97,MATCH($BC214,'2010'!$A$44:$A$139,0))</f>
        <v>97</v>
      </c>
      <c r="BQ214">
        <f t="shared" si="121"/>
        <v>1983</v>
      </c>
      <c r="BR214" s="326"/>
      <c r="BS214" s="324"/>
      <c r="BT214" s="324">
        <f t="shared" si="122"/>
        <v>0</v>
      </c>
      <c r="BU214" s="324">
        <f t="shared" si="107"/>
        <v>0</v>
      </c>
      <c r="BV214" s="324">
        <f t="shared" si="108"/>
        <v>0</v>
      </c>
      <c r="BW214" s="324">
        <f t="shared" si="109"/>
        <v>0</v>
      </c>
      <c r="BX214" s="324">
        <f t="shared" si="110"/>
        <v>0</v>
      </c>
      <c r="BY214" s="324">
        <f t="shared" si="111"/>
        <v>0</v>
      </c>
      <c r="BZ214" s="324">
        <f t="shared" si="112"/>
        <v>0</v>
      </c>
      <c r="CA214" s="324">
        <f t="shared" si="113"/>
        <v>12</v>
      </c>
      <c r="CB214" s="324">
        <f t="shared" si="114"/>
        <v>7.9992000000000001</v>
      </c>
      <c r="CC214" s="325">
        <f t="shared" si="115"/>
        <v>5.3322667199999998</v>
      </c>
    </row>
    <row r="215" spans="2:81" ht="13.5" thickBot="1">
      <c r="B215" s="138">
        <v>103</v>
      </c>
      <c r="C215" s="52">
        <f t="shared" si="93"/>
        <v>2</v>
      </c>
      <c r="D215" s="52">
        <f t="shared" si="116"/>
        <v>0</v>
      </c>
      <c r="E215" s="99"/>
      <c r="F215" s="2">
        <f t="shared" si="123"/>
        <v>210</v>
      </c>
      <c r="G215" s="158">
        <v>2081</v>
      </c>
      <c r="H215" s="169">
        <f t="shared" si="94"/>
        <v>1</v>
      </c>
      <c r="I215" s="169">
        <f t="shared" si="95"/>
        <v>12</v>
      </c>
      <c r="J215" s="331">
        <f t="shared" si="96"/>
        <v>5.3322667199999998</v>
      </c>
      <c r="K215" s="99"/>
      <c r="L215" s="268"/>
      <c r="M215" s="268" t="e">
        <f>(INDEX(Finish_table!R$4:R$83,MATCH('10Year_History_Results'!$G215,Finish_table!S$4:S$83,0),1))</f>
        <v>#N/A</v>
      </c>
      <c r="N215" s="268" t="e">
        <f>(INDEX(Finish_table!Z$4:Z$99,MATCH('10Year_History_Results'!$G215,Finish_table!AA$4:AA$99,0),1))</f>
        <v>#N/A</v>
      </c>
      <c r="O215" s="268" t="e">
        <f>(INDEX(Finish_table!AI$4:AI$99,MATCH('10Year_History_Results'!$G215,Finish_table!AJ$4:AJ$99,0),1))</f>
        <v>#N/A</v>
      </c>
      <c r="P215" s="268" t="e">
        <f>(INDEX(Finish_table!AR$4:AR$99,MATCH('10Year_History_Results'!$G215,Finish_table!AS$4:AS$99,0),1))</f>
        <v>#N/A</v>
      </c>
      <c r="Q215" s="268" t="e">
        <f>(INDEX(Finish_table!BA$4:BA$99,MATCH('10Year_History_Results'!$G215,Finish_table!BB$4:BB$99,0),1))</f>
        <v>#N/A</v>
      </c>
      <c r="R215" s="268" t="e">
        <f>(INDEX(Finish_table!BJ$4:BJ$99,MATCH('10Year_History_Results'!$G215,Finish_table!BK$4:BK$99,0),1))</f>
        <v>#N/A</v>
      </c>
      <c r="S215" s="268" t="e">
        <f>(INDEX(Finish_table!BS$4:BS$99,MATCH('10Year_History_Results'!$G215,Finish_table!BT$4:BT$99,0),1))</f>
        <v>#N/A</v>
      </c>
      <c r="T215" s="268" t="str">
        <f>(INDEX(Finish_table!CB$4:CB$99,MATCH('10Year_History_Results'!$G215,Finish_table!CC$4:CC$99,0),1))</f>
        <v>QF</v>
      </c>
      <c r="U215" s="268" t="e">
        <f>(INDEX(Finish_table!CK$4:CK$99,MATCH('10Year_History_Results'!$G215,Finish_table!CL$4:CL$99,0),1))</f>
        <v>#N/A</v>
      </c>
      <c r="V215" s="288" t="e">
        <f>(INDEX(Finish_table!CT$4:CT$99,MATCH('10Year_History_Results'!$G215,Finish_table!CU$4:CU$99,0),1))</f>
        <v>#N/A</v>
      </c>
      <c r="W215" s="2"/>
      <c r="Z215">
        <f t="shared" si="97"/>
        <v>2081</v>
      </c>
      <c r="AA215" s="117"/>
      <c r="AB215" s="2"/>
      <c r="AC215" s="2">
        <f t="shared" si="117"/>
        <v>0</v>
      </c>
      <c r="AD215" s="2">
        <f t="shared" si="98"/>
        <v>0</v>
      </c>
      <c r="AE215" s="2">
        <f t="shared" si="99"/>
        <v>0</v>
      </c>
      <c r="AF215" s="2">
        <f t="shared" si="100"/>
        <v>0</v>
      </c>
      <c r="AG215" s="2">
        <f t="shared" si="101"/>
        <v>0</v>
      </c>
      <c r="AH215" s="2">
        <f t="shared" si="102"/>
        <v>0</v>
      </c>
      <c r="AI215" s="2">
        <f t="shared" si="103"/>
        <v>0</v>
      </c>
      <c r="AJ215" s="2">
        <f t="shared" si="104"/>
        <v>0</v>
      </c>
      <c r="AK215" s="2">
        <f t="shared" si="105"/>
        <v>0</v>
      </c>
      <c r="AL215" s="154">
        <f t="shared" si="106"/>
        <v>0</v>
      </c>
      <c r="AM215" s="2">
        <f t="shared" si="118"/>
        <v>0</v>
      </c>
      <c r="AN215" s="2"/>
      <c r="AO215">
        <f t="shared" si="119"/>
        <v>2081</v>
      </c>
      <c r="AP215" s="117"/>
      <c r="AQ215" s="2"/>
      <c r="AR215" s="2">
        <f>INDEX('2001'!$B$44:$B$140,'10Year_History_Results'!BF215)</f>
        <v>0</v>
      </c>
      <c r="AS215" s="2">
        <f>INDEX('2002'!$B$44:$B$140,'10Year_History_Results'!BG215)</f>
        <v>0</v>
      </c>
      <c r="AT215" s="2">
        <f>INDEX('2003'!$B$44:$B$140,'10Year_History_Results'!BH215)</f>
        <v>0</v>
      </c>
      <c r="AU215" s="2">
        <f>INDEX('2004'!$B$44:$B$140,'10Year_History_Results'!BI215)</f>
        <v>0</v>
      </c>
      <c r="AV215" s="2">
        <f>INDEX('2005'!$B$44:$B$140,'10Year_History_Results'!BJ215)</f>
        <v>0</v>
      </c>
      <c r="AW215" s="2">
        <f>INDEX('2006'!$B$44:$B$140,'10Year_History_Results'!BK215)</f>
        <v>0</v>
      </c>
      <c r="AX215" s="2">
        <f>INDEX('2007'!$B$44:$B$140,'10Year_History_Results'!BL215)</f>
        <v>0</v>
      </c>
      <c r="AY215" s="2">
        <f>INDEX('2008'!$B$44:$B$140,'10Year_History_Results'!BM215)</f>
        <v>12</v>
      </c>
      <c r="AZ215" s="2">
        <f>INDEX('2009'!$B$44:$B$140,'10Year_History_Results'!BN215)</f>
        <v>0</v>
      </c>
      <c r="BA215" s="154">
        <f>INDEX('2010'!$B$44:$B$140,'10Year_History_Results'!BO215)</f>
        <v>0</v>
      </c>
      <c r="BC215">
        <f t="shared" si="120"/>
        <v>2081</v>
      </c>
      <c r="BD215" s="117"/>
      <c r="BE215" s="2"/>
      <c r="BF215" s="2">
        <f>IF(ISNA(MATCH($BC215,'2001'!$A$44:$A$139,0)),97,MATCH($BC215,'2001'!$A$44:$A$139,0))</f>
        <v>97</v>
      </c>
      <c r="BG215" s="2">
        <f>IF(ISNA(MATCH($BC215,'2002'!$A$44:$A$139,0)),97,MATCH($BC215,'2002'!$A$44:$A$139,0))</f>
        <v>97</v>
      </c>
      <c r="BH215" s="2">
        <f>IF(ISNA(MATCH($BC215,'2003'!$A$44:$A$139,0)),97,MATCH($BC215,'2003'!$A$44:$A$139,0))</f>
        <v>97</v>
      </c>
      <c r="BI215" s="2">
        <f>IF(ISNA(MATCH($BC215,'2004'!$A$44:$A$139,0)),97,MATCH($BC215,'2004'!$A$44:$A$139,0))</f>
        <v>97</v>
      </c>
      <c r="BJ215" s="2">
        <f>IF(ISNA(MATCH($BC215,'2005'!$A$44:$A$139,0)),97,MATCH($BC215,'2005'!$A$44:$A$139,0))</f>
        <v>97</v>
      </c>
      <c r="BK215" s="2">
        <f>IF(ISNA(MATCH($BC215,'2006'!$A$44:$A$139,0)),97,MATCH($BC215,'2006'!$A$44:$A$139,0))</f>
        <v>97</v>
      </c>
      <c r="BL215" s="2">
        <f>IF(ISNA(MATCH($BC215,'2007'!$A$44:$A$139,0)),97,MATCH($BC215,'2007'!$A$44:$A$139,0))</f>
        <v>97</v>
      </c>
      <c r="BM215" s="2">
        <f>IF(ISNA(MATCH($BC215,'2008'!$A$44:$A$139,0)),97,MATCH($BC215,'2008'!$A$44:$A$139,0))</f>
        <v>89</v>
      </c>
      <c r="BN215" s="2">
        <f>IF(ISNA(MATCH($BC215,'2009'!$A$44:$A$139,0)),97,MATCH($BC215,'2009'!$A$44:$A$139,0))</f>
        <v>97</v>
      </c>
      <c r="BO215" s="154">
        <f>IF(ISNA(MATCH($BC215,'2010'!$A$44:$A$139,0)),97,MATCH($BC215,'2010'!$A$44:$A$139,0))</f>
        <v>97</v>
      </c>
      <c r="BQ215">
        <f t="shared" si="121"/>
        <v>2081</v>
      </c>
      <c r="BR215" s="326"/>
      <c r="BS215" s="324"/>
      <c r="BT215" s="324">
        <f t="shared" si="122"/>
        <v>0</v>
      </c>
      <c r="BU215" s="324">
        <f t="shared" si="107"/>
        <v>0</v>
      </c>
      <c r="BV215" s="324">
        <f t="shared" si="108"/>
        <v>0</v>
      </c>
      <c r="BW215" s="324">
        <f t="shared" si="109"/>
        <v>0</v>
      </c>
      <c r="BX215" s="324">
        <f t="shared" si="110"/>
        <v>0</v>
      </c>
      <c r="BY215" s="324">
        <f t="shared" si="111"/>
        <v>0</v>
      </c>
      <c r="BZ215" s="324">
        <f t="shared" si="112"/>
        <v>0</v>
      </c>
      <c r="CA215" s="324">
        <f t="shared" si="113"/>
        <v>12</v>
      </c>
      <c r="CB215" s="324">
        <f t="shared" si="114"/>
        <v>7.9992000000000001</v>
      </c>
      <c r="CC215" s="325">
        <f t="shared" si="115"/>
        <v>5.3322667199999998</v>
      </c>
    </row>
    <row r="216" spans="2:81" ht="13.5" thickBot="1">
      <c r="B216" s="138">
        <v>103</v>
      </c>
      <c r="C216" s="52">
        <f t="shared" si="93"/>
        <v>3</v>
      </c>
      <c r="D216" s="52">
        <f t="shared" si="116"/>
        <v>0</v>
      </c>
      <c r="E216" s="99"/>
      <c r="F216" s="2">
        <f t="shared" si="123"/>
        <v>211</v>
      </c>
      <c r="G216" s="100">
        <v>74</v>
      </c>
      <c r="H216" s="169">
        <f t="shared" si="94"/>
        <v>3</v>
      </c>
      <c r="I216" s="169">
        <f t="shared" si="95"/>
        <v>82</v>
      </c>
      <c r="J216" s="331">
        <f t="shared" si="96"/>
        <v>5.299947805523523</v>
      </c>
      <c r="K216" s="99"/>
      <c r="L216" s="268"/>
      <c r="M216" s="268" t="str">
        <f>(INDEX(Finish_table!R$4:R$83,MATCH('10Year_History_Results'!$G216,Finish_table!S$4:S$83,0),1))</f>
        <v>F</v>
      </c>
      <c r="N216" s="268" t="e">
        <f>(INDEX(Finish_table!Z$4:Z$99,MATCH('10Year_History_Results'!$G216,Finish_table!AA$4:AA$99,0),1))</f>
        <v>#N/A</v>
      </c>
      <c r="O216" s="268" t="str">
        <f>(INDEX(Finish_table!AI$4:AI$99,MATCH('10Year_History_Results'!$G216,Finish_table!AJ$4:AJ$99,0),1))</f>
        <v>SF</v>
      </c>
      <c r="P216" s="268" t="e">
        <f>(INDEX(Finish_table!AR$4:AR$99,MATCH('10Year_History_Results'!$G216,Finish_table!AS$4:AS$99,0),1))</f>
        <v>#N/A</v>
      </c>
      <c r="Q216" s="268" t="str">
        <f>(INDEX(Finish_table!BA$4:BA$99,MATCH('10Year_History_Results'!$G216,Finish_table!BB$4:BB$99,0),1))</f>
        <v>SF</v>
      </c>
      <c r="R216" s="268" t="e">
        <f>(INDEX(Finish_table!BJ$4:BJ$99,MATCH('10Year_History_Results'!$G216,Finish_table!BK$4:BK$99,0),1))</f>
        <v>#N/A</v>
      </c>
      <c r="S216" s="268" t="e">
        <f>(INDEX(Finish_table!BS$4:BS$99,MATCH('10Year_History_Results'!$G216,Finish_table!BT$4:BT$99,0),1))</f>
        <v>#N/A</v>
      </c>
      <c r="T216" s="268" t="e">
        <f>(INDEX(Finish_table!CB$4:CB$99,MATCH('10Year_History_Results'!$G216,Finish_table!CC$4:CC$99,0),1))</f>
        <v>#N/A</v>
      </c>
      <c r="U216" s="268" t="e">
        <f>(INDEX(Finish_table!CK$4:CK$99,MATCH('10Year_History_Results'!$G216,Finish_table!CL$4:CL$99,0),1))</f>
        <v>#N/A</v>
      </c>
      <c r="V216" s="288" t="e">
        <f>(INDEX(Finish_table!CT$4:CT$99,MATCH('10Year_History_Results'!$G216,Finish_table!CU$4:CU$99,0),1))</f>
        <v>#N/A</v>
      </c>
      <c r="W216" s="2"/>
      <c r="Z216">
        <f t="shared" si="97"/>
        <v>74</v>
      </c>
      <c r="AA216" s="117"/>
      <c r="AB216" s="2"/>
      <c r="AC216" s="2">
        <f t="shared" si="117"/>
        <v>20</v>
      </c>
      <c r="AD216" s="2">
        <f t="shared" si="98"/>
        <v>0</v>
      </c>
      <c r="AE216" s="2">
        <f t="shared" si="99"/>
        <v>10</v>
      </c>
      <c r="AF216" s="2">
        <f t="shared" si="100"/>
        <v>0</v>
      </c>
      <c r="AG216" s="2">
        <f t="shared" si="101"/>
        <v>10</v>
      </c>
      <c r="AH216" s="2">
        <f t="shared" si="102"/>
        <v>0</v>
      </c>
      <c r="AI216" s="2">
        <f t="shared" si="103"/>
        <v>0</v>
      </c>
      <c r="AJ216" s="2">
        <f t="shared" si="104"/>
        <v>0</v>
      </c>
      <c r="AK216" s="2">
        <f t="shared" si="105"/>
        <v>0</v>
      </c>
      <c r="AL216" s="154">
        <f t="shared" si="106"/>
        <v>0</v>
      </c>
      <c r="AM216" s="2">
        <f t="shared" si="118"/>
        <v>6.99205898780101</v>
      </c>
      <c r="AN216" s="2"/>
      <c r="AO216">
        <f t="shared" si="119"/>
        <v>74</v>
      </c>
      <c r="AP216" s="117"/>
      <c r="AQ216" s="2"/>
      <c r="AR216" s="2">
        <f>INDEX('2001'!$B$44:$B$140,'10Year_History_Results'!BF216)</f>
        <v>14</v>
      </c>
      <c r="AS216" s="2">
        <f>INDEX('2002'!$B$44:$B$140,'10Year_History_Results'!BG216)</f>
        <v>0</v>
      </c>
      <c r="AT216" s="2">
        <f>INDEX('2003'!$B$44:$B$140,'10Year_History_Results'!BH216)</f>
        <v>16</v>
      </c>
      <c r="AU216" s="2">
        <f>INDEX('2004'!$B$44:$B$140,'10Year_History_Results'!BI216)</f>
        <v>0</v>
      </c>
      <c r="AV216" s="2">
        <f>INDEX('2005'!$B$44:$B$140,'10Year_History_Results'!BJ216)</f>
        <v>12</v>
      </c>
      <c r="AW216" s="2">
        <f>INDEX('2006'!$B$44:$B$140,'10Year_History_Results'!BK216)</f>
        <v>0</v>
      </c>
      <c r="AX216" s="2">
        <f>INDEX('2007'!$B$44:$B$140,'10Year_History_Results'!BL216)</f>
        <v>0</v>
      </c>
      <c r="AY216" s="2">
        <f>INDEX('2008'!$B$44:$B$140,'10Year_History_Results'!BM216)</f>
        <v>0</v>
      </c>
      <c r="AZ216" s="2">
        <f>INDEX('2009'!$B$44:$B$140,'10Year_History_Results'!BN216)</f>
        <v>0</v>
      </c>
      <c r="BA216" s="154">
        <f>INDEX('2010'!$B$44:$B$140,'10Year_History_Results'!BO216)</f>
        <v>0</v>
      </c>
      <c r="BC216">
        <f t="shared" si="120"/>
        <v>74</v>
      </c>
      <c r="BD216" s="117"/>
      <c r="BE216" s="2"/>
      <c r="BF216" s="2">
        <f>IF(ISNA(MATCH($BC216,'2001'!$A$44:$A$139,0)),97,MATCH($BC216,'2001'!$A$44:$A$139,0))</f>
        <v>20</v>
      </c>
      <c r="BG216" s="2">
        <f>IF(ISNA(MATCH($BC216,'2002'!$A$44:$A$139,0)),97,MATCH($BC216,'2002'!$A$44:$A$139,0))</f>
        <v>97</v>
      </c>
      <c r="BH216" s="2">
        <f>IF(ISNA(MATCH($BC216,'2003'!$A$44:$A$139,0)),97,MATCH($BC216,'2003'!$A$44:$A$139,0))</f>
        <v>17</v>
      </c>
      <c r="BI216" s="2">
        <f>IF(ISNA(MATCH($BC216,'2004'!$A$44:$A$139,0)),97,MATCH($BC216,'2004'!$A$44:$A$139,0))</f>
        <v>97</v>
      </c>
      <c r="BJ216" s="2">
        <f>IF(ISNA(MATCH($BC216,'2005'!$A$44:$A$139,0)),97,MATCH($BC216,'2005'!$A$44:$A$139,0))</f>
        <v>15</v>
      </c>
      <c r="BK216" s="2">
        <f>IF(ISNA(MATCH($BC216,'2006'!$A$44:$A$139,0)),97,MATCH($BC216,'2006'!$A$44:$A$139,0))</f>
        <v>97</v>
      </c>
      <c r="BL216" s="2">
        <f>IF(ISNA(MATCH($BC216,'2007'!$A$44:$A$139,0)),97,MATCH($BC216,'2007'!$A$44:$A$139,0))</f>
        <v>97</v>
      </c>
      <c r="BM216" s="2">
        <f>IF(ISNA(MATCH($BC216,'2008'!$A$44:$A$139,0)),97,MATCH($BC216,'2008'!$A$44:$A$139,0))</f>
        <v>97</v>
      </c>
      <c r="BN216" s="2">
        <f>IF(ISNA(MATCH($BC216,'2009'!$A$44:$A$139,0)),97,MATCH($BC216,'2009'!$A$44:$A$139,0))</f>
        <v>97</v>
      </c>
      <c r="BO216" s="154">
        <f>IF(ISNA(MATCH($BC216,'2010'!$A$44:$A$139,0)),97,MATCH($BC216,'2010'!$A$44:$A$139,0))</f>
        <v>97</v>
      </c>
      <c r="BQ216">
        <f t="shared" si="121"/>
        <v>74</v>
      </c>
      <c r="BR216" s="326"/>
      <c r="BS216" s="324"/>
      <c r="BT216" s="324">
        <f t="shared" si="122"/>
        <v>34</v>
      </c>
      <c r="BU216" s="324">
        <f t="shared" si="107"/>
        <v>22.664400000000001</v>
      </c>
      <c r="BV216" s="324">
        <f t="shared" si="108"/>
        <v>41.108089039999996</v>
      </c>
      <c r="BW216" s="324">
        <f t="shared" si="109"/>
        <v>27.402652154063997</v>
      </c>
      <c r="BX216" s="324">
        <f t="shared" si="110"/>
        <v>40.266607925899059</v>
      </c>
      <c r="BY216" s="324">
        <f t="shared" si="111"/>
        <v>26.84172084340431</v>
      </c>
      <c r="BZ216" s="324">
        <f t="shared" si="112"/>
        <v>17.892691114213314</v>
      </c>
      <c r="CA216" s="324">
        <f t="shared" si="113"/>
        <v>11.927267896734595</v>
      </c>
      <c r="CB216" s="324">
        <f t="shared" si="114"/>
        <v>7.9507167799632805</v>
      </c>
      <c r="CC216" s="325">
        <f t="shared" si="115"/>
        <v>5.299947805523523</v>
      </c>
    </row>
    <row r="217" spans="2:81" ht="13.5" thickBot="1">
      <c r="B217" s="138">
        <v>103</v>
      </c>
      <c r="C217" s="52">
        <f t="shared" si="93"/>
        <v>4</v>
      </c>
      <c r="D217" s="52">
        <f t="shared" si="116"/>
        <v>4</v>
      </c>
      <c r="E217" s="99"/>
      <c r="F217" s="2">
        <f t="shared" si="123"/>
        <v>212</v>
      </c>
      <c r="G217" s="100">
        <v>302</v>
      </c>
      <c r="H217" s="169">
        <f t="shared" si="94"/>
        <v>5</v>
      </c>
      <c r="I217" s="169">
        <f t="shared" si="95"/>
        <v>98</v>
      </c>
      <c r="J217" s="331">
        <f t="shared" si="96"/>
        <v>5.2394448659855621</v>
      </c>
      <c r="K217" s="99"/>
      <c r="L217" s="268"/>
      <c r="M217" s="268" t="str">
        <f>(INDEX(Finish_table!R$4:R$83,MATCH('10Year_History_Results'!$G217,Finish_table!S$4:S$83,0),1))</f>
        <v>F</v>
      </c>
      <c r="N217" s="268" t="str">
        <f>(INDEX(Finish_table!Z$4:Z$99,MATCH('10Year_History_Results'!$G217,Finish_table!AA$4:AA$99,0),1))</f>
        <v>QF</v>
      </c>
      <c r="O217" s="268" t="str">
        <f>(INDEX(Finish_table!AI$4:AI$99,MATCH('10Year_History_Results'!$G217,Finish_table!AJ$4:AJ$99,0),1))</f>
        <v>W</v>
      </c>
      <c r="P217" s="268" t="str">
        <f>(INDEX(Finish_table!AR$4:AR$99,MATCH('10Year_History_Results'!$G217,Finish_table!AS$4:AS$99,0),1))</f>
        <v>SF</v>
      </c>
      <c r="Q217" s="268" t="str">
        <f>(INDEX(Finish_table!BA$4:BA$99,MATCH('10Year_History_Results'!$G217,Finish_table!BB$4:BB$99,0),1))</f>
        <v>QF</v>
      </c>
      <c r="R217" s="268" t="e">
        <f>(INDEX(Finish_table!BJ$4:BJ$99,MATCH('10Year_History_Results'!$G217,Finish_table!BK$4:BK$99,0),1))</f>
        <v>#N/A</v>
      </c>
      <c r="S217" s="268" t="e">
        <f>(INDEX(Finish_table!BS$4:BS$99,MATCH('10Year_History_Results'!$G217,Finish_table!BT$4:BT$99,0),1))</f>
        <v>#N/A</v>
      </c>
      <c r="T217" s="268" t="e">
        <f>(INDEX(Finish_table!CB$4:CB$99,MATCH('10Year_History_Results'!$G217,Finish_table!CC$4:CC$99,0),1))</f>
        <v>#N/A</v>
      </c>
      <c r="U217" s="268" t="e">
        <f>(INDEX(Finish_table!CK$4:CK$99,MATCH('10Year_History_Results'!$G217,Finish_table!CL$4:CL$99,0),1))</f>
        <v>#N/A</v>
      </c>
      <c r="V217" s="288" t="e">
        <f>(INDEX(Finish_table!CT$4:CT$99,MATCH('10Year_History_Results'!$G217,Finish_table!CU$4:CU$99,0),1))</f>
        <v>#N/A</v>
      </c>
      <c r="W217" s="2"/>
      <c r="Z217">
        <f t="shared" si="97"/>
        <v>302</v>
      </c>
      <c r="AA217" s="117"/>
      <c r="AB217" s="2"/>
      <c r="AC217" s="2">
        <f t="shared" si="117"/>
        <v>20</v>
      </c>
      <c r="AD217" s="2">
        <f t="shared" si="98"/>
        <v>0</v>
      </c>
      <c r="AE217" s="2">
        <f t="shared" si="99"/>
        <v>30</v>
      </c>
      <c r="AF217" s="2">
        <f t="shared" si="100"/>
        <v>10</v>
      </c>
      <c r="AG217" s="2">
        <f t="shared" si="101"/>
        <v>0</v>
      </c>
      <c r="AH217" s="2">
        <f t="shared" si="102"/>
        <v>0</v>
      </c>
      <c r="AI217" s="2">
        <f t="shared" si="103"/>
        <v>0</v>
      </c>
      <c r="AJ217" s="2">
        <f t="shared" si="104"/>
        <v>0</v>
      </c>
      <c r="AK217" s="2">
        <f t="shared" si="105"/>
        <v>0</v>
      </c>
      <c r="AL217" s="154">
        <f t="shared" si="106"/>
        <v>0</v>
      </c>
      <c r="AM217" s="2">
        <f t="shared" si="118"/>
        <v>10.749676997731399</v>
      </c>
      <c r="AN217" s="2"/>
      <c r="AO217">
        <f t="shared" si="119"/>
        <v>302</v>
      </c>
      <c r="AP217" s="117"/>
      <c r="AQ217" s="2"/>
      <c r="AR217" s="2">
        <f>INDEX('2001'!$B$44:$B$140,'10Year_History_Results'!BF217)</f>
        <v>10</v>
      </c>
      <c r="AS217" s="2">
        <f>INDEX('2002'!$B$44:$B$140,'10Year_History_Results'!BG217)</f>
        <v>9</v>
      </c>
      <c r="AT217" s="2">
        <f>INDEX('2003'!$B$44:$B$140,'10Year_History_Results'!BH217)</f>
        <v>8</v>
      </c>
      <c r="AU217" s="2">
        <f>INDEX('2004'!$B$44:$B$140,'10Year_History_Results'!BI217)</f>
        <v>10</v>
      </c>
      <c r="AV217" s="2">
        <f>INDEX('2005'!$B$44:$B$140,'10Year_History_Results'!BJ217)</f>
        <v>1</v>
      </c>
      <c r="AW217" s="2">
        <f>INDEX('2006'!$B$44:$B$140,'10Year_History_Results'!BK217)</f>
        <v>0</v>
      </c>
      <c r="AX217" s="2">
        <f>INDEX('2007'!$B$44:$B$140,'10Year_History_Results'!BL217)</f>
        <v>0</v>
      </c>
      <c r="AY217" s="2">
        <f>INDEX('2008'!$B$44:$B$140,'10Year_History_Results'!BM217)</f>
        <v>0</v>
      </c>
      <c r="AZ217" s="2">
        <f>INDEX('2009'!$B$44:$B$140,'10Year_History_Results'!BN217)</f>
        <v>0</v>
      </c>
      <c r="BA217" s="154">
        <f>INDEX('2010'!$B$44:$B$140,'10Year_History_Results'!BO217)</f>
        <v>0</v>
      </c>
      <c r="BC217">
        <f t="shared" si="120"/>
        <v>302</v>
      </c>
      <c r="BD217" s="117"/>
      <c r="BE217" s="2"/>
      <c r="BF217" s="2">
        <f>IF(ISNA(MATCH($BC217,'2001'!$A$44:$A$139,0)),97,MATCH($BC217,'2001'!$A$44:$A$139,0))</f>
        <v>62</v>
      </c>
      <c r="BG217" s="2">
        <f>IF(ISNA(MATCH($BC217,'2002'!$A$44:$A$139,0)),97,MATCH($BC217,'2002'!$A$44:$A$139,0))</f>
        <v>60</v>
      </c>
      <c r="BH217" s="2">
        <f>IF(ISNA(MATCH($BC217,'2003'!$A$44:$A$139,0)),97,MATCH($BC217,'2003'!$A$44:$A$139,0))</f>
        <v>53</v>
      </c>
      <c r="BI217" s="2">
        <f>IF(ISNA(MATCH($BC217,'2004'!$A$44:$A$139,0)),97,MATCH($BC217,'2004'!$A$44:$A$139,0))</f>
        <v>46</v>
      </c>
      <c r="BJ217" s="2">
        <f>IF(ISNA(MATCH($BC217,'2005'!$A$44:$A$139,0)),97,MATCH($BC217,'2005'!$A$44:$A$139,0))</f>
        <v>48</v>
      </c>
      <c r="BK217" s="2">
        <f>IF(ISNA(MATCH($BC217,'2006'!$A$44:$A$139,0)),97,MATCH($BC217,'2006'!$A$44:$A$139,0))</f>
        <v>97</v>
      </c>
      <c r="BL217" s="2">
        <f>IF(ISNA(MATCH($BC217,'2007'!$A$44:$A$139,0)),97,MATCH($BC217,'2007'!$A$44:$A$139,0))</f>
        <v>97</v>
      </c>
      <c r="BM217" s="2">
        <f>IF(ISNA(MATCH($BC217,'2008'!$A$44:$A$139,0)),97,MATCH($BC217,'2008'!$A$44:$A$139,0))</f>
        <v>97</v>
      </c>
      <c r="BN217" s="2">
        <f>IF(ISNA(MATCH($BC217,'2009'!$A$44:$A$139,0)),97,MATCH($BC217,'2009'!$A$44:$A$139,0))</f>
        <v>97</v>
      </c>
      <c r="BO217" s="154">
        <f>IF(ISNA(MATCH($BC217,'2010'!$A$44:$A$139,0)),97,MATCH($BC217,'2010'!$A$44:$A$139,0))</f>
        <v>97</v>
      </c>
      <c r="BQ217">
        <f t="shared" si="121"/>
        <v>302</v>
      </c>
      <c r="BR217" s="326"/>
      <c r="BS217" s="324"/>
      <c r="BT217" s="324">
        <f t="shared" si="122"/>
        <v>30</v>
      </c>
      <c r="BU217" s="324">
        <f t="shared" si="107"/>
        <v>28.997999999999998</v>
      </c>
      <c r="BV217" s="324">
        <f t="shared" si="108"/>
        <v>57.330066799999997</v>
      </c>
      <c r="BW217" s="324">
        <f t="shared" si="109"/>
        <v>58.216222528879996</v>
      </c>
      <c r="BX217" s="324">
        <f t="shared" si="110"/>
        <v>39.806933937751403</v>
      </c>
      <c r="BY217" s="324">
        <f t="shared" si="111"/>
        <v>26.535302162905083</v>
      </c>
      <c r="BZ217" s="324">
        <f t="shared" si="112"/>
        <v>17.688432421792527</v>
      </c>
      <c r="CA217" s="324">
        <f t="shared" si="113"/>
        <v>11.791109052366897</v>
      </c>
      <c r="CB217" s="324">
        <f t="shared" si="114"/>
        <v>7.8599532943077737</v>
      </c>
      <c r="CC217" s="325">
        <f t="shared" si="115"/>
        <v>5.2394448659855621</v>
      </c>
    </row>
    <row r="218" spans="2:81" ht="13.5" thickBot="1">
      <c r="B218" s="138">
        <v>107</v>
      </c>
      <c r="C218" s="52">
        <f t="shared" si="93"/>
        <v>1</v>
      </c>
      <c r="D218" s="52">
        <f t="shared" si="116"/>
        <v>0</v>
      </c>
      <c r="E218" s="99"/>
      <c r="F218" s="2">
        <f t="shared" si="123"/>
        <v>213</v>
      </c>
      <c r="G218" s="100">
        <v>766</v>
      </c>
      <c r="H218" s="169">
        <f t="shared" si="94"/>
        <v>1</v>
      </c>
      <c r="I218" s="169">
        <f t="shared" si="95"/>
        <v>38</v>
      </c>
      <c r="J218" s="331">
        <f t="shared" si="96"/>
        <v>5.0016136690857635</v>
      </c>
      <c r="K218" s="99"/>
      <c r="L218" s="268"/>
      <c r="M218" s="268" t="e">
        <f>(INDEX(Finish_table!R$4:R$83,MATCH('10Year_History_Results'!$G218,Finish_table!S$4:S$83,0),1))</f>
        <v>#N/A</v>
      </c>
      <c r="N218" s="268" t="e">
        <f>(INDEX(Finish_table!Z$4:Z$99,MATCH('10Year_History_Results'!$G218,Finish_table!AA$4:AA$99,0),1))</f>
        <v>#N/A</v>
      </c>
      <c r="O218" s="268" t="e">
        <f>(INDEX(Finish_table!AI$4:AI$99,MATCH('10Year_History_Results'!$G218,Finish_table!AJ$4:AJ$99,0),1))</f>
        <v>#N/A</v>
      </c>
      <c r="P218" s="268" t="e">
        <f>(INDEX(Finish_table!AR$4:AR$99,MATCH('10Year_History_Results'!$G218,Finish_table!AS$4:AS$99,0),1))</f>
        <v>#N/A</v>
      </c>
      <c r="Q218" s="268" t="str">
        <f>(INDEX(Finish_table!BA$4:BA$99,MATCH('10Year_History_Results'!$G218,Finish_table!BB$4:BB$99,0),1))</f>
        <v>W</v>
      </c>
      <c r="R218" s="268" t="e">
        <f>(INDEX(Finish_table!BJ$4:BJ$99,MATCH('10Year_History_Results'!$G218,Finish_table!BK$4:BK$99,0),1))</f>
        <v>#N/A</v>
      </c>
      <c r="S218" s="268" t="e">
        <f>(INDEX(Finish_table!BS$4:BS$99,MATCH('10Year_History_Results'!$G218,Finish_table!BT$4:BT$99,0),1))</f>
        <v>#N/A</v>
      </c>
      <c r="T218" s="268" t="e">
        <f>(INDEX(Finish_table!CB$4:CB$99,MATCH('10Year_History_Results'!$G218,Finish_table!CC$4:CC$99,0),1))</f>
        <v>#N/A</v>
      </c>
      <c r="U218" s="268" t="e">
        <f>(INDEX(Finish_table!CK$4:CK$99,MATCH('10Year_History_Results'!$G218,Finish_table!CL$4:CL$99,0),1))</f>
        <v>#N/A</v>
      </c>
      <c r="V218" s="288" t="e">
        <f>(INDEX(Finish_table!CT$4:CT$99,MATCH('10Year_History_Results'!$G218,Finish_table!CU$4:CU$99,0),1))</f>
        <v>#N/A</v>
      </c>
      <c r="W218" s="2"/>
      <c r="Z218">
        <f t="shared" si="97"/>
        <v>766</v>
      </c>
      <c r="AA218" s="117"/>
      <c r="AB218" s="2"/>
      <c r="AC218" s="2">
        <f t="shared" si="117"/>
        <v>0</v>
      </c>
      <c r="AD218" s="2">
        <f t="shared" si="98"/>
        <v>0</v>
      </c>
      <c r="AE218" s="2">
        <f t="shared" si="99"/>
        <v>0</v>
      </c>
      <c r="AF218" s="2">
        <f t="shared" si="100"/>
        <v>0</v>
      </c>
      <c r="AG218" s="2">
        <f t="shared" si="101"/>
        <v>30</v>
      </c>
      <c r="AH218" s="2">
        <f t="shared" si="102"/>
        <v>0</v>
      </c>
      <c r="AI218" s="2">
        <f t="shared" si="103"/>
        <v>0</v>
      </c>
      <c r="AJ218" s="2">
        <f t="shared" si="104"/>
        <v>0</v>
      </c>
      <c r="AK218" s="2">
        <f t="shared" si="105"/>
        <v>0</v>
      </c>
      <c r="AL218" s="154">
        <f t="shared" si="106"/>
        <v>0</v>
      </c>
      <c r="AM218" s="2">
        <f t="shared" si="118"/>
        <v>9.4868329805051381</v>
      </c>
      <c r="AN218" s="2"/>
      <c r="AO218">
        <f t="shared" si="119"/>
        <v>766</v>
      </c>
      <c r="AP218" s="117"/>
      <c r="AQ218" s="2"/>
      <c r="AR218" s="2">
        <f>INDEX('2001'!$B$44:$B$140,'10Year_History_Results'!BF218)</f>
        <v>0</v>
      </c>
      <c r="AS218" s="2">
        <f>INDEX('2002'!$B$44:$B$140,'10Year_History_Results'!BG218)</f>
        <v>0</v>
      </c>
      <c r="AT218" s="2">
        <f>INDEX('2003'!$B$44:$B$140,'10Year_History_Results'!BH218)</f>
        <v>0</v>
      </c>
      <c r="AU218" s="2">
        <f>INDEX('2004'!$B$44:$B$140,'10Year_History_Results'!BI218)</f>
        <v>0</v>
      </c>
      <c r="AV218" s="2">
        <f>INDEX('2005'!$B$44:$B$140,'10Year_History_Results'!BJ218)</f>
        <v>8</v>
      </c>
      <c r="AW218" s="2">
        <f>INDEX('2006'!$B$44:$B$140,'10Year_History_Results'!BK218)</f>
        <v>0</v>
      </c>
      <c r="AX218" s="2">
        <f>INDEX('2007'!$B$44:$B$140,'10Year_History_Results'!BL218)</f>
        <v>0</v>
      </c>
      <c r="AY218" s="2">
        <f>INDEX('2008'!$B$44:$B$140,'10Year_History_Results'!BM218)</f>
        <v>0</v>
      </c>
      <c r="AZ218" s="2">
        <f>INDEX('2009'!$B$44:$B$140,'10Year_History_Results'!BN218)</f>
        <v>0</v>
      </c>
      <c r="BA218" s="154">
        <f>INDEX('2010'!$B$44:$B$140,'10Year_History_Results'!BO218)</f>
        <v>0</v>
      </c>
      <c r="BC218">
        <f t="shared" si="120"/>
        <v>766</v>
      </c>
      <c r="BD218" s="117"/>
      <c r="BE218" s="2"/>
      <c r="BF218" s="2">
        <f>IF(ISNA(MATCH($BC218,'2001'!$A$44:$A$139,0)),97,MATCH($BC218,'2001'!$A$44:$A$139,0))</f>
        <v>97</v>
      </c>
      <c r="BG218" s="2">
        <f>IF(ISNA(MATCH($BC218,'2002'!$A$44:$A$139,0)),97,MATCH($BC218,'2002'!$A$44:$A$139,0))</f>
        <v>97</v>
      </c>
      <c r="BH218" s="2">
        <f>IF(ISNA(MATCH($BC218,'2003'!$A$44:$A$139,0)),97,MATCH($BC218,'2003'!$A$44:$A$139,0))</f>
        <v>97</v>
      </c>
      <c r="BI218" s="2">
        <f>IF(ISNA(MATCH($BC218,'2004'!$A$44:$A$139,0)),97,MATCH($BC218,'2004'!$A$44:$A$139,0))</f>
        <v>97</v>
      </c>
      <c r="BJ218" s="2">
        <f>IF(ISNA(MATCH($BC218,'2005'!$A$44:$A$139,0)),97,MATCH($BC218,'2005'!$A$44:$A$139,0))</f>
        <v>71</v>
      </c>
      <c r="BK218" s="2">
        <f>IF(ISNA(MATCH($BC218,'2006'!$A$44:$A$139,0)),97,MATCH($BC218,'2006'!$A$44:$A$139,0))</f>
        <v>97</v>
      </c>
      <c r="BL218" s="2">
        <f>IF(ISNA(MATCH($BC218,'2007'!$A$44:$A$139,0)),97,MATCH($BC218,'2007'!$A$44:$A$139,0))</f>
        <v>97</v>
      </c>
      <c r="BM218" s="2">
        <f>IF(ISNA(MATCH($BC218,'2008'!$A$44:$A$139,0)),97,MATCH($BC218,'2008'!$A$44:$A$139,0))</f>
        <v>97</v>
      </c>
      <c r="BN218" s="2">
        <f>IF(ISNA(MATCH($BC218,'2009'!$A$44:$A$139,0)),97,MATCH($BC218,'2009'!$A$44:$A$139,0))</f>
        <v>97</v>
      </c>
      <c r="BO218" s="154">
        <f>IF(ISNA(MATCH($BC218,'2010'!$A$44:$A$139,0)),97,MATCH($BC218,'2010'!$A$44:$A$139,0))</f>
        <v>97</v>
      </c>
      <c r="BQ218">
        <f t="shared" si="121"/>
        <v>766</v>
      </c>
      <c r="BR218" s="326"/>
      <c r="BS218" s="324"/>
      <c r="BT218" s="324">
        <f t="shared" si="122"/>
        <v>0</v>
      </c>
      <c r="BU218" s="324">
        <f t="shared" si="107"/>
        <v>0</v>
      </c>
      <c r="BV218" s="324">
        <f t="shared" si="108"/>
        <v>0</v>
      </c>
      <c r="BW218" s="324">
        <f t="shared" si="109"/>
        <v>0</v>
      </c>
      <c r="BX218" s="324">
        <f t="shared" si="110"/>
        <v>38</v>
      </c>
      <c r="BY218" s="324">
        <f t="shared" si="111"/>
        <v>25.3308</v>
      </c>
      <c r="BZ218" s="324">
        <f t="shared" si="112"/>
        <v>16.885511279999999</v>
      </c>
      <c r="CA218" s="324">
        <f t="shared" si="113"/>
        <v>11.255881819248</v>
      </c>
      <c r="CB218" s="324">
        <f t="shared" si="114"/>
        <v>7.5031708207107162</v>
      </c>
      <c r="CC218" s="325">
        <f t="shared" si="115"/>
        <v>5.0016136690857635</v>
      </c>
    </row>
    <row r="219" spans="2:81" ht="13.5" thickBot="1">
      <c r="B219" s="138">
        <v>107</v>
      </c>
      <c r="C219" s="52">
        <f t="shared" si="93"/>
        <v>2</v>
      </c>
      <c r="D219" s="52">
        <f t="shared" si="116"/>
        <v>0</v>
      </c>
      <c r="E219" s="99"/>
      <c r="F219" s="2">
        <f t="shared" si="123"/>
        <v>214</v>
      </c>
      <c r="G219" s="100">
        <v>435</v>
      </c>
      <c r="H219" s="169">
        <f t="shared" si="94"/>
        <v>2</v>
      </c>
      <c r="I219" s="169">
        <f t="shared" si="95"/>
        <v>56</v>
      </c>
      <c r="J219" s="331">
        <f t="shared" si="96"/>
        <v>5.0011398320013232</v>
      </c>
      <c r="K219" s="99"/>
      <c r="L219" s="268"/>
      <c r="M219" s="268" t="e">
        <f>(INDEX(Finish_table!R$4:R$83,MATCH('10Year_History_Results'!$G219,Finish_table!S$4:S$83,0),1))</f>
        <v>#N/A</v>
      </c>
      <c r="N219" s="268" t="e">
        <f>(INDEX(Finish_table!Z$4:Z$99,MATCH('10Year_History_Results'!$G219,Finish_table!AA$4:AA$99,0),1))</f>
        <v>#N/A</v>
      </c>
      <c r="O219" s="268" t="e">
        <f>(INDEX(Finish_table!AI$4:AI$99,MATCH('10Year_History_Results'!$G219,Finish_table!AJ$4:AJ$99,0),1))</f>
        <v>#N/A</v>
      </c>
      <c r="P219" s="268" t="str">
        <f>(INDEX(Finish_table!AR$4:AR$99,MATCH('10Year_History_Results'!$G219,Finish_table!AS$4:AS$99,0),1))</f>
        <v>WC</v>
      </c>
      <c r="Q219" s="268" t="str">
        <f>(INDEX(Finish_table!BA$4:BA$99,MATCH('10Year_History_Results'!$G219,Finish_table!BB$4:BB$99,0),1))</f>
        <v>QF</v>
      </c>
      <c r="R219" s="268" t="e">
        <f>(INDEX(Finish_table!BJ$4:BJ$99,MATCH('10Year_History_Results'!$G219,Finish_table!BK$4:BK$99,0),1))</f>
        <v>#N/A</v>
      </c>
      <c r="S219" s="268" t="e">
        <f>(INDEX(Finish_table!BS$4:BS$99,MATCH('10Year_History_Results'!$G219,Finish_table!BT$4:BT$99,0),1))</f>
        <v>#N/A</v>
      </c>
      <c r="T219" s="268" t="e">
        <f>(INDEX(Finish_table!CB$4:CB$99,MATCH('10Year_History_Results'!$G219,Finish_table!CC$4:CC$99,0),1))</f>
        <v>#N/A</v>
      </c>
      <c r="U219" s="268" t="e">
        <f>(INDEX(Finish_table!CK$4:CK$99,MATCH('10Year_History_Results'!$G219,Finish_table!CL$4:CL$99,0),1))</f>
        <v>#N/A</v>
      </c>
      <c r="V219" s="288" t="e">
        <f>(INDEX(Finish_table!CT$4:CT$99,MATCH('10Year_History_Results'!$G219,Finish_table!CU$4:CU$99,0),1))</f>
        <v>#N/A</v>
      </c>
      <c r="W219" s="2"/>
      <c r="Z219">
        <f t="shared" si="97"/>
        <v>435</v>
      </c>
      <c r="AA219" s="117"/>
      <c r="AB219" s="2"/>
      <c r="AC219" s="2">
        <f t="shared" si="117"/>
        <v>0</v>
      </c>
      <c r="AD219" s="2">
        <f t="shared" si="98"/>
        <v>0</v>
      </c>
      <c r="AE219" s="2">
        <f t="shared" si="99"/>
        <v>0</v>
      </c>
      <c r="AF219" s="2">
        <f t="shared" si="100"/>
        <v>50</v>
      </c>
      <c r="AG219" s="2">
        <f t="shared" si="101"/>
        <v>0</v>
      </c>
      <c r="AH219" s="2">
        <f t="shared" si="102"/>
        <v>0</v>
      </c>
      <c r="AI219" s="2">
        <f t="shared" si="103"/>
        <v>0</v>
      </c>
      <c r="AJ219" s="2">
        <f t="shared" si="104"/>
        <v>0</v>
      </c>
      <c r="AK219" s="2">
        <f t="shared" si="105"/>
        <v>0</v>
      </c>
      <c r="AL219" s="154">
        <f t="shared" si="106"/>
        <v>0</v>
      </c>
      <c r="AM219" s="2">
        <f t="shared" si="118"/>
        <v>15.811388300841896</v>
      </c>
      <c r="AN219" s="2"/>
      <c r="AO219">
        <f t="shared" si="119"/>
        <v>435</v>
      </c>
      <c r="AP219" s="117"/>
      <c r="AQ219" s="2"/>
      <c r="AR219" s="2">
        <f>INDEX('2001'!$B$44:$B$140,'10Year_History_Results'!BF219)</f>
        <v>0</v>
      </c>
      <c r="AS219" s="2">
        <f>INDEX('2002'!$B$44:$B$140,'10Year_History_Results'!BG219)</f>
        <v>0</v>
      </c>
      <c r="AT219" s="2">
        <f>INDEX('2003'!$B$44:$B$140,'10Year_History_Results'!BH219)</f>
        <v>0</v>
      </c>
      <c r="AU219" s="2">
        <f>INDEX('2004'!$B$44:$B$140,'10Year_History_Results'!BI219)</f>
        <v>4</v>
      </c>
      <c r="AV219" s="2">
        <f>INDEX('2005'!$B$44:$B$140,'10Year_History_Results'!BJ219)</f>
        <v>2</v>
      </c>
      <c r="AW219" s="2">
        <f>INDEX('2006'!$B$44:$B$140,'10Year_History_Results'!BK219)</f>
        <v>0</v>
      </c>
      <c r="AX219" s="2">
        <f>INDEX('2007'!$B$44:$B$140,'10Year_History_Results'!BL219)</f>
        <v>0</v>
      </c>
      <c r="AY219" s="2">
        <f>INDEX('2008'!$B$44:$B$140,'10Year_History_Results'!BM219)</f>
        <v>0</v>
      </c>
      <c r="AZ219" s="2">
        <f>INDEX('2009'!$B$44:$B$140,'10Year_History_Results'!BN219)</f>
        <v>0</v>
      </c>
      <c r="BA219" s="154">
        <f>INDEX('2010'!$B$44:$B$140,'10Year_History_Results'!BO219)</f>
        <v>0</v>
      </c>
      <c r="BC219">
        <f t="shared" si="120"/>
        <v>435</v>
      </c>
      <c r="BD219" s="117"/>
      <c r="BE219" s="2"/>
      <c r="BF219" s="2">
        <f>IF(ISNA(MATCH($BC219,'2001'!$A$44:$A$139,0)),97,MATCH($BC219,'2001'!$A$44:$A$139,0))</f>
        <v>97</v>
      </c>
      <c r="BG219" s="2">
        <f>IF(ISNA(MATCH($BC219,'2002'!$A$44:$A$139,0)),97,MATCH($BC219,'2002'!$A$44:$A$139,0))</f>
        <v>97</v>
      </c>
      <c r="BH219" s="2">
        <f>IF(ISNA(MATCH($BC219,'2003'!$A$44:$A$139,0)),97,MATCH($BC219,'2003'!$A$44:$A$139,0))</f>
        <v>97</v>
      </c>
      <c r="BI219" s="2">
        <f>IF(ISNA(MATCH($BC219,'2004'!$A$44:$A$139,0)),97,MATCH($BC219,'2004'!$A$44:$A$139,0))</f>
        <v>60</v>
      </c>
      <c r="BJ219" s="2">
        <f>IF(ISNA(MATCH($BC219,'2005'!$A$44:$A$139,0)),97,MATCH($BC219,'2005'!$A$44:$A$139,0))</f>
        <v>59</v>
      </c>
      <c r="BK219" s="2">
        <f>IF(ISNA(MATCH($BC219,'2006'!$A$44:$A$139,0)),97,MATCH($BC219,'2006'!$A$44:$A$139,0))</f>
        <v>97</v>
      </c>
      <c r="BL219" s="2">
        <f>IF(ISNA(MATCH($BC219,'2007'!$A$44:$A$139,0)),97,MATCH($BC219,'2007'!$A$44:$A$139,0))</f>
        <v>97</v>
      </c>
      <c r="BM219" s="2">
        <f>IF(ISNA(MATCH($BC219,'2008'!$A$44:$A$139,0)),97,MATCH($BC219,'2008'!$A$44:$A$139,0))</f>
        <v>97</v>
      </c>
      <c r="BN219" s="2">
        <f>IF(ISNA(MATCH($BC219,'2009'!$A$44:$A$139,0)),97,MATCH($BC219,'2009'!$A$44:$A$139,0))</f>
        <v>97</v>
      </c>
      <c r="BO219" s="154">
        <f>IF(ISNA(MATCH($BC219,'2010'!$A$44:$A$139,0)),97,MATCH($BC219,'2010'!$A$44:$A$139,0))</f>
        <v>97</v>
      </c>
      <c r="BQ219">
        <f t="shared" si="121"/>
        <v>435</v>
      </c>
      <c r="BR219" s="326"/>
      <c r="BS219" s="324"/>
      <c r="BT219" s="324">
        <f t="shared" si="122"/>
        <v>0</v>
      </c>
      <c r="BU219" s="324">
        <f t="shared" si="107"/>
        <v>0</v>
      </c>
      <c r="BV219" s="324">
        <f t="shared" si="108"/>
        <v>0</v>
      </c>
      <c r="BW219" s="324">
        <f t="shared" si="109"/>
        <v>54</v>
      </c>
      <c r="BX219" s="324">
        <f t="shared" si="110"/>
        <v>37.996400000000001</v>
      </c>
      <c r="BY219" s="324">
        <f t="shared" si="111"/>
        <v>25.328400240000001</v>
      </c>
      <c r="BZ219" s="324">
        <f t="shared" si="112"/>
        <v>16.883911599984</v>
      </c>
      <c r="CA219" s="324">
        <f t="shared" si="113"/>
        <v>11.254815472549334</v>
      </c>
      <c r="CB219" s="324">
        <f t="shared" si="114"/>
        <v>7.5024599940013852</v>
      </c>
      <c r="CC219" s="325">
        <f t="shared" si="115"/>
        <v>5.0011398320013232</v>
      </c>
    </row>
    <row r="220" spans="2:81" ht="13.5" thickBot="1">
      <c r="B220" s="138">
        <v>107</v>
      </c>
      <c r="C220" s="52">
        <f t="shared" si="93"/>
        <v>3</v>
      </c>
      <c r="D220" s="52">
        <f t="shared" si="116"/>
        <v>0</v>
      </c>
      <c r="E220" s="99"/>
      <c r="F220" s="2">
        <f t="shared" si="123"/>
        <v>215</v>
      </c>
      <c r="G220" s="158">
        <v>86</v>
      </c>
      <c r="H220" s="169">
        <f t="shared" si="94"/>
        <v>2</v>
      </c>
      <c r="I220" s="169">
        <f t="shared" si="95"/>
        <v>34</v>
      </c>
      <c r="J220" s="331">
        <f t="shared" si="96"/>
        <v>4.9702524884443049</v>
      </c>
      <c r="K220" s="99"/>
      <c r="L220" s="268"/>
      <c r="M220" s="268" t="e">
        <f>(INDEX(Finish_table!R$4:R$83,MATCH('10Year_History_Results'!$G220,Finish_table!S$4:S$83,0),1))</f>
        <v>#N/A</v>
      </c>
      <c r="N220" s="268" t="str">
        <f>(INDEX(Finish_table!Z$4:Z$99,MATCH('10Year_History_Results'!$G220,Finish_table!AA$4:AA$99,0),1))</f>
        <v>QF</v>
      </c>
      <c r="O220" s="268" t="e">
        <f>(INDEX(Finish_table!AI$4:AI$99,MATCH('10Year_History_Results'!$G220,Finish_table!AJ$4:AJ$99,0),1))</f>
        <v>#N/A</v>
      </c>
      <c r="P220" s="268" t="e">
        <f>(INDEX(Finish_table!AR$4:AR$99,MATCH('10Year_History_Results'!$G220,Finish_table!AS$4:AS$99,0),1))</f>
        <v>#N/A</v>
      </c>
      <c r="Q220" s="268" t="e">
        <f>(INDEX(Finish_table!BA$4:BA$99,MATCH('10Year_History_Results'!$G220,Finish_table!BB$4:BB$99,0),1))</f>
        <v>#N/A</v>
      </c>
      <c r="R220" s="268" t="str">
        <f>(INDEX(Finish_table!BJ$4:BJ$99,MATCH('10Year_History_Results'!$G220,Finish_table!BK$4:BK$99,0),1))</f>
        <v>SF</v>
      </c>
      <c r="S220" s="268" t="e">
        <f>(INDEX(Finish_table!BS$4:BS$99,MATCH('10Year_History_Results'!$G220,Finish_table!BT$4:BT$99,0),1))</f>
        <v>#N/A</v>
      </c>
      <c r="T220" s="268" t="e">
        <f>(INDEX(Finish_table!CB$4:CB$99,MATCH('10Year_History_Results'!$G220,Finish_table!CC$4:CC$99,0),1))</f>
        <v>#N/A</v>
      </c>
      <c r="U220" s="268" t="e">
        <f>(INDEX(Finish_table!CK$4:CK$99,MATCH('10Year_History_Results'!$G220,Finish_table!CL$4:CL$99,0),1))</f>
        <v>#N/A</v>
      </c>
      <c r="V220" s="288" t="e">
        <f>(INDEX(Finish_table!CT$4:CT$99,MATCH('10Year_History_Results'!$G220,Finish_table!CU$4:CU$99,0),1))</f>
        <v>#N/A</v>
      </c>
      <c r="W220" s="2"/>
      <c r="Z220">
        <f t="shared" si="97"/>
        <v>86</v>
      </c>
      <c r="AA220" s="117"/>
      <c r="AB220" s="2"/>
      <c r="AC220" s="2">
        <f t="shared" si="117"/>
        <v>0</v>
      </c>
      <c r="AD220" s="2">
        <f t="shared" si="98"/>
        <v>0</v>
      </c>
      <c r="AE220" s="2">
        <f t="shared" si="99"/>
        <v>0</v>
      </c>
      <c r="AF220" s="2">
        <f t="shared" si="100"/>
        <v>0</v>
      </c>
      <c r="AG220" s="2">
        <f t="shared" si="101"/>
        <v>0</v>
      </c>
      <c r="AH220" s="2">
        <f t="shared" si="102"/>
        <v>10</v>
      </c>
      <c r="AI220" s="2">
        <f t="shared" si="103"/>
        <v>0</v>
      </c>
      <c r="AJ220" s="2">
        <f t="shared" si="104"/>
        <v>0</v>
      </c>
      <c r="AK220" s="2">
        <f t="shared" si="105"/>
        <v>0</v>
      </c>
      <c r="AL220" s="154">
        <f t="shared" si="106"/>
        <v>0</v>
      </c>
      <c r="AM220" s="2">
        <f t="shared" si="118"/>
        <v>3.1622776601683795</v>
      </c>
      <c r="AN220" s="2"/>
      <c r="AO220">
        <f t="shared" si="119"/>
        <v>86</v>
      </c>
      <c r="AP220" s="117"/>
      <c r="AQ220" s="2"/>
      <c r="AR220" s="2">
        <f>INDEX('2001'!$B$44:$B$140,'10Year_History_Results'!BF220)</f>
        <v>0</v>
      </c>
      <c r="AS220" s="2">
        <f>INDEX('2002'!$B$44:$B$140,'10Year_History_Results'!BG220)</f>
        <v>11</v>
      </c>
      <c r="AT220" s="2">
        <f>INDEX('2003'!$B$44:$B$140,'10Year_History_Results'!BH220)</f>
        <v>0</v>
      </c>
      <c r="AU220" s="2">
        <f>INDEX('2004'!$B$44:$B$140,'10Year_History_Results'!BI220)</f>
        <v>0</v>
      </c>
      <c r="AV220" s="2">
        <f>INDEX('2005'!$B$44:$B$140,'10Year_History_Results'!BJ220)</f>
        <v>0</v>
      </c>
      <c r="AW220" s="2">
        <f>INDEX('2006'!$B$44:$B$140,'10Year_History_Results'!BK220)</f>
        <v>13</v>
      </c>
      <c r="AX220" s="2">
        <f>INDEX('2007'!$B$44:$B$140,'10Year_History_Results'!BL220)</f>
        <v>0</v>
      </c>
      <c r="AY220" s="2">
        <f>INDEX('2008'!$B$44:$B$140,'10Year_History_Results'!BM220)</f>
        <v>0</v>
      </c>
      <c r="AZ220" s="2">
        <f>INDEX('2009'!$B$44:$B$140,'10Year_History_Results'!BN220)</f>
        <v>0</v>
      </c>
      <c r="BA220" s="154">
        <f>INDEX('2010'!$B$44:$B$140,'10Year_History_Results'!BO220)</f>
        <v>0</v>
      </c>
      <c r="BC220">
        <f t="shared" si="120"/>
        <v>86</v>
      </c>
      <c r="BD220" s="117"/>
      <c r="BE220" s="2"/>
      <c r="BF220" s="2">
        <f>IF(ISNA(MATCH($BC220,'2001'!$A$44:$A$139,0)),97,MATCH($BC220,'2001'!$A$44:$A$139,0))</f>
        <v>97</v>
      </c>
      <c r="BG220" s="2">
        <f>IF(ISNA(MATCH($BC220,'2002'!$A$44:$A$139,0)),97,MATCH($BC220,'2002'!$A$44:$A$139,0))</f>
        <v>20</v>
      </c>
      <c r="BH220" s="2">
        <f>IF(ISNA(MATCH($BC220,'2003'!$A$44:$A$139,0)),97,MATCH($BC220,'2003'!$A$44:$A$139,0))</f>
        <v>97</v>
      </c>
      <c r="BI220" s="2">
        <f>IF(ISNA(MATCH($BC220,'2004'!$A$44:$A$139,0)),97,MATCH($BC220,'2004'!$A$44:$A$139,0))</f>
        <v>97</v>
      </c>
      <c r="BJ220" s="2">
        <f>IF(ISNA(MATCH($BC220,'2005'!$A$44:$A$139,0)),97,MATCH($BC220,'2005'!$A$44:$A$139,0))</f>
        <v>97</v>
      </c>
      <c r="BK220" s="2">
        <f>IF(ISNA(MATCH($BC220,'2006'!$A$44:$A$139,0)),97,MATCH($BC220,'2006'!$A$44:$A$139,0))</f>
        <v>17</v>
      </c>
      <c r="BL220" s="2">
        <f>IF(ISNA(MATCH($BC220,'2007'!$A$44:$A$139,0)),97,MATCH($BC220,'2007'!$A$44:$A$139,0))</f>
        <v>97</v>
      </c>
      <c r="BM220" s="2">
        <f>IF(ISNA(MATCH($BC220,'2008'!$A$44:$A$139,0)),97,MATCH($BC220,'2008'!$A$44:$A$139,0))</f>
        <v>97</v>
      </c>
      <c r="BN220" s="2">
        <f>IF(ISNA(MATCH($BC220,'2009'!$A$44:$A$139,0)),97,MATCH($BC220,'2009'!$A$44:$A$139,0))</f>
        <v>97</v>
      </c>
      <c r="BO220" s="154">
        <f>IF(ISNA(MATCH($BC220,'2010'!$A$44:$A$139,0)),97,MATCH($BC220,'2010'!$A$44:$A$139,0))</f>
        <v>97</v>
      </c>
      <c r="BQ220">
        <f t="shared" si="121"/>
        <v>86</v>
      </c>
      <c r="BR220" s="326"/>
      <c r="BS220" s="324"/>
      <c r="BT220" s="324">
        <f t="shared" si="122"/>
        <v>0</v>
      </c>
      <c r="BU220" s="324">
        <f t="shared" si="107"/>
        <v>11</v>
      </c>
      <c r="BV220" s="324">
        <f t="shared" si="108"/>
        <v>7.3325999999999993</v>
      </c>
      <c r="BW220" s="324">
        <f t="shared" si="109"/>
        <v>4.8879111599999989</v>
      </c>
      <c r="BX220" s="324">
        <f t="shared" si="110"/>
        <v>3.2582815792559989</v>
      </c>
      <c r="BY220" s="324">
        <f t="shared" si="111"/>
        <v>25.171970500732048</v>
      </c>
      <c r="BZ220" s="324">
        <f t="shared" si="112"/>
        <v>16.779635535787982</v>
      </c>
      <c r="CA220" s="324">
        <f t="shared" si="113"/>
        <v>11.185305048156268</v>
      </c>
      <c r="CB220" s="324">
        <f t="shared" si="114"/>
        <v>7.4561243451009682</v>
      </c>
      <c r="CC220" s="325">
        <f t="shared" si="115"/>
        <v>4.9702524884443049</v>
      </c>
    </row>
    <row r="221" spans="2:81" ht="13.5" thickBot="1">
      <c r="B221" s="138">
        <v>107</v>
      </c>
      <c r="C221" s="52">
        <f t="shared" si="93"/>
        <v>4</v>
      </c>
      <c r="D221" s="52">
        <f t="shared" si="116"/>
        <v>4</v>
      </c>
      <c r="E221" s="99"/>
      <c r="F221" s="2">
        <f t="shared" si="123"/>
        <v>216</v>
      </c>
      <c r="G221" s="100">
        <v>1502</v>
      </c>
      <c r="H221" s="169">
        <f t="shared" si="94"/>
        <v>1</v>
      </c>
      <c r="I221" s="169">
        <f t="shared" si="95"/>
        <v>11</v>
      </c>
      <c r="J221" s="331">
        <f t="shared" si="96"/>
        <v>4.8879111599999989</v>
      </c>
      <c r="K221" s="99"/>
      <c r="L221" s="268"/>
      <c r="M221" s="268" t="e">
        <f>(INDEX(Finish_table!R$4:R$83,MATCH('10Year_History_Results'!$G221,Finish_table!S$4:S$83,0),1))</f>
        <v>#N/A</v>
      </c>
      <c r="N221" s="268" t="e">
        <f>(INDEX(Finish_table!Z$4:Z$99,MATCH('10Year_History_Results'!$G221,Finish_table!AA$4:AA$99,0),1))</f>
        <v>#N/A</v>
      </c>
      <c r="O221" s="268" t="e">
        <f>(INDEX(Finish_table!AI$4:AI$99,MATCH('10Year_History_Results'!$G221,Finish_table!AJ$4:AJ$99,0),1))</f>
        <v>#N/A</v>
      </c>
      <c r="P221" s="268" t="e">
        <f>(INDEX(Finish_table!AR$4:AR$99,MATCH('10Year_History_Results'!$G221,Finish_table!AS$4:AS$99,0),1))</f>
        <v>#N/A</v>
      </c>
      <c r="Q221" s="268" t="e">
        <f>(INDEX(Finish_table!BA$4:BA$99,MATCH('10Year_History_Results'!$G221,Finish_table!BB$4:BB$99,0),1))</f>
        <v>#N/A</v>
      </c>
      <c r="R221" s="268" t="e">
        <f>(INDEX(Finish_table!BJ$4:BJ$99,MATCH('10Year_History_Results'!$G221,Finish_table!BK$4:BK$99,0),1))</f>
        <v>#N/A</v>
      </c>
      <c r="S221" s="268" t="e">
        <f>(INDEX(Finish_table!BS$4:BS$99,MATCH('10Year_History_Results'!$G221,Finish_table!BT$4:BT$99,0),1))</f>
        <v>#N/A</v>
      </c>
      <c r="T221" s="268" t="str">
        <f>(INDEX(Finish_table!CB$4:CB$99,MATCH('10Year_History_Results'!$G221,Finish_table!CC$4:CC$99,0),1))</f>
        <v>QF</v>
      </c>
      <c r="U221" s="268" t="e">
        <f>(INDEX(Finish_table!CK$4:CK$99,MATCH('10Year_History_Results'!$G221,Finish_table!CL$4:CL$99,0),1))</f>
        <v>#N/A</v>
      </c>
      <c r="V221" s="288" t="e">
        <f>(INDEX(Finish_table!CT$4:CT$99,MATCH('10Year_History_Results'!$G221,Finish_table!CU$4:CU$99,0),1))</f>
        <v>#N/A</v>
      </c>
      <c r="W221" s="2"/>
      <c r="Z221">
        <f t="shared" si="97"/>
        <v>1502</v>
      </c>
      <c r="AA221" s="117"/>
      <c r="AB221" s="2"/>
      <c r="AC221" s="2">
        <f t="shared" si="117"/>
        <v>0</v>
      </c>
      <c r="AD221" s="2">
        <f t="shared" si="98"/>
        <v>0</v>
      </c>
      <c r="AE221" s="2">
        <f t="shared" si="99"/>
        <v>0</v>
      </c>
      <c r="AF221" s="2">
        <f t="shared" si="100"/>
        <v>0</v>
      </c>
      <c r="AG221" s="2">
        <f t="shared" si="101"/>
        <v>0</v>
      </c>
      <c r="AH221" s="2">
        <f t="shared" si="102"/>
        <v>0</v>
      </c>
      <c r="AI221" s="2">
        <f t="shared" si="103"/>
        <v>0</v>
      </c>
      <c r="AJ221" s="2">
        <f t="shared" si="104"/>
        <v>0</v>
      </c>
      <c r="AK221" s="2">
        <f t="shared" si="105"/>
        <v>0</v>
      </c>
      <c r="AL221" s="154">
        <f t="shared" si="106"/>
        <v>0</v>
      </c>
      <c r="AM221" s="2">
        <f t="shared" si="118"/>
        <v>0</v>
      </c>
      <c r="AN221" s="2"/>
      <c r="AO221">
        <f t="shared" si="119"/>
        <v>1502</v>
      </c>
      <c r="AP221" s="117"/>
      <c r="AQ221" s="2"/>
      <c r="AR221" s="2">
        <f>INDEX('2001'!$B$44:$B$140,'10Year_History_Results'!BF221)</f>
        <v>0</v>
      </c>
      <c r="AS221" s="2">
        <f>INDEX('2002'!$B$44:$B$140,'10Year_History_Results'!BG221)</f>
        <v>0</v>
      </c>
      <c r="AT221" s="2">
        <f>INDEX('2003'!$B$44:$B$140,'10Year_History_Results'!BH221)</f>
        <v>0</v>
      </c>
      <c r="AU221" s="2">
        <f>INDEX('2004'!$B$44:$B$140,'10Year_History_Results'!BI221)</f>
        <v>0</v>
      </c>
      <c r="AV221" s="2">
        <f>INDEX('2005'!$B$44:$B$140,'10Year_History_Results'!BJ221)</f>
        <v>0</v>
      </c>
      <c r="AW221" s="2">
        <f>INDEX('2006'!$B$44:$B$140,'10Year_History_Results'!BK221)</f>
        <v>0</v>
      </c>
      <c r="AX221" s="2">
        <f>INDEX('2007'!$B$44:$B$140,'10Year_History_Results'!BL221)</f>
        <v>0</v>
      </c>
      <c r="AY221" s="2">
        <f>INDEX('2008'!$B$44:$B$140,'10Year_History_Results'!BM221)</f>
        <v>11</v>
      </c>
      <c r="AZ221" s="2">
        <f>INDEX('2009'!$B$44:$B$140,'10Year_History_Results'!BN221)</f>
        <v>0</v>
      </c>
      <c r="BA221" s="154">
        <f>INDEX('2010'!$B$44:$B$140,'10Year_History_Results'!BO221)</f>
        <v>0</v>
      </c>
      <c r="BC221">
        <f t="shared" si="120"/>
        <v>1502</v>
      </c>
      <c r="BD221" s="117"/>
      <c r="BE221" s="2"/>
      <c r="BF221" s="2">
        <f>IF(ISNA(MATCH($BC221,'2001'!$A$44:$A$139,0)),97,MATCH($BC221,'2001'!$A$44:$A$139,0))</f>
        <v>97</v>
      </c>
      <c r="BG221" s="2">
        <f>IF(ISNA(MATCH($BC221,'2002'!$A$44:$A$139,0)),97,MATCH($BC221,'2002'!$A$44:$A$139,0))</f>
        <v>97</v>
      </c>
      <c r="BH221" s="2">
        <f>IF(ISNA(MATCH($BC221,'2003'!$A$44:$A$139,0)),97,MATCH($BC221,'2003'!$A$44:$A$139,0))</f>
        <v>97</v>
      </c>
      <c r="BI221" s="2">
        <f>IF(ISNA(MATCH($BC221,'2004'!$A$44:$A$139,0)),97,MATCH($BC221,'2004'!$A$44:$A$139,0))</f>
        <v>97</v>
      </c>
      <c r="BJ221" s="2">
        <f>IF(ISNA(MATCH($BC221,'2005'!$A$44:$A$139,0)),97,MATCH($BC221,'2005'!$A$44:$A$139,0))</f>
        <v>97</v>
      </c>
      <c r="BK221" s="2">
        <f>IF(ISNA(MATCH($BC221,'2006'!$A$44:$A$139,0)),97,MATCH($BC221,'2006'!$A$44:$A$139,0))</f>
        <v>97</v>
      </c>
      <c r="BL221" s="2">
        <f>IF(ISNA(MATCH($BC221,'2007'!$A$44:$A$139,0)),97,MATCH($BC221,'2007'!$A$44:$A$139,0))</f>
        <v>97</v>
      </c>
      <c r="BM221" s="2">
        <f>IF(ISNA(MATCH($BC221,'2008'!$A$44:$A$139,0)),97,MATCH($BC221,'2008'!$A$44:$A$139,0))</f>
        <v>73</v>
      </c>
      <c r="BN221" s="2">
        <f>IF(ISNA(MATCH($BC221,'2009'!$A$44:$A$139,0)),97,MATCH($BC221,'2009'!$A$44:$A$139,0))</f>
        <v>97</v>
      </c>
      <c r="BO221" s="154">
        <f>IF(ISNA(MATCH($BC221,'2010'!$A$44:$A$139,0)),97,MATCH($BC221,'2010'!$A$44:$A$139,0))</f>
        <v>97</v>
      </c>
      <c r="BQ221">
        <f t="shared" si="121"/>
        <v>1502</v>
      </c>
      <c r="BR221" s="326"/>
      <c r="BS221" s="324"/>
      <c r="BT221" s="324">
        <f t="shared" si="122"/>
        <v>0</v>
      </c>
      <c r="BU221" s="324">
        <f t="shared" si="107"/>
        <v>0</v>
      </c>
      <c r="BV221" s="324">
        <f t="shared" si="108"/>
        <v>0</v>
      </c>
      <c r="BW221" s="324">
        <f t="shared" si="109"/>
        <v>0</v>
      </c>
      <c r="BX221" s="324">
        <f t="shared" si="110"/>
        <v>0</v>
      </c>
      <c r="BY221" s="324">
        <f t="shared" si="111"/>
        <v>0</v>
      </c>
      <c r="BZ221" s="324">
        <f t="shared" si="112"/>
        <v>0</v>
      </c>
      <c r="CA221" s="324">
        <f t="shared" si="113"/>
        <v>11</v>
      </c>
      <c r="CB221" s="324">
        <f t="shared" si="114"/>
        <v>7.3325999999999993</v>
      </c>
      <c r="CC221" s="325">
        <f t="shared" si="115"/>
        <v>4.8879111599999989</v>
      </c>
    </row>
    <row r="222" spans="2:81" ht="13.5" thickBot="1">
      <c r="B222" s="138">
        <v>108</v>
      </c>
      <c r="C222" s="52">
        <f t="shared" si="93"/>
        <v>1</v>
      </c>
      <c r="D222" s="52">
        <f t="shared" si="116"/>
        <v>0</v>
      </c>
      <c r="E222" s="99"/>
      <c r="F222" s="2">
        <f t="shared" si="123"/>
        <v>217</v>
      </c>
      <c r="G222" s="100">
        <v>1108</v>
      </c>
      <c r="H222" s="169">
        <f t="shared" si="94"/>
        <v>3</v>
      </c>
      <c r="I222" s="169">
        <f t="shared" si="95"/>
        <v>44</v>
      </c>
      <c r="J222" s="331">
        <f t="shared" si="96"/>
        <v>4.7820779350759981</v>
      </c>
      <c r="K222" s="99"/>
      <c r="L222" s="268"/>
      <c r="M222" s="268" t="e">
        <f>(INDEX(Finish_table!R$4:R$83,MATCH('10Year_History_Results'!$G222,Finish_table!S$4:S$83,0),1))</f>
        <v>#N/A</v>
      </c>
      <c r="N222" s="268" t="e">
        <f>(INDEX(Finish_table!Z$4:Z$99,MATCH('10Year_History_Results'!$G222,Finish_table!AA$4:AA$99,0),1))</f>
        <v>#N/A</v>
      </c>
      <c r="O222" s="268" t="str">
        <f>(INDEX(Finish_table!AI$4:AI$99,MATCH('10Year_History_Results'!$G222,Finish_table!AJ$4:AJ$99,0),1))</f>
        <v>QF</v>
      </c>
      <c r="P222" s="268" t="str">
        <f>(INDEX(Finish_table!AR$4:AR$99,MATCH('10Year_History_Results'!$G222,Finish_table!AS$4:AS$99,0),1))</f>
        <v>QF</v>
      </c>
      <c r="Q222" s="268" t="str">
        <f>(INDEX(Finish_table!BA$4:BA$99,MATCH('10Year_History_Results'!$G222,Finish_table!BB$4:BB$99,0),1))</f>
        <v>F</v>
      </c>
      <c r="R222" s="268" t="e">
        <f>(INDEX(Finish_table!BJ$4:BJ$99,MATCH('10Year_History_Results'!$G222,Finish_table!BK$4:BK$99,0),1))</f>
        <v>#N/A</v>
      </c>
      <c r="S222" s="268" t="e">
        <f>(INDEX(Finish_table!BS$4:BS$99,MATCH('10Year_History_Results'!$G222,Finish_table!BT$4:BT$99,0),1))</f>
        <v>#N/A</v>
      </c>
      <c r="T222" s="268" t="e">
        <f>(INDEX(Finish_table!CB$4:CB$99,MATCH('10Year_History_Results'!$G222,Finish_table!CC$4:CC$99,0),1))</f>
        <v>#N/A</v>
      </c>
      <c r="U222" s="268" t="e">
        <f>(INDEX(Finish_table!CK$4:CK$99,MATCH('10Year_History_Results'!$G222,Finish_table!CL$4:CL$99,0),1))</f>
        <v>#N/A</v>
      </c>
      <c r="V222" s="288" t="e">
        <f>(INDEX(Finish_table!CT$4:CT$99,MATCH('10Year_History_Results'!$G222,Finish_table!CU$4:CU$99,0),1))</f>
        <v>#N/A</v>
      </c>
      <c r="W222" s="2"/>
      <c r="Z222">
        <f t="shared" si="97"/>
        <v>1108</v>
      </c>
      <c r="AA222" s="117"/>
      <c r="AB222" s="2"/>
      <c r="AC222" s="2">
        <f t="shared" si="117"/>
        <v>0</v>
      </c>
      <c r="AD222" s="2">
        <f t="shared" si="98"/>
        <v>0</v>
      </c>
      <c r="AE222" s="2">
        <f t="shared" si="99"/>
        <v>0</v>
      </c>
      <c r="AF222" s="2">
        <f t="shared" si="100"/>
        <v>0</v>
      </c>
      <c r="AG222" s="2">
        <f t="shared" si="101"/>
        <v>20</v>
      </c>
      <c r="AH222" s="2">
        <f t="shared" si="102"/>
        <v>0</v>
      </c>
      <c r="AI222" s="2">
        <f t="shared" si="103"/>
        <v>0</v>
      </c>
      <c r="AJ222" s="2">
        <f t="shared" si="104"/>
        <v>0</v>
      </c>
      <c r="AK222" s="2">
        <f t="shared" si="105"/>
        <v>0</v>
      </c>
      <c r="AL222" s="154">
        <f t="shared" si="106"/>
        <v>0</v>
      </c>
      <c r="AM222" s="2">
        <f t="shared" si="118"/>
        <v>6.324555320336759</v>
      </c>
      <c r="AN222" s="2"/>
      <c r="AO222">
        <f t="shared" si="119"/>
        <v>1108</v>
      </c>
      <c r="AP222" s="117"/>
      <c r="AQ222" s="2"/>
      <c r="AR222" s="2">
        <f>INDEX('2001'!$B$44:$B$140,'10Year_History_Results'!BF222)</f>
        <v>0</v>
      </c>
      <c r="AS222" s="2">
        <f>INDEX('2002'!$B$44:$B$140,'10Year_History_Results'!BG222)</f>
        <v>0</v>
      </c>
      <c r="AT222" s="2">
        <f>INDEX('2003'!$B$44:$B$140,'10Year_History_Results'!BH222)</f>
        <v>12</v>
      </c>
      <c r="AU222" s="2">
        <f>INDEX('2004'!$B$44:$B$140,'10Year_History_Results'!BI222)</f>
        <v>3</v>
      </c>
      <c r="AV222" s="2">
        <f>INDEX('2005'!$B$44:$B$140,'10Year_History_Results'!BJ222)</f>
        <v>9</v>
      </c>
      <c r="AW222" s="2">
        <f>INDEX('2006'!$B$44:$B$140,'10Year_History_Results'!BK222)</f>
        <v>0</v>
      </c>
      <c r="AX222" s="2">
        <f>INDEX('2007'!$B$44:$B$140,'10Year_History_Results'!BL222)</f>
        <v>0</v>
      </c>
      <c r="AY222" s="2">
        <f>INDEX('2008'!$B$44:$B$140,'10Year_History_Results'!BM222)</f>
        <v>0</v>
      </c>
      <c r="AZ222" s="2">
        <f>INDEX('2009'!$B$44:$B$140,'10Year_History_Results'!BN222)</f>
        <v>0</v>
      </c>
      <c r="BA222" s="154">
        <f>INDEX('2010'!$B$44:$B$140,'10Year_History_Results'!BO222)</f>
        <v>0</v>
      </c>
      <c r="BC222">
        <f t="shared" si="120"/>
        <v>1108</v>
      </c>
      <c r="BD222" s="117"/>
      <c r="BE222" s="2"/>
      <c r="BF222" s="2">
        <f>IF(ISNA(MATCH($BC222,'2001'!$A$44:$A$139,0)),97,MATCH($BC222,'2001'!$A$44:$A$139,0))</f>
        <v>97</v>
      </c>
      <c r="BG222" s="2">
        <f>IF(ISNA(MATCH($BC222,'2002'!$A$44:$A$139,0)),97,MATCH($BC222,'2002'!$A$44:$A$139,0))</f>
        <v>97</v>
      </c>
      <c r="BH222" s="2">
        <f>IF(ISNA(MATCH($BC222,'2003'!$A$44:$A$139,0)),97,MATCH($BC222,'2003'!$A$44:$A$139,0))</f>
        <v>95</v>
      </c>
      <c r="BI222" s="2">
        <f>IF(ISNA(MATCH($BC222,'2004'!$A$44:$A$139,0)),97,MATCH($BC222,'2004'!$A$44:$A$139,0))</f>
        <v>86</v>
      </c>
      <c r="BJ222" s="2">
        <f>IF(ISNA(MATCH($BC222,'2005'!$A$44:$A$139,0)),97,MATCH($BC222,'2005'!$A$44:$A$139,0))</f>
        <v>81</v>
      </c>
      <c r="BK222" s="2">
        <f>IF(ISNA(MATCH($BC222,'2006'!$A$44:$A$139,0)),97,MATCH($BC222,'2006'!$A$44:$A$139,0))</f>
        <v>97</v>
      </c>
      <c r="BL222" s="2">
        <f>IF(ISNA(MATCH($BC222,'2007'!$A$44:$A$139,0)),97,MATCH($BC222,'2007'!$A$44:$A$139,0))</f>
        <v>97</v>
      </c>
      <c r="BM222" s="2">
        <f>IF(ISNA(MATCH($BC222,'2008'!$A$44:$A$139,0)),97,MATCH($BC222,'2008'!$A$44:$A$139,0))</f>
        <v>97</v>
      </c>
      <c r="BN222" s="2">
        <f>IF(ISNA(MATCH($BC222,'2009'!$A$44:$A$139,0)),97,MATCH($BC222,'2009'!$A$44:$A$139,0))</f>
        <v>97</v>
      </c>
      <c r="BO222" s="154">
        <f>IF(ISNA(MATCH($BC222,'2010'!$A$44:$A$139,0)),97,MATCH($BC222,'2010'!$A$44:$A$139,0))</f>
        <v>97</v>
      </c>
      <c r="BQ222">
        <f t="shared" si="121"/>
        <v>1108</v>
      </c>
      <c r="BR222" s="326"/>
      <c r="BS222" s="324"/>
      <c r="BT222" s="324">
        <f t="shared" si="122"/>
        <v>0</v>
      </c>
      <c r="BU222" s="324">
        <f t="shared" si="107"/>
        <v>0</v>
      </c>
      <c r="BV222" s="324">
        <f t="shared" si="108"/>
        <v>12</v>
      </c>
      <c r="BW222" s="324">
        <f t="shared" si="109"/>
        <v>10.9992</v>
      </c>
      <c r="BX222" s="324">
        <f t="shared" si="110"/>
        <v>36.33206672</v>
      </c>
      <c r="BY222" s="324">
        <f t="shared" si="111"/>
        <v>24.218955675551999</v>
      </c>
      <c r="BZ222" s="324">
        <f t="shared" si="112"/>
        <v>16.144355853322963</v>
      </c>
      <c r="CA222" s="324">
        <f t="shared" si="113"/>
        <v>10.761827611825087</v>
      </c>
      <c r="CB222" s="324">
        <f t="shared" si="114"/>
        <v>7.1738342860426023</v>
      </c>
      <c r="CC222" s="325">
        <f t="shared" si="115"/>
        <v>4.7820779350759981</v>
      </c>
    </row>
    <row r="223" spans="2:81" ht="13.5" thickBot="1">
      <c r="B223" s="282">
        <v>108</v>
      </c>
      <c r="C223" s="52">
        <f t="shared" si="93"/>
        <v>2</v>
      </c>
      <c r="D223" s="52">
        <f t="shared" si="116"/>
        <v>0</v>
      </c>
      <c r="E223" s="99"/>
      <c r="F223" s="2">
        <f t="shared" si="123"/>
        <v>218</v>
      </c>
      <c r="G223" s="100">
        <v>340</v>
      </c>
      <c r="H223" s="169">
        <f t="shared" si="94"/>
        <v>3</v>
      </c>
      <c r="I223" s="169">
        <f t="shared" si="95"/>
        <v>87</v>
      </c>
      <c r="J223" s="331">
        <f t="shared" si="96"/>
        <v>4.7635115808819641</v>
      </c>
      <c r="K223" s="99"/>
      <c r="L223" s="268"/>
      <c r="M223" s="268" t="str">
        <f>(INDEX(Finish_table!R$4:R$83,MATCH('10Year_History_Results'!$G223,Finish_table!S$4:S$83,0),1))</f>
        <v>W</v>
      </c>
      <c r="N223" s="268" t="str">
        <f>(INDEX(Finish_table!Z$4:Z$99,MATCH('10Year_History_Results'!$G223,Finish_table!AA$4:AA$99,0),1))</f>
        <v>SF</v>
      </c>
      <c r="O223" s="268" t="e">
        <f>(INDEX(Finish_table!AI$4:AI$99,MATCH('10Year_History_Results'!$G223,Finish_table!AJ$4:AJ$99,0),1))</f>
        <v>#N/A</v>
      </c>
      <c r="P223" s="268" t="str">
        <f>(INDEX(Finish_table!AR$4:AR$99,MATCH('10Year_History_Results'!$G223,Finish_table!AS$4:AS$99,0),1))</f>
        <v>W</v>
      </c>
      <c r="Q223" s="268" t="e">
        <f>(INDEX(Finish_table!BA$4:BA$99,MATCH('10Year_History_Results'!$G223,Finish_table!BB$4:BB$99,0),1))</f>
        <v>#N/A</v>
      </c>
      <c r="R223" s="268" t="e">
        <f>(INDEX(Finish_table!BJ$4:BJ$99,MATCH('10Year_History_Results'!$G223,Finish_table!BK$4:BK$99,0),1))</f>
        <v>#N/A</v>
      </c>
      <c r="S223" s="268" t="e">
        <f>(INDEX(Finish_table!BS$4:BS$99,MATCH('10Year_History_Results'!$G223,Finish_table!BT$4:BT$99,0),1))</f>
        <v>#N/A</v>
      </c>
      <c r="T223" s="268" t="e">
        <f>(INDEX(Finish_table!CB$4:CB$99,MATCH('10Year_History_Results'!$G223,Finish_table!CC$4:CC$99,0),1))</f>
        <v>#N/A</v>
      </c>
      <c r="U223" s="268" t="e">
        <f>(INDEX(Finish_table!CK$4:CK$99,MATCH('10Year_History_Results'!$G223,Finish_table!CL$4:CL$99,0),1))</f>
        <v>#N/A</v>
      </c>
      <c r="V223" s="288" t="e">
        <f>(INDEX(Finish_table!CT$4:CT$99,MATCH('10Year_History_Results'!$G223,Finish_table!CU$4:CU$99,0),1))</f>
        <v>#N/A</v>
      </c>
      <c r="W223" s="2"/>
      <c r="Z223">
        <f t="shared" si="97"/>
        <v>340</v>
      </c>
      <c r="AA223" s="117"/>
      <c r="AB223" s="2"/>
      <c r="AC223" s="2">
        <f t="shared" si="117"/>
        <v>30</v>
      </c>
      <c r="AD223" s="2">
        <f t="shared" si="98"/>
        <v>10</v>
      </c>
      <c r="AE223" s="2">
        <f t="shared" si="99"/>
        <v>0</v>
      </c>
      <c r="AF223" s="2">
        <f t="shared" si="100"/>
        <v>30</v>
      </c>
      <c r="AG223" s="2">
        <f t="shared" si="101"/>
        <v>0</v>
      </c>
      <c r="AH223" s="2">
        <f t="shared" si="102"/>
        <v>0</v>
      </c>
      <c r="AI223" s="2">
        <f t="shared" si="103"/>
        <v>0</v>
      </c>
      <c r="AJ223" s="2">
        <f t="shared" si="104"/>
        <v>0</v>
      </c>
      <c r="AK223" s="2">
        <f t="shared" si="105"/>
        <v>0</v>
      </c>
      <c r="AL223" s="154">
        <f t="shared" si="106"/>
        <v>0</v>
      </c>
      <c r="AM223" s="2">
        <f t="shared" si="118"/>
        <v>12.516655570345725</v>
      </c>
      <c r="AN223" s="2"/>
      <c r="AO223">
        <f t="shared" si="119"/>
        <v>340</v>
      </c>
      <c r="AP223" s="117"/>
      <c r="AQ223" s="2"/>
      <c r="AR223" s="2">
        <f>INDEX('2001'!$B$44:$B$140,'10Year_History_Results'!BF223)</f>
        <v>7</v>
      </c>
      <c r="AS223" s="2">
        <f>INDEX('2002'!$B$44:$B$140,'10Year_History_Results'!BG223)</f>
        <v>2</v>
      </c>
      <c r="AT223" s="2">
        <f>INDEX('2003'!$B$44:$B$140,'10Year_History_Results'!BH223)</f>
        <v>0</v>
      </c>
      <c r="AU223" s="2">
        <f>INDEX('2004'!$B$44:$B$140,'10Year_History_Results'!BI223)</f>
        <v>8</v>
      </c>
      <c r="AV223" s="2">
        <f>INDEX('2005'!$B$44:$B$140,'10Year_History_Results'!BJ223)</f>
        <v>0</v>
      </c>
      <c r="AW223" s="2">
        <f>INDEX('2006'!$B$44:$B$140,'10Year_History_Results'!BK223)</f>
        <v>0</v>
      </c>
      <c r="AX223" s="2">
        <f>INDEX('2007'!$B$44:$B$140,'10Year_History_Results'!BL223)</f>
        <v>0</v>
      </c>
      <c r="AY223" s="2">
        <f>INDEX('2008'!$B$44:$B$140,'10Year_History_Results'!BM223)</f>
        <v>0</v>
      </c>
      <c r="AZ223" s="2">
        <f>INDEX('2009'!$B$44:$B$140,'10Year_History_Results'!BN223)</f>
        <v>0</v>
      </c>
      <c r="BA223" s="154">
        <f>INDEX('2010'!$B$44:$B$140,'10Year_History_Results'!BO223)</f>
        <v>0</v>
      </c>
      <c r="BC223">
        <f t="shared" si="120"/>
        <v>340</v>
      </c>
      <c r="BD223" s="117"/>
      <c r="BE223" s="2"/>
      <c r="BF223" s="2">
        <f>IF(ISNA(MATCH($BC223,'2001'!$A$44:$A$139,0)),97,MATCH($BC223,'2001'!$A$44:$A$139,0))</f>
        <v>67</v>
      </c>
      <c r="BG223" s="2">
        <f>IF(ISNA(MATCH($BC223,'2002'!$A$44:$A$139,0)),97,MATCH($BC223,'2002'!$A$44:$A$139,0))</f>
        <v>69</v>
      </c>
      <c r="BH223" s="2">
        <f>IF(ISNA(MATCH($BC223,'2003'!$A$44:$A$139,0)),97,MATCH($BC223,'2003'!$A$44:$A$139,0))</f>
        <v>97</v>
      </c>
      <c r="BI223" s="2">
        <f>IF(ISNA(MATCH($BC223,'2004'!$A$44:$A$139,0)),97,MATCH($BC223,'2004'!$A$44:$A$139,0))</f>
        <v>51</v>
      </c>
      <c r="BJ223" s="2">
        <f>IF(ISNA(MATCH($BC223,'2005'!$A$44:$A$139,0)),97,MATCH($BC223,'2005'!$A$44:$A$139,0))</f>
        <v>97</v>
      </c>
      <c r="BK223" s="2">
        <f>IF(ISNA(MATCH($BC223,'2006'!$A$44:$A$139,0)),97,MATCH($BC223,'2006'!$A$44:$A$139,0))</f>
        <v>97</v>
      </c>
      <c r="BL223" s="2">
        <f>IF(ISNA(MATCH($BC223,'2007'!$A$44:$A$139,0)),97,MATCH($BC223,'2007'!$A$44:$A$139,0))</f>
        <v>97</v>
      </c>
      <c r="BM223" s="2">
        <f>IF(ISNA(MATCH($BC223,'2008'!$A$44:$A$139,0)),97,MATCH($BC223,'2008'!$A$44:$A$139,0))</f>
        <v>97</v>
      </c>
      <c r="BN223" s="2">
        <f>IF(ISNA(MATCH($BC223,'2009'!$A$44:$A$139,0)),97,MATCH($BC223,'2009'!$A$44:$A$139,0))</f>
        <v>97</v>
      </c>
      <c r="BO223" s="154">
        <f>IF(ISNA(MATCH($BC223,'2010'!$A$44:$A$139,0)),97,MATCH($BC223,'2010'!$A$44:$A$139,0))</f>
        <v>97</v>
      </c>
      <c r="BQ223">
        <f t="shared" si="121"/>
        <v>340</v>
      </c>
      <c r="BR223" s="326"/>
      <c r="BS223" s="324"/>
      <c r="BT223" s="324">
        <f t="shared" si="122"/>
        <v>37</v>
      </c>
      <c r="BU223" s="324">
        <f t="shared" si="107"/>
        <v>36.664199999999994</v>
      </c>
      <c r="BV223" s="324">
        <f t="shared" si="108"/>
        <v>24.440355719999996</v>
      </c>
      <c r="BW223" s="324">
        <f t="shared" si="109"/>
        <v>54.291941122951997</v>
      </c>
      <c r="BX223" s="324">
        <f t="shared" si="110"/>
        <v>36.191007952559801</v>
      </c>
      <c r="BY223" s="324">
        <f t="shared" si="111"/>
        <v>24.124925901176361</v>
      </c>
      <c r="BZ223" s="324">
        <f t="shared" si="112"/>
        <v>16.081675605724161</v>
      </c>
      <c r="CA223" s="324">
        <f t="shared" si="113"/>
        <v>10.720044958775725</v>
      </c>
      <c r="CB223" s="324">
        <f t="shared" si="114"/>
        <v>7.1459819695198981</v>
      </c>
      <c r="CC223" s="325">
        <f t="shared" si="115"/>
        <v>4.7635115808819641</v>
      </c>
    </row>
    <row r="224" spans="2:81" ht="13.5" thickBot="1">
      <c r="B224" s="282">
        <v>108</v>
      </c>
      <c r="C224" s="52">
        <f t="shared" si="93"/>
        <v>3</v>
      </c>
      <c r="D224" s="52">
        <f t="shared" si="116"/>
        <v>0</v>
      </c>
      <c r="E224" s="99"/>
      <c r="F224" s="2">
        <f t="shared" si="123"/>
        <v>219</v>
      </c>
      <c r="G224" s="100">
        <v>1425</v>
      </c>
      <c r="H224" s="169">
        <f t="shared" si="94"/>
        <v>1</v>
      </c>
      <c r="I224" s="169">
        <f t="shared" si="95"/>
        <v>16</v>
      </c>
      <c r="J224" s="331">
        <f t="shared" si="96"/>
        <v>4.7393186607359992</v>
      </c>
      <c r="K224" s="99"/>
      <c r="L224" s="268"/>
      <c r="M224" s="268" t="e">
        <f>(INDEX(Finish_table!R$4:R$83,MATCH('10Year_History_Results'!$G224,Finish_table!S$4:S$83,0),1))</f>
        <v>#N/A</v>
      </c>
      <c r="N224" s="268" t="e">
        <f>(INDEX(Finish_table!Z$4:Z$99,MATCH('10Year_History_Results'!$G224,Finish_table!AA$4:AA$99,0),1))</f>
        <v>#N/A</v>
      </c>
      <c r="O224" s="268" t="e">
        <f>(INDEX(Finish_table!AI$4:AI$99,MATCH('10Year_History_Results'!$G224,Finish_table!AJ$4:AJ$99,0),1))</f>
        <v>#N/A</v>
      </c>
      <c r="P224" s="268" t="e">
        <f>(INDEX(Finish_table!AR$4:AR$99,MATCH('10Year_History_Results'!$G224,Finish_table!AS$4:AS$99,0),1))</f>
        <v>#N/A</v>
      </c>
      <c r="Q224" s="268" t="e">
        <f>(INDEX(Finish_table!BA$4:BA$99,MATCH('10Year_History_Results'!$G224,Finish_table!BB$4:BB$99,0),1))</f>
        <v>#N/A</v>
      </c>
      <c r="R224" s="268" t="e">
        <f>(INDEX(Finish_table!BJ$4:BJ$99,MATCH('10Year_History_Results'!$G224,Finish_table!BK$4:BK$99,0),1))</f>
        <v>#N/A</v>
      </c>
      <c r="S224" s="268" t="str">
        <f>(INDEX(Finish_table!BS$4:BS$99,MATCH('10Year_History_Results'!$G224,Finish_table!BT$4:BT$99,0),1))</f>
        <v>QF</v>
      </c>
      <c r="T224" s="268" t="e">
        <f>(INDEX(Finish_table!CB$4:CB$99,MATCH('10Year_History_Results'!$G224,Finish_table!CC$4:CC$99,0),1))</f>
        <v>#N/A</v>
      </c>
      <c r="U224" s="268" t="e">
        <f>(INDEX(Finish_table!CK$4:CK$99,MATCH('10Year_History_Results'!$G224,Finish_table!CL$4:CL$99,0),1))</f>
        <v>#N/A</v>
      </c>
      <c r="V224" s="288" t="e">
        <f>(INDEX(Finish_table!CT$4:CT$99,MATCH('10Year_History_Results'!$G224,Finish_table!CU$4:CU$99,0),1))</f>
        <v>#N/A</v>
      </c>
      <c r="W224" s="2"/>
      <c r="Z224">
        <f t="shared" si="97"/>
        <v>1425</v>
      </c>
      <c r="AA224" s="117"/>
      <c r="AB224" s="2"/>
      <c r="AC224" s="2">
        <f t="shared" si="117"/>
        <v>0</v>
      </c>
      <c r="AD224" s="2">
        <f t="shared" si="98"/>
        <v>0</v>
      </c>
      <c r="AE224" s="2">
        <f t="shared" si="99"/>
        <v>0</v>
      </c>
      <c r="AF224" s="2">
        <f t="shared" si="100"/>
        <v>0</v>
      </c>
      <c r="AG224" s="2">
        <f t="shared" si="101"/>
        <v>0</v>
      </c>
      <c r="AH224" s="2">
        <f t="shared" si="102"/>
        <v>0</v>
      </c>
      <c r="AI224" s="2">
        <f t="shared" si="103"/>
        <v>0</v>
      </c>
      <c r="AJ224" s="2">
        <f t="shared" si="104"/>
        <v>0</v>
      </c>
      <c r="AK224" s="2">
        <f t="shared" si="105"/>
        <v>0</v>
      </c>
      <c r="AL224" s="154">
        <f t="shared" si="106"/>
        <v>0</v>
      </c>
      <c r="AM224" s="2">
        <f t="shared" si="118"/>
        <v>0</v>
      </c>
      <c r="AN224" s="2"/>
      <c r="AO224">
        <f t="shared" si="119"/>
        <v>1425</v>
      </c>
      <c r="AP224" s="117"/>
      <c r="AQ224" s="2"/>
      <c r="AR224" s="2">
        <f>INDEX('2001'!$B$44:$B$140,'10Year_History_Results'!BF224)</f>
        <v>0</v>
      </c>
      <c r="AS224" s="2">
        <f>INDEX('2002'!$B$44:$B$140,'10Year_History_Results'!BG224)</f>
        <v>0</v>
      </c>
      <c r="AT224" s="2">
        <f>INDEX('2003'!$B$44:$B$140,'10Year_History_Results'!BH224)</f>
        <v>0</v>
      </c>
      <c r="AU224" s="2">
        <f>INDEX('2004'!$B$44:$B$140,'10Year_History_Results'!BI224)</f>
        <v>0</v>
      </c>
      <c r="AV224" s="2">
        <f>INDEX('2005'!$B$44:$B$140,'10Year_History_Results'!BJ224)</f>
        <v>0</v>
      </c>
      <c r="AW224" s="2">
        <f>INDEX('2006'!$B$44:$B$140,'10Year_History_Results'!BK224)</f>
        <v>0</v>
      </c>
      <c r="AX224" s="2">
        <f>INDEX('2007'!$B$44:$B$140,'10Year_History_Results'!BL224)</f>
        <v>16</v>
      </c>
      <c r="AY224" s="2">
        <f>INDEX('2008'!$B$44:$B$140,'10Year_History_Results'!BM224)</f>
        <v>0</v>
      </c>
      <c r="AZ224" s="2">
        <f>INDEX('2009'!$B$44:$B$140,'10Year_History_Results'!BN224)</f>
        <v>0</v>
      </c>
      <c r="BA224" s="154">
        <f>INDEX('2010'!$B$44:$B$140,'10Year_History_Results'!BO224)</f>
        <v>0</v>
      </c>
      <c r="BC224">
        <f t="shared" si="120"/>
        <v>1425</v>
      </c>
      <c r="BD224" s="117"/>
      <c r="BE224" s="2"/>
      <c r="BF224" s="2">
        <f>IF(ISNA(MATCH($BC224,'2001'!$A$44:$A$139,0)),97,MATCH($BC224,'2001'!$A$44:$A$139,0))</f>
        <v>97</v>
      </c>
      <c r="BG224" s="2">
        <f>IF(ISNA(MATCH($BC224,'2002'!$A$44:$A$139,0)),97,MATCH($BC224,'2002'!$A$44:$A$139,0))</f>
        <v>97</v>
      </c>
      <c r="BH224" s="2">
        <f>IF(ISNA(MATCH($BC224,'2003'!$A$44:$A$139,0)),97,MATCH($BC224,'2003'!$A$44:$A$139,0))</f>
        <v>97</v>
      </c>
      <c r="BI224" s="2">
        <f>IF(ISNA(MATCH($BC224,'2004'!$A$44:$A$139,0)),97,MATCH($BC224,'2004'!$A$44:$A$139,0))</f>
        <v>97</v>
      </c>
      <c r="BJ224" s="2">
        <f>IF(ISNA(MATCH($BC224,'2005'!$A$44:$A$139,0)),97,MATCH($BC224,'2005'!$A$44:$A$139,0))</f>
        <v>97</v>
      </c>
      <c r="BK224" s="2">
        <f>IF(ISNA(MATCH($BC224,'2006'!$A$44:$A$139,0)),97,MATCH($BC224,'2006'!$A$44:$A$139,0))</f>
        <v>97</v>
      </c>
      <c r="BL224" s="2">
        <f>IF(ISNA(MATCH($BC224,'2007'!$A$44:$A$139,0)),97,MATCH($BC224,'2007'!$A$44:$A$139,0))</f>
        <v>73</v>
      </c>
      <c r="BM224" s="2">
        <f>IF(ISNA(MATCH($BC224,'2008'!$A$44:$A$139,0)),97,MATCH($BC224,'2008'!$A$44:$A$139,0))</f>
        <v>97</v>
      </c>
      <c r="BN224" s="2">
        <f>IF(ISNA(MATCH($BC224,'2009'!$A$44:$A$139,0)),97,MATCH($BC224,'2009'!$A$44:$A$139,0))</f>
        <v>97</v>
      </c>
      <c r="BO224" s="154">
        <f>IF(ISNA(MATCH($BC224,'2010'!$A$44:$A$139,0)),97,MATCH($BC224,'2010'!$A$44:$A$139,0))</f>
        <v>97</v>
      </c>
      <c r="BQ224">
        <f t="shared" si="121"/>
        <v>1425</v>
      </c>
      <c r="BR224" s="326"/>
      <c r="BS224" s="324"/>
      <c r="BT224" s="324">
        <f t="shared" si="122"/>
        <v>0</v>
      </c>
      <c r="BU224" s="324">
        <f t="shared" si="107"/>
        <v>0</v>
      </c>
      <c r="BV224" s="324">
        <f t="shared" si="108"/>
        <v>0</v>
      </c>
      <c r="BW224" s="324">
        <f t="shared" si="109"/>
        <v>0</v>
      </c>
      <c r="BX224" s="324">
        <f t="shared" si="110"/>
        <v>0</v>
      </c>
      <c r="BY224" s="324">
        <f t="shared" si="111"/>
        <v>0</v>
      </c>
      <c r="BZ224" s="324">
        <f t="shared" si="112"/>
        <v>16</v>
      </c>
      <c r="CA224" s="324">
        <f t="shared" si="113"/>
        <v>10.6656</v>
      </c>
      <c r="CB224" s="324">
        <f t="shared" si="114"/>
        <v>7.1096889599999997</v>
      </c>
      <c r="CC224" s="325">
        <f t="shared" si="115"/>
        <v>4.7393186607359992</v>
      </c>
    </row>
    <row r="225" spans="2:81" ht="13.5" thickBot="1">
      <c r="B225" s="138">
        <v>108</v>
      </c>
      <c r="C225" s="52">
        <f t="shared" si="93"/>
        <v>4</v>
      </c>
      <c r="D225" s="52">
        <f t="shared" si="116"/>
        <v>0</v>
      </c>
      <c r="E225" s="99"/>
      <c r="F225" s="2">
        <f t="shared" si="123"/>
        <v>220</v>
      </c>
      <c r="G225" s="100">
        <v>2194</v>
      </c>
      <c r="H225" s="169">
        <f t="shared" si="94"/>
        <v>1</v>
      </c>
      <c r="I225" s="169">
        <f t="shared" si="95"/>
        <v>16</v>
      </c>
      <c r="J225" s="331">
        <f t="shared" si="96"/>
        <v>4.7393186607359992</v>
      </c>
      <c r="K225" s="99"/>
      <c r="L225" s="268"/>
      <c r="M225" s="268" t="e">
        <f>(INDEX(Finish_table!R$4:R$83,MATCH('10Year_History_Results'!$G225,Finish_table!S$4:S$83,0),1))</f>
        <v>#N/A</v>
      </c>
      <c r="N225" s="268" t="e">
        <f>(INDEX(Finish_table!Z$4:Z$99,MATCH('10Year_History_Results'!$G225,Finish_table!AA$4:AA$99,0),1))</f>
        <v>#N/A</v>
      </c>
      <c r="O225" s="268" t="e">
        <f>(INDEX(Finish_table!AI$4:AI$99,MATCH('10Year_History_Results'!$G225,Finish_table!AJ$4:AJ$99,0),1))</f>
        <v>#N/A</v>
      </c>
      <c r="P225" s="268" t="e">
        <f>(INDEX(Finish_table!AR$4:AR$99,MATCH('10Year_History_Results'!$G225,Finish_table!AS$4:AS$99,0),1))</f>
        <v>#N/A</v>
      </c>
      <c r="Q225" s="268" t="e">
        <f>(INDEX(Finish_table!BA$4:BA$99,MATCH('10Year_History_Results'!$G225,Finish_table!BB$4:BB$99,0),1))</f>
        <v>#N/A</v>
      </c>
      <c r="R225" s="268" t="e">
        <f>(INDEX(Finish_table!BJ$4:BJ$99,MATCH('10Year_History_Results'!$G225,Finish_table!BK$4:BK$99,0),1))</f>
        <v>#N/A</v>
      </c>
      <c r="S225" s="268" t="str">
        <f>(INDEX(Finish_table!BS$4:BS$99,MATCH('10Year_History_Results'!$G225,Finish_table!BT$4:BT$99,0),1))</f>
        <v>QF</v>
      </c>
      <c r="T225" s="268" t="e">
        <f>(INDEX(Finish_table!CB$4:CB$99,MATCH('10Year_History_Results'!$G225,Finish_table!CC$4:CC$99,0),1))</f>
        <v>#N/A</v>
      </c>
      <c r="U225" s="268" t="e">
        <f>(INDEX(Finish_table!CK$4:CK$99,MATCH('10Year_History_Results'!$G225,Finish_table!CL$4:CL$99,0),1))</f>
        <v>#N/A</v>
      </c>
      <c r="V225" s="288" t="e">
        <f>(INDEX(Finish_table!CT$4:CT$99,MATCH('10Year_History_Results'!$G225,Finish_table!CU$4:CU$99,0),1))</f>
        <v>#N/A</v>
      </c>
      <c r="W225" s="2"/>
      <c r="Z225">
        <f t="shared" si="97"/>
        <v>2194</v>
      </c>
      <c r="AA225" s="117"/>
      <c r="AB225" s="2"/>
      <c r="AC225" s="2">
        <f t="shared" si="117"/>
        <v>0</v>
      </c>
      <c r="AD225" s="2">
        <f t="shared" si="98"/>
        <v>0</v>
      </c>
      <c r="AE225" s="2">
        <f t="shared" si="99"/>
        <v>0</v>
      </c>
      <c r="AF225" s="2">
        <f t="shared" si="100"/>
        <v>0</v>
      </c>
      <c r="AG225" s="2">
        <f t="shared" si="101"/>
        <v>0</v>
      </c>
      <c r="AH225" s="2">
        <f t="shared" si="102"/>
        <v>0</v>
      </c>
      <c r="AI225" s="2">
        <f t="shared" si="103"/>
        <v>0</v>
      </c>
      <c r="AJ225" s="2">
        <f t="shared" si="104"/>
        <v>0</v>
      </c>
      <c r="AK225" s="2">
        <f t="shared" si="105"/>
        <v>0</v>
      </c>
      <c r="AL225" s="154">
        <f t="shared" si="106"/>
        <v>0</v>
      </c>
      <c r="AM225" s="2">
        <f t="shared" si="118"/>
        <v>0</v>
      </c>
      <c r="AN225" s="2"/>
      <c r="AO225">
        <f t="shared" si="119"/>
        <v>2194</v>
      </c>
      <c r="AP225" s="117"/>
      <c r="AQ225" s="2"/>
      <c r="AR225" s="2">
        <f>INDEX('2001'!$B$44:$B$140,'10Year_History_Results'!BF225)</f>
        <v>0</v>
      </c>
      <c r="AS225" s="2">
        <f>INDEX('2002'!$B$44:$B$140,'10Year_History_Results'!BG225)</f>
        <v>0</v>
      </c>
      <c r="AT225" s="2">
        <f>INDEX('2003'!$B$44:$B$140,'10Year_History_Results'!BH225)</f>
        <v>0</v>
      </c>
      <c r="AU225" s="2">
        <f>INDEX('2004'!$B$44:$B$140,'10Year_History_Results'!BI225)</f>
        <v>0</v>
      </c>
      <c r="AV225" s="2">
        <f>INDEX('2005'!$B$44:$B$140,'10Year_History_Results'!BJ225)</f>
        <v>0</v>
      </c>
      <c r="AW225" s="2">
        <f>INDEX('2006'!$B$44:$B$140,'10Year_History_Results'!BK225)</f>
        <v>0</v>
      </c>
      <c r="AX225" s="2">
        <f>INDEX('2007'!$B$44:$B$140,'10Year_History_Results'!BL225)</f>
        <v>16</v>
      </c>
      <c r="AY225" s="2">
        <f>INDEX('2008'!$B$44:$B$140,'10Year_History_Results'!BM225)</f>
        <v>0</v>
      </c>
      <c r="AZ225" s="2">
        <f>INDEX('2009'!$B$44:$B$140,'10Year_History_Results'!BN225)</f>
        <v>0</v>
      </c>
      <c r="BA225" s="154">
        <f>INDEX('2010'!$B$44:$B$140,'10Year_History_Results'!BO225)</f>
        <v>0</v>
      </c>
      <c r="BC225">
        <f t="shared" si="120"/>
        <v>2194</v>
      </c>
      <c r="BD225" s="117"/>
      <c r="BE225" s="2"/>
      <c r="BF225" s="2">
        <f>IF(ISNA(MATCH($BC225,'2001'!$A$44:$A$139,0)),97,MATCH($BC225,'2001'!$A$44:$A$139,0))</f>
        <v>97</v>
      </c>
      <c r="BG225" s="2">
        <f>IF(ISNA(MATCH($BC225,'2002'!$A$44:$A$139,0)),97,MATCH($BC225,'2002'!$A$44:$A$139,0))</f>
        <v>97</v>
      </c>
      <c r="BH225" s="2">
        <f>IF(ISNA(MATCH($BC225,'2003'!$A$44:$A$139,0)),97,MATCH($BC225,'2003'!$A$44:$A$139,0))</f>
        <v>97</v>
      </c>
      <c r="BI225" s="2">
        <f>IF(ISNA(MATCH($BC225,'2004'!$A$44:$A$139,0)),97,MATCH($BC225,'2004'!$A$44:$A$139,0))</f>
        <v>97</v>
      </c>
      <c r="BJ225" s="2">
        <f>IF(ISNA(MATCH($BC225,'2005'!$A$44:$A$139,0)),97,MATCH($BC225,'2005'!$A$44:$A$139,0))</f>
        <v>97</v>
      </c>
      <c r="BK225" s="2">
        <f>IF(ISNA(MATCH($BC225,'2006'!$A$44:$A$139,0)),97,MATCH($BC225,'2006'!$A$44:$A$139,0))</f>
        <v>97</v>
      </c>
      <c r="BL225" s="2">
        <f>IF(ISNA(MATCH($BC225,'2007'!$A$44:$A$139,0)),97,MATCH($BC225,'2007'!$A$44:$A$139,0))</f>
        <v>95</v>
      </c>
      <c r="BM225" s="2">
        <f>IF(ISNA(MATCH($BC225,'2008'!$A$44:$A$139,0)),97,MATCH($BC225,'2008'!$A$44:$A$139,0))</f>
        <v>97</v>
      </c>
      <c r="BN225" s="2">
        <f>IF(ISNA(MATCH($BC225,'2009'!$A$44:$A$139,0)),97,MATCH($BC225,'2009'!$A$44:$A$139,0))</f>
        <v>97</v>
      </c>
      <c r="BO225" s="154">
        <f>IF(ISNA(MATCH($BC225,'2010'!$A$44:$A$139,0)),97,MATCH($BC225,'2010'!$A$44:$A$139,0))</f>
        <v>97</v>
      </c>
      <c r="BQ225">
        <f t="shared" si="121"/>
        <v>2194</v>
      </c>
      <c r="BR225" s="326"/>
      <c r="BS225" s="324"/>
      <c r="BT225" s="324">
        <f t="shared" si="122"/>
        <v>0</v>
      </c>
      <c r="BU225" s="324">
        <f t="shared" si="107"/>
        <v>0</v>
      </c>
      <c r="BV225" s="324">
        <f t="shared" si="108"/>
        <v>0</v>
      </c>
      <c r="BW225" s="324">
        <f t="shared" si="109"/>
        <v>0</v>
      </c>
      <c r="BX225" s="324">
        <f t="shared" si="110"/>
        <v>0</v>
      </c>
      <c r="BY225" s="324">
        <f t="shared" si="111"/>
        <v>0</v>
      </c>
      <c r="BZ225" s="324">
        <f t="shared" si="112"/>
        <v>16</v>
      </c>
      <c r="CA225" s="324">
        <f t="shared" si="113"/>
        <v>10.6656</v>
      </c>
      <c r="CB225" s="324">
        <f t="shared" si="114"/>
        <v>7.1096889599999997</v>
      </c>
      <c r="CC225" s="325">
        <f t="shared" si="115"/>
        <v>4.7393186607359992</v>
      </c>
    </row>
    <row r="226" spans="2:81" ht="13.5" thickBot="1">
      <c r="B226" s="138">
        <v>108</v>
      </c>
      <c r="C226" s="52">
        <f t="shared" si="93"/>
        <v>5</v>
      </c>
      <c r="D226" s="52">
        <f t="shared" si="116"/>
        <v>0</v>
      </c>
      <c r="E226" s="99"/>
      <c r="F226" s="2">
        <f t="shared" si="123"/>
        <v>221</v>
      </c>
      <c r="G226" s="100">
        <v>1510</v>
      </c>
      <c r="H226" s="169">
        <f t="shared" si="94"/>
        <v>1</v>
      </c>
      <c r="I226" s="169">
        <f t="shared" si="95"/>
        <v>36</v>
      </c>
      <c r="J226" s="331">
        <f t="shared" si="96"/>
        <v>4.7383708443970383</v>
      </c>
      <c r="K226" s="99"/>
      <c r="L226" s="268"/>
      <c r="M226" s="268" t="e">
        <f>(INDEX(Finish_table!R$4:R$83,MATCH('10Year_History_Results'!$G226,Finish_table!S$4:S$83,0),1))</f>
        <v>#N/A</v>
      </c>
      <c r="N226" s="268" t="e">
        <f>(INDEX(Finish_table!Z$4:Z$99,MATCH('10Year_History_Results'!$G226,Finish_table!AA$4:AA$99,0),1))</f>
        <v>#N/A</v>
      </c>
      <c r="O226" s="268" t="e">
        <f>(INDEX(Finish_table!AI$4:AI$99,MATCH('10Year_History_Results'!$G226,Finish_table!AJ$4:AJ$99,0),1))</f>
        <v>#N/A</v>
      </c>
      <c r="P226" s="268" t="e">
        <f>(INDEX(Finish_table!AR$4:AR$99,MATCH('10Year_History_Results'!$G226,Finish_table!AS$4:AS$99,0),1))</f>
        <v>#N/A</v>
      </c>
      <c r="Q226" s="268" t="str">
        <f>(INDEX(Finish_table!BA$4:BA$99,MATCH('10Year_History_Results'!$G226,Finish_table!BB$4:BB$99,0),1))</f>
        <v>F</v>
      </c>
      <c r="R226" s="268" t="e">
        <f>(INDEX(Finish_table!BJ$4:BJ$99,MATCH('10Year_History_Results'!$G226,Finish_table!BK$4:BK$99,0),1))</f>
        <v>#N/A</v>
      </c>
      <c r="S226" s="268" t="e">
        <f>(INDEX(Finish_table!BS$4:BS$99,MATCH('10Year_History_Results'!$G226,Finish_table!BT$4:BT$99,0),1))</f>
        <v>#N/A</v>
      </c>
      <c r="T226" s="268" t="e">
        <f>(INDEX(Finish_table!CB$4:CB$99,MATCH('10Year_History_Results'!$G226,Finish_table!CC$4:CC$99,0),1))</f>
        <v>#N/A</v>
      </c>
      <c r="U226" s="268" t="e">
        <f>(INDEX(Finish_table!CK$4:CK$99,MATCH('10Year_History_Results'!$G226,Finish_table!CL$4:CL$99,0),1))</f>
        <v>#N/A</v>
      </c>
      <c r="V226" s="288" t="e">
        <f>(INDEX(Finish_table!CT$4:CT$99,MATCH('10Year_History_Results'!$G226,Finish_table!CU$4:CU$99,0),1))</f>
        <v>#N/A</v>
      </c>
      <c r="W226" s="2"/>
      <c r="Z226">
        <f t="shared" si="97"/>
        <v>1510</v>
      </c>
      <c r="AA226" s="117"/>
      <c r="AB226" s="2"/>
      <c r="AC226" s="2">
        <f t="shared" si="117"/>
        <v>0</v>
      </c>
      <c r="AD226" s="2">
        <f t="shared" si="98"/>
        <v>0</v>
      </c>
      <c r="AE226" s="2">
        <f t="shared" si="99"/>
        <v>0</v>
      </c>
      <c r="AF226" s="2">
        <f t="shared" si="100"/>
        <v>0</v>
      </c>
      <c r="AG226" s="2">
        <f t="shared" si="101"/>
        <v>20</v>
      </c>
      <c r="AH226" s="2">
        <f t="shared" si="102"/>
        <v>0</v>
      </c>
      <c r="AI226" s="2">
        <f t="shared" si="103"/>
        <v>0</v>
      </c>
      <c r="AJ226" s="2">
        <f t="shared" si="104"/>
        <v>0</v>
      </c>
      <c r="AK226" s="2">
        <f t="shared" si="105"/>
        <v>0</v>
      </c>
      <c r="AL226" s="154">
        <f t="shared" si="106"/>
        <v>0</v>
      </c>
      <c r="AM226" s="2">
        <f t="shared" si="118"/>
        <v>6.324555320336759</v>
      </c>
      <c r="AN226" s="2"/>
      <c r="AO226">
        <f t="shared" si="119"/>
        <v>1510</v>
      </c>
      <c r="AP226" s="117"/>
      <c r="AQ226" s="2"/>
      <c r="AR226" s="2">
        <f>INDEX('2001'!$B$44:$B$140,'10Year_History_Results'!BF226)</f>
        <v>0</v>
      </c>
      <c r="AS226" s="2">
        <f>INDEX('2002'!$B$44:$B$140,'10Year_History_Results'!BG226)</f>
        <v>0</v>
      </c>
      <c r="AT226" s="2">
        <f>INDEX('2003'!$B$44:$B$140,'10Year_History_Results'!BH226)</f>
        <v>0</v>
      </c>
      <c r="AU226" s="2">
        <f>INDEX('2004'!$B$44:$B$140,'10Year_History_Results'!BI226)</f>
        <v>0</v>
      </c>
      <c r="AV226" s="2">
        <f>INDEX('2005'!$B$44:$B$140,'10Year_History_Results'!BJ226)</f>
        <v>16</v>
      </c>
      <c r="AW226" s="2">
        <f>INDEX('2006'!$B$44:$B$140,'10Year_History_Results'!BK226)</f>
        <v>0</v>
      </c>
      <c r="AX226" s="2">
        <f>INDEX('2007'!$B$44:$B$140,'10Year_History_Results'!BL226)</f>
        <v>0</v>
      </c>
      <c r="AY226" s="2">
        <f>INDEX('2008'!$B$44:$B$140,'10Year_History_Results'!BM226)</f>
        <v>0</v>
      </c>
      <c r="AZ226" s="2">
        <f>INDEX('2009'!$B$44:$B$140,'10Year_History_Results'!BN226)</f>
        <v>0</v>
      </c>
      <c r="BA226" s="154">
        <f>INDEX('2010'!$B$44:$B$140,'10Year_History_Results'!BO226)</f>
        <v>0</v>
      </c>
      <c r="BC226">
        <f t="shared" si="120"/>
        <v>1510</v>
      </c>
      <c r="BD226" s="117"/>
      <c r="BE226" s="2"/>
      <c r="BF226" s="2">
        <f>IF(ISNA(MATCH($BC226,'2001'!$A$44:$A$139,0)),97,MATCH($BC226,'2001'!$A$44:$A$139,0))</f>
        <v>97</v>
      </c>
      <c r="BG226" s="2">
        <f>IF(ISNA(MATCH($BC226,'2002'!$A$44:$A$139,0)),97,MATCH($BC226,'2002'!$A$44:$A$139,0))</f>
        <v>97</v>
      </c>
      <c r="BH226" s="2">
        <f>IF(ISNA(MATCH($BC226,'2003'!$A$44:$A$139,0)),97,MATCH($BC226,'2003'!$A$44:$A$139,0))</f>
        <v>97</v>
      </c>
      <c r="BI226" s="2">
        <f>IF(ISNA(MATCH($BC226,'2004'!$A$44:$A$139,0)),97,MATCH($BC226,'2004'!$A$44:$A$139,0))</f>
        <v>97</v>
      </c>
      <c r="BJ226" s="2">
        <f>IF(ISNA(MATCH($BC226,'2005'!$A$44:$A$139,0)),97,MATCH($BC226,'2005'!$A$44:$A$139,0))</f>
        <v>92</v>
      </c>
      <c r="BK226" s="2">
        <f>IF(ISNA(MATCH($BC226,'2006'!$A$44:$A$139,0)),97,MATCH($BC226,'2006'!$A$44:$A$139,0))</f>
        <v>97</v>
      </c>
      <c r="BL226" s="2">
        <f>IF(ISNA(MATCH($BC226,'2007'!$A$44:$A$139,0)),97,MATCH($BC226,'2007'!$A$44:$A$139,0))</f>
        <v>97</v>
      </c>
      <c r="BM226" s="2">
        <f>IF(ISNA(MATCH($BC226,'2008'!$A$44:$A$139,0)),97,MATCH($BC226,'2008'!$A$44:$A$139,0))</f>
        <v>97</v>
      </c>
      <c r="BN226" s="2">
        <f>IF(ISNA(MATCH($BC226,'2009'!$A$44:$A$139,0)),97,MATCH($BC226,'2009'!$A$44:$A$139,0))</f>
        <v>97</v>
      </c>
      <c r="BO226" s="154">
        <f>IF(ISNA(MATCH($BC226,'2010'!$A$44:$A$139,0)),97,MATCH($BC226,'2010'!$A$44:$A$139,0))</f>
        <v>97</v>
      </c>
      <c r="BQ226">
        <f t="shared" si="121"/>
        <v>1510</v>
      </c>
      <c r="BR226" s="326"/>
      <c r="BS226" s="324"/>
      <c r="BT226" s="324">
        <f t="shared" si="122"/>
        <v>0</v>
      </c>
      <c r="BU226" s="324">
        <f t="shared" si="107"/>
        <v>0</v>
      </c>
      <c r="BV226" s="324">
        <f t="shared" si="108"/>
        <v>0</v>
      </c>
      <c r="BW226" s="324">
        <f t="shared" si="109"/>
        <v>0</v>
      </c>
      <c r="BX226" s="324">
        <f t="shared" si="110"/>
        <v>36</v>
      </c>
      <c r="BY226" s="324">
        <f t="shared" si="111"/>
        <v>23.997599999999998</v>
      </c>
      <c r="BZ226" s="324">
        <f t="shared" si="112"/>
        <v>15.996800159999998</v>
      </c>
      <c r="CA226" s="324">
        <f t="shared" si="113"/>
        <v>10.663466986655997</v>
      </c>
      <c r="CB226" s="324">
        <f t="shared" si="114"/>
        <v>7.1082670933048879</v>
      </c>
      <c r="CC226" s="325">
        <f t="shared" si="115"/>
        <v>4.7383708443970383</v>
      </c>
    </row>
    <row r="227" spans="2:81" ht="13.5" thickBot="1">
      <c r="B227" s="138">
        <v>108</v>
      </c>
      <c r="C227" s="52">
        <f t="shared" si="93"/>
        <v>6</v>
      </c>
      <c r="D227" s="52">
        <f t="shared" si="116"/>
        <v>6</v>
      </c>
      <c r="E227" s="99"/>
      <c r="F227" s="2">
        <f t="shared" si="123"/>
        <v>222</v>
      </c>
      <c r="G227" s="100">
        <v>364</v>
      </c>
      <c r="H227" s="169">
        <f t="shared" si="94"/>
        <v>2</v>
      </c>
      <c r="I227" s="169">
        <f t="shared" si="95"/>
        <v>30</v>
      </c>
      <c r="J227" s="331">
        <f t="shared" si="96"/>
        <v>4.7168508323350355</v>
      </c>
      <c r="K227" s="99"/>
      <c r="L227" s="268"/>
      <c r="M227" s="268" t="e">
        <f>(INDEX(Finish_table!R$4:R$83,MATCH('10Year_History_Results'!$G227,Finish_table!S$4:S$83,0),1))</f>
        <v>#N/A</v>
      </c>
      <c r="N227" s="268" t="e">
        <f>(INDEX(Finish_table!Z$4:Z$99,MATCH('10Year_History_Results'!$G227,Finish_table!AA$4:AA$99,0),1))</f>
        <v>#N/A</v>
      </c>
      <c r="O227" s="268" t="e">
        <f>(INDEX(Finish_table!AI$4:AI$99,MATCH('10Year_History_Results'!$G227,Finish_table!AJ$4:AJ$99,0),1))</f>
        <v>#N/A</v>
      </c>
      <c r="P227" s="268" t="str">
        <f>(INDEX(Finish_table!AR$4:AR$99,MATCH('10Year_History_Results'!$G227,Finish_table!AS$4:AS$99,0),1))</f>
        <v>SF</v>
      </c>
      <c r="Q227" s="268" t="e">
        <f>(INDEX(Finish_table!BA$4:BA$99,MATCH('10Year_History_Results'!$G227,Finish_table!BB$4:BB$99,0),1))</f>
        <v>#N/A</v>
      </c>
      <c r="R227" s="268" t="e">
        <f>(INDEX(Finish_table!BJ$4:BJ$99,MATCH('10Year_History_Results'!$G227,Finish_table!BK$4:BK$99,0),1))</f>
        <v>#N/A</v>
      </c>
      <c r="S227" s="268" t="str">
        <f>(INDEX(Finish_table!BS$4:BS$99,MATCH('10Year_History_Results'!$G227,Finish_table!BT$4:BT$99,0),1))</f>
        <v>QF</v>
      </c>
      <c r="T227" s="268" t="e">
        <f>(INDEX(Finish_table!CB$4:CB$99,MATCH('10Year_History_Results'!$G227,Finish_table!CC$4:CC$99,0),1))</f>
        <v>#N/A</v>
      </c>
      <c r="U227" s="268" t="e">
        <f>(INDEX(Finish_table!CK$4:CK$99,MATCH('10Year_History_Results'!$G227,Finish_table!CL$4:CL$99,0),1))</f>
        <v>#N/A</v>
      </c>
      <c r="V227" s="288" t="e">
        <f>(INDEX(Finish_table!CT$4:CT$99,MATCH('10Year_History_Results'!$G227,Finish_table!CU$4:CU$99,0),1))</f>
        <v>#N/A</v>
      </c>
      <c r="W227" s="2"/>
      <c r="Z227">
        <f t="shared" si="97"/>
        <v>364</v>
      </c>
      <c r="AA227" s="117"/>
      <c r="AB227" s="2"/>
      <c r="AC227" s="2">
        <f t="shared" si="117"/>
        <v>0</v>
      </c>
      <c r="AD227" s="2">
        <f t="shared" si="98"/>
        <v>0</v>
      </c>
      <c r="AE227" s="2">
        <f t="shared" si="99"/>
        <v>0</v>
      </c>
      <c r="AF227" s="2">
        <f t="shared" si="100"/>
        <v>10</v>
      </c>
      <c r="AG227" s="2">
        <f t="shared" si="101"/>
        <v>0</v>
      </c>
      <c r="AH227" s="2">
        <f t="shared" si="102"/>
        <v>0</v>
      </c>
      <c r="AI227" s="2">
        <f t="shared" si="103"/>
        <v>0</v>
      </c>
      <c r="AJ227" s="2">
        <f t="shared" si="104"/>
        <v>0</v>
      </c>
      <c r="AK227" s="2">
        <f t="shared" si="105"/>
        <v>0</v>
      </c>
      <c r="AL227" s="154">
        <f t="shared" si="106"/>
        <v>0</v>
      </c>
      <c r="AM227" s="2">
        <f t="shared" si="118"/>
        <v>3.1622776601683795</v>
      </c>
      <c r="AN227" s="2"/>
      <c r="AO227">
        <f t="shared" si="119"/>
        <v>364</v>
      </c>
      <c r="AP227" s="117"/>
      <c r="AQ227" s="2"/>
      <c r="AR227" s="2">
        <f>INDEX('2001'!$B$44:$B$140,'10Year_History_Results'!BF227)</f>
        <v>0</v>
      </c>
      <c r="AS227" s="2">
        <f>INDEX('2002'!$B$44:$B$140,'10Year_History_Results'!BG227)</f>
        <v>0</v>
      </c>
      <c r="AT227" s="2">
        <f>INDEX('2003'!$B$44:$B$140,'10Year_History_Results'!BH227)</f>
        <v>0</v>
      </c>
      <c r="AU227" s="2">
        <f>INDEX('2004'!$B$44:$B$140,'10Year_History_Results'!BI227)</f>
        <v>10</v>
      </c>
      <c r="AV227" s="2">
        <f>INDEX('2005'!$B$44:$B$140,'10Year_History_Results'!BJ227)</f>
        <v>0</v>
      </c>
      <c r="AW227" s="2">
        <f>INDEX('2006'!$B$44:$B$140,'10Year_History_Results'!BK227)</f>
        <v>0</v>
      </c>
      <c r="AX227" s="2">
        <f>INDEX('2007'!$B$44:$B$140,'10Year_History_Results'!BL227)</f>
        <v>10</v>
      </c>
      <c r="AY227" s="2">
        <f>INDEX('2008'!$B$44:$B$140,'10Year_History_Results'!BM227)</f>
        <v>0</v>
      </c>
      <c r="AZ227" s="2">
        <f>INDEX('2009'!$B$44:$B$140,'10Year_History_Results'!BN227)</f>
        <v>0</v>
      </c>
      <c r="BA227" s="154">
        <f>INDEX('2010'!$B$44:$B$140,'10Year_History_Results'!BO227)</f>
        <v>0</v>
      </c>
      <c r="BC227">
        <f t="shared" si="120"/>
        <v>364</v>
      </c>
      <c r="BD227" s="117"/>
      <c r="BE227" s="2"/>
      <c r="BF227" s="2">
        <f>IF(ISNA(MATCH($BC227,'2001'!$A$44:$A$139,0)),97,MATCH($BC227,'2001'!$A$44:$A$139,0))</f>
        <v>97</v>
      </c>
      <c r="BG227" s="2">
        <f>IF(ISNA(MATCH($BC227,'2002'!$A$44:$A$139,0)),97,MATCH($BC227,'2002'!$A$44:$A$139,0))</f>
        <v>97</v>
      </c>
      <c r="BH227" s="2">
        <f>IF(ISNA(MATCH($BC227,'2003'!$A$44:$A$139,0)),97,MATCH($BC227,'2003'!$A$44:$A$139,0))</f>
        <v>97</v>
      </c>
      <c r="BI227" s="2">
        <f>IF(ISNA(MATCH($BC227,'2004'!$A$44:$A$139,0)),97,MATCH($BC227,'2004'!$A$44:$A$139,0))</f>
        <v>55</v>
      </c>
      <c r="BJ227" s="2">
        <f>IF(ISNA(MATCH($BC227,'2005'!$A$44:$A$139,0)),97,MATCH($BC227,'2005'!$A$44:$A$139,0))</f>
        <v>97</v>
      </c>
      <c r="BK227" s="2">
        <f>IF(ISNA(MATCH($BC227,'2006'!$A$44:$A$139,0)),97,MATCH($BC227,'2006'!$A$44:$A$139,0))</f>
        <v>97</v>
      </c>
      <c r="BL227" s="2">
        <f>IF(ISNA(MATCH($BC227,'2007'!$A$44:$A$139,0)),97,MATCH($BC227,'2007'!$A$44:$A$139,0))</f>
        <v>45</v>
      </c>
      <c r="BM227" s="2">
        <f>IF(ISNA(MATCH($BC227,'2008'!$A$44:$A$139,0)),97,MATCH($BC227,'2008'!$A$44:$A$139,0))</f>
        <v>97</v>
      </c>
      <c r="BN227" s="2">
        <f>IF(ISNA(MATCH($BC227,'2009'!$A$44:$A$139,0)),97,MATCH($BC227,'2009'!$A$44:$A$139,0))</f>
        <v>97</v>
      </c>
      <c r="BO227" s="154">
        <f>IF(ISNA(MATCH($BC227,'2010'!$A$44:$A$139,0)),97,MATCH($BC227,'2010'!$A$44:$A$139,0))</f>
        <v>97</v>
      </c>
      <c r="BQ227">
        <f t="shared" si="121"/>
        <v>364</v>
      </c>
      <c r="BR227" s="326"/>
      <c r="BS227" s="324"/>
      <c r="BT227" s="324">
        <f t="shared" si="122"/>
        <v>0</v>
      </c>
      <c r="BU227" s="324">
        <f t="shared" si="107"/>
        <v>0</v>
      </c>
      <c r="BV227" s="324">
        <f t="shared" si="108"/>
        <v>0</v>
      </c>
      <c r="BW227" s="324">
        <f t="shared" si="109"/>
        <v>20</v>
      </c>
      <c r="BX227" s="324">
        <f t="shared" si="110"/>
        <v>13.331999999999999</v>
      </c>
      <c r="BY227" s="324">
        <f t="shared" si="111"/>
        <v>8.8871111999999997</v>
      </c>
      <c r="BZ227" s="324">
        <f t="shared" si="112"/>
        <v>15.924148325919999</v>
      </c>
      <c r="CA227" s="324">
        <f t="shared" si="113"/>
        <v>10.61503727405827</v>
      </c>
      <c r="CB227" s="324">
        <f t="shared" si="114"/>
        <v>7.0759838468872429</v>
      </c>
      <c r="CC227" s="325">
        <f t="shared" si="115"/>
        <v>4.7168508323350355</v>
      </c>
    </row>
    <row r="228" spans="2:81" ht="13.5" thickBot="1">
      <c r="B228" s="138">
        <v>111</v>
      </c>
      <c r="C228" s="52">
        <f t="shared" si="93"/>
        <v>1</v>
      </c>
      <c r="D228" s="52">
        <f t="shared" si="116"/>
        <v>0</v>
      </c>
      <c r="E228" s="99"/>
      <c r="F228" s="2">
        <f t="shared" si="123"/>
        <v>223</v>
      </c>
      <c r="G228" s="158">
        <v>492</v>
      </c>
      <c r="H228" s="169">
        <f t="shared" si="94"/>
        <v>2</v>
      </c>
      <c r="I228" s="169">
        <f t="shared" si="95"/>
        <v>43</v>
      </c>
      <c r="J228" s="331">
        <f t="shared" si="96"/>
        <v>4.6943039955441463</v>
      </c>
      <c r="K228" s="99"/>
      <c r="L228" s="268"/>
      <c r="M228" s="268" t="e">
        <f>(INDEX(Finish_table!R$4:R$83,MATCH('10Year_History_Results'!$G228,Finish_table!S$4:S$83,0),1))</f>
        <v>#N/A</v>
      </c>
      <c r="N228" s="268" t="e">
        <f>(INDEX(Finish_table!Z$4:Z$99,MATCH('10Year_History_Results'!$G228,Finish_table!AA$4:AA$99,0),1))</f>
        <v>#N/A</v>
      </c>
      <c r="O228" s="268" t="e">
        <f>(INDEX(Finish_table!AI$4:AI$99,MATCH('10Year_History_Results'!$G228,Finish_table!AJ$4:AJ$99,0),1))</f>
        <v>#N/A</v>
      </c>
      <c r="P228" s="268" t="str">
        <f>(INDEX(Finish_table!AR$4:AR$99,MATCH('10Year_History_Results'!$G228,Finish_table!AS$4:AS$99,0),1))</f>
        <v>SF</v>
      </c>
      <c r="Q228" s="268" t="str">
        <f>(INDEX(Finish_table!BA$4:BA$99,MATCH('10Year_History_Results'!$G228,Finish_table!BB$4:BB$99,0),1))</f>
        <v>F</v>
      </c>
      <c r="R228" s="268" t="e">
        <f>(INDEX(Finish_table!BJ$4:BJ$99,MATCH('10Year_History_Results'!$G228,Finish_table!BK$4:BK$99,0),1))</f>
        <v>#N/A</v>
      </c>
      <c r="S228" s="268" t="e">
        <f>(INDEX(Finish_table!BS$4:BS$99,MATCH('10Year_History_Results'!$G228,Finish_table!BT$4:BT$99,0),1))</f>
        <v>#N/A</v>
      </c>
      <c r="T228" s="268" t="e">
        <f>(INDEX(Finish_table!CB$4:CB$99,MATCH('10Year_History_Results'!$G228,Finish_table!CC$4:CC$99,0),1))</f>
        <v>#N/A</v>
      </c>
      <c r="U228" s="268" t="e">
        <f>(INDEX(Finish_table!CK$4:CK$99,MATCH('10Year_History_Results'!$G228,Finish_table!CL$4:CL$99,0),1))</f>
        <v>#N/A</v>
      </c>
      <c r="V228" s="288" t="e">
        <f>(INDEX(Finish_table!CT$4:CT$99,MATCH('10Year_History_Results'!$G228,Finish_table!CU$4:CU$99,0),1))</f>
        <v>#N/A</v>
      </c>
      <c r="W228" s="2"/>
      <c r="Z228">
        <f t="shared" si="97"/>
        <v>492</v>
      </c>
      <c r="AA228" s="117"/>
      <c r="AB228" s="2"/>
      <c r="AC228" s="2">
        <f t="shared" si="117"/>
        <v>0</v>
      </c>
      <c r="AD228" s="2">
        <f t="shared" si="98"/>
        <v>0</v>
      </c>
      <c r="AE228" s="2">
        <f t="shared" si="99"/>
        <v>0</v>
      </c>
      <c r="AF228" s="2">
        <f t="shared" si="100"/>
        <v>10</v>
      </c>
      <c r="AG228" s="2">
        <f t="shared" si="101"/>
        <v>20</v>
      </c>
      <c r="AH228" s="2">
        <f t="shared" si="102"/>
        <v>0</v>
      </c>
      <c r="AI228" s="2">
        <f t="shared" si="103"/>
        <v>0</v>
      </c>
      <c r="AJ228" s="2">
        <f t="shared" si="104"/>
        <v>0</v>
      </c>
      <c r="AK228" s="2">
        <f t="shared" si="105"/>
        <v>0</v>
      </c>
      <c r="AL228" s="154">
        <f t="shared" si="106"/>
        <v>0</v>
      </c>
      <c r="AM228" s="2">
        <f t="shared" si="118"/>
        <v>6.7494855771055287</v>
      </c>
      <c r="AN228" s="2"/>
      <c r="AO228">
        <f t="shared" si="119"/>
        <v>492</v>
      </c>
      <c r="AP228" s="117"/>
      <c r="AQ228" s="2"/>
      <c r="AR228" s="2">
        <f>INDEX('2001'!$B$44:$B$140,'10Year_History_Results'!BF228)</f>
        <v>0</v>
      </c>
      <c r="AS228" s="2">
        <f>INDEX('2002'!$B$44:$B$140,'10Year_History_Results'!BG228)</f>
        <v>0</v>
      </c>
      <c r="AT228" s="2">
        <f>INDEX('2003'!$B$44:$B$140,'10Year_History_Results'!BH228)</f>
        <v>0</v>
      </c>
      <c r="AU228" s="2">
        <f>INDEX('2004'!$B$44:$B$140,'10Year_History_Results'!BI228)</f>
        <v>12</v>
      </c>
      <c r="AV228" s="2">
        <f>INDEX('2005'!$B$44:$B$140,'10Year_History_Results'!BJ228)</f>
        <v>1</v>
      </c>
      <c r="AW228" s="2">
        <f>INDEX('2006'!$B$44:$B$140,'10Year_History_Results'!BK228)</f>
        <v>0</v>
      </c>
      <c r="AX228" s="2">
        <f>INDEX('2007'!$B$44:$B$140,'10Year_History_Results'!BL228)</f>
        <v>0</v>
      </c>
      <c r="AY228" s="2">
        <f>INDEX('2008'!$B$44:$B$140,'10Year_History_Results'!BM228)</f>
        <v>0</v>
      </c>
      <c r="AZ228" s="2">
        <f>INDEX('2009'!$B$44:$B$140,'10Year_History_Results'!BN228)</f>
        <v>0</v>
      </c>
      <c r="BA228" s="154">
        <f>INDEX('2010'!$B$44:$B$140,'10Year_History_Results'!BO228)</f>
        <v>0</v>
      </c>
      <c r="BC228">
        <f t="shared" si="120"/>
        <v>492</v>
      </c>
      <c r="BD228" s="117"/>
      <c r="BE228" s="2"/>
      <c r="BF228" s="2">
        <f>IF(ISNA(MATCH($BC228,'2001'!$A$44:$A$139,0)),97,MATCH($BC228,'2001'!$A$44:$A$139,0))</f>
        <v>97</v>
      </c>
      <c r="BG228" s="2">
        <f>IF(ISNA(MATCH($BC228,'2002'!$A$44:$A$139,0)),97,MATCH($BC228,'2002'!$A$44:$A$139,0))</f>
        <v>97</v>
      </c>
      <c r="BH228" s="2">
        <f>IF(ISNA(MATCH($BC228,'2003'!$A$44:$A$139,0)),97,MATCH($BC228,'2003'!$A$44:$A$139,0))</f>
        <v>97</v>
      </c>
      <c r="BI228" s="2">
        <f>IF(ISNA(MATCH($BC228,'2004'!$A$44:$A$139,0)),97,MATCH($BC228,'2004'!$A$44:$A$139,0))</f>
        <v>65</v>
      </c>
      <c r="BJ228" s="2">
        <f>IF(ISNA(MATCH($BC228,'2005'!$A$44:$A$139,0)),97,MATCH($BC228,'2005'!$A$44:$A$139,0))</f>
        <v>62</v>
      </c>
      <c r="BK228" s="2">
        <f>IF(ISNA(MATCH($BC228,'2006'!$A$44:$A$139,0)),97,MATCH($BC228,'2006'!$A$44:$A$139,0))</f>
        <v>97</v>
      </c>
      <c r="BL228" s="2">
        <f>IF(ISNA(MATCH($BC228,'2007'!$A$44:$A$139,0)),97,MATCH($BC228,'2007'!$A$44:$A$139,0))</f>
        <v>97</v>
      </c>
      <c r="BM228" s="2">
        <f>IF(ISNA(MATCH($BC228,'2008'!$A$44:$A$139,0)),97,MATCH($BC228,'2008'!$A$44:$A$139,0))</f>
        <v>97</v>
      </c>
      <c r="BN228" s="2">
        <f>IF(ISNA(MATCH($BC228,'2009'!$A$44:$A$139,0)),97,MATCH($BC228,'2009'!$A$44:$A$139,0))</f>
        <v>97</v>
      </c>
      <c r="BO228" s="154">
        <f>IF(ISNA(MATCH($BC228,'2010'!$A$44:$A$139,0)),97,MATCH($BC228,'2010'!$A$44:$A$139,0))</f>
        <v>97</v>
      </c>
      <c r="BQ228">
        <f t="shared" si="121"/>
        <v>492</v>
      </c>
      <c r="BR228" s="326"/>
      <c r="BS228" s="324"/>
      <c r="BT228" s="324">
        <f t="shared" si="122"/>
        <v>0</v>
      </c>
      <c r="BU228" s="324">
        <f t="shared" si="107"/>
        <v>0</v>
      </c>
      <c r="BV228" s="324">
        <f t="shared" si="108"/>
        <v>0</v>
      </c>
      <c r="BW228" s="324">
        <f t="shared" si="109"/>
        <v>22</v>
      </c>
      <c r="BX228" s="324">
        <f t="shared" si="110"/>
        <v>35.665199999999999</v>
      </c>
      <c r="BY228" s="324">
        <f t="shared" si="111"/>
        <v>23.774422319999999</v>
      </c>
      <c r="BZ228" s="324">
        <f t="shared" si="112"/>
        <v>15.848029918511999</v>
      </c>
      <c r="CA228" s="324">
        <f t="shared" si="113"/>
        <v>10.564296743680098</v>
      </c>
      <c r="CB228" s="324">
        <f t="shared" si="114"/>
        <v>7.0421602093371529</v>
      </c>
      <c r="CC228" s="325">
        <f t="shared" si="115"/>
        <v>4.6943039955441463</v>
      </c>
    </row>
    <row r="229" spans="2:81" ht="13.5" thickBot="1">
      <c r="B229" s="139">
        <v>111</v>
      </c>
      <c r="C229" s="52">
        <f t="shared" si="93"/>
        <v>2</v>
      </c>
      <c r="D229" s="52">
        <f t="shared" si="116"/>
        <v>0</v>
      </c>
      <c r="E229" s="99"/>
      <c r="F229" s="2">
        <f t="shared" si="123"/>
        <v>224</v>
      </c>
      <c r="G229" s="100">
        <v>395</v>
      </c>
      <c r="H229" s="169">
        <f t="shared" si="94"/>
        <v>3</v>
      </c>
      <c r="I229" s="169">
        <f t="shared" si="95"/>
        <v>34</v>
      </c>
      <c r="J229" s="331">
        <f t="shared" si="96"/>
        <v>4.6726720381450546</v>
      </c>
      <c r="K229" s="99"/>
      <c r="L229" s="268"/>
      <c r="M229" s="268" t="e">
        <f>(INDEX(Finish_table!R$4:R$83,MATCH('10Year_History_Results'!$G229,Finish_table!S$4:S$83,0),1))</f>
        <v>#N/A</v>
      </c>
      <c r="N229" s="268" t="e">
        <f>(INDEX(Finish_table!Z$4:Z$99,MATCH('10Year_History_Results'!$G229,Finish_table!AA$4:AA$99,0),1))</f>
        <v>#N/A</v>
      </c>
      <c r="O229" s="268" t="e">
        <f>(INDEX(Finish_table!AI$4:AI$99,MATCH('10Year_History_Results'!$G229,Finish_table!AJ$4:AJ$99,0),1))</f>
        <v>#N/A</v>
      </c>
      <c r="P229" s="268" t="str">
        <f>(INDEX(Finish_table!AR$4:AR$99,MATCH('10Year_History_Results'!$G229,Finish_table!AS$4:AS$99,0),1))</f>
        <v>QF</v>
      </c>
      <c r="Q229" s="268" t="str">
        <f>(INDEX(Finish_table!BA$4:BA$99,MATCH('10Year_History_Results'!$G229,Finish_table!BB$4:BB$99,0),1))</f>
        <v>QF</v>
      </c>
      <c r="R229" s="268" t="str">
        <f>(INDEX(Finish_table!BJ$4:BJ$99,MATCH('10Year_History_Results'!$G229,Finish_table!BK$4:BK$99,0),1))</f>
        <v>QF</v>
      </c>
      <c r="S229" s="268" t="e">
        <f>(INDEX(Finish_table!BS$4:BS$99,MATCH('10Year_History_Results'!$G229,Finish_table!BT$4:BT$99,0),1))</f>
        <v>#N/A</v>
      </c>
      <c r="T229" s="268" t="e">
        <f>(INDEX(Finish_table!CB$4:CB$99,MATCH('10Year_History_Results'!$G229,Finish_table!CC$4:CC$99,0),1))</f>
        <v>#N/A</v>
      </c>
      <c r="U229" s="268" t="e">
        <f>(INDEX(Finish_table!CK$4:CK$99,MATCH('10Year_History_Results'!$G229,Finish_table!CL$4:CL$99,0),1))</f>
        <v>#N/A</v>
      </c>
      <c r="V229" s="288" t="e">
        <f>(INDEX(Finish_table!CT$4:CT$99,MATCH('10Year_History_Results'!$G229,Finish_table!CU$4:CU$99,0),1))</f>
        <v>#N/A</v>
      </c>
      <c r="W229" s="2"/>
      <c r="Z229">
        <f t="shared" si="97"/>
        <v>395</v>
      </c>
      <c r="AA229" s="117"/>
      <c r="AB229" s="2"/>
      <c r="AC229" s="2">
        <f t="shared" si="117"/>
        <v>0</v>
      </c>
      <c r="AD229" s="2">
        <f t="shared" si="98"/>
        <v>0</v>
      </c>
      <c r="AE229" s="2">
        <f t="shared" si="99"/>
        <v>0</v>
      </c>
      <c r="AF229" s="2">
        <f t="shared" si="100"/>
        <v>0</v>
      </c>
      <c r="AG229" s="2">
        <f t="shared" si="101"/>
        <v>0</v>
      </c>
      <c r="AH229" s="2">
        <f t="shared" si="102"/>
        <v>0</v>
      </c>
      <c r="AI229" s="2">
        <f t="shared" si="103"/>
        <v>0</v>
      </c>
      <c r="AJ229" s="2">
        <f t="shared" si="104"/>
        <v>0</v>
      </c>
      <c r="AK229" s="2">
        <f t="shared" si="105"/>
        <v>0</v>
      </c>
      <c r="AL229" s="154">
        <f t="shared" si="106"/>
        <v>0</v>
      </c>
      <c r="AM229" s="2">
        <f t="shared" si="118"/>
        <v>0</v>
      </c>
      <c r="AN229" s="2"/>
      <c r="AO229">
        <f t="shared" si="119"/>
        <v>395</v>
      </c>
      <c r="AP229" s="117"/>
      <c r="AQ229" s="2"/>
      <c r="AR229" s="2">
        <f>INDEX('2001'!$B$44:$B$140,'10Year_History_Results'!BF229)</f>
        <v>0</v>
      </c>
      <c r="AS229" s="2">
        <f>INDEX('2002'!$B$44:$B$140,'10Year_History_Results'!BG229)</f>
        <v>0</v>
      </c>
      <c r="AT229" s="2">
        <f>INDEX('2003'!$B$44:$B$140,'10Year_History_Results'!BH229)</f>
        <v>0</v>
      </c>
      <c r="AU229" s="2">
        <f>INDEX('2004'!$B$44:$B$140,'10Year_History_Results'!BI229)</f>
        <v>12</v>
      </c>
      <c r="AV229" s="2">
        <f>INDEX('2005'!$B$44:$B$140,'10Year_History_Results'!BJ229)</f>
        <v>11</v>
      </c>
      <c r="AW229" s="2">
        <f>INDEX('2006'!$B$44:$B$140,'10Year_History_Results'!BK229)</f>
        <v>11</v>
      </c>
      <c r="AX229" s="2">
        <f>INDEX('2007'!$B$44:$B$140,'10Year_History_Results'!BL229)</f>
        <v>0</v>
      </c>
      <c r="AY229" s="2">
        <f>INDEX('2008'!$B$44:$B$140,'10Year_History_Results'!BM229)</f>
        <v>0</v>
      </c>
      <c r="AZ229" s="2">
        <f>INDEX('2009'!$B$44:$B$140,'10Year_History_Results'!BN229)</f>
        <v>0</v>
      </c>
      <c r="BA229" s="154">
        <f>INDEX('2010'!$B$44:$B$140,'10Year_History_Results'!BO229)</f>
        <v>0</v>
      </c>
      <c r="BC229">
        <f t="shared" si="120"/>
        <v>395</v>
      </c>
      <c r="BD229" s="117"/>
      <c r="BE229" s="2"/>
      <c r="BF229" s="2">
        <f>IF(ISNA(MATCH($BC229,'2001'!$A$44:$A$139,0)),97,MATCH($BC229,'2001'!$A$44:$A$139,0))</f>
        <v>97</v>
      </c>
      <c r="BG229" s="2">
        <f>IF(ISNA(MATCH($BC229,'2002'!$A$44:$A$139,0)),97,MATCH($BC229,'2002'!$A$44:$A$139,0))</f>
        <v>97</v>
      </c>
      <c r="BH229" s="2">
        <f>IF(ISNA(MATCH($BC229,'2003'!$A$44:$A$139,0)),97,MATCH($BC229,'2003'!$A$44:$A$139,0))</f>
        <v>97</v>
      </c>
      <c r="BI229" s="2">
        <f>IF(ISNA(MATCH($BC229,'2004'!$A$44:$A$139,0)),97,MATCH($BC229,'2004'!$A$44:$A$139,0))</f>
        <v>59</v>
      </c>
      <c r="BJ229" s="2">
        <f>IF(ISNA(MATCH($BC229,'2005'!$A$44:$A$139,0)),97,MATCH($BC229,'2005'!$A$44:$A$139,0))</f>
        <v>58</v>
      </c>
      <c r="BK229" s="2">
        <f>IF(ISNA(MATCH($BC229,'2006'!$A$44:$A$139,0)),97,MATCH($BC229,'2006'!$A$44:$A$139,0))</f>
        <v>59</v>
      </c>
      <c r="BL229" s="2">
        <f>IF(ISNA(MATCH($BC229,'2007'!$A$44:$A$139,0)),97,MATCH($BC229,'2007'!$A$44:$A$139,0))</f>
        <v>97</v>
      </c>
      <c r="BM229" s="2">
        <f>IF(ISNA(MATCH($BC229,'2008'!$A$44:$A$139,0)),97,MATCH($BC229,'2008'!$A$44:$A$139,0))</f>
        <v>97</v>
      </c>
      <c r="BN229" s="2">
        <f>IF(ISNA(MATCH($BC229,'2009'!$A$44:$A$139,0)),97,MATCH($BC229,'2009'!$A$44:$A$139,0))</f>
        <v>97</v>
      </c>
      <c r="BO229" s="154">
        <f>IF(ISNA(MATCH($BC229,'2010'!$A$44:$A$139,0)),97,MATCH($BC229,'2010'!$A$44:$A$139,0))</f>
        <v>97</v>
      </c>
      <c r="BQ229">
        <f t="shared" si="121"/>
        <v>395</v>
      </c>
      <c r="BR229" s="326"/>
      <c r="BS229" s="324"/>
      <c r="BT229" s="324">
        <f t="shared" si="122"/>
        <v>0</v>
      </c>
      <c r="BU229" s="324">
        <f t="shared" si="107"/>
        <v>0</v>
      </c>
      <c r="BV229" s="324">
        <f t="shared" si="108"/>
        <v>0</v>
      </c>
      <c r="BW229" s="324">
        <f t="shared" si="109"/>
        <v>12</v>
      </c>
      <c r="BX229" s="324">
        <f t="shared" si="110"/>
        <v>18.999200000000002</v>
      </c>
      <c r="BY229" s="324">
        <f t="shared" si="111"/>
        <v>23.664866719999999</v>
      </c>
      <c r="BZ229" s="324">
        <f t="shared" si="112"/>
        <v>15.775000155551998</v>
      </c>
      <c r="CA229" s="324">
        <f t="shared" si="113"/>
        <v>10.515615103690962</v>
      </c>
      <c r="CB229" s="324">
        <f t="shared" si="114"/>
        <v>7.0097090281203949</v>
      </c>
      <c r="CC229" s="325">
        <f t="shared" si="115"/>
        <v>4.6726720381450546</v>
      </c>
    </row>
    <row r="230" spans="2:81" ht="13.5" thickBot="1">
      <c r="B230" s="137">
        <v>111</v>
      </c>
      <c r="C230" s="52">
        <f t="shared" si="93"/>
        <v>3</v>
      </c>
      <c r="D230" s="52">
        <f t="shared" si="116"/>
        <v>0</v>
      </c>
      <c r="E230" s="99"/>
      <c r="F230" s="2">
        <f t="shared" si="123"/>
        <v>225</v>
      </c>
      <c r="G230" s="100">
        <v>931</v>
      </c>
      <c r="H230" s="169">
        <f t="shared" si="94"/>
        <v>1</v>
      </c>
      <c r="I230" s="169">
        <f t="shared" si="95"/>
        <v>7</v>
      </c>
      <c r="J230" s="331">
        <f t="shared" si="96"/>
        <v>4.6661999999999999</v>
      </c>
      <c r="K230" s="99"/>
      <c r="L230" s="268"/>
      <c r="M230" s="268" t="e">
        <f>(INDEX(Finish_table!R$4:R$83,MATCH('10Year_History_Results'!$G230,Finish_table!S$4:S$83,0),1))</f>
        <v>#N/A</v>
      </c>
      <c r="N230" s="268" t="e">
        <f>(INDEX(Finish_table!Z$4:Z$99,MATCH('10Year_History_Results'!$G230,Finish_table!AA$4:AA$99,0),1))</f>
        <v>#N/A</v>
      </c>
      <c r="O230" s="268" t="e">
        <f>(INDEX(Finish_table!AI$4:AI$99,MATCH('10Year_History_Results'!$G230,Finish_table!AJ$4:AJ$99,0),1))</f>
        <v>#N/A</v>
      </c>
      <c r="P230" s="268" t="e">
        <f>(INDEX(Finish_table!AR$4:AR$99,MATCH('10Year_History_Results'!$G230,Finish_table!AS$4:AS$99,0),1))</f>
        <v>#N/A</v>
      </c>
      <c r="Q230" s="268" t="e">
        <f>(INDEX(Finish_table!BA$4:BA$99,MATCH('10Year_History_Results'!$G230,Finish_table!BB$4:BB$99,0),1))</f>
        <v>#N/A</v>
      </c>
      <c r="R230" s="268" t="e">
        <f>(INDEX(Finish_table!BJ$4:BJ$99,MATCH('10Year_History_Results'!$G230,Finish_table!BK$4:BK$99,0),1))</f>
        <v>#N/A</v>
      </c>
      <c r="S230" s="268" t="e">
        <f>(INDEX(Finish_table!BS$4:BS$99,MATCH('10Year_History_Results'!$G230,Finish_table!BT$4:BT$99,0),1))</f>
        <v>#N/A</v>
      </c>
      <c r="T230" s="268" t="e">
        <f>(INDEX(Finish_table!CB$4:CB$99,MATCH('10Year_History_Results'!$G230,Finish_table!CC$4:CC$99,0),1))</f>
        <v>#N/A</v>
      </c>
      <c r="U230" s="268" t="str">
        <f>(INDEX(Finish_table!CK$4:CK$99,MATCH('10Year_History_Results'!$G230,Finish_table!CL$4:CL$99,0),1))</f>
        <v>QF</v>
      </c>
      <c r="V230" s="288" t="e">
        <f>(INDEX(Finish_table!CT$4:CT$99,MATCH('10Year_History_Results'!$G230,Finish_table!CU$4:CU$99,0),1))</f>
        <v>#N/A</v>
      </c>
      <c r="W230" s="2"/>
      <c r="Z230">
        <f t="shared" si="97"/>
        <v>931</v>
      </c>
      <c r="AA230" s="117"/>
      <c r="AB230" s="2"/>
      <c r="AC230" s="2">
        <f t="shared" si="117"/>
        <v>0</v>
      </c>
      <c r="AD230" s="2">
        <f t="shared" si="98"/>
        <v>0</v>
      </c>
      <c r="AE230" s="2">
        <f t="shared" si="99"/>
        <v>0</v>
      </c>
      <c r="AF230" s="2">
        <f t="shared" si="100"/>
        <v>0</v>
      </c>
      <c r="AG230" s="2">
        <f t="shared" si="101"/>
        <v>0</v>
      </c>
      <c r="AH230" s="2">
        <f t="shared" si="102"/>
        <v>0</v>
      </c>
      <c r="AI230" s="2">
        <f t="shared" si="103"/>
        <v>0</v>
      </c>
      <c r="AJ230" s="2">
        <f t="shared" si="104"/>
        <v>0</v>
      </c>
      <c r="AK230" s="2">
        <f t="shared" si="105"/>
        <v>0</v>
      </c>
      <c r="AL230" s="154">
        <f t="shared" si="106"/>
        <v>0</v>
      </c>
      <c r="AM230" s="2">
        <f t="shared" si="118"/>
        <v>0</v>
      </c>
      <c r="AN230" s="2"/>
      <c r="AO230">
        <f t="shared" si="119"/>
        <v>931</v>
      </c>
      <c r="AP230" s="117"/>
      <c r="AQ230" s="2"/>
      <c r="AR230" s="2">
        <f>INDEX('2001'!$B$44:$B$140,'10Year_History_Results'!BF230)</f>
        <v>0</v>
      </c>
      <c r="AS230" s="2">
        <f>INDEX('2002'!$B$44:$B$140,'10Year_History_Results'!BG230)</f>
        <v>0</v>
      </c>
      <c r="AT230" s="2">
        <f>INDEX('2003'!$B$44:$B$140,'10Year_History_Results'!BH230)</f>
        <v>0</v>
      </c>
      <c r="AU230" s="2">
        <f>INDEX('2004'!$B$44:$B$140,'10Year_History_Results'!BI230)</f>
        <v>0</v>
      </c>
      <c r="AV230" s="2">
        <f>INDEX('2005'!$B$44:$B$140,'10Year_History_Results'!BJ230)</f>
        <v>0</v>
      </c>
      <c r="AW230" s="2">
        <f>INDEX('2006'!$B$44:$B$140,'10Year_History_Results'!BK230)</f>
        <v>0</v>
      </c>
      <c r="AX230" s="2">
        <f>INDEX('2007'!$B$44:$B$140,'10Year_History_Results'!BL230)</f>
        <v>0</v>
      </c>
      <c r="AY230" s="2">
        <f>INDEX('2008'!$B$44:$B$140,'10Year_History_Results'!BM230)</f>
        <v>0</v>
      </c>
      <c r="AZ230" s="2">
        <f>INDEX('2009'!$B$44:$B$140,'10Year_History_Results'!BN230)</f>
        <v>7</v>
      </c>
      <c r="BA230" s="154">
        <f>INDEX('2010'!$B$44:$B$140,'10Year_History_Results'!BO230)</f>
        <v>0</v>
      </c>
      <c r="BC230">
        <f t="shared" si="120"/>
        <v>931</v>
      </c>
      <c r="BD230" s="117"/>
      <c r="BE230" s="2"/>
      <c r="BF230" s="2">
        <f>IF(ISNA(MATCH($BC230,'2001'!$A$44:$A$139,0)),97,MATCH($BC230,'2001'!$A$44:$A$139,0))</f>
        <v>97</v>
      </c>
      <c r="BG230" s="2">
        <f>IF(ISNA(MATCH($BC230,'2002'!$A$44:$A$139,0)),97,MATCH($BC230,'2002'!$A$44:$A$139,0))</f>
        <v>97</v>
      </c>
      <c r="BH230" s="2">
        <f>IF(ISNA(MATCH($BC230,'2003'!$A$44:$A$139,0)),97,MATCH($BC230,'2003'!$A$44:$A$139,0))</f>
        <v>97</v>
      </c>
      <c r="BI230" s="2">
        <f>IF(ISNA(MATCH($BC230,'2004'!$A$44:$A$139,0)),97,MATCH($BC230,'2004'!$A$44:$A$139,0))</f>
        <v>97</v>
      </c>
      <c r="BJ230" s="2">
        <f>IF(ISNA(MATCH($BC230,'2005'!$A$44:$A$139,0)),97,MATCH($BC230,'2005'!$A$44:$A$139,0))</f>
        <v>97</v>
      </c>
      <c r="BK230" s="2">
        <f>IF(ISNA(MATCH($BC230,'2006'!$A$44:$A$139,0)),97,MATCH($BC230,'2006'!$A$44:$A$139,0))</f>
        <v>97</v>
      </c>
      <c r="BL230" s="2">
        <f>IF(ISNA(MATCH($BC230,'2007'!$A$44:$A$139,0)),97,MATCH($BC230,'2007'!$A$44:$A$139,0))</f>
        <v>97</v>
      </c>
      <c r="BM230" s="2">
        <f>IF(ISNA(MATCH($BC230,'2008'!$A$44:$A$139,0)),97,MATCH($BC230,'2008'!$A$44:$A$139,0))</f>
        <v>97</v>
      </c>
      <c r="BN230" s="2">
        <f>IF(ISNA(MATCH($BC230,'2009'!$A$44:$A$139,0)),97,MATCH($BC230,'2009'!$A$44:$A$139,0))</f>
        <v>56</v>
      </c>
      <c r="BO230" s="154">
        <f>IF(ISNA(MATCH($BC230,'2010'!$A$44:$A$139,0)),97,MATCH($BC230,'2010'!$A$44:$A$139,0))</f>
        <v>97</v>
      </c>
      <c r="BQ230">
        <f t="shared" si="121"/>
        <v>931</v>
      </c>
      <c r="BR230" s="326"/>
      <c r="BS230" s="324"/>
      <c r="BT230" s="324">
        <f t="shared" si="122"/>
        <v>0</v>
      </c>
      <c r="BU230" s="324">
        <f t="shared" si="107"/>
        <v>0</v>
      </c>
      <c r="BV230" s="324">
        <f t="shared" si="108"/>
        <v>0</v>
      </c>
      <c r="BW230" s="324">
        <f t="shared" si="109"/>
        <v>0</v>
      </c>
      <c r="BX230" s="324">
        <f t="shared" si="110"/>
        <v>0</v>
      </c>
      <c r="BY230" s="324">
        <f t="shared" si="111"/>
        <v>0</v>
      </c>
      <c r="BZ230" s="324">
        <f t="shared" si="112"/>
        <v>0</v>
      </c>
      <c r="CA230" s="324">
        <f t="shared" si="113"/>
        <v>0</v>
      </c>
      <c r="CB230" s="324">
        <f t="shared" si="114"/>
        <v>7</v>
      </c>
      <c r="CC230" s="325">
        <f t="shared" si="115"/>
        <v>4.6661999999999999</v>
      </c>
    </row>
    <row r="231" spans="2:81" ht="13.5" thickBot="1">
      <c r="B231" s="138">
        <v>111</v>
      </c>
      <c r="C231" s="52">
        <f t="shared" si="93"/>
        <v>4</v>
      </c>
      <c r="D231" s="52">
        <f t="shared" si="116"/>
        <v>0</v>
      </c>
      <c r="E231" s="99"/>
      <c r="F231" s="2">
        <f t="shared" si="123"/>
        <v>226</v>
      </c>
      <c r="G231" s="100">
        <v>980</v>
      </c>
      <c r="H231" s="169">
        <f t="shared" si="94"/>
        <v>2</v>
      </c>
      <c r="I231" s="169">
        <f t="shared" si="95"/>
        <v>40</v>
      </c>
      <c r="J231" s="331">
        <f t="shared" si="96"/>
        <v>4.6066178106403317</v>
      </c>
      <c r="K231" s="99"/>
      <c r="L231" s="268"/>
      <c r="M231" s="268" t="e">
        <f>(INDEX(Finish_table!R$4:R$83,MATCH('10Year_History_Results'!$G231,Finish_table!S$4:S$83,0),1))</f>
        <v>#N/A</v>
      </c>
      <c r="N231" s="268" t="e">
        <f>(INDEX(Finish_table!Z$4:Z$99,MATCH('10Year_History_Results'!$G231,Finish_table!AA$4:AA$99,0),1))</f>
        <v>#N/A</v>
      </c>
      <c r="O231" s="268" t="e">
        <f>(INDEX(Finish_table!AI$4:AI$99,MATCH('10Year_History_Results'!$G231,Finish_table!AJ$4:AJ$99,0),1))</f>
        <v>#N/A</v>
      </c>
      <c r="P231" s="268" t="str">
        <f>(INDEX(Finish_table!AR$4:AR$99,MATCH('10Year_History_Results'!$G231,Finish_table!AS$4:AS$99,0),1))</f>
        <v>QF</v>
      </c>
      <c r="Q231" s="268" t="str">
        <f>(INDEX(Finish_table!BA$4:BA$99,MATCH('10Year_History_Results'!$G231,Finish_table!BB$4:BB$99,0),1))</f>
        <v>SF</v>
      </c>
      <c r="R231" s="268" t="e">
        <f>(INDEX(Finish_table!BJ$4:BJ$99,MATCH('10Year_History_Results'!$G231,Finish_table!BK$4:BK$99,0),1))</f>
        <v>#N/A</v>
      </c>
      <c r="S231" s="268" t="e">
        <f>(INDEX(Finish_table!BS$4:BS$99,MATCH('10Year_History_Results'!$G231,Finish_table!BT$4:BT$99,0),1))</f>
        <v>#N/A</v>
      </c>
      <c r="T231" s="268" t="e">
        <f>(INDEX(Finish_table!CB$4:CB$99,MATCH('10Year_History_Results'!$G231,Finish_table!CC$4:CC$99,0),1))</f>
        <v>#N/A</v>
      </c>
      <c r="U231" s="268" t="e">
        <f>(INDEX(Finish_table!CK$4:CK$99,MATCH('10Year_History_Results'!$G231,Finish_table!CL$4:CL$99,0),1))</f>
        <v>#N/A</v>
      </c>
      <c r="V231" s="288" t="e">
        <f>(INDEX(Finish_table!CT$4:CT$99,MATCH('10Year_History_Results'!$G231,Finish_table!CU$4:CU$99,0),1))</f>
        <v>#N/A</v>
      </c>
      <c r="W231" s="2"/>
      <c r="Z231">
        <f t="shared" si="97"/>
        <v>980</v>
      </c>
      <c r="AA231" s="117"/>
      <c r="AB231" s="2"/>
      <c r="AC231" s="2">
        <f t="shared" si="117"/>
        <v>0</v>
      </c>
      <c r="AD231" s="2">
        <f t="shared" si="98"/>
        <v>0</v>
      </c>
      <c r="AE231" s="2">
        <f t="shared" si="99"/>
        <v>0</v>
      </c>
      <c r="AF231" s="2">
        <f t="shared" si="100"/>
        <v>0</v>
      </c>
      <c r="AG231" s="2">
        <f t="shared" si="101"/>
        <v>10</v>
      </c>
      <c r="AH231" s="2">
        <f t="shared" si="102"/>
        <v>0</v>
      </c>
      <c r="AI231" s="2">
        <f t="shared" si="103"/>
        <v>0</v>
      </c>
      <c r="AJ231" s="2">
        <f t="shared" si="104"/>
        <v>0</v>
      </c>
      <c r="AK231" s="2">
        <f t="shared" si="105"/>
        <v>0</v>
      </c>
      <c r="AL231" s="154">
        <f t="shared" si="106"/>
        <v>0</v>
      </c>
      <c r="AM231" s="2">
        <f t="shared" si="118"/>
        <v>3.1622776601683795</v>
      </c>
      <c r="AN231" s="2"/>
      <c r="AO231">
        <f t="shared" si="119"/>
        <v>980</v>
      </c>
      <c r="AP231" s="117"/>
      <c r="AQ231" s="2"/>
      <c r="AR231" s="2">
        <f>INDEX('2001'!$B$44:$B$140,'10Year_History_Results'!BF231)</f>
        <v>0</v>
      </c>
      <c r="AS231" s="2">
        <f>INDEX('2002'!$B$44:$B$140,'10Year_History_Results'!BG231)</f>
        <v>0</v>
      </c>
      <c r="AT231" s="2">
        <f>INDEX('2003'!$B$44:$B$140,'10Year_History_Results'!BH231)</f>
        <v>0</v>
      </c>
      <c r="AU231" s="2">
        <f>INDEX('2004'!$B$44:$B$140,'10Year_History_Results'!BI231)</f>
        <v>15</v>
      </c>
      <c r="AV231" s="2">
        <f>INDEX('2005'!$B$44:$B$140,'10Year_History_Results'!BJ231)</f>
        <v>15</v>
      </c>
      <c r="AW231" s="2">
        <f>INDEX('2006'!$B$44:$B$140,'10Year_History_Results'!BK231)</f>
        <v>0</v>
      </c>
      <c r="AX231" s="2">
        <f>INDEX('2007'!$B$44:$B$140,'10Year_History_Results'!BL231)</f>
        <v>0</v>
      </c>
      <c r="AY231" s="2">
        <f>INDEX('2008'!$B$44:$B$140,'10Year_History_Results'!BM231)</f>
        <v>0</v>
      </c>
      <c r="AZ231" s="2">
        <f>INDEX('2009'!$B$44:$B$140,'10Year_History_Results'!BN231)</f>
        <v>0</v>
      </c>
      <c r="BA231" s="154">
        <f>INDEX('2010'!$B$44:$B$140,'10Year_History_Results'!BO231)</f>
        <v>0</v>
      </c>
      <c r="BC231">
        <f t="shared" si="120"/>
        <v>980</v>
      </c>
      <c r="BD231" s="117"/>
      <c r="BE231" s="2"/>
      <c r="BF231" s="2">
        <f>IF(ISNA(MATCH($BC231,'2001'!$A$44:$A$139,0)),97,MATCH($BC231,'2001'!$A$44:$A$139,0))</f>
        <v>97</v>
      </c>
      <c r="BG231" s="2">
        <f>IF(ISNA(MATCH($BC231,'2002'!$A$44:$A$139,0)),97,MATCH($BC231,'2002'!$A$44:$A$139,0))</f>
        <v>97</v>
      </c>
      <c r="BH231" s="2">
        <f>IF(ISNA(MATCH($BC231,'2003'!$A$44:$A$139,0)),97,MATCH($BC231,'2003'!$A$44:$A$139,0))</f>
        <v>97</v>
      </c>
      <c r="BI231" s="2">
        <f>IF(ISNA(MATCH($BC231,'2004'!$A$44:$A$139,0)),97,MATCH($BC231,'2004'!$A$44:$A$139,0))</f>
        <v>83</v>
      </c>
      <c r="BJ231" s="2">
        <f>IF(ISNA(MATCH($BC231,'2005'!$A$44:$A$139,0)),97,MATCH($BC231,'2005'!$A$44:$A$139,0))</f>
        <v>74</v>
      </c>
      <c r="BK231" s="2">
        <f>IF(ISNA(MATCH($BC231,'2006'!$A$44:$A$139,0)),97,MATCH($BC231,'2006'!$A$44:$A$139,0))</f>
        <v>97</v>
      </c>
      <c r="BL231" s="2">
        <f>IF(ISNA(MATCH($BC231,'2007'!$A$44:$A$139,0)),97,MATCH($BC231,'2007'!$A$44:$A$139,0))</f>
        <v>97</v>
      </c>
      <c r="BM231" s="2">
        <f>IF(ISNA(MATCH($BC231,'2008'!$A$44:$A$139,0)),97,MATCH($BC231,'2008'!$A$44:$A$139,0))</f>
        <v>97</v>
      </c>
      <c r="BN231" s="2">
        <f>IF(ISNA(MATCH($BC231,'2009'!$A$44:$A$139,0)),97,MATCH($BC231,'2009'!$A$44:$A$139,0))</f>
        <v>97</v>
      </c>
      <c r="BO231" s="154">
        <f>IF(ISNA(MATCH($BC231,'2010'!$A$44:$A$139,0)),97,MATCH($BC231,'2010'!$A$44:$A$139,0))</f>
        <v>97</v>
      </c>
      <c r="BQ231">
        <f t="shared" si="121"/>
        <v>980</v>
      </c>
      <c r="BR231" s="326"/>
      <c r="BS231" s="324"/>
      <c r="BT231" s="324">
        <f t="shared" si="122"/>
        <v>0</v>
      </c>
      <c r="BU231" s="324">
        <f t="shared" si="107"/>
        <v>0</v>
      </c>
      <c r="BV231" s="324">
        <f t="shared" si="108"/>
        <v>0</v>
      </c>
      <c r="BW231" s="324">
        <f t="shared" si="109"/>
        <v>15</v>
      </c>
      <c r="BX231" s="324">
        <f t="shared" si="110"/>
        <v>34.998999999999995</v>
      </c>
      <c r="BY231" s="324">
        <f t="shared" si="111"/>
        <v>23.330333399999997</v>
      </c>
      <c r="BZ231" s="324">
        <f t="shared" si="112"/>
        <v>15.552000244439997</v>
      </c>
      <c r="CA231" s="324">
        <f t="shared" si="113"/>
        <v>10.366963362943702</v>
      </c>
      <c r="CB231" s="324">
        <f t="shared" si="114"/>
        <v>6.9106177777382714</v>
      </c>
      <c r="CC231" s="325">
        <f t="shared" si="115"/>
        <v>4.6066178106403317</v>
      </c>
    </row>
    <row r="232" spans="2:81" ht="13.5" thickBot="1">
      <c r="B232" s="138">
        <v>111</v>
      </c>
      <c r="C232" s="52">
        <f t="shared" si="93"/>
        <v>5</v>
      </c>
      <c r="D232" s="52">
        <f t="shared" si="116"/>
        <v>0</v>
      </c>
      <c r="E232" s="99"/>
      <c r="F232" s="2">
        <f t="shared" si="123"/>
        <v>227</v>
      </c>
      <c r="G232" s="100">
        <v>811</v>
      </c>
      <c r="H232" s="169">
        <f t="shared" si="94"/>
        <v>3</v>
      </c>
      <c r="I232" s="169">
        <f t="shared" si="95"/>
        <v>41</v>
      </c>
      <c r="J232" s="331">
        <f t="shared" si="96"/>
        <v>4.4933744509626559</v>
      </c>
      <c r="K232" s="99"/>
      <c r="L232" s="268"/>
      <c r="M232" s="268" t="e">
        <f>(INDEX(Finish_table!R$4:R$83,MATCH('10Year_History_Results'!$G232,Finish_table!S$4:S$83,0),1))</f>
        <v>#N/A</v>
      </c>
      <c r="N232" s="268" t="e">
        <f>(INDEX(Finish_table!Z$4:Z$99,MATCH('10Year_History_Results'!$G232,Finish_table!AA$4:AA$99,0),1))</f>
        <v>#N/A</v>
      </c>
      <c r="O232" s="268" t="str">
        <f>(INDEX(Finish_table!AI$4:AI$99,MATCH('10Year_History_Results'!$G232,Finish_table!AJ$4:AJ$99,0),1))</f>
        <v>QF</v>
      </c>
      <c r="P232" s="268" t="str">
        <f>(INDEX(Finish_table!AR$4:AR$99,MATCH('10Year_History_Results'!$G232,Finish_table!AS$4:AS$99,0),1))</f>
        <v>F</v>
      </c>
      <c r="Q232" s="268" t="e">
        <f>(INDEX(Finish_table!BA$4:BA$99,MATCH('10Year_History_Results'!$G232,Finish_table!BB$4:BB$99,0),1))</f>
        <v>#N/A</v>
      </c>
      <c r="R232" s="268" t="e">
        <f>(INDEX(Finish_table!BJ$4:BJ$99,MATCH('10Year_History_Results'!$G232,Finish_table!BK$4:BK$99,0),1))</f>
        <v>#N/A</v>
      </c>
      <c r="S232" s="268" t="str">
        <f>(INDEX(Finish_table!BS$4:BS$99,MATCH('10Year_History_Results'!$G232,Finish_table!BT$4:BT$99,0),1))</f>
        <v>QF</v>
      </c>
      <c r="T232" s="268" t="e">
        <f>(INDEX(Finish_table!CB$4:CB$99,MATCH('10Year_History_Results'!$G232,Finish_table!CC$4:CC$99,0),1))</f>
        <v>#N/A</v>
      </c>
      <c r="U232" s="268" t="e">
        <f>(INDEX(Finish_table!CK$4:CK$99,MATCH('10Year_History_Results'!$G232,Finish_table!CL$4:CL$99,0),1))</f>
        <v>#N/A</v>
      </c>
      <c r="V232" s="288" t="e">
        <f>(INDEX(Finish_table!CT$4:CT$99,MATCH('10Year_History_Results'!$G232,Finish_table!CU$4:CU$99,0),1))</f>
        <v>#N/A</v>
      </c>
      <c r="W232" s="2"/>
      <c r="Z232">
        <f t="shared" si="97"/>
        <v>811</v>
      </c>
      <c r="AA232" s="117"/>
      <c r="AB232" s="2"/>
      <c r="AC232" s="2">
        <f t="shared" si="117"/>
        <v>0</v>
      </c>
      <c r="AD232" s="2">
        <f t="shared" si="98"/>
        <v>0</v>
      </c>
      <c r="AE232" s="2">
        <f t="shared" si="99"/>
        <v>0</v>
      </c>
      <c r="AF232" s="2">
        <f t="shared" si="100"/>
        <v>20</v>
      </c>
      <c r="AG232" s="2">
        <f t="shared" si="101"/>
        <v>0</v>
      </c>
      <c r="AH232" s="2">
        <f t="shared" si="102"/>
        <v>0</v>
      </c>
      <c r="AI232" s="2">
        <f t="shared" si="103"/>
        <v>0</v>
      </c>
      <c r="AJ232" s="2">
        <f t="shared" si="104"/>
        <v>0</v>
      </c>
      <c r="AK232" s="2">
        <f t="shared" si="105"/>
        <v>0</v>
      </c>
      <c r="AL232" s="154">
        <f t="shared" si="106"/>
        <v>0</v>
      </c>
      <c r="AM232" s="2">
        <f t="shared" si="118"/>
        <v>6.324555320336759</v>
      </c>
      <c r="AN232" s="2"/>
      <c r="AO232">
        <f t="shared" si="119"/>
        <v>811</v>
      </c>
      <c r="AP232" s="117"/>
      <c r="AQ232" s="2"/>
      <c r="AR232" s="2">
        <f>INDEX('2001'!$B$44:$B$140,'10Year_History_Results'!BF232)</f>
        <v>0</v>
      </c>
      <c r="AS232" s="2">
        <f>INDEX('2002'!$B$44:$B$140,'10Year_History_Results'!BG232)</f>
        <v>0</v>
      </c>
      <c r="AT232" s="2">
        <f>INDEX('2003'!$B$44:$B$140,'10Year_History_Results'!BH232)</f>
        <v>5</v>
      </c>
      <c r="AU232" s="2">
        <f>INDEX('2004'!$B$44:$B$140,'10Year_History_Results'!BI232)</f>
        <v>11</v>
      </c>
      <c r="AV232" s="2">
        <f>INDEX('2005'!$B$44:$B$140,'10Year_History_Results'!BJ232)</f>
        <v>0</v>
      </c>
      <c r="AW232" s="2">
        <f>INDEX('2006'!$B$44:$B$140,'10Year_History_Results'!BK232)</f>
        <v>0</v>
      </c>
      <c r="AX232" s="2">
        <f>INDEX('2007'!$B$44:$B$140,'10Year_History_Results'!BL232)</f>
        <v>5</v>
      </c>
      <c r="AY232" s="2">
        <f>INDEX('2008'!$B$44:$B$140,'10Year_History_Results'!BM232)</f>
        <v>0</v>
      </c>
      <c r="AZ232" s="2">
        <f>INDEX('2009'!$B$44:$B$140,'10Year_History_Results'!BN232)</f>
        <v>0</v>
      </c>
      <c r="BA232" s="154">
        <f>INDEX('2010'!$B$44:$B$140,'10Year_History_Results'!BO232)</f>
        <v>0</v>
      </c>
      <c r="BC232">
        <f t="shared" si="120"/>
        <v>811</v>
      </c>
      <c r="BD232" s="117"/>
      <c r="BE232" s="2"/>
      <c r="BF232" s="2">
        <f>IF(ISNA(MATCH($BC232,'2001'!$A$44:$A$139,0)),97,MATCH($BC232,'2001'!$A$44:$A$139,0))</f>
        <v>97</v>
      </c>
      <c r="BG232" s="2">
        <f>IF(ISNA(MATCH($BC232,'2002'!$A$44:$A$139,0)),97,MATCH($BC232,'2002'!$A$44:$A$139,0))</f>
        <v>97</v>
      </c>
      <c r="BH232" s="2">
        <f>IF(ISNA(MATCH($BC232,'2003'!$A$44:$A$139,0)),97,MATCH($BC232,'2003'!$A$44:$A$139,0))</f>
        <v>90</v>
      </c>
      <c r="BI232" s="2">
        <f>IF(ISNA(MATCH($BC232,'2004'!$A$44:$A$139,0)),97,MATCH($BC232,'2004'!$A$44:$A$139,0))</f>
        <v>77</v>
      </c>
      <c r="BJ232" s="2">
        <f>IF(ISNA(MATCH($BC232,'2005'!$A$44:$A$139,0)),97,MATCH($BC232,'2005'!$A$44:$A$139,0))</f>
        <v>97</v>
      </c>
      <c r="BK232" s="2">
        <f>IF(ISNA(MATCH($BC232,'2006'!$A$44:$A$139,0)),97,MATCH($BC232,'2006'!$A$44:$A$139,0))</f>
        <v>97</v>
      </c>
      <c r="BL232" s="2">
        <f>IF(ISNA(MATCH($BC232,'2007'!$A$44:$A$139,0)),97,MATCH($BC232,'2007'!$A$44:$A$139,0))</f>
        <v>56</v>
      </c>
      <c r="BM232" s="2">
        <f>IF(ISNA(MATCH($BC232,'2008'!$A$44:$A$139,0)),97,MATCH($BC232,'2008'!$A$44:$A$139,0))</f>
        <v>97</v>
      </c>
      <c r="BN232" s="2">
        <f>IF(ISNA(MATCH($BC232,'2009'!$A$44:$A$139,0)),97,MATCH($BC232,'2009'!$A$44:$A$139,0))</f>
        <v>97</v>
      </c>
      <c r="BO232" s="154">
        <f>IF(ISNA(MATCH($BC232,'2010'!$A$44:$A$139,0)),97,MATCH($BC232,'2010'!$A$44:$A$139,0))</f>
        <v>97</v>
      </c>
      <c r="BQ232">
        <f t="shared" si="121"/>
        <v>811</v>
      </c>
      <c r="BR232" s="326"/>
      <c r="BS232" s="324"/>
      <c r="BT232" s="324">
        <f t="shared" si="122"/>
        <v>0</v>
      </c>
      <c r="BU232" s="324">
        <f t="shared" si="107"/>
        <v>0</v>
      </c>
      <c r="BV232" s="324">
        <f t="shared" si="108"/>
        <v>5</v>
      </c>
      <c r="BW232" s="324">
        <f t="shared" si="109"/>
        <v>34.332999999999998</v>
      </c>
      <c r="BX232" s="324">
        <f t="shared" si="110"/>
        <v>22.886377799999998</v>
      </c>
      <c r="BY232" s="324">
        <f t="shared" si="111"/>
        <v>15.256059441479998</v>
      </c>
      <c r="BZ232" s="324">
        <f t="shared" si="112"/>
        <v>15.169689223690566</v>
      </c>
      <c r="CA232" s="324">
        <f t="shared" si="113"/>
        <v>10.112114836512131</v>
      </c>
      <c r="CB232" s="324">
        <f t="shared" si="114"/>
        <v>6.7407357500189864</v>
      </c>
      <c r="CC232" s="325">
        <f t="shared" si="115"/>
        <v>4.4933744509626559</v>
      </c>
    </row>
    <row r="233" spans="2:81" ht="13.5" thickBot="1">
      <c r="B233" s="138">
        <v>111</v>
      </c>
      <c r="C233" s="52">
        <f t="shared" si="93"/>
        <v>6</v>
      </c>
      <c r="D233" s="52">
        <f t="shared" si="116"/>
        <v>0</v>
      </c>
      <c r="E233" s="99"/>
      <c r="F233" s="2">
        <f t="shared" si="123"/>
        <v>228</v>
      </c>
      <c r="G233" s="100">
        <v>41</v>
      </c>
      <c r="H233" s="169">
        <f t="shared" si="94"/>
        <v>1</v>
      </c>
      <c r="I233" s="169">
        <f t="shared" si="95"/>
        <v>10</v>
      </c>
      <c r="J233" s="331">
        <f t="shared" si="96"/>
        <v>4.4435555999999998</v>
      </c>
      <c r="K233" s="99"/>
      <c r="L233" s="268"/>
      <c r="M233" s="268" t="e">
        <f>(INDEX(Finish_table!R$4:R$83,MATCH('10Year_History_Results'!$G233,Finish_table!S$4:S$83,0),1))</f>
        <v>#N/A</v>
      </c>
      <c r="N233" s="268" t="e">
        <f>(INDEX(Finish_table!Z$4:Z$99,MATCH('10Year_History_Results'!$G233,Finish_table!AA$4:AA$99,0),1))</f>
        <v>#N/A</v>
      </c>
      <c r="O233" s="268" t="e">
        <f>(INDEX(Finish_table!AI$4:AI$99,MATCH('10Year_History_Results'!$G233,Finish_table!AJ$4:AJ$99,0),1))</f>
        <v>#N/A</v>
      </c>
      <c r="P233" s="268" t="e">
        <f>(INDEX(Finish_table!AR$4:AR$99,MATCH('10Year_History_Results'!$G233,Finish_table!AS$4:AS$99,0),1))</f>
        <v>#N/A</v>
      </c>
      <c r="Q233" s="268" t="e">
        <f>(INDEX(Finish_table!BA$4:BA$99,MATCH('10Year_History_Results'!$G233,Finish_table!BB$4:BB$99,0),1))</f>
        <v>#N/A</v>
      </c>
      <c r="R233" s="268" t="e">
        <f>(INDEX(Finish_table!BJ$4:BJ$99,MATCH('10Year_History_Results'!$G233,Finish_table!BK$4:BK$99,0),1))</f>
        <v>#N/A</v>
      </c>
      <c r="S233" s="268" t="e">
        <f>(INDEX(Finish_table!BS$4:BS$99,MATCH('10Year_History_Results'!$G233,Finish_table!BT$4:BT$99,0),1))</f>
        <v>#N/A</v>
      </c>
      <c r="T233" s="268" t="str">
        <f>(INDEX(Finish_table!CB$4:CB$99,MATCH('10Year_History_Results'!$G233,Finish_table!CC$4:CC$99,0),1))</f>
        <v>QF</v>
      </c>
      <c r="U233" s="268" t="e">
        <f>(INDEX(Finish_table!CK$4:CK$99,MATCH('10Year_History_Results'!$G233,Finish_table!CL$4:CL$99,0),1))</f>
        <v>#N/A</v>
      </c>
      <c r="V233" s="288" t="e">
        <f>(INDEX(Finish_table!CT$4:CT$99,MATCH('10Year_History_Results'!$G233,Finish_table!CU$4:CU$99,0),1))</f>
        <v>#N/A</v>
      </c>
      <c r="W233" s="2"/>
      <c r="Z233">
        <f t="shared" si="97"/>
        <v>41</v>
      </c>
      <c r="AA233" s="117"/>
      <c r="AB233" s="2"/>
      <c r="AC233" s="2">
        <f t="shared" si="117"/>
        <v>0</v>
      </c>
      <c r="AD233" s="2">
        <f t="shared" si="98"/>
        <v>0</v>
      </c>
      <c r="AE233" s="2">
        <f t="shared" si="99"/>
        <v>0</v>
      </c>
      <c r="AF233" s="2">
        <f t="shared" si="100"/>
        <v>0</v>
      </c>
      <c r="AG233" s="2">
        <f t="shared" si="101"/>
        <v>0</v>
      </c>
      <c r="AH233" s="2">
        <f t="shared" si="102"/>
        <v>0</v>
      </c>
      <c r="AI233" s="2">
        <f t="shared" si="103"/>
        <v>0</v>
      </c>
      <c r="AJ233" s="2">
        <f t="shared" si="104"/>
        <v>0</v>
      </c>
      <c r="AK233" s="2">
        <f t="shared" si="105"/>
        <v>0</v>
      </c>
      <c r="AL233" s="154">
        <f t="shared" si="106"/>
        <v>0</v>
      </c>
      <c r="AM233" s="2">
        <f t="shared" si="118"/>
        <v>0</v>
      </c>
      <c r="AN233" s="2"/>
      <c r="AO233">
        <f t="shared" si="119"/>
        <v>41</v>
      </c>
      <c r="AP233" s="117"/>
      <c r="AQ233" s="2"/>
      <c r="AR233" s="2">
        <f>INDEX('2001'!$B$44:$B$140,'10Year_History_Results'!BF233)</f>
        <v>0</v>
      </c>
      <c r="AS233" s="2">
        <f>INDEX('2002'!$B$44:$B$140,'10Year_History_Results'!BG233)</f>
        <v>0</v>
      </c>
      <c r="AT233" s="2">
        <f>INDEX('2003'!$B$44:$B$140,'10Year_History_Results'!BH233)</f>
        <v>0</v>
      </c>
      <c r="AU233" s="2">
        <f>INDEX('2004'!$B$44:$B$140,'10Year_History_Results'!BI233)</f>
        <v>0</v>
      </c>
      <c r="AV233" s="2">
        <f>INDEX('2005'!$B$44:$B$140,'10Year_History_Results'!BJ233)</f>
        <v>0</v>
      </c>
      <c r="AW233" s="2">
        <f>INDEX('2006'!$B$44:$B$140,'10Year_History_Results'!BK233)</f>
        <v>0</v>
      </c>
      <c r="AX233" s="2">
        <f>INDEX('2007'!$B$44:$B$140,'10Year_History_Results'!BL233)</f>
        <v>0</v>
      </c>
      <c r="AY233" s="2">
        <f>INDEX('2008'!$B$44:$B$140,'10Year_History_Results'!BM233)</f>
        <v>10</v>
      </c>
      <c r="AZ233" s="2">
        <f>INDEX('2009'!$B$44:$B$140,'10Year_History_Results'!BN233)</f>
        <v>0</v>
      </c>
      <c r="BA233" s="154">
        <f>INDEX('2010'!$B$44:$B$140,'10Year_History_Results'!BO233)</f>
        <v>0</v>
      </c>
      <c r="BC233">
        <f t="shared" si="120"/>
        <v>41</v>
      </c>
      <c r="BD233" s="117"/>
      <c r="BE233" s="2"/>
      <c r="BF233" s="2">
        <f>IF(ISNA(MATCH($BC233,'2001'!$A$44:$A$139,0)),97,MATCH($BC233,'2001'!$A$44:$A$139,0))</f>
        <v>97</v>
      </c>
      <c r="BG233" s="2">
        <f>IF(ISNA(MATCH($BC233,'2002'!$A$44:$A$139,0)),97,MATCH($BC233,'2002'!$A$44:$A$139,0))</f>
        <v>97</v>
      </c>
      <c r="BH233" s="2">
        <f>IF(ISNA(MATCH($BC233,'2003'!$A$44:$A$139,0)),97,MATCH($BC233,'2003'!$A$44:$A$139,0))</f>
        <v>97</v>
      </c>
      <c r="BI233" s="2">
        <f>IF(ISNA(MATCH($BC233,'2004'!$A$44:$A$139,0)),97,MATCH($BC233,'2004'!$A$44:$A$139,0))</f>
        <v>97</v>
      </c>
      <c r="BJ233" s="2">
        <f>IF(ISNA(MATCH($BC233,'2005'!$A$44:$A$139,0)),97,MATCH($BC233,'2005'!$A$44:$A$139,0))</f>
        <v>97</v>
      </c>
      <c r="BK233" s="2">
        <f>IF(ISNA(MATCH($BC233,'2006'!$A$44:$A$139,0)),97,MATCH($BC233,'2006'!$A$44:$A$139,0))</f>
        <v>97</v>
      </c>
      <c r="BL233" s="2">
        <f>IF(ISNA(MATCH($BC233,'2007'!$A$44:$A$139,0)),97,MATCH($BC233,'2007'!$A$44:$A$139,0))</f>
        <v>97</v>
      </c>
      <c r="BM233" s="2">
        <f>IF(ISNA(MATCH($BC233,'2008'!$A$44:$A$139,0)),97,MATCH($BC233,'2008'!$A$44:$A$139,0))</f>
        <v>10</v>
      </c>
      <c r="BN233" s="2">
        <f>IF(ISNA(MATCH($BC233,'2009'!$A$44:$A$139,0)),97,MATCH($BC233,'2009'!$A$44:$A$139,0))</f>
        <v>97</v>
      </c>
      <c r="BO233" s="154">
        <f>IF(ISNA(MATCH($BC233,'2010'!$A$44:$A$139,0)),97,MATCH($BC233,'2010'!$A$44:$A$139,0))</f>
        <v>97</v>
      </c>
      <c r="BQ233">
        <f t="shared" si="121"/>
        <v>41</v>
      </c>
      <c r="BR233" s="326"/>
      <c r="BS233" s="324"/>
      <c r="BT233" s="324">
        <f t="shared" si="122"/>
        <v>0</v>
      </c>
      <c r="BU233" s="324">
        <f t="shared" si="107"/>
        <v>0</v>
      </c>
      <c r="BV233" s="324">
        <f t="shared" si="108"/>
        <v>0</v>
      </c>
      <c r="BW233" s="324">
        <f t="shared" si="109"/>
        <v>0</v>
      </c>
      <c r="BX233" s="324">
        <f t="shared" si="110"/>
        <v>0</v>
      </c>
      <c r="BY233" s="324">
        <f t="shared" si="111"/>
        <v>0</v>
      </c>
      <c r="BZ233" s="324">
        <f t="shared" si="112"/>
        <v>0</v>
      </c>
      <c r="CA233" s="324">
        <f t="shared" si="113"/>
        <v>10</v>
      </c>
      <c r="CB233" s="324">
        <f t="shared" si="114"/>
        <v>6.6659999999999995</v>
      </c>
      <c r="CC233" s="325">
        <f t="shared" si="115"/>
        <v>4.4435555999999998</v>
      </c>
    </row>
    <row r="234" spans="2:81" ht="13.5" thickBot="1">
      <c r="B234" s="149">
        <v>111</v>
      </c>
      <c r="C234" s="52">
        <f t="shared" si="93"/>
        <v>7</v>
      </c>
      <c r="D234" s="52">
        <f t="shared" si="116"/>
        <v>0</v>
      </c>
      <c r="E234" s="99"/>
      <c r="F234" s="2">
        <f t="shared" si="123"/>
        <v>229</v>
      </c>
      <c r="G234" s="100">
        <v>527</v>
      </c>
      <c r="H234" s="169">
        <f t="shared" si="94"/>
        <v>1</v>
      </c>
      <c r="I234" s="169">
        <f t="shared" si="95"/>
        <v>10</v>
      </c>
      <c r="J234" s="331">
        <f t="shared" si="96"/>
        <v>4.4435555999999998</v>
      </c>
      <c r="K234" s="99"/>
      <c r="L234" s="268"/>
      <c r="M234" s="268" t="e">
        <f>(INDEX(Finish_table!R$4:R$83,MATCH('10Year_History_Results'!$G234,Finish_table!S$4:S$83,0),1))</f>
        <v>#N/A</v>
      </c>
      <c r="N234" s="268" t="e">
        <f>(INDEX(Finish_table!Z$4:Z$99,MATCH('10Year_History_Results'!$G234,Finish_table!AA$4:AA$99,0),1))</f>
        <v>#N/A</v>
      </c>
      <c r="O234" s="268" t="e">
        <f>(INDEX(Finish_table!AI$4:AI$99,MATCH('10Year_History_Results'!$G234,Finish_table!AJ$4:AJ$99,0),1))</f>
        <v>#N/A</v>
      </c>
      <c r="P234" s="268" t="e">
        <f>(INDEX(Finish_table!AR$4:AR$99,MATCH('10Year_History_Results'!$G234,Finish_table!AS$4:AS$99,0),1))</f>
        <v>#N/A</v>
      </c>
      <c r="Q234" s="268" t="e">
        <f>(INDEX(Finish_table!BA$4:BA$99,MATCH('10Year_History_Results'!$G234,Finish_table!BB$4:BB$99,0),1))</f>
        <v>#N/A</v>
      </c>
      <c r="R234" s="268" t="e">
        <f>(INDEX(Finish_table!BJ$4:BJ$99,MATCH('10Year_History_Results'!$G234,Finish_table!BK$4:BK$99,0),1))</f>
        <v>#N/A</v>
      </c>
      <c r="S234" s="268" t="e">
        <f>(INDEX(Finish_table!BS$4:BS$99,MATCH('10Year_History_Results'!$G234,Finish_table!BT$4:BT$99,0),1))</f>
        <v>#N/A</v>
      </c>
      <c r="T234" s="268" t="str">
        <f>(INDEX(Finish_table!CB$4:CB$99,MATCH('10Year_History_Results'!$G234,Finish_table!CC$4:CC$99,0),1))</f>
        <v>QF</v>
      </c>
      <c r="U234" s="268" t="e">
        <f>(INDEX(Finish_table!CK$4:CK$99,MATCH('10Year_History_Results'!$G234,Finish_table!CL$4:CL$99,0),1))</f>
        <v>#N/A</v>
      </c>
      <c r="V234" s="288" t="e">
        <f>(INDEX(Finish_table!CT$4:CT$99,MATCH('10Year_History_Results'!$G234,Finish_table!CU$4:CU$99,0),1))</f>
        <v>#N/A</v>
      </c>
      <c r="W234" s="2"/>
      <c r="Z234">
        <f t="shared" si="97"/>
        <v>527</v>
      </c>
      <c r="AA234" s="117"/>
      <c r="AB234" s="2"/>
      <c r="AC234" s="2">
        <f t="shared" si="117"/>
        <v>0</v>
      </c>
      <c r="AD234" s="2">
        <f t="shared" si="98"/>
        <v>0</v>
      </c>
      <c r="AE234" s="2">
        <f t="shared" si="99"/>
        <v>0</v>
      </c>
      <c r="AF234" s="2">
        <f t="shared" si="100"/>
        <v>0</v>
      </c>
      <c r="AG234" s="2">
        <f t="shared" si="101"/>
        <v>0</v>
      </c>
      <c r="AH234" s="2">
        <f t="shared" si="102"/>
        <v>0</v>
      </c>
      <c r="AI234" s="2">
        <f t="shared" si="103"/>
        <v>0</v>
      </c>
      <c r="AJ234" s="2">
        <f t="shared" si="104"/>
        <v>0</v>
      </c>
      <c r="AK234" s="2">
        <f t="shared" si="105"/>
        <v>0</v>
      </c>
      <c r="AL234" s="154">
        <f t="shared" si="106"/>
        <v>0</v>
      </c>
      <c r="AM234" s="2">
        <f t="shared" si="118"/>
        <v>0</v>
      </c>
      <c r="AN234" s="2"/>
      <c r="AO234">
        <f t="shared" si="119"/>
        <v>527</v>
      </c>
      <c r="AP234" s="117"/>
      <c r="AQ234" s="2"/>
      <c r="AR234" s="2">
        <f>INDEX('2001'!$B$44:$B$140,'10Year_History_Results'!BF234)</f>
        <v>0</v>
      </c>
      <c r="AS234" s="2">
        <f>INDEX('2002'!$B$44:$B$140,'10Year_History_Results'!BG234)</f>
        <v>0</v>
      </c>
      <c r="AT234" s="2">
        <f>INDEX('2003'!$B$44:$B$140,'10Year_History_Results'!BH234)</f>
        <v>0</v>
      </c>
      <c r="AU234" s="2">
        <f>INDEX('2004'!$B$44:$B$140,'10Year_History_Results'!BI234)</f>
        <v>0</v>
      </c>
      <c r="AV234" s="2">
        <f>INDEX('2005'!$B$44:$B$140,'10Year_History_Results'!BJ234)</f>
        <v>0</v>
      </c>
      <c r="AW234" s="2">
        <f>INDEX('2006'!$B$44:$B$140,'10Year_History_Results'!BK234)</f>
        <v>0</v>
      </c>
      <c r="AX234" s="2">
        <f>INDEX('2007'!$B$44:$B$140,'10Year_History_Results'!BL234)</f>
        <v>0</v>
      </c>
      <c r="AY234" s="2">
        <f>INDEX('2008'!$B$44:$B$140,'10Year_History_Results'!BM234)</f>
        <v>10</v>
      </c>
      <c r="AZ234" s="2">
        <f>INDEX('2009'!$B$44:$B$140,'10Year_History_Results'!BN234)</f>
        <v>0</v>
      </c>
      <c r="BA234" s="154">
        <f>INDEX('2010'!$B$44:$B$140,'10Year_History_Results'!BO234)</f>
        <v>0</v>
      </c>
      <c r="BC234">
        <f t="shared" si="120"/>
        <v>527</v>
      </c>
      <c r="BD234" s="117"/>
      <c r="BE234" s="2"/>
      <c r="BF234" s="2">
        <f>IF(ISNA(MATCH($BC234,'2001'!$A$44:$A$139,0)),97,MATCH($BC234,'2001'!$A$44:$A$139,0))</f>
        <v>97</v>
      </c>
      <c r="BG234" s="2">
        <f>IF(ISNA(MATCH($BC234,'2002'!$A$44:$A$139,0)),97,MATCH($BC234,'2002'!$A$44:$A$139,0))</f>
        <v>97</v>
      </c>
      <c r="BH234" s="2">
        <f>IF(ISNA(MATCH($BC234,'2003'!$A$44:$A$139,0)),97,MATCH($BC234,'2003'!$A$44:$A$139,0))</f>
        <v>97</v>
      </c>
      <c r="BI234" s="2">
        <f>IF(ISNA(MATCH($BC234,'2004'!$A$44:$A$139,0)),97,MATCH($BC234,'2004'!$A$44:$A$139,0))</f>
        <v>97</v>
      </c>
      <c r="BJ234" s="2">
        <f>IF(ISNA(MATCH($BC234,'2005'!$A$44:$A$139,0)),97,MATCH($BC234,'2005'!$A$44:$A$139,0))</f>
        <v>97</v>
      </c>
      <c r="BK234" s="2">
        <f>IF(ISNA(MATCH($BC234,'2006'!$A$44:$A$139,0)),97,MATCH($BC234,'2006'!$A$44:$A$139,0))</f>
        <v>97</v>
      </c>
      <c r="BL234" s="2">
        <f>IF(ISNA(MATCH($BC234,'2007'!$A$44:$A$139,0)),97,MATCH($BC234,'2007'!$A$44:$A$139,0))</f>
        <v>97</v>
      </c>
      <c r="BM234" s="2">
        <f>IF(ISNA(MATCH($BC234,'2008'!$A$44:$A$139,0)),97,MATCH($BC234,'2008'!$A$44:$A$139,0))</f>
        <v>55</v>
      </c>
      <c r="BN234" s="2">
        <f>IF(ISNA(MATCH($BC234,'2009'!$A$44:$A$139,0)),97,MATCH($BC234,'2009'!$A$44:$A$139,0))</f>
        <v>97</v>
      </c>
      <c r="BO234" s="154">
        <f>IF(ISNA(MATCH($BC234,'2010'!$A$44:$A$139,0)),97,MATCH($BC234,'2010'!$A$44:$A$139,0))</f>
        <v>97</v>
      </c>
      <c r="BQ234">
        <f t="shared" si="121"/>
        <v>527</v>
      </c>
      <c r="BR234" s="326"/>
      <c r="BS234" s="324"/>
      <c r="BT234" s="324">
        <f t="shared" si="122"/>
        <v>0</v>
      </c>
      <c r="BU234" s="324">
        <f t="shared" si="107"/>
        <v>0</v>
      </c>
      <c r="BV234" s="324">
        <f t="shared" si="108"/>
        <v>0</v>
      </c>
      <c r="BW234" s="324">
        <f t="shared" si="109"/>
        <v>0</v>
      </c>
      <c r="BX234" s="324">
        <f t="shared" si="110"/>
        <v>0</v>
      </c>
      <c r="BY234" s="324">
        <f t="shared" si="111"/>
        <v>0</v>
      </c>
      <c r="BZ234" s="324">
        <f t="shared" si="112"/>
        <v>0</v>
      </c>
      <c r="CA234" s="324">
        <f t="shared" si="113"/>
        <v>10</v>
      </c>
      <c r="CB234" s="324">
        <f t="shared" si="114"/>
        <v>6.6659999999999995</v>
      </c>
      <c r="CC234" s="325">
        <f t="shared" si="115"/>
        <v>4.4435555999999998</v>
      </c>
    </row>
    <row r="235" spans="2:81" ht="13.5" thickBot="1">
      <c r="B235" s="138">
        <v>111</v>
      </c>
      <c r="C235" s="52">
        <f t="shared" si="93"/>
        <v>8</v>
      </c>
      <c r="D235" s="52">
        <f t="shared" si="116"/>
        <v>0</v>
      </c>
      <c r="E235" s="99"/>
      <c r="F235" s="2">
        <f t="shared" si="123"/>
        <v>230</v>
      </c>
      <c r="G235" s="100">
        <v>293</v>
      </c>
      <c r="H235" s="169">
        <f t="shared" si="94"/>
        <v>3</v>
      </c>
      <c r="I235" s="169">
        <f t="shared" si="95"/>
        <v>32</v>
      </c>
      <c r="J235" s="331">
        <f t="shared" si="96"/>
        <v>4.3322109317074746</v>
      </c>
      <c r="K235" s="99"/>
      <c r="L235" s="268"/>
      <c r="M235" s="268" t="str">
        <f>(INDEX(Finish_table!R$4:R$83,MATCH('10Year_History_Results'!$G235,Finish_table!S$4:S$83,0),1))</f>
        <v>SF</v>
      </c>
      <c r="N235" s="268" t="e">
        <f>(INDEX(Finish_table!Z$4:Z$99,MATCH('10Year_History_Results'!$G235,Finish_table!AA$4:AA$99,0),1))</f>
        <v>#N/A</v>
      </c>
      <c r="O235" s="268" t="e">
        <f>(INDEX(Finish_table!AI$4:AI$99,MATCH('10Year_History_Results'!$G235,Finish_table!AJ$4:AJ$99,0),1))</f>
        <v>#N/A</v>
      </c>
      <c r="P235" s="268" t="e">
        <f>(INDEX(Finish_table!AR$4:AR$99,MATCH('10Year_History_Results'!$G235,Finish_table!AS$4:AS$99,0),1))</f>
        <v>#N/A</v>
      </c>
      <c r="Q235" s="268" t="str">
        <f>(INDEX(Finish_table!BA$4:BA$99,MATCH('10Year_History_Results'!$G235,Finish_table!BB$4:BB$99,0),1))</f>
        <v>QF</v>
      </c>
      <c r="R235" s="268" t="e">
        <f>(INDEX(Finish_table!BJ$4:BJ$99,MATCH('10Year_History_Results'!$G235,Finish_table!BK$4:BK$99,0),1))</f>
        <v>#N/A</v>
      </c>
      <c r="S235" s="268" t="str">
        <f>(INDEX(Finish_table!BS$4:BS$99,MATCH('10Year_History_Results'!$G235,Finish_table!BT$4:BT$99,0),1))</f>
        <v>QF</v>
      </c>
      <c r="T235" s="268" t="e">
        <f>(INDEX(Finish_table!CB$4:CB$99,MATCH('10Year_History_Results'!$G235,Finish_table!CC$4:CC$99,0),1))</f>
        <v>#N/A</v>
      </c>
      <c r="U235" s="268" t="e">
        <f>(INDEX(Finish_table!CK$4:CK$99,MATCH('10Year_History_Results'!$G235,Finish_table!CL$4:CL$99,0),1))</f>
        <v>#N/A</v>
      </c>
      <c r="V235" s="288" t="e">
        <f>(INDEX(Finish_table!CT$4:CT$99,MATCH('10Year_History_Results'!$G235,Finish_table!CU$4:CU$99,0),1))</f>
        <v>#N/A</v>
      </c>
      <c r="W235" s="2"/>
      <c r="Z235">
        <f t="shared" si="97"/>
        <v>293</v>
      </c>
      <c r="AA235" s="117"/>
      <c r="AB235" s="2"/>
      <c r="AC235" s="2">
        <f t="shared" si="117"/>
        <v>10</v>
      </c>
      <c r="AD235" s="2">
        <f t="shared" si="98"/>
        <v>0</v>
      </c>
      <c r="AE235" s="2">
        <f t="shared" si="99"/>
        <v>0</v>
      </c>
      <c r="AF235" s="2">
        <f t="shared" si="100"/>
        <v>0</v>
      </c>
      <c r="AG235" s="2">
        <f t="shared" si="101"/>
        <v>0</v>
      </c>
      <c r="AH235" s="2">
        <f t="shared" si="102"/>
        <v>0</v>
      </c>
      <c r="AI235" s="2">
        <f t="shared" si="103"/>
        <v>0</v>
      </c>
      <c r="AJ235" s="2">
        <f t="shared" si="104"/>
        <v>0</v>
      </c>
      <c r="AK235" s="2">
        <f t="shared" si="105"/>
        <v>0</v>
      </c>
      <c r="AL235" s="154">
        <f t="shared" si="106"/>
        <v>0</v>
      </c>
      <c r="AM235" s="2">
        <f t="shared" si="118"/>
        <v>3.1622776601683795</v>
      </c>
      <c r="AN235" s="2"/>
      <c r="AO235">
        <f t="shared" si="119"/>
        <v>293</v>
      </c>
      <c r="AP235" s="117"/>
      <c r="AQ235" s="2"/>
      <c r="AR235" s="2">
        <f>INDEX('2001'!$B$44:$B$140,'10Year_History_Results'!BF235)</f>
        <v>6</v>
      </c>
      <c r="AS235" s="2">
        <f>INDEX('2002'!$B$44:$B$140,'10Year_History_Results'!BG235)</f>
        <v>0</v>
      </c>
      <c r="AT235" s="2">
        <f>INDEX('2003'!$B$44:$B$140,'10Year_History_Results'!BH235)</f>
        <v>0</v>
      </c>
      <c r="AU235" s="2">
        <f>INDEX('2004'!$B$44:$B$140,'10Year_History_Results'!BI235)</f>
        <v>0</v>
      </c>
      <c r="AV235" s="2">
        <f>INDEX('2005'!$B$44:$B$140,'10Year_History_Results'!BJ235)</f>
        <v>5</v>
      </c>
      <c r="AW235" s="2">
        <f>INDEX('2006'!$B$44:$B$140,'10Year_History_Results'!BK235)</f>
        <v>0</v>
      </c>
      <c r="AX235" s="2">
        <f>INDEX('2007'!$B$44:$B$140,'10Year_History_Results'!BL235)</f>
        <v>11</v>
      </c>
      <c r="AY235" s="2">
        <f>INDEX('2008'!$B$44:$B$140,'10Year_History_Results'!BM235)</f>
        <v>0</v>
      </c>
      <c r="AZ235" s="2">
        <f>INDEX('2009'!$B$44:$B$140,'10Year_History_Results'!BN235)</f>
        <v>0</v>
      </c>
      <c r="BA235" s="154">
        <f>INDEX('2010'!$B$44:$B$140,'10Year_History_Results'!BO235)</f>
        <v>0</v>
      </c>
      <c r="BC235">
        <f t="shared" si="120"/>
        <v>293</v>
      </c>
      <c r="BD235" s="117"/>
      <c r="BE235" s="2"/>
      <c r="BF235" s="2">
        <f>IF(ISNA(MATCH($BC235,'2001'!$A$44:$A$139,0)),97,MATCH($BC235,'2001'!$A$44:$A$139,0))</f>
        <v>59</v>
      </c>
      <c r="BG235" s="2">
        <f>IF(ISNA(MATCH($BC235,'2002'!$A$44:$A$139,0)),97,MATCH($BC235,'2002'!$A$44:$A$139,0))</f>
        <v>97</v>
      </c>
      <c r="BH235" s="2">
        <f>IF(ISNA(MATCH($BC235,'2003'!$A$44:$A$139,0)),97,MATCH($BC235,'2003'!$A$44:$A$139,0))</f>
        <v>97</v>
      </c>
      <c r="BI235" s="2">
        <f>IF(ISNA(MATCH($BC235,'2004'!$A$44:$A$139,0)),97,MATCH($BC235,'2004'!$A$44:$A$139,0))</f>
        <v>97</v>
      </c>
      <c r="BJ235" s="2">
        <f>IF(ISNA(MATCH($BC235,'2005'!$A$44:$A$139,0)),97,MATCH($BC235,'2005'!$A$44:$A$139,0))</f>
        <v>47</v>
      </c>
      <c r="BK235" s="2">
        <f>IF(ISNA(MATCH($BC235,'2006'!$A$44:$A$139,0)),97,MATCH($BC235,'2006'!$A$44:$A$139,0))</f>
        <v>97</v>
      </c>
      <c r="BL235" s="2">
        <f>IF(ISNA(MATCH($BC235,'2007'!$A$44:$A$139,0)),97,MATCH($BC235,'2007'!$A$44:$A$139,0))</f>
        <v>42</v>
      </c>
      <c r="BM235" s="2">
        <f>IF(ISNA(MATCH($BC235,'2008'!$A$44:$A$139,0)),97,MATCH($BC235,'2008'!$A$44:$A$139,0))</f>
        <v>97</v>
      </c>
      <c r="BN235" s="2">
        <f>IF(ISNA(MATCH($BC235,'2009'!$A$44:$A$139,0)),97,MATCH($BC235,'2009'!$A$44:$A$139,0))</f>
        <v>97</v>
      </c>
      <c r="BO235" s="154">
        <f>IF(ISNA(MATCH($BC235,'2010'!$A$44:$A$139,0)),97,MATCH($BC235,'2010'!$A$44:$A$139,0))</f>
        <v>97</v>
      </c>
      <c r="BQ235">
        <f t="shared" si="121"/>
        <v>293</v>
      </c>
      <c r="BR235" s="326"/>
      <c r="BS235" s="324"/>
      <c r="BT235" s="324">
        <f t="shared" si="122"/>
        <v>16</v>
      </c>
      <c r="BU235" s="324">
        <f t="shared" si="107"/>
        <v>10.6656</v>
      </c>
      <c r="BV235" s="324">
        <f t="shared" si="108"/>
        <v>7.1096889599999997</v>
      </c>
      <c r="BW235" s="324">
        <f t="shared" si="109"/>
        <v>4.7393186607359992</v>
      </c>
      <c r="BX235" s="324">
        <f t="shared" si="110"/>
        <v>8.1592298192466171</v>
      </c>
      <c r="BY235" s="324">
        <f t="shared" si="111"/>
        <v>5.4389425975097945</v>
      </c>
      <c r="BZ235" s="324">
        <f t="shared" si="112"/>
        <v>14.625599135500028</v>
      </c>
      <c r="CA235" s="324">
        <f t="shared" si="113"/>
        <v>9.7494243837243193</v>
      </c>
      <c r="CB235" s="324">
        <f t="shared" si="114"/>
        <v>6.4989662941906312</v>
      </c>
      <c r="CC235" s="325">
        <f t="shared" si="115"/>
        <v>4.3322109317074746</v>
      </c>
    </row>
    <row r="236" spans="2:81" ht="13.5" thickBot="1">
      <c r="B236" s="149">
        <v>111</v>
      </c>
      <c r="C236" s="52">
        <f t="shared" si="93"/>
        <v>9</v>
      </c>
      <c r="D236" s="52">
        <f t="shared" si="116"/>
        <v>0</v>
      </c>
      <c r="E236" s="99"/>
      <c r="F236" s="2">
        <f t="shared" si="123"/>
        <v>231</v>
      </c>
      <c r="G236" s="100">
        <v>2068</v>
      </c>
      <c r="H236" s="169">
        <f t="shared" si="94"/>
        <v>1</v>
      </c>
      <c r="I236" s="169">
        <f t="shared" si="95"/>
        <v>14</v>
      </c>
      <c r="J236" s="331">
        <f t="shared" si="96"/>
        <v>4.1469038281439996</v>
      </c>
      <c r="K236" s="99"/>
      <c r="L236" s="268"/>
      <c r="M236" s="268" t="e">
        <f>(INDEX(Finish_table!R$4:R$83,MATCH('10Year_History_Results'!$G236,Finish_table!S$4:S$83,0),1))</f>
        <v>#N/A</v>
      </c>
      <c r="N236" s="268" t="e">
        <f>(INDEX(Finish_table!Z$4:Z$99,MATCH('10Year_History_Results'!$G236,Finish_table!AA$4:AA$99,0),1))</f>
        <v>#N/A</v>
      </c>
      <c r="O236" s="268" t="e">
        <f>(INDEX(Finish_table!AI$4:AI$99,MATCH('10Year_History_Results'!$G236,Finish_table!AJ$4:AJ$99,0),1))</f>
        <v>#N/A</v>
      </c>
      <c r="P236" s="268" t="e">
        <f>(INDEX(Finish_table!AR$4:AR$99,MATCH('10Year_History_Results'!$G236,Finish_table!AS$4:AS$99,0),1))</f>
        <v>#N/A</v>
      </c>
      <c r="Q236" s="268" t="e">
        <f>(INDEX(Finish_table!BA$4:BA$99,MATCH('10Year_History_Results'!$G236,Finish_table!BB$4:BB$99,0),1))</f>
        <v>#N/A</v>
      </c>
      <c r="R236" s="268" t="e">
        <f>(INDEX(Finish_table!BJ$4:BJ$99,MATCH('10Year_History_Results'!$G236,Finish_table!BK$4:BK$99,0),1))</f>
        <v>#N/A</v>
      </c>
      <c r="S236" s="268" t="str">
        <f>(INDEX(Finish_table!BS$4:BS$99,MATCH('10Year_History_Results'!$G236,Finish_table!BT$4:BT$99,0),1))</f>
        <v>SF</v>
      </c>
      <c r="T236" s="268" t="e">
        <f>(INDEX(Finish_table!CB$4:CB$99,MATCH('10Year_History_Results'!$G236,Finish_table!CC$4:CC$99,0),1))</f>
        <v>#N/A</v>
      </c>
      <c r="U236" s="268" t="e">
        <f>(INDEX(Finish_table!CK$4:CK$99,MATCH('10Year_History_Results'!$G236,Finish_table!CL$4:CL$99,0),1))</f>
        <v>#N/A</v>
      </c>
      <c r="V236" s="288" t="e">
        <f>(INDEX(Finish_table!CT$4:CT$99,MATCH('10Year_History_Results'!$G236,Finish_table!CU$4:CU$99,0),1))</f>
        <v>#N/A</v>
      </c>
      <c r="W236" s="2"/>
      <c r="Z236">
        <f t="shared" si="97"/>
        <v>2068</v>
      </c>
      <c r="AA236" s="117"/>
      <c r="AB236" s="2"/>
      <c r="AC236" s="2">
        <f t="shared" si="117"/>
        <v>0</v>
      </c>
      <c r="AD236" s="2">
        <f t="shared" si="98"/>
        <v>0</v>
      </c>
      <c r="AE236" s="2">
        <f t="shared" si="99"/>
        <v>0</v>
      </c>
      <c r="AF236" s="2">
        <f t="shared" si="100"/>
        <v>0</v>
      </c>
      <c r="AG236" s="2">
        <f t="shared" si="101"/>
        <v>0</v>
      </c>
      <c r="AH236" s="2">
        <f t="shared" si="102"/>
        <v>0</v>
      </c>
      <c r="AI236" s="2">
        <f t="shared" si="103"/>
        <v>10</v>
      </c>
      <c r="AJ236" s="2">
        <f t="shared" si="104"/>
        <v>0</v>
      </c>
      <c r="AK236" s="2">
        <f t="shared" si="105"/>
        <v>0</v>
      </c>
      <c r="AL236" s="154">
        <f t="shared" si="106"/>
        <v>0</v>
      </c>
      <c r="AM236" s="2">
        <f t="shared" si="118"/>
        <v>3.1622776601683795</v>
      </c>
      <c r="AN236" s="2"/>
      <c r="AO236">
        <f t="shared" si="119"/>
        <v>2068</v>
      </c>
      <c r="AP236" s="117"/>
      <c r="AQ236" s="2"/>
      <c r="AR236" s="2">
        <f>INDEX('2001'!$B$44:$B$140,'10Year_History_Results'!BF236)</f>
        <v>0</v>
      </c>
      <c r="AS236" s="2">
        <f>INDEX('2002'!$B$44:$B$140,'10Year_History_Results'!BG236)</f>
        <v>0</v>
      </c>
      <c r="AT236" s="2">
        <f>INDEX('2003'!$B$44:$B$140,'10Year_History_Results'!BH236)</f>
        <v>0</v>
      </c>
      <c r="AU236" s="2">
        <f>INDEX('2004'!$B$44:$B$140,'10Year_History_Results'!BI236)</f>
        <v>0</v>
      </c>
      <c r="AV236" s="2">
        <f>INDEX('2005'!$B$44:$B$140,'10Year_History_Results'!BJ236)</f>
        <v>0</v>
      </c>
      <c r="AW236" s="2">
        <f>INDEX('2006'!$B$44:$B$140,'10Year_History_Results'!BK236)</f>
        <v>0</v>
      </c>
      <c r="AX236" s="2">
        <f>INDEX('2007'!$B$44:$B$140,'10Year_History_Results'!BL236)</f>
        <v>4</v>
      </c>
      <c r="AY236" s="2">
        <f>INDEX('2008'!$B$44:$B$140,'10Year_History_Results'!BM236)</f>
        <v>0</v>
      </c>
      <c r="AZ236" s="2">
        <f>INDEX('2009'!$B$44:$B$140,'10Year_History_Results'!BN236)</f>
        <v>0</v>
      </c>
      <c r="BA236" s="154">
        <f>INDEX('2010'!$B$44:$B$140,'10Year_History_Results'!BO236)</f>
        <v>0</v>
      </c>
      <c r="BC236">
        <f t="shared" si="120"/>
        <v>2068</v>
      </c>
      <c r="BD236" s="117"/>
      <c r="BE236" s="2"/>
      <c r="BF236" s="2">
        <f>IF(ISNA(MATCH($BC236,'2001'!$A$44:$A$139,0)),97,MATCH($BC236,'2001'!$A$44:$A$139,0))</f>
        <v>97</v>
      </c>
      <c r="BG236" s="2">
        <f>IF(ISNA(MATCH($BC236,'2002'!$A$44:$A$139,0)),97,MATCH($BC236,'2002'!$A$44:$A$139,0))</f>
        <v>97</v>
      </c>
      <c r="BH236" s="2">
        <f>IF(ISNA(MATCH($BC236,'2003'!$A$44:$A$139,0)),97,MATCH($BC236,'2003'!$A$44:$A$139,0))</f>
        <v>97</v>
      </c>
      <c r="BI236" s="2">
        <f>IF(ISNA(MATCH($BC236,'2004'!$A$44:$A$139,0)),97,MATCH($BC236,'2004'!$A$44:$A$139,0))</f>
        <v>97</v>
      </c>
      <c r="BJ236" s="2">
        <f>IF(ISNA(MATCH($BC236,'2005'!$A$44:$A$139,0)),97,MATCH($BC236,'2005'!$A$44:$A$139,0))</f>
        <v>97</v>
      </c>
      <c r="BK236" s="2">
        <f>IF(ISNA(MATCH($BC236,'2006'!$A$44:$A$139,0)),97,MATCH($BC236,'2006'!$A$44:$A$139,0))</f>
        <v>97</v>
      </c>
      <c r="BL236" s="2">
        <f>IF(ISNA(MATCH($BC236,'2007'!$A$44:$A$139,0)),97,MATCH($BC236,'2007'!$A$44:$A$139,0))</f>
        <v>92</v>
      </c>
      <c r="BM236" s="2">
        <f>IF(ISNA(MATCH($BC236,'2008'!$A$44:$A$139,0)),97,MATCH($BC236,'2008'!$A$44:$A$139,0))</f>
        <v>97</v>
      </c>
      <c r="BN236" s="2">
        <f>IF(ISNA(MATCH($BC236,'2009'!$A$44:$A$139,0)),97,MATCH($BC236,'2009'!$A$44:$A$139,0))</f>
        <v>97</v>
      </c>
      <c r="BO236" s="154">
        <f>IF(ISNA(MATCH($BC236,'2010'!$A$44:$A$139,0)),97,MATCH($BC236,'2010'!$A$44:$A$139,0))</f>
        <v>97</v>
      </c>
      <c r="BQ236">
        <f t="shared" si="121"/>
        <v>2068</v>
      </c>
      <c r="BR236" s="326"/>
      <c r="BS236" s="324"/>
      <c r="BT236" s="324">
        <f t="shared" si="122"/>
        <v>0</v>
      </c>
      <c r="BU236" s="324">
        <f t="shared" si="107"/>
        <v>0</v>
      </c>
      <c r="BV236" s="324">
        <f t="shared" si="108"/>
        <v>0</v>
      </c>
      <c r="BW236" s="324">
        <f t="shared" si="109"/>
        <v>0</v>
      </c>
      <c r="BX236" s="324">
        <f t="shared" si="110"/>
        <v>0</v>
      </c>
      <c r="BY236" s="324">
        <f t="shared" si="111"/>
        <v>0</v>
      </c>
      <c r="BZ236" s="324">
        <f t="shared" si="112"/>
        <v>14</v>
      </c>
      <c r="CA236" s="324">
        <f t="shared" si="113"/>
        <v>9.3323999999999998</v>
      </c>
      <c r="CB236" s="324">
        <f t="shared" si="114"/>
        <v>6.2209778399999998</v>
      </c>
      <c r="CC236" s="325">
        <f t="shared" si="115"/>
        <v>4.1469038281439996</v>
      </c>
    </row>
    <row r="237" spans="2:81" ht="13.5" thickBot="1">
      <c r="B237" s="138">
        <v>111</v>
      </c>
      <c r="C237" s="52">
        <f t="shared" si="93"/>
        <v>10</v>
      </c>
      <c r="D237" s="52">
        <f t="shared" si="116"/>
        <v>0</v>
      </c>
      <c r="E237" s="99"/>
      <c r="F237" s="2">
        <f t="shared" si="123"/>
        <v>232</v>
      </c>
      <c r="G237" s="158">
        <v>2272</v>
      </c>
      <c r="H237" s="169">
        <f t="shared" si="94"/>
        <v>1</v>
      </c>
      <c r="I237" s="169">
        <f t="shared" si="95"/>
        <v>14</v>
      </c>
      <c r="J237" s="331">
        <f t="shared" si="96"/>
        <v>4.1469038281439996</v>
      </c>
      <c r="K237" s="99"/>
      <c r="L237" s="268"/>
      <c r="M237" s="268" t="e">
        <f>(INDEX(Finish_table!R$4:R$83,MATCH('10Year_History_Results'!$G237,Finish_table!S$4:S$83,0),1))</f>
        <v>#N/A</v>
      </c>
      <c r="N237" s="268" t="e">
        <f>(INDEX(Finish_table!Z$4:Z$99,MATCH('10Year_History_Results'!$G237,Finish_table!AA$4:AA$99,0),1))</f>
        <v>#N/A</v>
      </c>
      <c r="O237" s="268" t="e">
        <f>(INDEX(Finish_table!AI$4:AI$99,MATCH('10Year_History_Results'!$G237,Finish_table!AJ$4:AJ$99,0),1))</f>
        <v>#N/A</v>
      </c>
      <c r="P237" s="268" t="e">
        <f>(INDEX(Finish_table!AR$4:AR$99,MATCH('10Year_History_Results'!$G237,Finish_table!AS$4:AS$99,0),1))</f>
        <v>#N/A</v>
      </c>
      <c r="Q237" s="268" t="e">
        <f>(INDEX(Finish_table!BA$4:BA$99,MATCH('10Year_History_Results'!$G237,Finish_table!BB$4:BB$99,0),1))</f>
        <v>#N/A</v>
      </c>
      <c r="R237" s="268" t="e">
        <f>(INDEX(Finish_table!BJ$4:BJ$99,MATCH('10Year_History_Results'!$G237,Finish_table!BK$4:BK$99,0),1))</f>
        <v>#N/A</v>
      </c>
      <c r="S237" s="268" t="str">
        <f>(INDEX(Finish_table!BS$4:BS$99,MATCH('10Year_History_Results'!$G237,Finish_table!BT$4:BT$99,0),1))</f>
        <v>QF</v>
      </c>
      <c r="T237" s="268" t="e">
        <f>(INDEX(Finish_table!CB$4:CB$99,MATCH('10Year_History_Results'!$G237,Finish_table!CC$4:CC$99,0),1))</f>
        <v>#N/A</v>
      </c>
      <c r="U237" s="268" t="e">
        <f>(INDEX(Finish_table!CK$4:CK$99,MATCH('10Year_History_Results'!$G237,Finish_table!CL$4:CL$99,0),1))</f>
        <v>#N/A</v>
      </c>
      <c r="V237" s="288" t="e">
        <f>(INDEX(Finish_table!CT$4:CT$99,MATCH('10Year_History_Results'!$G237,Finish_table!CU$4:CU$99,0),1))</f>
        <v>#N/A</v>
      </c>
      <c r="W237" s="2"/>
      <c r="Z237">
        <f t="shared" si="97"/>
        <v>2272</v>
      </c>
      <c r="AA237" s="117"/>
      <c r="AB237" s="2"/>
      <c r="AC237" s="2">
        <f t="shared" si="117"/>
        <v>0</v>
      </c>
      <c r="AD237" s="2">
        <f t="shared" si="98"/>
        <v>0</v>
      </c>
      <c r="AE237" s="2">
        <f t="shared" si="99"/>
        <v>0</v>
      </c>
      <c r="AF237" s="2">
        <f t="shared" si="100"/>
        <v>0</v>
      </c>
      <c r="AG237" s="2">
        <f t="shared" si="101"/>
        <v>0</v>
      </c>
      <c r="AH237" s="2">
        <f t="shared" si="102"/>
        <v>0</v>
      </c>
      <c r="AI237" s="2">
        <f t="shared" si="103"/>
        <v>0</v>
      </c>
      <c r="AJ237" s="2">
        <f t="shared" si="104"/>
        <v>0</v>
      </c>
      <c r="AK237" s="2">
        <f t="shared" si="105"/>
        <v>0</v>
      </c>
      <c r="AL237" s="154">
        <f t="shared" si="106"/>
        <v>0</v>
      </c>
      <c r="AM237" s="2">
        <f t="shared" si="118"/>
        <v>0</v>
      </c>
      <c r="AN237" s="2"/>
      <c r="AO237">
        <f t="shared" si="119"/>
        <v>2272</v>
      </c>
      <c r="AP237" s="117"/>
      <c r="AQ237" s="2"/>
      <c r="AR237" s="2">
        <f>INDEX('2001'!$B$44:$B$140,'10Year_History_Results'!BF237)</f>
        <v>0</v>
      </c>
      <c r="AS237" s="2">
        <f>INDEX('2002'!$B$44:$B$140,'10Year_History_Results'!BG237)</f>
        <v>0</v>
      </c>
      <c r="AT237" s="2">
        <f>INDEX('2003'!$B$44:$B$140,'10Year_History_Results'!BH237)</f>
        <v>0</v>
      </c>
      <c r="AU237" s="2">
        <f>INDEX('2004'!$B$44:$B$140,'10Year_History_Results'!BI237)</f>
        <v>0</v>
      </c>
      <c r="AV237" s="2">
        <f>INDEX('2005'!$B$44:$B$140,'10Year_History_Results'!BJ237)</f>
        <v>0</v>
      </c>
      <c r="AW237" s="2">
        <f>INDEX('2006'!$B$44:$B$140,'10Year_History_Results'!BK237)</f>
        <v>0</v>
      </c>
      <c r="AX237" s="2">
        <f>INDEX('2007'!$B$44:$B$140,'10Year_History_Results'!BL237)</f>
        <v>14</v>
      </c>
      <c r="AY237" s="2">
        <f>INDEX('2008'!$B$44:$B$140,'10Year_History_Results'!BM237)</f>
        <v>0</v>
      </c>
      <c r="AZ237" s="2">
        <f>INDEX('2009'!$B$44:$B$140,'10Year_History_Results'!BN237)</f>
        <v>0</v>
      </c>
      <c r="BA237" s="154">
        <f>INDEX('2010'!$B$44:$B$140,'10Year_History_Results'!BO237)</f>
        <v>0</v>
      </c>
      <c r="BC237">
        <f t="shared" si="120"/>
        <v>2272</v>
      </c>
      <c r="BD237" s="117"/>
      <c r="BE237" s="2"/>
      <c r="BF237" s="2">
        <f>IF(ISNA(MATCH($BC237,'2001'!$A$44:$A$139,0)),97,MATCH($BC237,'2001'!$A$44:$A$139,0))</f>
        <v>97</v>
      </c>
      <c r="BG237" s="2">
        <f>IF(ISNA(MATCH($BC237,'2002'!$A$44:$A$139,0)),97,MATCH($BC237,'2002'!$A$44:$A$139,0))</f>
        <v>97</v>
      </c>
      <c r="BH237" s="2">
        <f>IF(ISNA(MATCH($BC237,'2003'!$A$44:$A$139,0)),97,MATCH($BC237,'2003'!$A$44:$A$139,0))</f>
        <v>97</v>
      </c>
      <c r="BI237" s="2">
        <f>IF(ISNA(MATCH($BC237,'2004'!$A$44:$A$139,0)),97,MATCH($BC237,'2004'!$A$44:$A$139,0))</f>
        <v>97</v>
      </c>
      <c r="BJ237" s="2">
        <f>IF(ISNA(MATCH($BC237,'2005'!$A$44:$A$139,0)),97,MATCH($BC237,'2005'!$A$44:$A$139,0))</f>
        <v>97</v>
      </c>
      <c r="BK237" s="2">
        <f>IF(ISNA(MATCH($BC237,'2006'!$A$44:$A$139,0)),97,MATCH($BC237,'2006'!$A$44:$A$139,0))</f>
        <v>97</v>
      </c>
      <c r="BL237" s="2">
        <f>IF(ISNA(MATCH($BC237,'2007'!$A$44:$A$139,0)),97,MATCH($BC237,'2007'!$A$44:$A$139,0))</f>
        <v>96</v>
      </c>
      <c r="BM237" s="2">
        <f>IF(ISNA(MATCH($BC237,'2008'!$A$44:$A$139,0)),97,MATCH($BC237,'2008'!$A$44:$A$139,0))</f>
        <v>97</v>
      </c>
      <c r="BN237" s="2">
        <f>IF(ISNA(MATCH($BC237,'2009'!$A$44:$A$139,0)),97,MATCH($BC237,'2009'!$A$44:$A$139,0))</f>
        <v>97</v>
      </c>
      <c r="BO237" s="154">
        <f>IF(ISNA(MATCH($BC237,'2010'!$A$44:$A$139,0)),97,MATCH($BC237,'2010'!$A$44:$A$139,0))</f>
        <v>97</v>
      </c>
      <c r="BQ237">
        <f t="shared" si="121"/>
        <v>2272</v>
      </c>
      <c r="BR237" s="326"/>
      <c r="BS237" s="324"/>
      <c r="BT237" s="324">
        <f t="shared" si="122"/>
        <v>0</v>
      </c>
      <c r="BU237" s="324">
        <f t="shared" si="107"/>
        <v>0</v>
      </c>
      <c r="BV237" s="324">
        <f t="shared" si="108"/>
        <v>0</v>
      </c>
      <c r="BW237" s="324">
        <f t="shared" si="109"/>
        <v>0</v>
      </c>
      <c r="BX237" s="324">
        <f t="shared" si="110"/>
        <v>0</v>
      </c>
      <c r="BY237" s="324">
        <f t="shared" si="111"/>
        <v>0</v>
      </c>
      <c r="BZ237" s="324">
        <f t="shared" si="112"/>
        <v>14</v>
      </c>
      <c r="CA237" s="324">
        <f t="shared" si="113"/>
        <v>9.3323999999999998</v>
      </c>
      <c r="CB237" s="324">
        <f t="shared" si="114"/>
        <v>6.2209778399999998</v>
      </c>
      <c r="CC237" s="325">
        <f t="shared" si="115"/>
        <v>4.1469038281439996</v>
      </c>
    </row>
    <row r="238" spans="2:81" ht="13.5" thickBot="1">
      <c r="B238" s="138">
        <v>111</v>
      </c>
      <c r="C238" s="52">
        <f t="shared" si="93"/>
        <v>11</v>
      </c>
      <c r="D238" s="52">
        <f t="shared" si="116"/>
        <v>11</v>
      </c>
      <c r="E238" s="99"/>
      <c r="F238" s="2">
        <f t="shared" si="123"/>
        <v>233</v>
      </c>
      <c r="G238" s="100">
        <v>8</v>
      </c>
      <c r="H238" s="169">
        <f t="shared" si="94"/>
        <v>2</v>
      </c>
      <c r="I238" s="169">
        <f t="shared" si="95"/>
        <v>28</v>
      </c>
      <c r="J238" s="331">
        <f t="shared" si="96"/>
        <v>4.074622343412079</v>
      </c>
      <c r="K238" s="99"/>
      <c r="L238" s="268"/>
      <c r="M238" s="268" t="str">
        <f>(INDEX(Finish_table!R$4:R$83,MATCH('10Year_History_Results'!$G238,Finish_table!S$4:S$83,0),1))</f>
        <v>SF</v>
      </c>
      <c r="N238" s="268" t="e">
        <f>(INDEX(Finish_table!Z$4:Z$99,MATCH('10Year_History_Results'!$G238,Finish_table!AA$4:AA$99,0),1))</f>
        <v>#N/A</v>
      </c>
      <c r="O238" s="268" t="e">
        <f>(INDEX(Finish_table!AI$4:AI$99,MATCH('10Year_History_Results'!$G238,Finish_table!AJ$4:AJ$99,0),1))</f>
        <v>#N/A</v>
      </c>
      <c r="P238" s="268" t="e">
        <f>(INDEX(Finish_table!AR$4:AR$99,MATCH('10Year_History_Results'!$G238,Finish_table!AS$4:AS$99,0),1))</f>
        <v>#N/A</v>
      </c>
      <c r="Q238" s="268" t="e">
        <f>(INDEX(Finish_table!BA$4:BA$99,MATCH('10Year_History_Results'!$G238,Finish_table!BB$4:BB$99,0),1))</f>
        <v>#N/A</v>
      </c>
      <c r="R238" s="268" t="e">
        <f>(INDEX(Finish_table!BJ$4:BJ$99,MATCH('10Year_History_Results'!$G238,Finish_table!BK$4:BK$99,0),1))</f>
        <v>#N/A</v>
      </c>
      <c r="S238" s="268" t="e">
        <f>(INDEX(Finish_table!BS$4:BS$99,MATCH('10Year_History_Results'!$G238,Finish_table!BT$4:BT$99,0),1))</f>
        <v>#N/A</v>
      </c>
      <c r="T238" s="268" t="str">
        <f>(INDEX(Finish_table!CB$4:CB$99,MATCH('10Year_History_Results'!$G238,Finish_table!CC$4:CC$99,0),1))</f>
        <v>QF</v>
      </c>
      <c r="U238" s="268" t="e">
        <f>(INDEX(Finish_table!CK$4:CK$99,MATCH('10Year_History_Results'!$G238,Finish_table!CL$4:CL$99,0),1))</f>
        <v>#N/A</v>
      </c>
      <c r="V238" s="288" t="e">
        <f>(INDEX(Finish_table!CT$4:CT$99,MATCH('10Year_History_Results'!$G238,Finish_table!CU$4:CU$99,0),1))</f>
        <v>#N/A</v>
      </c>
      <c r="W238" s="2"/>
      <c r="Z238">
        <f t="shared" si="97"/>
        <v>8</v>
      </c>
      <c r="AA238" s="117"/>
      <c r="AB238" s="2"/>
      <c r="AC238" s="2">
        <f t="shared" si="117"/>
        <v>10</v>
      </c>
      <c r="AD238" s="2">
        <f t="shared" si="98"/>
        <v>0</v>
      </c>
      <c r="AE238" s="2">
        <f t="shared" si="99"/>
        <v>0</v>
      </c>
      <c r="AF238" s="2">
        <f t="shared" si="100"/>
        <v>0</v>
      </c>
      <c r="AG238" s="2">
        <f t="shared" si="101"/>
        <v>0</v>
      </c>
      <c r="AH238" s="2">
        <f t="shared" si="102"/>
        <v>0</v>
      </c>
      <c r="AI238" s="2">
        <f t="shared" si="103"/>
        <v>0</v>
      </c>
      <c r="AJ238" s="2">
        <f t="shared" si="104"/>
        <v>0</v>
      </c>
      <c r="AK238" s="2">
        <f t="shared" si="105"/>
        <v>0</v>
      </c>
      <c r="AL238" s="154">
        <f t="shared" si="106"/>
        <v>0</v>
      </c>
      <c r="AM238" s="2">
        <f t="shared" si="118"/>
        <v>3.1622776601683795</v>
      </c>
      <c r="AN238" s="2"/>
      <c r="AO238">
        <f t="shared" si="119"/>
        <v>8</v>
      </c>
      <c r="AP238" s="117"/>
      <c r="AQ238" s="2"/>
      <c r="AR238" s="2">
        <f>INDEX('2001'!$B$44:$B$140,'10Year_History_Results'!BF238)</f>
        <v>10</v>
      </c>
      <c r="AS238" s="2">
        <f>INDEX('2002'!$B$44:$B$140,'10Year_History_Results'!BG238)</f>
        <v>0</v>
      </c>
      <c r="AT238" s="2">
        <f>INDEX('2003'!$B$44:$B$140,'10Year_History_Results'!BH238)</f>
        <v>0</v>
      </c>
      <c r="AU238" s="2">
        <f>INDEX('2004'!$B$44:$B$140,'10Year_History_Results'!BI238)</f>
        <v>0</v>
      </c>
      <c r="AV238" s="2">
        <f>INDEX('2005'!$B$44:$B$140,'10Year_History_Results'!BJ238)</f>
        <v>0</v>
      </c>
      <c r="AW238" s="2">
        <f>INDEX('2006'!$B$44:$B$140,'10Year_History_Results'!BK238)</f>
        <v>0</v>
      </c>
      <c r="AX238" s="2">
        <f>INDEX('2007'!$B$44:$B$140,'10Year_History_Results'!BL238)</f>
        <v>0</v>
      </c>
      <c r="AY238" s="2">
        <f>INDEX('2008'!$B$44:$B$140,'10Year_History_Results'!BM238)</f>
        <v>8</v>
      </c>
      <c r="AZ238" s="2">
        <f>INDEX('2009'!$B$44:$B$140,'10Year_History_Results'!BN238)</f>
        <v>0</v>
      </c>
      <c r="BA238" s="154">
        <f>INDEX('2010'!$B$44:$B$140,'10Year_History_Results'!BO238)</f>
        <v>0</v>
      </c>
      <c r="BC238">
        <f t="shared" si="120"/>
        <v>8</v>
      </c>
      <c r="BD238" s="117"/>
      <c r="BE238" s="2"/>
      <c r="BF238" s="2">
        <f>IF(ISNA(MATCH($BC238,'2001'!$A$44:$A$139,0)),97,MATCH($BC238,'2001'!$A$44:$A$139,0))</f>
        <v>1</v>
      </c>
      <c r="BG238" s="2">
        <f>IF(ISNA(MATCH($BC238,'2002'!$A$44:$A$139,0)),97,MATCH($BC238,'2002'!$A$44:$A$139,0))</f>
        <v>97</v>
      </c>
      <c r="BH238" s="2">
        <f>IF(ISNA(MATCH($BC238,'2003'!$A$44:$A$139,0)),97,MATCH($BC238,'2003'!$A$44:$A$139,0))</f>
        <v>97</v>
      </c>
      <c r="BI238" s="2">
        <f>IF(ISNA(MATCH($BC238,'2004'!$A$44:$A$139,0)),97,MATCH($BC238,'2004'!$A$44:$A$139,0))</f>
        <v>97</v>
      </c>
      <c r="BJ238" s="2">
        <f>IF(ISNA(MATCH($BC238,'2005'!$A$44:$A$139,0)),97,MATCH($BC238,'2005'!$A$44:$A$139,0))</f>
        <v>97</v>
      </c>
      <c r="BK238" s="2">
        <f>IF(ISNA(MATCH($BC238,'2006'!$A$44:$A$139,0)),97,MATCH($BC238,'2006'!$A$44:$A$139,0))</f>
        <v>97</v>
      </c>
      <c r="BL238" s="2">
        <f>IF(ISNA(MATCH($BC238,'2007'!$A$44:$A$139,0)),97,MATCH($BC238,'2007'!$A$44:$A$139,0))</f>
        <v>97</v>
      </c>
      <c r="BM238" s="2">
        <f>IF(ISNA(MATCH($BC238,'2008'!$A$44:$A$139,0)),97,MATCH($BC238,'2008'!$A$44:$A$139,0))</f>
        <v>1</v>
      </c>
      <c r="BN238" s="2">
        <f>IF(ISNA(MATCH($BC238,'2009'!$A$44:$A$139,0)),97,MATCH($BC238,'2009'!$A$44:$A$139,0))</f>
        <v>97</v>
      </c>
      <c r="BO238" s="154">
        <f>IF(ISNA(MATCH($BC238,'2010'!$A$44:$A$139,0)),97,MATCH($BC238,'2010'!$A$44:$A$139,0))</f>
        <v>97</v>
      </c>
      <c r="BQ238">
        <f t="shared" si="121"/>
        <v>8</v>
      </c>
      <c r="BR238" s="326"/>
      <c r="BS238" s="324"/>
      <c r="BT238" s="324">
        <f t="shared" si="122"/>
        <v>20</v>
      </c>
      <c r="BU238" s="324">
        <f t="shared" si="107"/>
        <v>13.331999999999999</v>
      </c>
      <c r="BV238" s="324">
        <f t="shared" si="108"/>
        <v>8.8871111999999997</v>
      </c>
      <c r="BW238" s="324">
        <f t="shared" si="109"/>
        <v>5.9241483259199992</v>
      </c>
      <c r="BX238" s="324">
        <f t="shared" si="110"/>
        <v>3.9490372740582713</v>
      </c>
      <c r="BY238" s="324">
        <f t="shared" si="111"/>
        <v>2.6324282468872435</v>
      </c>
      <c r="BZ238" s="324">
        <f t="shared" si="112"/>
        <v>1.7547766693750364</v>
      </c>
      <c r="CA238" s="324">
        <f t="shared" si="113"/>
        <v>9.1697341278053983</v>
      </c>
      <c r="CB238" s="324">
        <f t="shared" si="114"/>
        <v>6.1125447695950781</v>
      </c>
      <c r="CC238" s="325">
        <f t="shared" si="115"/>
        <v>4.074622343412079</v>
      </c>
    </row>
    <row r="239" spans="2:81" ht="13.5" thickBot="1">
      <c r="B239" s="138">
        <v>114</v>
      </c>
      <c r="C239" s="52">
        <f t="shared" si="93"/>
        <v>1</v>
      </c>
      <c r="D239" s="52">
        <f t="shared" si="116"/>
        <v>1</v>
      </c>
      <c r="E239" s="99"/>
      <c r="F239" s="2">
        <f t="shared" si="123"/>
        <v>234</v>
      </c>
      <c r="G239" s="273">
        <v>155</v>
      </c>
      <c r="H239" s="169">
        <f t="shared" si="94"/>
        <v>2</v>
      </c>
      <c r="I239" s="169">
        <f t="shared" si="95"/>
        <v>10</v>
      </c>
      <c r="J239" s="331">
        <f t="shared" si="96"/>
        <v>4.0381872784797537</v>
      </c>
      <c r="K239" s="99"/>
      <c r="L239" s="268"/>
      <c r="M239" s="268" t="e">
        <f>(INDEX(Finish_table!R$4:R$83,MATCH('10Year_History_Results'!$G239,Finish_table!S$4:S$83,0),1))</f>
        <v>#N/A</v>
      </c>
      <c r="N239" s="268" t="str">
        <f>(INDEX(Finish_table!Z$4:Z$99,MATCH('10Year_History_Results'!$G239,Finish_table!AA$4:AA$99,0),1))</f>
        <v>QF</v>
      </c>
      <c r="O239" s="268" t="e">
        <f>(INDEX(Finish_table!AI$4:AI$99,MATCH('10Year_History_Results'!$G239,Finish_table!AJ$4:AJ$99,0),1))</f>
        <v>#N/A</v>
      </c>
      <c r="P239" s="268" t="e">
        <f>(INDEX(Finish_table!AR$4:AR$99,MATCH('10Year_History_Results'!$G239,Finish_table!AS$4:AS$99,0),1))</f>
        <v>#N/A</v>
      </c>
      <c r="Q239" s="268" t="e">
        <f>(INDEX(Finish_table!BA$4:BA$99,MATCH('10Year_History_Results'!$G239,Finish_table!BB$4:BB$99,0),1))</f>
        <v>#N/A</v>
      </c>
      <c r="R239" s="268" t="e">
        <f>(INDEX(Finish_table!BJ$4:BJ$99,MATCH('10Year_History_Results'!$G239,Finish_table!BK$4:BK$99,0),1))</f>
        <v>#N/A</v>
      </c>
      <c r="S239" s="268" t="e">
        <f>(INDEX(Finish_table!BS$4:BS$99,MATCH('10Year_History_Results'!$G239,Finish_table!BT$4:BT$99,0),1))</f>
        <v>#N/A</v>
      </c>
      <c r="T239" s="268" t="str">
        <f>(INDEX(Finish_table!CB$4:CB$99,MATCH('10Year_History_Results'!$G239,Finish_table!CC$4:CC$99,0),1))</f>
        <v>QF</v>
      </c>
      <c r="U239" s="268" t="e">
        <f>(INDEX(Finish_table!CK$4:CK$99,MATCH('10Year_History_Results'!$G239,Finish_table!CL$4:CL$99,0),1))</f>
        <v>#N/A</v>
      </c>
      <c r="V239" s="288" t="e">
        <f>(INDEX(Finish_table!CT$4:CT$99,MATCH('10Year_History_Results'!$G239,Finish_table!CU$4:CU$99,0),1))</f>
        <v>#N/A</v>
      </c>
      <c r="W239" s="2"/>
      <c r="Z239">
        <f t="shared" si="97"/>
        <v>155</v>
      </c>
      <c r="AA239" s="117"/>
      <c r="AB239" s="2"/>
      <c r="AC239" s="2">
        <f t="shared" si="117"/>
        <v>0</v>
      </c>
      <c r="AD239" s="2">
        <f t="shared" si="98"/>
        <v>0</v>
      </c>
      <c r="AE239" s="2">
        <f t="shared" si="99"/>
        <v>0</v>
      </c>
      <c r="AF239" s="2">
        <f t="shared" si="100"/>
        <v>0</v>
      </c>
      <c r="AG239" s="2">
        <f t="shared" si="101"/>
        <v>0</v>
      </c>
      <c r="AH239" s="2">
        <f t="shared" si="102"/>
        <v>0</v>
      </c>
      <c r="AI239" s="2">
        <f t="shared" si="103"/>
        <v>0</v>
      </c>
      <c r="AJ239" s="2">
        <f t="shared" si="104"/>
        <v>0</v>
      </c>
      <c r="AK239" s="2">
        <f t="shared" si="105"/>
        <v>0</v>
      </c>
      <c r="AL239" s="154">
        <f t="shared" si="106"/>
        <v>0</v>
      </c>
      <c r="AM239" s="2">
        <f t="shared" si="118"/>
        <v>0</v>
      </c>
      <c r="AN239" s="2"/>
      <c r="AO239">
        <f t="shared" si="119"/>
        <v>155</v>
      </c>
      <c r="AP239" s="117"/>
      <c r="AQ239" s="2"/>
      <c r="AR239" s="2">
        <f>INDEX('2001'!$B$44:$B$140,'10Year_History_Results'!BF239)</f>
        <v>0</v>
      </c>
      <c r="AS239" s="2">
        <f>INDEX('2002'!$B$44:$B$140,'10Year_History_Results'!BG239)</f>
        <v>1</v>
      </c>
      <c r="AT239" s="2">
        <f>INDEX('2003'!$B$44:$B$140,'10Year_History_Results'!BH239)</f>
        <v>0</v>
      </c>
      <c r="AU239" s="2">
        <f>INDEX('2004'!$B$44:$B$140,'10Year_History_Results'!BI239)</f>
        <v>0</v>
      </c>
      <c r="AV239" s="2">
        <f>INDEX('2005'!$B$44:$B$140,'10Year_History_Results'!BJ239)</f>
        <v>0</v>
      </c>
      <c r="AW239" s="2">
        <f>INDEX('2006'!$B$44:$B$140,'10Year_History_Results'!BK239)</f>
        <v>0</v>
      </c>
      <c r="AX239" s="2">
        <f>INDEX('2007'!$B$44:$B$140,'10Year_History_Results'!BL239)</f>
        <v>0</v>
      </c>
      <c r="AY239" s="2">
        <f>INDEX('2008'!$B$44:$B$140,'10Year_History_Results'!BM239)</f>
        <v>9</v>
      </c>
      <c r="AZ239" s="2">
        <f>INDEX('2009'!$B$44:$B$140,'10Year_History_Results'!BN239)</f>
        <v>0</v>
      </c>
      <c r="BA239" s="154">
        <f>INDEX('2010'!$B$44:$B$140,'10Year_History_Results'!BO239)</f>
        <v>0</v>
      </c>
      <c r="BC239">
        <f t="shared" si="120"/>
        <v>155</v>
      </c>
      <c r="BD239" s="117"/>
      <c r="BE239" s="2"/>
      <c r="BF239" s="2">
        <f>IF(ISNA(MATCH($BC239,'2001'!$A$44:$A$139,0)),97,MATCH($BC239,'2001'!$A$44:$A$139,0))</f>
        <v>97</v>
      </c>
      <c r="BG239" s="2">
        <f>IF(ISNA(MATCH($BC239,'2002'!$A$44:$A$139,0)),97,MATCH($BC239,'2002'!$A$44:$A$139,0))</f>
        <v>35</v>
      </c>
      <c r="BH239" s="2">
        <f>IF(ISNA(MATCH($BC239,'2003'!$A$44:$A$139,0)),97,MATCH($BC239,'2003'!$A$44:$A$139,0))</f>
        <v>97</v>
      </c>
      <c r="BI239" s="2">
        <f>IF(ISNA(MATCH($BC239,'2004'!$A$44:$A$139,0)),97,MATCH($BC239,'2004'!$A$44:$A$139,0))</f>
        <v>97</v>
      </c>
      <c r="BJ239" s="2">
        <f>IF(ISNA(MATCH($BC239,'2005'!$A$44:$A$139,0)),97,MATCH($BC239,'2005'!$A$44:$A$139,0))</f>
        <v>97</v>
      </c>
      <c r="BK239" s="2">
        <f>IF(ISNA(MATCH($BC239,'2006'!$A$44:$A$139,0)),97,MATCH($BC239,'2006'!$A$44:$A$139,0))</f>
        <v>97</v>
      </c>
      <c r="BL239" s="2">
        <f>IF(ISNA(MATCH($BC239,'2007'!$A$44:$A$139,0)),97,MATCH($BC239,'2007'!$A$44:$A$139,0))</f>
        <v>97</v>
      </c>
      <c r="BM239" s="2">
        <f>IF(ISNA(MATCH($BC239,'2008'!$A$44:$A$139,0)),97,MATCH($BC239,'2008'!$A$44:$A$139,0))</f>
        <v>29</v>
      </c>
      <c r="BN239" s="2">
        <f>IF(ISNA(MATCH($BC239,'2009'!$A$44:$A$139,0)),97,MATCH($BC239,'2009'!$A$44:$A$139,0))</f>
        <v>97</v>
      </c>
      <c r="BO239" s="154">
        <f>IF(ISNA(MATCH($BC239,'2010'!$A$44:$A$139,0)),97,MATCH($BC239,'2010'!$A$44:$A$139,0))</f>
        <v>97</v>
      </c>
      <c r="BQ239">
        <f t="shared" si="121"/>
        <v>155</v>
      </c>
      <c r="BR239" s="326"/>
      <c r="BS239" s="324"/>
      <c r="BT239" s="324">
        <f t="shared" si="122"/>
        <v>0</v>
      </c>
      <c r="BU239" s="324">
        <f t="shared" si="107"/>
        <v>1</v>
      </c>
      <c r="BV239" s="324">
        <f t="shared" si="108"/>
        <v>0.66659999999999997</v>
      </c>
      <c r="BW239" s="324">
        <f t="shared" si="109"/>
        <v>0.44435555999999998</v>
      </c>
      <c r="BX239" s="324">
        <f t="shared" si="110"/>
        <v>0.29620741629599995</v>
      </c>
      <c r="BY239" s="324">
        <f t="shared" si="111"/>
        <v>0.19745186370291357</v>
      </c>
      <c r="BZ239" s="324">
        <f t="shared" si="112"/>
        <v>0.13162141234436217</v>
      </c>
      <c r="CA239" s="324">
        <f t="shared" si="113"/>
        <v>9.0877388334687517</v>
      </c>
      <c r="CB239" s="324">
        <f t="shared" si="114"/>
        <v>6.0578867063902697</v>
      </c>
      <c r="CC239" s="325">
        <f t="shared" si="115"/>
        <v>4.0381872784797537</v>
      </c>
    </row>
    <row r="240" spans="2:81" ht="13.5" thickBot="1">
      <c r="B240" s="138">
        <v>115</v>
      </c>
      <c r="C240" s="52">
        <f t="shared" si="93"/>
        <v>1</v>
      </c>
      <c r="D240" s="52">
        <f t="shared" si="116"/>
        <v>1</v>
      </c>
      <c r="E240" s="99"/>
      <c r="F240" s="2">
        <f t="shared" si="123"/>
        <v>235</v>
      </c>
      <c r="G240" s="100">
        <v>237</v>
      </c>
      <c r="H240" s="169">
        <f t="shared" si="94"/>
        <v>2</v>
      </c>
      <c r="I240" s="169">
        <f t="shared" si="95"/>
        <v>31</v>
      </c>
      <c r="J240" s="331">
        <f t="shared" si="96"/>
        <v>4.0364602003412484</v>
      </c>
      <c r="K240" s="99"/>
      <c r="L240" s="268"/>
      <c r="M240" s="268" t="e">
        <f>(INDEX(Finish_table!R$4:R$83,MATCH('10Year_History_Results'!$G240,Finish_table!S$4:S$83,0),1))</f>
        <v>#N/A</v>
      </c>
      <c r="N240" s="268" t="e">
        <f>(INDEX(Finish_table!Z$4:Z$99,MATCH('10Year_History_Results'!$G240,Finish_table!AA$4:AA$99,0),1))</f>
        <v>#N/A</v>
      </c>
      <c r="O240" s="268" t="e">
        <f>(INDEX(Finish_table!AI$4:AI$99,MATCH('10Year_History_Results'!$G240,Finish_table!AJ$4:AJ$99,0),1))</f>
        <v>#N/A</v>
      </c>
      <c r="P240" s="268" t="str">
        <f>(INDEX(Finish_table!AR$4:AR$99,MATCH('10Year_History_Results'!$G240,Finish_table!AS$4:AS$99,0),1))</f>
        <v>SF</v>
      </c>
      <c r="Q240" s="268" t="e">
        <f>(INDEX(Finish_table!BA$4:BA$99,MATCH('10Year_History_Results'!$G240,Finish_table!BB$4:BB$99,0),1))</f>
        <v>#N/A</v>
      </c>
      <c r="R240" s="268" t="str">
        <f>(INDEX(Finish_table!BJ$4:BJ$99,MATCH('10Year_History_Results'!$G240,Finish_table!BK$4:BK$99,0),1))</f>
        <v>QF</v>
      </c>
      <c r="S240" s="268" t="e">
        <f>(INDEX(Finish_table!BS$4:BS$99,MATCH('10Year_History_Results'!$G240,Finish_table!BT$4:BT$99,0),1))</f>
        <v>#N/A</v>
      </c>
      <c r="T240" s="268" t="e">
        <f>(INDEX(Finish_table!CB$4:CB$99,MATCH('10Year_History_Results'!$G240,Finish_table!CC$4:CC$99,0),1))</f>
        <v>#N/A</v>
      </c>
      <c r="U240" s="268" t="e">
        <f>(INDEX(Finish_table!CK$4:CK$99,MATCH('10Year_History_Results'!$G240,Finish_table!CL$4:CL$99,0),1))</f>
        <v>#N/A</v>
      </c>
      <c r="V240" s="288" t="e">
        <f>(INDEX(Finish_table!CT$4:CT$99,MATCH('10Year_History_Results'!$G240,Finish_table!CU$4:CU$99,0),1))</f>
        <v>#N/A</v>
      </c>
      <c r="W240" s="2"/>
      <c r="Z240">
        <f t="shared" si="97"/>
        <v>237</v>
      </c>
      <c r="AA240" s="117"/>
      <c r="AB240" s="2"/>
      <c r="AC240" s="2">
        <f t="shared" si="117"/>
        <v>0</v>
      </c>
      <c r="AD240" s="2">
        <f t="shared" si="98"/>
        <v>0</v>
      </c>
      <c r="AE240" s="2">
        <f t="shared" si="99"/>
        <v>0</v>
      </c>
      <c r="AF240" s="2">
        <f t="shared" si="100"/>
        <v>10</v>
      </c>
      <c r="AG240" s="2">
        <f t="shared" si="101"/>
        <v>0</v>
      </c>
      <c r="AH240" s="2">
        <f t="shared" si="102"/>
        <v>0</v>
      </c>
      <c r="AI240" s="2">
        <f t="shared" si="103"/>
        <v>0</v>
      </c>
      <c r="AJ240" s="2">
        <f t="shared" si="104"/>
        <v>0</v>
      </c>
      <c r="AK240" s="2">
        <f t="shared" si="105"/>
        <v>0</v>
      </c>
      <c r="AL240" s="154">
        <f t="shared" si="106"/>
        <v>0</v>
      </c>
      <c r="AM240" s="2">
        <f t="shared" si="118"/>
        <v>3.1622776601683795</v>
      </c>
      <c r="AN240" s="2"/>
      <c r="AO240">
        <f t="shared" si="119"/>
        <v>237</v>
      </c>
      <c r="AP240" s="117"/>
      <c r="AQ240" s="2"/>
      <c r="AR240" s="2">
        <f>INDEX('2001'!$B$44:$B$140,'10Year_History_Results'!BF240)</f>
        <v>0</v>
      </c>
      <c r="AS240" s="2">
        <f>INDEX('2002'!$B$44:$B$140,'10Year_History_Results'!BG240)</f>
        <v>0</v>
      </c>
      <c r="AT240" s="2">
        <f>INDEX('2003'!$B$44:$B$140,'10Year_History_Results'!BH240)</f>
        <v>0</v>
      </c>
      <c r="AU240" s="2">
        <f>INDEX('2004'!$B$44:$B$140,'10Year_History_Results'!BI240)</f>
        <v>9</v>
      </c>
      <c r="AV240" s="2">
        <f>INDEX('2005'!$B$44:$B$140,'10Year_History_Results'!BJ240)</f>
        <v>0</v>
      </c>
      <c r="AW240" s="2">
        <f>INDEX('2006'!$B$44:$B$140,'10Year_History_Results'!BK240)</f>
        <v>12</v>
      </c>
      <c r="AX240" s="2">
        <f>INDEX('2007'!$B$44:$B$140,'10Year_History_Results'!BL240)</f>
        <v>0</v>
      </c>
      <c r="AY240" s="2">
        <f>INDEX('2008'!$B$44:$B$140,'10Year_History_Results'!BM240)</f>
        <v>0</v>
      </c>
      <c r="AZ240" s="2">
        <f>INDEX('2009'!$B$44:$B$140,'10Year_History_Results'!BN240)</f>
        <v>0</v>
      </c>
      <c r="BA240" s="154">
        <f>INDEX('2010'!$B$44:$B$140,'10Year_History_Results'!BO240)</f>
        <v>0</v>
      </c>
      <c r="BC240">
        <f t="shared" si="120"/>
        <v>237</v>
      </c>
      <c r="BD240" s="117"/>
      <c r="BE240" s="2"/>
      <c r="BF240" s="2">
        <f>IF(ISNA(MATCH($BC240,'2001'!$A$44:$A$139,0)),97,MATCH($BC240,'2001'!$A$44:$A$139,0))</f>
        <v>97</v>
      </c>
      <c r="BG240" s="2">
        <f>IF(ISNA(MATCH($BC240,'2002'!$A$44:$A$139,0)),97,MATCH($BC240,'2002'!$A$44:$A$139,0))</f>
        <v>97</v>
      </c>
      <c r="BH240" s="2">
        <f>IF(ISNA(MATCH($BC240,'2003'!$A$44:$A$139,0)),97,MATCH($BC240,'2003'!$A$44:$A$139,0))</f>
        <v>97</v>
      </c>
      <c r="BI240" s="2">
        <f>IF(ISNA(MATCH($BC240,'2004'!$A$44:$A$139,0)),97,MATCH($BC240,'2004'!$A$44:$A$139,0))</f>
        <v>38</v>
      </c>
      <c r="BJ240" s="2">
        <f>IF(ISNA(MATCH($BC240,'2005'!$A$44:$A$139,0)),97,MATCH($BC240,'2005'!$A$44:$A$139,0))</f>
        <v>97</v>
      </c>
      <c r="BK240" s="2">
        <f>IF(ISNA(MATCH($BC240,'2006'!$A$44:$A$139,0)),97,MATCH($BC240,'2006'!$A$44:$A$139,0))</f>
        <v>46</v>
      </c>
      <c r="BL240" s="2">
        <f>IF(ISNA(MATCH($BC240,'2007'!$A$44:$A$139,0)),97,MATCH($BC240,'2007'!$A$44:$A$139,0))</f>
        <v>97</v>
      </c>
      <c r="BM240" s="2">
        <f>IF(ISNA(MATCH($BC240,'2008'!$A$44:$A$139,0)),97,MATCH($BC240,'2008'!$A$44:$A$139,0))</f>
        <v>97</v>
      </c>
      <c r="BN240" s="2">
        <f>IF(ISNA(MATCH($BC240,'2009'!$A$44:$A$139,0)),97,MATCH($BC240,'2009'!$A$44:$A$139,0))</f>
        <v>97</v>
      </c>
      <c r="BO240" s="154">
        <f>IF(ISNA(MATCH($BC240,'2010'!$A$44:$A$139,0)),97,MATCH($BC240,'2010'!$A$44:$A$139,0))</f>
        <v>97</v>
      </c>
      <c r="BQ240">
        <f t="shared" si="121"/>
        <v>237</v>
      </c>
      <c r="BR240" s="326"/>
      <c r="BS240" s="324"/>
      <c r="BT240" s="324">
        <f t="shared" si="122"/>
        <v>0</v>
      </c>
      <c r="BU240" s="324">
        <f t="shared" si="107"/>
        <v>0</v>
      </c>
      <c r="BV240" s="324">
        <f t="shared" si="108"/>
        <v>0</v>
      </c>
      <c r="BW240" s="324">
        <f t="shared" si="109"/>
        <v>19</v>
      </c>
      <c r="BX240" s="324">
        <f t="shared" si="110"/>
        <v>12.6654</v>
      </c>
      <c r="BY240" s="324">
        <f t="shared" si="111"/>
        <v>20.442755640000001</v>
      </c>
      <c r="BZ240" s="324">
        <f t="shared" si="112"/>
        <v>13.627140909624</v>
      </c>
      <c r="CA240" s="324">
        <f t="shared" si="113"/>
        <v>9.0838521303553588</v>
      </c>
      <c r="CB240" s="324">
        <f t="shared" si="114"/>
        <v>6.0552958300948818</v>
      </c>
      <c r="CC240" s="325">
        <f t="shared" si="115"/>
        <v>4.0364602003412484</v>
      </c>
    </row>
    <row r="241" spans="2:81" ht="13.5" thickBot="1">
      <c r="B241" s="138">
        <v>116</v>
      </c>
      <c r="C241" s="52">
        <f t="shared" si="93"/>
        <v>1</v>
      </c>
      <c r="D241" s="52">
        <f t="shared" si="116"/>
        <v>1</v>
      </c>
      <c r="E241" s="99"/>
      <c r="F241" s="2">
        <f t="shared" si="123"/>
        <v>236</v>
      </c>
      <c r="G241" s="100">
        <v>1598</v>
      </c>
      <c r="H241" s="169">
        <f t="shared" si="94"/>
        <v>1</v>
      </c>
      <c r="I241" s="169">
        <f t="shared" si="95"/>
        <v>9</v>
      </c>
      <c r="J241" s="331">
        <f t="shared" si="96"/>
        <v>3.9992000399999994</v>
      </c>
      <c r="K241" s="99"/>
      <c r="L241" s="268"/>
      <c r="M241" s="268" t="e">
        <f>(INDEX(Finish_table!R$4:R$83,MATCH('10Year_History_Results'!$G241,Finish_table!S$4:S$83,0),1))</f>
        <v>#N/A</v>
      </c>
      <c r="N241" s="268" t="e">
        <f>(INDEX(Finish_table!Z$4:Z$99,MATCH('10Year_History_Results'!$G241,Finish_table!AA$4:AA$99,0),1))</f>
        <v>#N/A</v>
      </c>
      <c r="O241" s="268" t="e">
        <f>(INDEX(Finish_table!AI$4:AI$99,MATCH('10Year_History_Results'!$G241,Finish_table!AJ$4:AJ$99,0),1))</f>
        <v>#N/A</v>
      </c>
      <c r="P241" s="268" t="e">
        <f>(INDEX(Finish_table!AR$4:AR$99,MATCH('10Year_History_Results'!$G241,Finish_table!AS$4:AS$99,0),1))</f>
        <v>#N/A</v>
      </c>
      <c r="Q241" s="268" t="e">
        <f>(INDEX(Finish_table!BA$4:BA$99,MATCH('10Year_History_Results'!$G241,Finish_table!BB$4:BB$99,0),1))</f>
        <v>#N/A</v>
      </c>
      <c r="R241" s="268" t="e">
        <f>(INDEX(Finish_table!BJ$4:BJ$99,MATCH('10Year_History_Results'!$G241,Finish_table!BK$4:BK$99,0),1))</f>
        <v>#N/A</v>
      </c>
      <c r="S241" s="268" t="e">
        <f>(INDEX(Finish_table!BS$4:BS$99,MATCH('10Year_History_Results'!$G241,Finish_table!BT$4:BT$99,0),1))</f>
        <v>#N/A</v>
      </c>
      <c r="T241" s="268" t="str">
        <f>(INDEX(Finish_table!CB$4:CB$99,MATCH('10Year_History_Results'!$G241,Finish_table!CC$4:CC$99,0),1))</f>
        <v>QF</v>
      </c>
      <c r="U241" s="268" t="e">
        <f>(INDEX(Finish_table!CK$4:CK$99,MATCH('10Year_History_Results'!$G241,Finish_table!CL$4:CL$99,0),1))</f>
        <v>#N/A</v>
      </c>
      <c r="V241" s="288" t="e">
        <f>(INDEX(Finish_table!CT$4:CT$99,MATCH('10Year_History_Results'!$G241,Finish_table!CU$4:CU$99,0),1))</f>
        <v>#N/A</v>
      </c>
      <c r="W241" s="2"/>
      <c r="Z241">
        <f t="shared" si="97"/>
        <v>1598</v>
      </c>
      <c r="AA241" s="117"/>
      <c r="AB241" s="2"/>
      <c r="AC241" s="2">
        <f t="shared" si="117"/>
        <v>0</v>
      </c>
      <c r="AD241" s="2">
        <f t="shared" si="98"/>
        <v>0</v>
      </c>
      <c r="AE241" s="2">
        <f t="shared" si="99"/>
        <v>0</v>
      </c>
      <c r="AF241" s="2">
        <f t="shared" si="100"/>
        <v>0</v>
      </c>
      <c r="AG241" s="2">
        <f t="shared" si="101"/>
        <v>0</v>
      </c>
      <c r="AH241" s="2">
        <f t="shared" si="102"/>
        <v>0</v>
      </c>
      <c r="AI241" s="2">
        <f t="shared" si="103"/>
        <v>0</v>
      </c>
      <c r="AJ241" s="2">
        <f t="shared" si="104"/>
        <v>0</v>
      </c>
      <c r="AK241" s="2">
        <f t="shared" si="105"/>
        <v>0</v>
      </c>
      <c r="AL241" s="154">
        <f t="shared" si="106"/>
        <v>0</v>
      </c>
      <c r="AM241" s="2">
        <f t="shared" si="118"/>
        <v>0</v>
      </c>
      <c r="AN241" s="2"/>
      <c r="AO241">
        <f t="shared" si="119"/>
        <v>1598</v>
      </c>
      <c r="AP241" s="117"/>
      <c r="AQ241" s="2"/>
      <c r="AR241" s="2">
        <f>INDEX('2001'!$B$44:$B$140,'10Year_History_Results'!BF241)</f>
        <v>0</v>
      </c>
      <c r="AS241" s="2">
        <f>INDEX('2002'!$B$44:$B$140,'10Year_History_Results'!BG241)</f>
        <v>0</v>
      </c>
      <c r="AT241" s="2">
        <f>INDEX('2003'!$B$44:$B$140,'10Year_History_Results'!BH241)</f>
        <v>0</v>
      </c>
      <c r="AU241" s="2">
        <f>INDEX('2004'!$B$44:$B$140,'10Year_History_Results'!BI241)</f>
        <v>0</v>
      </c>
      <c r="AV241" s="2">
        <f>INDEX('2005'!$B$44:$B$140,'10Year_History_Results'!BJ241)</f>
        <v>0</v>
      </c>
      <c r="AW241" s="2">
        <f>INDEX('2006'!$B$44:$B$140,'10Year_History_Results'!BK241)</f>
        <v>0</v>
      </c>
      <c r="AX241" s="2">
        <f>INDEX('2007'!$B$44:$B$140,'10Year_History_Results'!BL241)</f>
        <v>0</v>
      </c>
      <c r="AY241" s="2">
        <f>INDEX('2008'!$B$44:$B$140,'10Year_History_Results'!BM241)</f>
        <v>9</v>
      </c>
      <c r="AZ241" s="2">
        <f>INDEX('2009'!$B$44:$B$140,'10Year_History_Results'!BN241)</f>
        <v>0</v>
      </c>
      <c r="BA241" s="154">
        <f>INDEX('2010'!$B$44:$B$140,'10Year_History_Results'!BO241)</f>
        <v>0</v>
      </c>
      <c r="BC241">
        <f t="shared" si="120"/>
        <v>1598</v>
      </c>
      <c r="BD241" s="117"/>
      <c r="BE241" s="2"/>
      <c r="BF241" s="2">
        <f>IF(ISNA(MATCH($BC241,'2001'!$A$44:$A$139,0)),97,MATCH($BC241,'2001'!$A$44:$A$139,0))</f>
        <v>97</v>
      </c>
      <c r="BG241" s="2">
        <f>IF(ISNA(MATCH($BC241,'2002'!$A$44:$A$139,0)),97,MATCH($BC241,'2002'!$A$44:$A$139,0))</f>
        <v>97</v>
      </c>
      <c r="BH241" s="2">
        <f>IF(ISNA(MATCH($BC241,'2003'!$A$44:$A$139,0)),97,MATCH($BC241,'2003'!$A$44:$A$139,0))</f>
        <v>97</v>
      </c>
      <c r="BI241" s="2">
        <f>IF(ISNA(MATCH($BC241,'2004'!$A$44:$A$139,0)),97,MATCH($BC241,'2004'!$A$44:$A$139,0))</f>
        <v>97</v>
      </c>
      <c r="BJ241" s="2">
        <f>IF(ISNA(MATCH($BC241,'2005'!$A$44:$A$139,0)),97,MATCH($BC241,'2005'!$A$44:$A$139,0))</f>
        <v>97</v>
      </c>
      <c r="BK241" s="2">
        <f>IF(ISNA(MATCH($BC241,'2006'!$A$44:$A$139,0)),97,MATCH($BC241,'2006'!$A$44:$A$139,0))</f>
        <v>97</v>
      </c>
      <c r="BL241" s="2">
        <f>IF(ISNA(MATCH($BC241,'2007'!$A$44:$A$139,0)),97,MATCH($BC241,'2007'!$A$44:$A$139,0))</f>
        <v>97</v>
      </c>
      <c r="BM241" s="2">
        <f>IF(ISNA(MATCH($BC241,'2008'!$A$44:$A$139,0)),97,MATCH($BC241,'2008'!$A$44:$A$139,0))</f>
        <v>78</v>
      </c>
      <c r="BN241" s="2">
        <f>IF(ISNA(MATCH($BC241,'2009'!$A$44:$A$139,0)),97,MATCH($BC241,'2009'!$A$44:$A$139,0))</f>
        <v>97</v>
      </c>
      <c r="BO241" s="154">
        <f>IF(ISNA(MATCH($BC241,'2010'!$A$44:$A$139,0)),97,MATCH($BC241,'2010'!$A$44:$A$139,0))</f>
        <v>97</v>
      </c>
      <c r="BQ241">
        <f t="shared" si="121"/>
        <v>1598</v>
      </c>
      <c r="BR241" s="326"/>
      <c r="BS241" s="324"/>
      <c r="BT241" s="324">
        <f t="shared" si="122"/>
        <v>0</v>
      </c>
      <c r="BU241" s="324">
        <f t="shared" si="107"/>
        <v>0</v>
      </c>
      <c r="BV241" s="324">
        <f t="shared" si="108"/>
        <v>0</v>
      </c>
      <c r="BW241" s="324">
        <f t="shared" si="109"/>
        <v>0</v>
      </c>
      <c r="BX241" s="324">
        <f t="shared" si="110"/>
        <v>0</v>
      </c>
      <c r="BY241" s="324">
        <f t="shared" si="111"/>
        <v>0</v>
      </c>
      <c r="BZ241" s="324">
        <f t="shared" si="112"/>
        <v>0</v>
      </c>
      <c r="CA241" s="324">
        <f t="shared" si="113"/>
        <v>9</v>
      </c>
      <c r="CB241" s="324">
        <f t="shared" si="114"/>
        <v>5.9993999999999996</v>
      </c>
      <c r="CC241" s="325">
        <f t="shared" si="115"/>
        <v>3.9992000399999994</v>
      </c>
    </row>
    <row r="242" spans="2:81" ht="13.5" thickBot="1">
      <c r="B242" s="138">
        <v>118</v>
      </c>
      <c r="C242" s="52">
        <f t="shared" si="93"/>
        <v>1</v>
      </c>
      <c r="D242" s="52">
        <f t="shared" si="116"/>
        <v>0</v>
      </c>
      <c r="E242" s="99"/>
      <c r="F242" s="2">
        <f t="shared" si="123"/>
        <v>237</v>
      </c>
      <c r="G242" s="100">
        <v>2344</v>
      </c>
      <c r="H242" s="169">
        <f t="shared" si="94"/>
        <v>1</v>
      </c>
      <c r="I242" s="169">
        <f t="shared" si="95"/>
        <v>9</v>
      </c>
      <c r="J242" s="331">
        <f t="shared" si="96"/>
        <v>3.9992000399999994</v>
      </c>
      <c r="K242" s="99"/>
      <c r="L242" s="268"/>
      <c r="M242" s="268" t="e">
        <f>(INDEX(Finish_table!R$4:R$83,MATCH('10Year_History_Results'!$G242,Finish_table!S$4:S$83,0),1))</f>
        <v>#N/A</v>
      </c>
      <c r="N242" s="268" t="e">
        <f>(INDEX(Finish_table!Z$4:Z$99,MATCH('10Year_History_Results'!$G242,Finish_table!AA$4:AA$99,0),1))</f>
        <v>#N/A</v>
      </c>
      <c r="O242" s="268" t="e">
        <f>(INDEX(Finish_table!AI$4:AI$99,MATCH('10Year_History_Results'!$G242,Finish_table!AJ$4:AJ$99,0),1))</f>
        <v>#N/A</v>
      </c>
      <c r="P242" s="268" t="e">
        <f>(INDEX(Finish_table!AR$4:AR$99,MATCH('10Year_History_Results'!$G242,Finish_table!AS$4:AS$99,0),1))</f>
        <v>#N/A</v>
      </c>
      <c r="Q242" s="268" t="e">
        <f>(INDEX(Finish_table!BA$4:BA$99,MATCH('10Year_History_Results'!$G242,Finish_table!BB$4:BB$99,0),1))</f>
        <v>#N/A</v>
      </c>
      <c r="R242" s="268" t="e">
        <f>(INDEX(Finish_table!BJ$4:BJ$99,MATCH('10Year_History_Results'!$G242,Finish_table!BK$4:BK$99,0),1))</f>
        <v>#N/A</v>
      </c>
      <c r="S242" s="268" t="e">
        <f>(INDEX(Finish_table!BS$4:BS$99,MATCH('10Year_History_Results'!$G242,Finish_table!BT$4:BT$99,0),1))</f>
        <v>#N/A</v>
      </c>
      <c r="T242" s="268" t="str">
        <f>(INDEX(Finish_table!CB$4:CB$99,MATCH('10Year_History_Results'!$G242,Finish_table!CC$4:CC$99,0),1))</f>
        <v>QF</v>
      </c>
      <c r="U242" s="268" t="e">
        <f>(INDEX(Finish_table!CK$4:CK$99,MATCH('10Year_History_Results'!$G242,Finish_table!CL$4:CL$99,0),1))</f>
        <v>#N/A</v>
      </c>
      <c r="V242" s="288" t="e">
        <f>(INDEX(Finish_table!CT$4:CT$99,MATCH('10Year_History_Results'!$G242,Finish_table!CU$4:CU$99,0),1))</f>
        <v>#N/A</v>
      </c>
      <c r="W242" s="2"/>
      <c r="Z242">
        <f t="shared" si="97"/>
        <v>2344</v>
      </c>
      <c r="AA242" s="117"/>
      <c r="AB242" s="2"/>
      <c r="AC242" s="2">
        <f t="shared" si="117"/>
        <v>0</v>
      </c>
      <c r="AD242" s="2">
        <f t="shared" si="98"/>
        <v>0</v>
      </c>
      <c r="AE242" s="2">
        <f t="shared" si="99"/>
        <v>0</v>
      </c>
      <c r="AF242" s="2">
        <f t="shared" si="100"/>
        <v>0</v>
      </c>
      <c r="AG242" s="2">
        <f t="shared" si="101"/>
        <v>0</v>
      </c>
      <c r="AH242" s="2">
        <f t="shared" si="102"/>
        <v>0</v>
      </c>
      <c r="AI242" s="2">
        <f t="shared" si="103"/>
        <v>0</v>
      </c>
      <c r="AJ242" s="2">
        <f t="shared" si="104"/>
        <v>0</v>
      </c>
      <c r="AK242" s="2">
        <f t="shared" si="105"/>
        <v>0</v>
      </c>
      <c r="AL242" s="154">
        <f t="shared" si="106"/>
        <v>0</v>
      </c>
      <c r="AM242" s="2">
        <f t="shared" si="118"/>
        <v>0</v>
      </c>
      <c r="AN242" s="2"/>
      <c r="AO242">
        <f t="shared" si="119"/>
        <v>2344</v>
      </c>
      <c r="AP242" s="117"/>
      <c r="AQ242" s="2"/>
      <c r="AR242" s="2">
        <f>INDEX('2001'!$B$44:$B$140,'10Year_History_Results'!BF242)</f>
        <v>0</v>
      </c>
      <c r="AS242" s="2">
        <f>INDEX('2002'!$B$44:$B$140,'10Year_History_Results'!BG242)</f>
        <v>0</v>
      </c>
      <c r="AT242" s="2">
        <f>INDEX('2003'!$B$44:$B$140,'10Year_History_Results'!BH242)</f>
        <v>0</v>
      </c>
      <c r="AU242" s="2">
        <f>INDEX('2004'!$B$44:$B$140,'10Year_History_Results'!BI242)</f>
        <v>0</v>
      </c>
      <c r="AV242" s="2">
        <f>INDEX('2005'!$B$44:$B$140,'10Year_History_Results'!BJ242)</f>
        <v>0</v>
      </c>
      <c r="AW242" s="2">
        <f>INDEX('2006'!$B$44:$B$140,'10Year_History_Results'!BK242)</f>
        <v>0</v>
      </c>
      <c r="AX242" s="2">
        <f>INDEX('2007'!$B$44:$B$140,'10Year_History_Results'!BL242)</f>
        <v>0</v>
      </c>
      <c r="AY242" s="2">
        <f>INDEX('2008'!$B$44:$B$140,'10Year_History_Results'!BM242)</f>
        <v>9</v>
      </c>
      <c r="AZ242" s="2">
        <f>INDEX('2009'!$B$44:$B$140,'10Year_History_Results'!BN242)</f>
        <v>0</v>
      </c>
      <c r="BA242" s="154">
        <f>INDEX('2010'!$B$44:$B$140,'10Year_History_Results'!BO242)</f>
        <v>0</v>
      </c>
      <c r="BC242">
        <f t="shared" si="120"/>
        <v>2344</v>
      </c>
      <c r="BD242" s="117"/>
      <c r="BE242" s="2"/>
      <c r="BF242" s="2">
        <f>IF(ISNA(MATCH($BC242,'2001'!$A$44:$A$139,0)),97,MATCH($BC242,'2001'!$A$44:$A$139,0))</f>
        <v>97</v>
      </c>
      <c r="BG242" s="2">
        <f>IF(ISNA(MATCH($BC242,'2002'!$A$44:$A$139,0)),97,MATCH($BC242,'2002'!$A$44:$A$139,0))</f>
        <v>97</v>
      </c>
      <c r="BH242" s="2">
        <f>IF(ISNA(MATCH($BC242,'2003'!$A$44:$A$139,0)),97,MATCH($BC242,'2003'!$A$44:$A$139,0))</f>
        <v>97</v>
      </c>
      <c r="BI242" s="2">
        <f>IF(ISNA(MATCH($BC242,'2004'!$A$44:$A$139,0)),97,MATCH($BC242,'2004'!$A$44:$A$139,0))</f>
        <v>97</v>
      </c>
      <c r="BJ242" s="2">
        <f>IF(ISNA(MATCH($BC242,'2005'!$A$44:$A$139,0)),97,MATCH($BC242,'2005'!$A$44:$A$139,0))</f>
        <v>97</v>
      </c>
      <c r="BK242" s="2">
        <f>IF(ISNA(MATCH($BC242,'2006'!$A$44:$A$139,0)),97,MATCH($BC242,'2006'!$A$44:$A$139,0))</f>
        <v>97</v>
      </c>
      <c r="BL242" s="2">
        <f>IF(ISNA(MATCH($BC242,'2007'!$A$44:$A$139,0)),97,MATCH($BC242,'2007'!$A$44:$A$139,0))</f>
        <v>97</v>
      </c>
      <c r="BM242" s="2">
        <f>IF(ISNA(MATCH($BC242,'2008'!$A$44:$A$139,0)),97,MATCH($BC242,'2008'!$A$44:$A$139,0))</f>
        <v>95</v>
      </c>
      <c r="BN242" s="2">
        <f>IF(ISNA(MATCH($BC242,'2009'!$A$44:$A$139,0)),97,MATCH($BC242,'2009'!$A$44:$A$139,0))</f>
        <v>97</v>
      </c>
      <c r="BO242" s="154">
        <f>IF(ISNA(MATCH($BC242,'2010'!$A$44:$A$139,0)),97,MATCH($BC242,'2010'!$A$44:$A$139,0))</f>
        <v>97</v>
      </c>
      <c r="BQ242">
        <f t="shared" si="121"/>
        <v>2344</v>
      </c>
      <c r="BR242" s="326"/>
      <c r="BS242" s="324"/>
      <c r="BT242" s="324">
        <f t="shared" si="122"/>
        <v>0</v>
      </c>
      <c r="BU242" s="324">
        <f t="shared" si="107"/>
        <v>0</v>
      </c>
      <c r="BV242" s="324">
        <f t="shared" si="108"/>
        <v>0</v>
      </c>
      <c r="BW242" s="324">
        <f t="shared" si="109"/>
        <v>0</v>
      </c>
      <c r="BX242" s="324">
        <f t="shared" si="110"/>
        <v>0</v>
      </c>
      <c r="BY242" s="324">
        <f t="shared" si="111"/>
        <v>0</v>
      </c>
      <c r="BZ242" s="324">
        <f t="shared" si="112"/>
        <v>0</v>
      </c>
      <c r="CA242" s="324">
        <f t="shared" si="113"/>
        <v>9</v>
      </c>
      <c r="CB242" s="324">
        <f t="shared" si="114"/>
        <v>5.9993999999999996</v>
      </c>
      <c r="CC242" s="325">
        <f t="shared" si="115"/>
        <v>3.9992000399999994</v>
      </c>
    </row>
    <row r="243" spans="2:81" ht="13.5" thickBot="1">
      <c r="B243" s="138">
        <v>118</v>
      </c>
      <c r="C243" s="52">
        <f t="shared" si="93"/>
        <v>2</v>
      </c>
      <c r="D243" s="52">
        <f t="shared" si="116"/>
        <v>0</v>
      </c>
      <c r="E243" s="99"/>
      <c r="F243" s="2">
        <f t="shared" si="123"/>
        <v>238</v>
      </c>
      <c r="G243" s="100">
        <v>2591</v>
      </c>
      <c r="H243" s="169">
        <f t="shared" si="94"/>
        <v>1</v>
      </c>
      <c r="I243" s="169">
        <f t="shared" si="95"/>
        <v>9</v>
      </c>
      <c r="J243" s="331">
        <f t="shared" si="96"/>
        <v>3.9992000399999994</v>
      </c>
      <c r="K243" s="99"/>
      <c r="L243" s="268"/>
      <c r="M243" s="268" t="e">
        <f>(INDEX(Finish_table!R$4:R$83,MATCH('10Year_History_Results'!$G243,Finish_table!S$4:S$83,0),1))</f>
        <v>#N/A</v>
      </c>
      <c r="N243" s="268" t="e">
        <f>(INDEX(Finish_table!Z$4:Z$99,MATCH('10Year_History_Results'!$G243,Finish_table!AA$4:AA$99,0),1))</f>
        <v>#N/A</v>
      </c>
      <c r="O243" s="268" t="e">
        <f>(INDEX(Finish_table!AI$4:AI$99,MATCH('10Year_History_Results'!$G243,Finish_table!AJ$4:AJ$99,0),1))</f>
        <v>#N/A</v>
      </c>
      <c r="P243" s="268" t="e">
        <f>(INDEX(Finish_table!AR$4:AR$99,MATCH('10Year_History_Results'!$G243,Finish_table!AS$4:AS$99,0),1))</f>
        <v>#N/A</v>
      </c>
      <c r="Q243" s="268" t="e">
        <f>(INDEX(Finish_table!BA$4:BA$99,MATCH('10Year_History_Results'!$G243,Finish_table!BB$4:BB$99,0),1))</f>
        <v>#N/A</v>
      </c>
      <c r="R243" s="268" t="e">
        <f>(INDEX(Finish_table!BJ$4:BJ$99,MATCH('10Year_History_Results'!$G243,Finish_table!BK$4:BK$99,0),1))</f>
        <v>#N/A</v>
      </c>
      <c r="S243" s="268" t="e">
        <f>(INDEX(Finish_table!BS$4:BS$99,MATCH('10Year_History_Results'!$G243,Finish_table!BT$4:BT$99,0),1))</f>
        <v>#N/A</v>
      </c>
      <c r="T243" s="268" t="str">
        <f>(INDEX(Finish_table!CB$4:CB$99,MATCH('10Year_History_Results'!$G243,Finish_table!CC$4:CC$99,0),1))</f>
        <v>QF</v>
      </c>
      <c r="U243" s="268" t="e">
        <f>(INDEX(Finish_table!CK$4:CK$99,MATCH('10Year_History_Results'!$G243,Finish_table!CL$4:CL$99,0),1))</f>
        <v>#N/A</v>
      </c>
      <c r="V243" s="288" t="e">
        <f>(INDEX(Finish_table!CT$4:CT$99,MATCH('10Year_History_Results'!$G243,Finish_table!CU$4:CU$99,0),1))</f>
        <v>#N/A</v>
      </c>
      <c r="W243" s="2"/>
      <c r="Z243">
        <f t="shared" si="97"/>
        <v>2591</v>
      </c>
      <c r="AA243" s="117"/>
      <c r="AB243" s="2"/>
      <c r="AC243" s="2">
        <f t="shared" si="117"/>
        <v>0</v>
      </c>
      <c r="AD243" s="2">
        <f t="shared" si="98"/>
        <v>0</v>
      </c>
      <c r="AE243" s="2">
        <f t="shared" si="99"/>
        <v>0</v>
      </c>
      <c r="AF243" s="2">
        <f t="shared" si="100"/>
        <v>0</v>
      </c>
      <c r="AG243" s="2">
        <f t="shared" si="101"/>
        <v>0</v>
      </c>
      <c r="AH243" s="2">
        <f t="shared" si="102"/>
        <v>0</v>
      </c>
      <c r="AI243" s="2">
        <f t="shared" si="103"/>
        <v>0</v>
      </c>
      <c r="AJ243" s="2">
        <f t="shared" si="104"/>
        <v>0</v>
      </c>
      <c r="AK243" s="2">
        <f t="shared" si="105"/>
        <v>0</v>
      </c>
      <c r="AL243" s="154">
        <f t="shared" si="106"/>
        <v>0</v>
      </c>
      <c r="AM243" s="2">
        <f t="shared" si="118"/>
        <v>0</v>
      </c>
      <c r="AN243" s="2"/>
      <c r="AO243">
        <f t="shared" si="119"/>
        <v>2591</v>
      </c>
      <c r="AP243" s="117"/>
      <c r="AQ243" s="2"/>
      <c r="AR243" s="2">
        <f>INDEX('2001'!$B$44:$B$140,'10Year_History_Results'!BF243)</f>
        <v>0</v>
      </c>
      <c r="AS243" s="2">
        <f>INDEX('2002'!$B$44:$B$140,'10Year_History_Results'!BG243)</f>
        <v>0</v>
      </c>
      <c r="AT243" s="2">
        <f>INDEX('2003'!$B$44:$B$140,'10Year_History_Results'!BH243)</f>
        <v>0</v>
      </c>
      <c r="AU243" s="2">
        <f>INDEX('2004'!$B$44:$B$140,'10Year_History_Results'!BI243)</f>
        <v>0</v>
      </c>
      <c r="AV243" s="2">
        <f>INDEX('2005'!$B$44:$B$140,'10Year_History_Results'!BJ243)</f>
        <v>0</v>
      </c>
      <c r="AW243" s="2">
        <f>INDEX('2006'!$B$44:$B$140,'10Year_History_Results'!BK243)</f>
        <v>0</v>
      </c>
      <c r="AX243" s="2">
        <f>INDEX('2007'!$B$44:$B$140,'10Year_History_Results'!BL243)</f>
        <v>0</v>
      </c>
      <c r="AY243" s="2">
        <f>INDEX('2008'!$B$44:$B$140,'10Year_History_Results'!BM243)</f>
        <v>9</v>
      </c>
      <c r="AZ243" s="2">
        <f>INDEX('2009'!$B$44:$B$140,'10Year_History_Results'!BN243)</f>
        <v>0</v>
      </c>
      <c r="BA243" s="154">
        <f>INDEX('2010'!$B$44:$B$140,'10Year_History_Results'!BO243)</f>
        <v>0</v>
      </c>
      <c r="BC243">
        <f t="shared" si="120"/>
        <v>2591</v>
      </c>
      <c r="BD243" s="117"/>
      <c r="BE243" s="2"/>
      <c r="BF243" s="2">
        <f>IF(ISNA(MATCH($BC243,'2001'!$A$44:$A$139,0)),97,MATCH($BC243,'2001'!$A$44:$A$139,0))</f>
        <v>97</v>
      </c>
      <c r="BG243" s="2">
        <f>IF(ISNA(MATCH($BC243,'2002'!$A$44:$A$139,0)),97,MATCH($BC243,'2002'!$A$44:$A$139,0))</f>
        <v>97</v>
      </c>
      <c r="BH243" s="2">
        <f>IF(ISNA(MATCH($BC243,'2003'!$A$44:$A$139,0)),97,MATCH($BC243,'2003'!$A$44:$A$139,0))</f>
        <v>97</v>
      </c>
      <c r="BI243" s="2">
        <f>IF(ISNA(MATCH($BC243,'2004'!$A$44:$A$139,0)),97,MATCH($BC243,'2004'!$A$44:$A$139,0))</f>
        <v>97</v>
      </c>
      <c r="BJ243" s="2">
        <f>IF(ISNA(MATCH($BC243,'2005'!$A$44:$A$139,0)),97,MATCH($BC243,'2005'!$A$44:$A$139,0))</f>
        <v>97</v>
      </c>
      <c r="BK243" s="2">
        <f>IF(ISNA(MATCH($BC243,'2006'!$A$44:$A$139,0)),97,MATCH($BC243,'2006'!$A$44:$A$139,0))</f>
        <v>97</v>
      </c>
      <c r="BL243" s="2">
        <f>IF(ISNA(MATCH($BC243,'2007'!$A$44:$A$139,0)),97,MATCH($BC243,'2007'!$A$44:$A$139,0))</f>
        <v>97</v>
      </c>
      <c r="BM243" s="2">
        <f>IF(ISNA(MATCH($BC243,'2008'!$A$44:$A$139,0)),97,MATCH($BC243,'2008'!$A$44:$A$139,0))</f>
        <v>96</v>
      </c>
      <c r="BN243" s="2">
        <f>IF(ISNA(MATCH($BC243,'2009'!$A$44:$A$139,0)),97,MATCH($BC243,'2009'!$A$44:$A$139,0))</f>
        <v>97</v>
      </c>
      <c r="BO243" s="154">
        <f>IF(ISNA(MATCH($BC243,'2010'!$A$44:$A$139,0)),97,MATCH($BC243,'2010'!$A$44:$A$139,0))</f>
        <v>97</v>
      </c>
      <c r="BQ243">
        <f t="shared" si="121"/>
        <v>2591</v>
      </c>
      <c r="BR243" s="326"/>
      <c r="BS243" s="324"/>
      <c r="BT243" s="324">
        <f t="shared" si="122"/>
        <v>0</v>
      </c>
      <c r="BU243" s="324">
        <f t="shared" si="107"/>
        <v>0</v>
      </c>
      <c r="BV243" s="324">
        <f t="shared" si="108"/>
        <v>0</v>
      </c>
      <c r="BW243" s="324">
        <f t="shared" si="109"/>
        <v>0</v>
      </c>
      <c r="BX243" s="324">
        <f t="shared" si="110"/>
        <v>0</v>
      </c>
      <c r="BY243" s="324">
        <f t="shared" si="111"/>
        <v>0</v>
      </c>
      <c r="BZ243" s="324">
        <f t="shared" si="112"/>
        <v>0</v>
      </c>
      <c r="CA243" s="324">
        <f t="shared" si="113"/>
        <v>9</v>
      </c>
      <c r="CB243" s="324">
        <f t="shared" si="114"/>
        <v>5.9993999999999996</v>
      </c>
      <c r="CC243" s="325">
        <f t="shared" si="115"/>
        <v>3.9992000399999994</v>
      </c>
    </row>
    <row r="244" spans="2:81" ht="13.5" thickBot="1">
      <c r="B244" s="149">
        <v>118</v>
      </c>
      <c r="C244" s="52">
        <f t="shared" si="93"/>
        <v>3</v>
      </c>
      <c r="D244" s="52">
        <f t="shared" si="116"/>
        <v>0</v>
      </c>
      <c r="E244" s="99"/>
      <c r="F244" s="2">
        <f t="shared" si="123"/>
        <v>239</v>
      </c>
      <c r="G244" s="100">
        <v>378</v>
      </c>
      <c r="H244" s="169">
        <f t="shared" si="94"/>
        <v>3</v>
      </c>
      <c r="I244" s="169">
        <f t="shared" si="95"/>
        <v>71</v>
      </c>
      <c r="J244" s="331">
        <f t="shared" si="96"/>
        <v>3.9576102261989963</v>
      </c>
      <c r="K244" s="99"/>
      <c r="L244" s="268"/>
      <c r="M244" s="268" t="str">
        <f>(INDEX(Finish_table!R$4:R$83,MATCH('10Year_History_Results'!$G244,Finish_table!S$4:S$83,0),1))</f>
        <v>SF</v>
      </c>
      <c r="N244" s="268" t="e">
        <f>(INDEX(Finish_table!Z$4:Z$99,MATCH('10Year_History_Results'!$G244,Finish_table!AA$4:AA$99,0),1))</f>
        <v>#N/A</v>
      </c>
      <c r="O244" s="268" t="str">
        <f>(INDEX(Finish_table!AI$4:AI$99,MATCH('10Year_History_Results'!$G244,Finish_table!AJ$4:AJ$99,0),1))</f>
        <v>W</v>
      </c>
      <c r="P244" s="268" t="str">
        <f>(INDEX(Finish_table!AR$4:AR$99,MATCH('10Year_History_Results'!$G244,Finish_table!AS$4:AS$99,0),1))</f>
        <v>QF</v>
      </c>
      <c r="Q244" s="268" t="e">
        <f>(INDEX(Finish_table!BA$4:BA$99,MATCH('10Year_History_Results'!$G244,Finish_table!BB$4:BB$99,0),1))</f>
        <v>#N/A</v>
      </c>
      <c r="R244" s="268" t="e">
        <f>(INDEX(Finish_table!BJ$4:BJ$99,MATCH('10Year_History_Results'!$G244,Finish_table!BK$4:BK$99,0),1))</f>
        <v>#N/A</v>
      </c>
      <c r="S244" s="268" t="e">
        <f>(INDEX(Finish_table!BS$4:BS$99,MATCH('10Year_History_Results'!$G244,Finish_table!BT$4:BT$99,0),1))</f>
        <v>#N/A</v>
      </c>
      <c r="T244" s="268" t="e">
        <f>(INDEX(Finish_table!CB$4:CB$99,MATCH('10Year_History_Results'!$G244,Finish_table!CC$4:CC$99,0),1))</f>
        <v>#N/A</v>
      </c>
      <c r="U244" s="268" t="e">
        <f>(INDEX(Finish_table!CK$4:CK$99,MATCH('10Year_History_Results'!$G244,Finish_table!CL$4:CL$99,0),1))</f>
        <v>#N/A</v>
      </c>
      <c r="V244" s="288" t="e">
        <f>(INDEX(Finish_table!CT$4:CT$99,MATCH('10Year_History_Results'!$G244,Finish_table!CU$4:CU$99,0),1))</f>
        <v>#N/A</v>
      </c>
      <c r="W244" s="2"/>
      <c r="Z244">
        <f t="shared" si="97"/>
        <v>378</v>
      </c>
      <c r="AA244" s="117"/>
      <c r="AB244" s="2"/>
      <c r="AC244" s="2">
        <f t="shared" si="117"/>
        <v>10</v>
      </c>
      <c r="AD244" s="2">
        <f t="shared" si="98"/>
        <v>0</v>
      </c>
      <c r="AE244" s="2">
        <f t="shared" si="99"/>
        <v>30</v>
      </c>
      <c r="AF244" s="2">
        <f t="shared" si="100"/>
        <v>0</v>
      </c>
      <c r="AG244" s="2">
        <f t="shared" si="101"/>
        <v>0</v>
      </c>
      <c r="AH244" s="2">
        <f t="shared" si="102"/>
        <v>0</v>
      </c>
      <c r="AI244" s="2">
        <f t="shared" si="103"/>
        <v>0</v>
      </c>
      <c r="AJ244" s="2">
        <f t="shared" si="104"/>
        <v>0</v>
      </c>
      <c r="AK244" s="2">
        <f t="shared" si="105"/>
        <v>0</v>
      </c>
      <c r="AL244" s="154">
        <f t="shared" si="106"/>
        <v>0</v>
      </c>
      <c r="AM244" s="2">
        <f t="shared" si="118"/>
        <v>9.6609178307929593</v>
      </c>
      <c r="AN244" s="2"/>
      <c r="AO244">
        <f t="shared" si="119"/>
        <v>378</v>
      </c>
      <c r="AP244" s="117"/>
      <c r="AQ244" s="2"/>
      <c r="AR244" s="2">
        <f>INDEX('2001'!$B$44:$B$140,'10Year_History_Results'!BF244)</f>
        <v>5</v>
      </c>
      <c r="AS244" s="2">
        <f>INDEX('2002'!$B$44:$B$140,'10Year_History_Results'!BG244)</f>
        <v>0</v>
      </c>
      <c r="AT244" s="2">
        <f>INDEX('2003'!$B$44:$B$140,'10Year_History_Results'!BH244)</f>
        <v>16</v>
      </c>
      <c r="AU244" s="2">
        <f>INDEX('2004'!$B$44:$B$140,'10Year_History_Results'!BI244)</f>
        <v>10</v>
      </c>
      <c r="AV244" s="2">
        <f>INDEX('2005'!$B$44:$B$140,'10Year_History_Results'!BJ244)</f>
        <v>0</v>
      </c>
      <c r="AW244" s="2">
        <f>INDEX('2006'!$B$44:$B$140,'10Year_History_Results'!BK244)</f>
        <v>0</v>
      </c>
      <c r="AX244" s="2">
        <f>INDEX('2007'!$B$44:$B$140,'10Year_History_Results'!BL244)</f>
        <v>0</v>
      </c>
      <c r="AY244" s="2">
        <f>INDEX('2008'!$B$44:$B$140,'10Year_History_Results'!BM244)</f>
        <v>0</v>
      </c>
      <c r="AZ244" s="2">
        <f>INDEX('2009'!$B$44:$B$140,'10Year_History_Results'!BN244)</f>
        <v>0</v>
      </c>
      <c r="BA244" s="154">
        <f>INDEX('2010'!$B$44:$B$140,'10Year_History_Results'!BO244)</f>
        <v>0</v>
      </c>
      <c r="BC244">
        <f t="shared" si="120"/>
        <v>378</v>
      </c>
      <c r="BD244" s="117"/>
      <c r="BE244" s="2"/>
      <c r="BF244" s="2">
        <f>IF(ISNA(MATCH($BC244,'2001'!$A$44:$A$139,0)),97,MATCH($BC244,'2001'!$A$44:$A$139,0))</f>
        <v>71</v>
      </c>
      <c r="BG244" s="2">
        <f>IF(ISNA(MATCH($BC244,'2002'!$A$44:$A$139,0)),97,MATCH($BC244,'2002'!$A$44:$A$139,0))</f>
        <v>97</v>
      </c>
      <c r="BH244" s="2">
        <f>IF(ISNA(MATCH($BC244,'2003'!$A$44:$A$139,0)),97,MATCH($BC244,'2003'!$A$44:$A$139,0))</f>
        <v>66</v>
      </c>
      <c r="BI244" s="2">
        <f>IF(ISNA(MATCH($BC244,'2004'!$A$44:$A$139,0)),97,MATCH($BC244,'2004'!$A$44:$A$139,0))</f>
        <v>57</v>
      </c>
      <c r="BJ244" s="2">
        <f>IF(ISNA(MATCH($BC244,'2005'!$A$44:$A$139,0)),97,MATCH($BC244,'2005'!$A$44:$A$139,0))</f>
        <v>97</v>
      </c>
      <c r="BK244" s="2">
        <f>IF(ISNA(MATCH($BC244,'2006'!$A$44:$A$139,0)),97,MATCH($BC244,'2006'!$A$44:$A$139,0))</f>
        <v>97</v>
      </c>
      <c r="BL244" s="2">
        <f>IF(ISNA(MATCH($BC244,'2007'!$A$44:$A$139,0)),97,MATCH($BC244,'2007'!$A$44:$A$139,0))</f>
        <v>97</v>
      </c>
      <c r="BM244" s="2">
        <f>IF(ISNA(MATCH($BC244,'2008'!$A$44:$A$139,0)),97,MATCH($BC244,'2008'!$A$44:$A$139,0))</f>
        <v>97</v>
      </c>
      <c r="BN244" s="2">
        <f>IF(ISNA(MATCH($BC244,'2009'!$A$44:$A$139,0)),97,MATCH($BC244,'2009'!$A$44:$A$139,0))</f>
        <v>97</v>
      </c>
      <c r="BO244" s="154">
        <f>IF(ISNA(MATCH($BC244,'2010'!$A$44:$A$139,0)),97,MATCH($BC244,'2010'!$A$44:$A$139,0))</f>
        <v>97</v>
      </c>
      <c r="BQ244">
        <f t="shared" si="121"/>
        <v>378</v>
      </c>
      <c r="BR244" s="326"/>
      <c r="BS244" s="324"/>
      <c r="BT244" s="324">
        <f t="shared" si="122"/>
        <v>15</v>
      </c>
      <c r="BU244" s="324">
        <f t="shared" si="107"/>
        <v>9.9989999999999988</v>
      </c>
      <c r="BV244" s="324">
        <f t="shared" si="108"/>
        <v>52.665333400000002</v>
      </c>
      <c r="BW244" s="324">
        <f t="shared" si="109"/>
        <v>45.10671124444</v>
      </c>
      <c r="BX244" s="324">
        <f t="shared" si="110"/>
        <v>30.068133715543702</v>
      </c>
      <c r="BY244" s="324">
        <f t="shared" si="111"/>
        <v>20.043417934781431</v>
      </c>
      <c r="BZ244" s="324">
        <f t="shared" si="112"/>
        <v>13.360942395325301</v>
      </c>
      <c r="CA244" s="324">
        <f t="shared" si="113"/>
        <v>8.9064042007238449</v>
      </c>
      <c r="CB244" s="324">
        <f t="shared" si="114"/>
        <v>5.9370090402025149</v>
      </c>
      <c r="CC244" s="325">
        <f t="shared" si="115"/>
        <v>3.9576102261989963</v>
      </c>
    </row>
    <row r="245" spans="2:81" ht="13.5" thickBot="1">
      <c r="B245" s="138">
        <v>118</v>
      </c>
      <c r="C245" s="52">
        <f t="shared" si="93"/>
        <v>4</v>
      </c>
      <c r="D245" s="52">
        <f t="shared" si="116"/>
        <v>0</v>
      </c>
      <c r="E245" s="99"/>
      <c r="F245" s="2">
        <f t="shared" si="123"/>
        <v>240</v>
      </c>
      <c r="G245" s="100">
        <v>1680</v>
      </c>
      <c r="H245" s="169">
        <f t="shared" si="94"/>
        <v>2</v>
      </c>
      <c r="I245" s="169">
        <f t="shared" si="95"/>
        <v>24</v>
      </c>
      <c r="J245" s="331">
        <f t="shared" si="96"/>
        <v>3.9488793125673087</v>
      </c>
      <c r="K245" s="99"/>
      <c r="L245" s="268"/>
      <c r="M245" s="268" t="e">
        <f>(INDEX(Finish_table!R$4:R$83,MATCH('10Year_History_Results'!$G245,Finish_table!S$4:S$83,0),1))</f>
        <v>#N/A</v>
      </c>
      <c r="N245" s="268" t="e">
        <f>(INDEX(Finish_table!Z$4:Z$99,MATCH('10Year_History_Results'!$G245,Finish_table!AA$4:AA$99,0),1))</f>
        <v>#N/A</v>
      </c>
      <c r="O245" s="268" t="e">
        <f>(INDEX(Finish_table!AI$4:AI$99,MATCH('10Year_History_Results'!$G245,Finish_table!AJ$4:AJ$99,0),1))</f>
        <v>#N/A</v>
      </c>
      <c r="P245" s="268" t="e">
        <f>(INDEX(Finish_table!AR$4:AR$99,MATCH('10Year_History_Results'!$G245,Finish_table!AS$4:AS$99,0),1))</f>
        <v>#N/A</v>
      </c>
      <c r="Q245" s="268" t="str">
        <f>(INDEX(Finish_table!BA$4:BA$99,MATCH('10Year_History_Results'!$G245,Finish_table!BB$4:BB$99,0),1))</f>
        <v>QF</v>
      </c>
      <c r="R245" s="268" t="str">
        <f>(INDEX(Finish_table!BJ$4:BJ$99,MATCH('10Year_History_Results'!$G245,Finish_table!BK$4:BK$99,0),1))</f>
        <v>QF</v>
      </c>
      <c r="S245" s="268" t="e">
        <f>(INDEX(Finish_table!BS$4:BS$99,MATCH('10Year_History_Results'!$G245,Finish_table!BT$4:BT$99,0),1))</f>
        <v>#N/A</v>
      </c>
      <c r="T245" s="268" t="e">
        <f>(INDEX(Finish_table!CB$4:CB$99,MATCH('10Year_History_Results'!$G245,Finish_table!CC$4:CC$99,0),1))</f>
        <v>#N/A</v>
      </c>
      <c r="U245" s="268" t="e">
        <f>(INDEX(Finish_table!CK$4:CK$99,MATCH('10Year_History_Results'!$G245,Finish_table!CL$4:CL$99,0),1))</f>
        <v>#N/A</v>
      </c>
      <c r="V245" s="288" t="e">
        <f>(INDEX(Finish_table!CT$4:CT$99,MATCH('10Year_History_Results'!$G245,Finish_table!CU$4:CU$99,0),1))</f>
        <v>#N/A</v>
      </c>
      <c r="W245" s="2"/>
      <c r="Z245">
        <f t="shared" si="97"/>
        <v>1680</v>
      </c>
      <c r="AA245" s="117"/>
      <c r="AB245" s="2"/>
      <c r="AC245" s="2">
        <f t="shared" si="117"/>
        <v>0</v>
      </c>
      <c r="AD245" s="2">
        <f t="shared" si="98"/>
        <v>0</v>
      </c>
      <c r="AE245" s="2">
        <f t="shared" si="99"/>
        <v>0</v>
      </c>
      <c r="AF245" s="2">
        <f t="shared" si="100"/>
        <v>0</v>
      </c>
      <c r="AG245" s="2">
        <f t="shared" si="101"/>
        <v>0</v>
      </c>
      <c r="AH245" s="2">
        <f t="shared" si="102"/>
        <v>0</v>
      </c>
      <c r="AI245" s="2">
        <f t="shared" si="103"/>
        <v>0</v>
      </c>
      <c r="AJ245" s="2">
        <f t="shared" si="104"/>
        <v>0</v>
      </c>
      <c r="AK245" s="2">
        <f t="shared" si="105"/>
        <v>0</v>
      </c>
      <c r="AL245" s="154">
        <f t="shared" si="106"/>
        <v>0</v>
      </c>
      <c r="AM245" s="2">
        <f t="shared" si="118"/>
        <v>0</v>
      </c>
      <c r="AN245" s="2"/>
      <c r="AO245">
        <f t="shared" si="119"/>
        <v>1680</v>
      </c>
      <c r="AP245" s="117"/>
      <c r="AQ245" s="2"/>
      <c r="AR245" s="2">
        <f>INDEX('2001'!$B$44:$B$140,'10Year_History_Results'!BF245)</f>
        <v>0</v>
      </c>
      <c r="AS245" s="2">
        <f>INDEX('2002'!$B$44:$B$140,'10Year_History_Results'!BG245)</f>
        <v>0</v>
      </c>
      <c r="AT245" s="2">
        <f>INDEX('2003'!$B$44:$B$140,'10Year_History_Results'!BH245)</f>
        <v>0</v>
      </c>
      <c r="AU245" s="2">
        <f>INDEX('2004'!$B$44:$B$140,'10Year_History_Results'!BI245)</f>
        <v>0</v>
      </c>
      <c r="AV245" s="2">
        <f>INDEX('2005'!$B$44:$B$140,'10Year_History_Results'!BJ245)</f>
        <v>12</v>
      </c>
      <c r="AW245" s="2">
        <f>INDEX('2006'!$B$44:$B$140,'10Year_History_Results'!BK245)</f>
        <v>12</v>
      </c>
      <c r="AX245" s="2">
        <f>INDEX('2007'!$B$44:$B$140,'10Year_History_Results'!BL245)</f>
        <v>0</v>
      </c>
      <c r="AY245" s="2">
        <f>INDEX('2008'!$B$44:$B$140,'10Year_History_Results'!BM245)</f>
        <v>0</v>
      </c>
      <c r="AZ245" s="2">
        <f>INDEX('2009'!$B$44:$B$140,'10Year_History_Results'!BN245)</f>
        <v>0</v>
      </c>
      <c r="BA245" s="154">
        <f>INDEX('2010'!$B$44:$B$140,'10Year_History_Results'!BO245)</f>
        <v>0</v>
      </c>
      <c r="BC245">
        <f t="shared" si="120"/>
        <v>1680</v>
      </c>
      <c r="BD245" s="117"/>
      <c r="BE245" s="2"/>
      <c r="BF245" s="2">
        <f>IF(ISNA(MATCH($BC245,'2001'!$A$44:$A$139,0)),97,MATCH($BC245,'2001'!$A$44:$A$139,0))</f>
        <v>97</v>
      </c>
      <c r="BG245" s="2">
        <f>IF(ISNA(MATCH($BC245,'2002'!$A$44:$A$139,0)),97,MATCH($BC245,'2002'!$A$44:$A$139,0))</f>
        <v>97</v>
      </c>
      <c r="BH245" s="2">
        <f>IF(ISNA(MATCH($BC245,'2003'!$A$44:$A$139,0)),97,MATCH($BC245,'2003'!$A$44:$A$139,0))</f>
        <v>97</v>
      </c>
      <c r="BI245" s="2">
        <f>IF(ISNA(MATCH($BC245,'2004'!$A$44:$A$139,0)),97,MATCH($BC245,'2004'!$A$44:$A$139,0))</f>
        <v>97</v>
      </c>
      <c r="BJ245" s="2">
        <f>IF(ISNA(MATCH($BC245,'2005'!$A$44:$A$139,0)),97,MATCH($BC245,'2005'!$A$44:$A$139,0))</f>
        <v>96</v>
      </c>
      <c r="BK245" s="2">
        <f>IF(ISNA(MATCH($BC245,'2006'!$A$44:$A$139,0)),97,MATCH($BC245,'2006'!$A$44:$A$139,0))</f>
        <v>92</v>
      </c>
      <c r="BL245" s="2">
        <f>IF(ISNA(MATCH($BC245,'2007'!$A$44:$A$139,0)),97,MATCH($BC245,'2007'!$A$44:$A$139,0))</f>
        <v>97</v>
      </c>
      <c r="BM245" s="2">
        <f>IF(ISNA(MATCH($BC245,'2008'!$A$44:$A$139,0)),97,MATCH($BC245,'2008'!$A$44:$A$139,0))</f>
        <v>97</v>
      </c>
      <c r="BN245" s="2">
        <f>IF(ISNA(MATCH($BC245,'2009'!$A$44:$A$139,0)),97,MATCH($BC245,'2009'!$A$44:$A$139,0))</f>
        <v>97</v>
      </c>
      <c r="BO245" s="154">
        <f>IF(ISNA(MATCH($BC245,'2010'!$A$44:$A$139,0)),97,MATCH($BC245,'2010'!$A$44:$A$139,0))</f>
        <v>97</v>
      </c>
      <c r="BQ245">
        <f t="shared" si="121"/>
        <v>1680</v>
      </c>
      <c r="BR245" s="326"/>
      <c r="BS245" s="324"/>
      <c r="BT245" s="324">
        <f t="shared" si="122"/>
        <v>0</v>
      </c>
      <c r="BU245" s="324">
        <f t="shared" si="107"/>
        <v>0</v>
      </c>
      <c r="BV245" s="324">
        <f t="shared" si="108"/>
        <v>0</v>
      </c>
      <c r="BW245" s="324">
        <f t="shared" si="109"/>
        <v>0</v>
      </c>
      <c r="BX245" s="324">
        <f t="shared" si="110"/>
        <v>12</v>
      </c>
      <c r="BY245" s="324">
        <f t="shared" si="111"/>
        <v>19.999200000000002</v>
      </c>
      <c r="BZ245" s="324">
        <f t="shared" si="112"/>
        <v>13.33146672</v>
      </c>
      <c r="CA245" s="324">
        <f t="shared" si="113"/>
        <v>8.8867557155519989</v>
      </c>
      <c r="CB245" s="324">
        <f t="shared" si="114"/>
        <v>5.9239113599869624</v>
      </c>
      <c r="CC245" s="325">
        <f t="shared" si="115"/>
        <v>3.9488793125673087</v>
      </c>
    </row>
    <row r="246" spans="2:81" ht="13.5" thickBot="1">
      <c r="B246" s="138">
        <v>118</v>
      </c>
      <c r="C246" s="52">
        <f t="shared" si="93"/>
        <v>5</v>
      </c>
      <c r="D246" s="52">
        <f t="shared" si="116"/>
        <v>0</v>
      </c>
      <c r="E246" s="99"/>
      <c r="F246" s="2">
        <f t="shared" si="123"/>
        <v>241</v>
      </c>
      <c r="G246" s="100">
        <v>223</v>
      </c>
      <c r="H246" s="169">
        <f t="shared" si="94"/>
        <v>2</v>
      </c>
      <c r="I246" s="169">
        <f t="shared" si="95"/>
        <v>14</v>
      </c>
      <c r="J246" s="331">
        <f t="shared" si="96"/>
        <v>3.909183118238269</v>
      </c>
      <c r="K246" s="99"/>
      <c r="L246" s="268"/>
      <c r="M246" s="268" t="e">
        <f>(INDEX(Finish_table!R$4:R$83,MATCH('10Year_History_Results'!$G246,Finish_table!S$4:S$83,0),1))</f>
        <v>#N/A</v>
      </c>
      <c r="N246" s="268" t="e">
        <f>(INDEX(Finish_table!Z$4:Z$99,MATCH('10Year_History_Results'!$G246,Finish_table!AA$4:AA$99,0),1))</f>
        <v>#N/A</v>
      </c>
      <c r="O246" s="268" t="str">
        <f>(INDEX(Finish_table!AI$4:AI$99,MATCH('10Year_History_Results'!$G246,Finish_table!AJ$4:AJ$99,0),1))</f>
        <v>QF</v>
      </c>
      <c r="P246" s="268" t="e">
        <f>(INDEX(Finish_table!AR$4:AR$99,MATCH('10Year_History_Results'!$G246,Finish_table!AS$4:AS$99,0),1))</f>
        <v>#N/A</v>
      </c>
      <c r="Q246" s="268" t="e">
        <f>(INDEX(Finish_table!BA$4:BA$99,MATCH('10Year_History_Results'!$G246,Finish_table!BB$4:BB$99,0),1))</f>
        <v>#N/A</v>
      </c>
      <c r="R246" s="268" t="e">
        <f>(INDEX(Finish_table!BJ$4:BJ$99,MATCH('10Year_History_Results'!$G246,Finish_table!BK$4:BK$99,0),1))</f>
        <v>#N/A</v>
      </c>
      <c r="S246" s="268" t="str">
        <f>(INDEX(Finish_table!BS$4:BS$99,MATCH('10Year_History_Results'!$G246,Finish_table!BT$4:BT$99,0),1))</f>
        <v>SF</v>
      </c>
      <c r="T246" s="268" t="e">
        <f>(INDEX(Finish_table!CB$4:CB$99,MATCH('10Year_History_Results'!$G246,Finish_table!CC$4:CC$99,0),1))</f>
        <v>#N/A</v>
      </c>
      <c r="U246" s="268" t="e">
        <f>(INDEX(Finish_table!CK$4:CK$99,MATCH('10Year_History_Results'!$G246,Finish_table!CL$4:CL$99,0),1))</f>
        <v>#N/A</v>
      </c>
      <c r="V246" s="288" t="e">
        <f>(INDEX(Finish_table!CT$4:CT$99,MATCH('10Year_History_Results'!$G246,Finish_table!CU$4:CU$99,0),1))</f>
        <v>#N/A</v>
      </c>
      <c r="W246" s="2"/>
      <c r="Z246">
        <f t="shared" si="97"/>
        <v>223</v>
      </c>
      <c r="AA246" s="117"/>
      <c r="AB246" s="2"/>
      <c r="AC246" s="2">
        <f t="shared" si="117"/>
        <v>0</v>
      </c>
      <c r="AD246" s="2">
        <f t="shared" si="98"/>
        <v>0</v>
      </c>
      <c r="AE246" s="2">
        <f t="shared" si="99"/>
        <v>0</v>
      </c>
      <c r="AF246" s="2">
        <f t="shared" si="100"/>
        <v>0</v>
      </c>
      <c r="AG246" s="2">
        <f t="shared" si="101"/>
        <v>0</v>
      </c>
      <c r="AH246" s="2">
        <f t="shared" si="102"/>
        <v>0</v>
      </c>
      <c r="AI246" s="2">
        <f t="shared" si="103"/>
        <v>10</v>
      </c>
      <c r="AJ246" s="2">
        <f t="shared" si="104"/>
        <v>0</v>
      </c>
      <c r="AK246" s="2">
        <f t="shared" si="105"/>
        <v>0</v>
      </c>
      <c r="AL246" s="154">
        <f t="shared" si="106"/>
        <v>0</v>
      </c>
      <c r="AM246" s="2">
        <f t="shared" si="118"/>
        <v>3.1622776601683795</v>
      </c>
      <c r="AN246" s="2"/>
      <c r="AO246">
        <f t="shared" si="119"/>
        <v>223</v>
      </c>
      <c r="AP246" s="117"/>
      <c r="AQ246" s="2"/>
      <c r="AR246" s="2">
        <f>INDEX('2001'!$B$44:$B$140,'10Year_History_Results'!BF246)</f>
        <v>0</v>
      </c>
      <c r="AS246" s="2">
        <f>INDEX('2002'!$B$44:$B$140,'10Year_History_Results'!BG246)</f>
        <v>0</v>
      </c>
      <c r="AT246" s="2">
        <f>INDEX('2003'!$B$44:$B$140,'10Year_History_Results'!BH246)</f>
        <v>1</v>
      </c>
      <c r="AU246" s="2">
        <f>INDEX('2004'!$B$44:$B$140,'10Year_History_Results'!BI246)</f>
        <v>0</v>
      </c>
      <c r="AV246" s="2">
        <f>INDEX('2005'!$B$44:$B$140,'10Year_History_Results'!BJ246)</f>
        <v>0</v>
      </c>
      <c r="AW246" s="2">
        <f>INDEX('2006'!$B$44:$B$140,'10Year_History_Results'!BK246)</f>
        <v>0</v>
      </c>
      <c r="AX246" s="2">
        <f>INDEX('2007'!$B$44:$B$140,'10Year_History_Results'!BL246)</f>
        <v>3</v>
      </c>
      <c r="AY246" s="2">
        <f>INDEX('2008'!$B$44:$B$140,'10Year_History_Results'!BM246)</f>
        <v>0</v>
      </c>
      <c r="AZ246" s="2">
        <f>INDEX('2009'!$B$44:$B$140,'10Year_History_Results'!BN246)</f>
        <v>0</v>
      </c>
      <c r="BA246" s="154">
        <f>INDEX('2010'!$B$44:$B$140,'10Year_History_Results'!BO246)</f>
        <v>0</v>
      </c>
      <c r="BC246">
        <f t="shared" si="120"/>
        <v>223</v>
      </c>
      <c r="BD246" s="117"/>
      <c r="BE246" s="2"/>
      <c r="BF246" s="2">
        <f>IF(ISNA(MATCH($BC246,'2001'!$A$44:$A$139,0)),97,MATCH($BC246,'2001'!$A$44:$A$139,0))</f>
        <v>97</v>
      </c>
      <c r="BG246" s="2">
        <f>IF(ISNA(MATCH($BC246,'2002'!$A$44:$A$139,0)),97,MATCH($BC246,'2002'!$A$44:$A$139,0))</f>
        <v>97</v>
      </c>
      <c r="BH246" s="2">
        <f>IF(ISNA(MATCH($BC246,'2003'!$A$44:$A$139,0)),97,MATCH($BC246,'2003'!$A$44:$A$139,0))</f>
        <v>40</v>
      </c>
      <c r="BI246" s="2">
        <f>IF(ISNA(MATCH($BC246,'2004'!$A$44:$A$139,0)),97,MATCH($BC246,'2004'!$A$44:$A$139,0))</f>
        <v>97</v>
      </c>
      <c r="BJ246" s="2">
        <f>IF(ISNA(MATCH($BC246,'2005'!$A$44:$A$139,0)),97,MATCH($BC246,'2005'!$A$44:$A$139,0))</f>
        <v>97</v>
      </c>
      <c r="BK246" s="2">
        <f>IF(ISNA(MATCH($BC246,'2006'!$A$44:$A$139,0)),97,MATCH($BC246,'2006'!$A$44:$A$139,0))</f>
        <v>97</v>
      </c>
      <c r="BL246" s="2">
        <f>IF(ISNA(MATCH($BC246,'2007'!$A$44:$A$139,0)),97,MATCH($BC246,'2007'!$A$44:$A$139,0))</f>
        <v>35</v>
      </c>
      <c r="BM246" s="2">
        <f>IF(ISNA(MATCH($BC246,'2008'!$A$44:$A$139,0)),97,MATCH($BC246,'2008'!$A$44:$A$139,0))</f>
        <v>97</v>
      </c>
      <c r="BN246" s="2">
        <f>IF(ISNA(MATCH($BC246,'2009'!$A$44:$A$139,0)),97,MATCH($BC246,'2009'!$A$44:$A$139,0))</f>
        <v>97</v>
      </c>
      <c r="BO246" s="154">
        <f>IF(ISNA(MATCH($BC246,'2010'!$A$44:$A$139,0)),97,MATCH($BC246,'2010'!$A$44:$A$139,0))</f>
        <v>97</v>
      </c>
      <c r="BQ246">
        <f t="shared" si="121"/>
        <v>223</v>
      </c>
      <c r="BR246" s="326"/>
      <c r="BS246" s="324"/>
      <c r="BT246" s="324">
        <f t="shared" si="122"/>
        <v>0</v>
      </c>
      <c r="BU246" s="324">
        <f t="shared" si="107"/>
        <v>0</v>
      </c>
      <c r="BV246" s="324">
        <f t="shared" si="108"/>
        <v>1</v>
      </c>
      <c r="BW246" s="324">
        <f t="shared" si="109"/>
        <v>0.66659999999999997</v>
      </c>
      <c r="BX246" s="324">
        <f t="shared" si="110"/>
        <v>0.44435555999999998</v>
      </c>
      <c r="BY246" s="324">
        <f t="shared" si="111"/>
        <v>0.29620741629599995</v>
      </c>
      <c r="BZ246" s="324">
        <f t="shared" si="112"/>
        <v>13.197451863702913</v>
      </c>
      <c r="CA246" s="324">
        <f t="shared" si="113"/>
        <v>8.7974214123443613</v>
      </c>
      <c r="CB246" s="324">
        <f t="shared" si="114"/>
        <v>5.8643611134687506</v>
      </c>
      <c r="CC246" s="325">
        <f t="shared" si="115"/>
        <v>3.909183118238269</v>
      </c>
    </row>
    <row r="247" spans="2:81" ht="13.5" thickBot="1">
      <c r="B247" s="138">
        <v>118</v>
      </c>
      <c r="C247" s="52">
        <f t="shared" si="93"/>
        <v>6</v>
      </c>
      <c r="D247" s="52">
        <f t="shared" si="116"/>
        <v>0</v>
      </c>
      <c r="E247" s="99"/>
      <c r="F247" s="2">
        <f t="shared" si="123"/>
        <v>242</v>
      </c>
      <c r="G247" s="100">
        <v>447</v>
      </c>
      <c r="H247" s="169">
        <f t="shared" si="94"/>
        <v>2</v>
      </c>
      <c r="I247" s="169">
        <f t="shared" si="95"/>
        <v>30</v>
      </c>
      <c r="J247" s="331">
        <f t="shared" si="96"/>
        <v>3.875507664376773</v>
      </c>
      <c r="K247" s="99"/>
      <c r="L247" s="268"/>
      <c r="M247" s="268" t="e">
        <f>(INDEX(Finish_table!R$4:R$83,MATCH('10Year_History_Results'!$G247,Finish_table!S$4:S$83,0),1))</f>
        <v>#N/A</v>
      </c>
      <c r="N247" s="268" t="e">
        <f>(INDEX(Finish_table!Z$4:Z$99,MATCH('10Year_History_Results'!$G247,Finish_table!AA$4:AA$99,0),1))</f>
        <v>#N/A</v>
      </c>
      <c r="O247" s="268" t="str">
        <f>(INDEX(Finish_table!AI$4:AI$99,MATCH('10Year_History_Results'!$G247,Finish_table!AJ$4:AJ$99,0),1))</f>
        <v>QF</v>
      </c>
      <c r="P247" s="268" t="e">
        <f>(INDEX(Finish_table!AR$4:AR$99,MATCH('10Year_History_Results'!$G247,Finish_table!AS$4:AS$99,0),1))</f>
        <v>#N/A</v>
      </c>
      <c r="Q247" s="268" t="str">
        <f>(INDEX(Finish_table!BA$4:BA$99,MATCH('10Year_History_Results'!$G247,Finish_table!BB$4:BB$99,0),1))</f>
        <v>F</v>
      </c>
      <c r="R247" s="268" t="e">
        <f>(INDEX(Finish_table!BJ$4:BJ$99,MATCH('10Year_History_Results'!$G247,Finish_table!BK$4:BK$99,0),1))</f>
        <v>#N/A</v>
      </c>
      <c r="S247" s="268" t="e">
        <f>(INDEX(Finish_table!BS$4:BS$99,MATCH('10Year_History_Results'!$G247,Finish_table!BT$4:BT$99,0),1))</f>
        <v>#N/A</v>
      </c>
      <c r="T247" s="268" t="e">
        <f>(INDEX(Finish_table!CB$4:CB$99,MATCH('10Year_History_Results'!$G247,Finish_table!CC$4:CC$99,0),1))</f>
        <v>#N/A</v>
      </c>
      <c r="U247" s="268" t="e">
        <f>(INDEX(Finish_table!CK$4:CK$99,MATCH('10Year_History_Results'!$G247,Finish_table!CL$4:CL$99,0),1))</f>
        <v>#N/A</v>
      </c>
      <c r="V247" s="288" t="e">
        <f>(INDEX(Finish_table!CT$4:CT$99,MATCH('10Year_History_Results'!$G247,Finish_table!CU$4:CU$99,0),1))</f>
        <v>#N/A</v>
      </c>
      <c r="W247" s="2"/>
      <c r="Z247">
        <f t="shared" si="97"/>
        <v>447</v>
      </c>
      <c r="AA247" s="117"/>
      <c r="AB247" s="2"/>
      <c r="AC247" s="2">
        <f t="shared" si="117"/>
        <v>0</v>
      </c>
      <c r="AD247" s="2">
        <f t="shared" si="98"/>
        <v>0</v>
      </c>
      <c r="AE247" s="2">
        <f t="shared" si="99"/>
        <v>0</v>
      </c>
      <c r="AF247" s="2">
        <f t="shared" si="100"/>
        <v>0</v>
      </c>
      <c r="AG247" s="2">
        <f t="shared" si="101"/>
        <v>20</v>
      </c>
      <c r="AH247" s="2">
        <f t="shared" si="102"/>
        <v>0</v>
      </c>
      <c r="AI247" s="2">
        <f t="shared" si="103"/>
        <v>0</v>
      </c>
      <c r="AJ247" s="2">
        <f t="shared" si="104"/>
        <v>0</v>
      </c>
      <c r="AK247" s="2">
        <f t="shared" si="105"/>
        <v>0</v>
      </c>
      <c r="AL247" s="154">
        <f t="shared" si="106"/>
        <v>0</v>
      </c>
      <c r="AM247" s="2">
        <f t="shared" si="118"/>
        <v>6.324555320336759</v>
      </c>
      <c r="AN247" s="2"/>
      <c r="AO247">
        <f t="shared" si="119"/>
        <v>447</v>
      </c>
      <c r="AP247" s="117"/>
      <c r="AQ247" s="2"/>
      <c r="AR247" s="2">
        <f>INDEX('2001'!$B$44:$B$140,'10Year_History_Results'!BF247)</f>
        <v>0</v>
      </c>
      <c r="AS247" s="2">
        <f>INDEX('2002'!$B$44:$B$140,'10Year_History_Results'!BG247)</f>
        <v>0</v>
      </c>
      <c r="AT247" s="2">
        <f>INDEX('2003'!$B$44:$B$140,'10Year_History_Results'!BH247)</f>
        <v>1</v>
      </c>
      <c r="AU247" s="2">
        <f>INDEX('2004'!$B$44:$B$140,'10Year_History_Results'!BI247)</f>
        <v>0</v>
      </c>
      <c r="AV247" s="2">
        <f>INDEX('2005'!$B$44:$B$140,'10Year_History_Results'!BJ247)</f>
        <v>9</v>
      </c>
      <c r="AW247" s="2">
        <f>INDEX('2006'!$B$44:$B$140,'10Year_History_Results'!BK247)</f>
        <v>0</v>
      </c>
      <c r="AX247" s="2">
        <f>INDEX('2007'!$B$44:$B$140,'10Year_History_Results'!BL247)</f>
        <v>0</v>
      </c>
      <c r="AY247" s="2">
        <f>INDEX('2008'!$B$44:$B$140,'10Year_History_Results'!BM247)</f>
        <v>0</v>
      </c>
      <c r="AZ247" s="2">
        <f>INDEX('2009'!$B$44:$B$140,'10Year_History_Results'!BN247)</f>
        <v>0</v>
      </c>
      <c r="BA247" s="154">
        <f>INDEX('2010'!$B$44:$B$140,'10Year_History_Results'!BO247)</f>
        <v>0</v>
      </c>
      <c r="BC247">
        <f t="shared" si="120"/>
        <v>447</v>
      </c>
      <c r="BD247" s="117"/>
      <c r="BE247" s="2"/>
      <c r="BF247" s="2">
        <f>IF(ISNA(MATCH($BC247,'2001'!$A$44:$A$139,0)),97,MATCH($BC247,'2001'!$A$44:$A$139,0))</f>
        <v>97</v>
      </c>
      <c r="BG247" s="2">
        <f>IF(ISNA(MATCH($BC247,'2002'!$A$44:$A$139,0)),97,MATCH($BC247,'2002'!$A$44:$A$139,0))</f>
        <v>97</v>
      </c>
      <c r="BH247" s="2">
        <f>IF(ISNA(MATCH($BC247,'2003'!$A$44:$A$139,0)),97,MATCH($BC247,'2003'!$A$44:$A$139,0))</f>
        <v>69</v>
      </c>
      <c r="BI247" s="2">
        <f>IF(ISNA(MATCH($BC247,'2004'!$A$44:$A$139,0)),97,MATCH($BC247,'2004'!$A$44:$A$139,0))</f>
        <v>97</v>
      </c>
      <c r="BJ247" s="2">
        <f>IF(ISNA(MATCH($BC247,'2005'!$A$44:$A$139,0)),97,MATCH($BC247,'2005'!$A$44:$A$139,0))</f>
        <v>60</v>
      </c>
      <c r="BK247" s="2">
        <f>IF(ISNA(MATCH($BC247,'2006'!$A$44:$A$139,0)),97,MATCH($BC247,'2006'!$A$44:$A$139,0))</f>
        <v>97</v>
      </c>
      <c r="BL247" s="2">
        <f>IF(ISNA(MATCH($BC247,'2007'!$A$44:$A$139,0)),97,MATCH($BC247,'2007'!$A$44:$A$139,0))</f>
        <v>97</v>
      </c>
      <c r="BM247" s="2">
        <f>IF(ISNA(MATCH($BC247,'2008'!$A$44:$A$139,0)),97,MATCH($BC247,'2008'!$A$44:$A$139,0))</f>
        <v>97</v>
      </c>
      <c r="BN247" s="2">
        <f>IF(ISNA(MATCH($BC247,'2009'!$A$44:$A$139,0)),97,MATCH($BC247,'2009'!$A$44:$A$139,0))</f>
        <v>97</v>
      </c>
      <c r="BO247" s="154">
        <f>IF(ISNA(MATCH($BC247,'2010'!$A$44:$A$139,0)),97,MATCH($BC247,'2010'!$A$44:$A$139,0))</f>
        <v>97</v>
      </c>
      <c r="BQ247">
        <f t="shared" si="121"/>
        <v>447</v>
      </c>
      <c r="BR247" s="326"/>
      <c r="BS247" s="324"/>
      <c r="BT247" s="324">
        <f t="shared" si="122"/>
        <v>0</v>
      </c>
      <c r="BU247" s="324">
        <f t="shared" si="107"/>
        <v>0</v>
      </c>
      <c r="BV247" s="324">
        <f t="shared" si="108"/>
        <v>1</v>
      </c>
      <c r="BW247" s="324">
        <f t="shared" si="109"/>
        <v>0.66659999999999997</v>
      </c>
      <c r="BX247" s="324">
        <f t="shared" si="110"/>
        <v>29.444355559999998</v>
      </c>
      <c r="BY247" s="324">
        <f t="shared" si="111"/>
        <v>19.627607416295998</v>
      </c>
      <c r="BZ247" s="324">
        <f t="shared" si="112"/>
        <v>13.083763103702912</v>
      </c>
      <c r="CA247" s="324">
        <f t="shared" si="113"/>
        <v>8.7216364849283607</v>
      </c>
      <c r="CB247" s="324">
        <f t="shared" si="114"/>
        <v>5.8138428808532447</v>
      </c>
      <c r="CC247" s="325">
        <f t="shared" si="115"/>
        <v>3.875507664376773</v>
      </c>
    </row>
    <row r="248" spans="2:81" ht="13.5" thickBot="1">
      <c r="B248" s="138">
        <v>118</v>
      </c>
      <c r="C248" s="52">
        <f t="shared" si="93"/>
        <v>7</v>
      </c>
      <c r="D248" s="52">
        <f t="shared" si="116"/>
        <v>0</v>
      </c>
      <c r="E248" s="99"/>
      <c r="F248" s="2">
        <f t="shared" si="123"/>
        <v>243</v>
      </c>
      <c r="G248" s="100">
        <v>1102</v>
      </c>
      <c r="H248" s="169">
        <f t="shared" si="94"/>
        <v>1</v>
      </c>
      <c r="I248" s="169">
        <f t="shared" si="95"/>
        <v>12</v>
      </c>
      <c r="J248" s="331">
        <f t="shared" si="96"/>
        <v>3.5544889955519996</v>
      </c>
      <c r="K248" s="99"/>
      <c r="L248" s="268"/>
      <c r="M248" s="268" t="e">
        <f>(INDEX(Finish_table!R$4:R$83,MATCH('10Year_History_Results'!$G248,Finish_table!S$4:S$83,0),1))</f>
        <v>#N/A</v>
      </c>
      <c r="N248" s="268" t="e">
        <f>(INDEX(Finish_table!Z$4:Z$99,MATCH('10Year_History_Results'!$G248,Finish_table!AA$4:AA$99,0),1))</f>
        <v>#N/A</v>
      </c>
      <c r="O248" s="268" t="e">
        <f>(INDEX(Finish_table!AI$4:AI$99,MATCH('10Year_History_Results'!$G248,Finish_table!AJ$4:AJ$99,0),1))</f>
        <v>#N/A</v>
      </c>
      <c r="P248" s="268" t="e">
        <f>(INDEX(Finish_table!AR$4:AR$99,MATCH('10Year_History_Results'!$G248,Finish_table!AS$4:AS$99,0),1))</f>
        <v>#N/A</v>
      </c>
      <c r="Q248" s="268" t="e">
        <f>(INDEX(Finish_table!BA$4:BA$99,MATCH('10Year_History_Results'!$G248,Finish_table!BB$4:BB$99,0),1))</f>
        <v>#N/A</v>
      </c>
      <c r="R248" s="268" t="e">
        <f>(INDEX(Finish_table!BJ$4:BJ$99,MATCH('10Year_History_Results'!$G248,Finish_table!BK$4:BK$99,0),1))</f>
        <v>#N/A</v>
      </c>
      <c r="S248" s="268" t="str">
        <f>(INDEX(Finish_table!BS$4:BS$99,MATCH('10Year_History_Results'!$G248,Finish_table!BT$4:BT$99,0),1))</f>
        <v>SF</v>
      </c>
      <c r="T248" s="268" t="e">
        <f>(INDEX(Finish_table!CB$4:CB$99,MATCH('10Year_History_Results'!$G248,Finish_table!CC$4:CC$99,0),1))</f>
        <v>#N/A</v>
      </c>
      <c r="U248" s="268" t="e">
        <f>(INDEX(Finish_table!CK$4:CK$99,MATCH('10Year_History_Results'!$G248,Finish_table!CL$4:CL$99,0),1))</f>
        <v>#N/A</v>
      </c>
      <c r="V248" s="288" t="e">
        <f>(INDEX(Finish_table!CT$4:CT$99,MATCH('10Year_History_Results'!$G248,Finish_table!CU$4:CU$99,0),1))</f>
        <v>#N/A</v>
      </c>
      <c r="W248" s="2"/>
      <c r="Z248">
        <f t="shared" si="97"/>
        <v>1102</v>
      </c>
      <c r="AA248" s="117"/>
      <c r="AB248" s="2"/>
      <c r="AC248" s="2">
        <f t="shared" si="117"/>
        <v>0</v>
      </c>
      <c r="AD248" s="2">
        <f t="shared" si="98"/>
        <v>0</v>
      </c>
      <c r="AE248" s="2">
        <f t="shared" si="99"/>
        <v>0</v>
      </c>
      <c r="AF248" s="2">
        <f t="shared" si="100"/>
        <v>0</v>
      </c>
      <c r="AG248" s="2">
        <f t="shared" si="101"/>
        <v>0</v>
      </c>
      <c r="AH248" s="2">
        <f t="shared" si="102"/>
        <v>0</v>
      </c>
      <c r="AI248" s="2">
        <f t="shared" si="103"/>
        <v>10</v>
      </c>
      <c r="AJ248" s="2">
        <f t="shared" si="104"/>
        <v>0</v>
      </c>
      <c r="AK248" s="2">
        <f t="shared" si="105"/>
        <v>0</v>
      </c>
      <c r="AL248" s="154">
        <f t="shared" si="106"/>
        <v>0</v>
      </c>
      <c r="AM248" s="2">
        <f t="shared" si="118"/>
        <v>3.1622776601683795</v>
      </c>
      <c r="AN248" s="2"/>
      <c r="AO248">
        <f t="shared" si="119"/>
        <v>1102</v>
      </c>
      <c r="AP248" s="117"/>
      <c r="AQ248" s="2"/>
      <c r="AR248" s="2">
        <f>INDEX('2001'!$B$44:$B$140,'10Year_History_Results'!BF248)</f>
        <v>0</v>
      </c>
      <c r="AS248" s="2">
        <f>INDEX('2002'!$B$44:$B$140,'10Year_History_Results'!BG248)</f>
        <v>0</v>
      </c>
      <c r="AT248" s="2">
        <f>INDEX('2003'!$B$44:$B$140,'10Year_History_Results'!BH248)</f>
        <v>0</v>
      </c>
      <c r="AU248" s="2">
        <f>INDEX('2004'!$B$44:$B$140,'10Year_History_Results'!BI248)</f>
        <v>0</v>
      </c>
      <c r="AV248" s="2">
        <f>INDEX('2005'!$B$44:$B$140,'10Year_History_Results'!BJ248)</f>
        <v>0</v>
      </c>
      <c r="AW248" s="2">
        <f>INDEX('2006'!$B$44:$B$140,'10Year_History_Results'!BK248)</f>
        <v>0</v>
      </c>
      <c r="AX248" s="2">
        <f>INDEX('2007'!$B$44:$B$140,'10Year_History_Results'!BL248)</f>
        <v>2</v>
      </c>
      <c r="AY248" s="2">
        <f>INDEX('2008'!$B$44:$B$140,'10Year_History_Results'!BM248)</f>
        <v>0</v>
      </c>
      <c r="AZ248" s="2">
        <f>INDEX('2009'!$B$44:$B$140,'10Year_History_Results'!BN248)</f>
        <v>0</v>
      </c>
      <c r="BA248" s="154">
        <f>INDEX('2010'!$B$44:$B$140,'10Year_History_Results'!BO248)</f>
        <v>0</v>
      </c>
      <c r="BC248">
        <f t="shared" si="120"/>
        <v>1102</v>
      </c>
      <c r="BD248" s="117"/>
      <c r="BE248" s="2"/>
      <c r="BF248" s="2">
        <f>IF(ISNA(MATCH($BC248,'2001'!$A$44:$A$139,0)),97,MATCH($BC248,'2001'!$A$44:$A$139,0))</f>
        <v>97</v>
      </c>
      <c r="BG248" s="2">
        <f>IF(ISNA(MATCH($BC248,'2002'!$A$44:$A$139,0)),97,MATCH($BC248,'2002'!$A$44:$A$139,0))</f>
        <v>97</v>
      </c>
      <c r="BH248" s="2">
        <f>IF(ISNA(MATCH($BC248,'2003'!$A$44:$A$139,0)),97,MATCH($BC248,'2003'!$A$44:$A$139,0))</f>
        <v>97</v>
      </c>
      <c r="BI248" s="2">
        <f>IF(ISNA(MATCH($BC248,'2004'!$A$44:$A$139,0)),97,MATCH($BC248,'2004'!$A$44:$A$139,0))</f>
        <v>97</v>
      </c>
      <c r="BJ248" s="2">
        <f>IF(ISNA(MATCH($BC248,'2005'!$A$44:$A$139,0)),97,MATCH($BC248,'2005'!$A$44:$A$139,0))</f>
        <v>97</v>
      </c>
      <c r="BK248" s="2">
        <f>IF(ISNA(MATCH($BC248,'2006'!$A$44:$A$139,0)),97,MATCH($BC248,'2006'!$A$44:$A$139,0))</f>
        <v>97</v>
      </c>
      <c r="BL248" s="2">
        <f>IF(ISNA(MATCH($BC248,'2007'!$A$44:$A$139,0)),97,MATCH($BC248,'2007'!$A$44:$A$139,0))</f>
        <v>62</v>
      </c>
      <c r="BM248" s="2">
        <f>IF(ISNA(MATCH($BC248,'2008'!$A$44:$A$139,0)),97,MATCH($BC248,'2008'!$A$44:$A$139,0))</f>
        <v>97</v>
      </c>
      <c r="BN248" s="2">
        <f>IF(ISNA(MATCH($BC248,'2009'!$A$44:$A$139,0)),97,MATCH($BC248,'2009'!$A$44:$A$139,0))</f>
        <v>97</v>
      </c>
      <c r="BO248" s="154">
        <f>IF(ISNA(MATCH($BC248,'2010'!$A$44:$A$139,0)),97,MATCH($BC248,'2010'!$A$44:$A$139,0))</f>
        <v>97</v>
      </c>
      <c r="BQ248">
        <f t="shared" si="121"/>
        <v>1102</v>
      </c>
      <c r="BR248" s="326"/>
      <c r="BS248" s="324"/>
      <c r="BT248" s="324">
        <f t="shared" si="122"/>
        <v>0</v>
      </c>
      <c r="BU248" s="324">
        <f t="shared" si="107"/>
        <v>0</v>
      </c>
      <c r="BV248" s="324">
        <f t="shared" si="108"/>
        <v>0</v>
      </c>
      <c r="BW248" s="324">
        <f t="shared" si="109"/>
        <v>0</v>
      </c>
      <c r="BX248" s="324">
        <f t="shared" si="110"/>
        <v>0</v>
      </c>
      <c r="BY248" s="324">
        <f t="shared" si="111"/>
        <v>0</v>
      </c>
      <c r="BZ248" s="324">
        <f t="shared" si="112"/>
        <v>12</v>
      </c>
      <c r="CA248" s="324">
        <f t="shared" si="113"/>
        <v>7.9992000000000001</v>
      </c>
      <c r="CB248" s="324">
        <f t="shared" si="114"/>
        <v>5.3322667199999998</v>
      </c>
      <c r="CC248" s="325">
        <f t="shared" si="115"/>
        <v>3.5544889955519996</v>
      </c>
    </row>
    <row r="249" spans="2:81" ht="13.5" thickBot="1">
      <c r="B249" s="149">
        <v>118</v>
      </c>
      <c r="C249" s="52">
        <f t="shared" si="93"/>
        <v>8</v>
      </c>
      <c r="D249" s="52">
        <f t="shared" si="116"/>
        <v>0</v>
      </c>
      <c r="E249" s="99"/>
      <c r="F249" s="2">
        <f t="shared" si="123"/>
        <v>244</v>
      </c>
      <c r="G249" s="100">
        <v>1824</v>
      </c>
      <c r="H249" s="169">
        <f t="shared" si="94"/>
        <v>1</v>
      </c>
      <c r="I249" s="169">
        <f t="shared" si="95"/>
        <v>12</v>
      </c>
      <c r="J249" s="331">
        <f t="shared" si="96"/>
        <v>3.5544889955519996</v>
      </c>
      <c r="K249" s="99"/>
      <c r="L249" s="268"/>
      <c r="M249" s="268" t="e">
        <f>(INDEX(Finish_table!R$4:R$83,MATCH('10Year_History_Results'!$G249,Finish_table!S$4:S$83,0),1))</f>
        <v>#N/A</v>
      </c>
      <c r="N249" s="268" t="e">
        <f>(INDEX(Finish_table!Z$4:Z$99,MATCH('10Year_History_Results'!$G249,Finish_table!AA$4:AA$99,0),1))</f>
        <v>#N/A</v>
      </c>
      <c r="O249" s="268" t="e">
        <f>(INDEX(Finish_table!AI$4:AI$99,MATCH('10Year_History_Results'!$G249,Finish_table!AJ$4:AJ$99,0),1))</f>
        <v>#N/A</v>
      </c>
      <c r="P249" s="268" t="e">
        <f>(INDEX(Finish_table!AR$4:AR$99,MATCH('10Year_History_Results'!$G249,Finish_table!AS$4:AS$99,0),1))</f>
        <v>#N/A</v>
      </c>
      <c r="Q249" s="268" t="e">
        <f>(INDEX(Finish_table!BA$4:BA$99,MATCH('10Year_History_Results'!$G249,Finish_table!BB$4:BB$99,0),1))</f>
        <v>#N/A</v>
      </c>
      <c r="R249" s="268" t="e">
        <f>(INDEX(Finish_table!BJ$4:BJ$99,MATCH('10Year_History_Results'!$G249,Finish_table!BK$4:BK$99,0),1))</f>
        <v>#N/A</v>
      </c>
      <c r="S249" s="268" t="str">
        <f>(INDEX(Finish_table!BS$4:BS$99,MATCH('10Year_History_Results'!$G249,Finish_table!BT$4:BT$99,0),1))</f>
        <v>QF</v>
      </c>
      <c r="T249" s="268" t="e">
        <f>(INDEX(Finish_table!CB$4:CB$99,MATCH('10Year_History_Results'!$G249,Finish_table!CC$4:CC$99,0),1))</f>
        <v>#N/A</v>
      </c>
      <c r="U249" s="268" t="e">
        <f>(INDEX(Finish_table!CK$4:CK$99,MATCH('10Year_History_Results'!$G249,Finish_table!CL$4:CL$99,0),1))</f>
        <v>#N/A</v>
      </c>
      <c r="V249" s="288" t="e">
        <f>(INDEX(Finish_table!CT$4:CT$99,MATCH('10Year_History_Results'!$G249,Finish_table!CU$4:CU$99,0),1))</f>
        <v>#N/A</v>
      </c>
      <c r="W249" s="2"/>
      <c r="Z249">
        <f t="shared" si="97"/>
        <v>1824</v>
      </c>
      <c r="AA249" s="117"/>
      <c r="AB249" s="2"/>
      <c r="AC249" s="2">
        <f t="shared" si="117"/>
        <v>0</v>
      </c>
      <c r="AD249" s="2">
        <f t="shared" si="98"/>
        <v>0</v>
      </c>
      <c r="AE249" s="2">
        <f t="shared" si="99"/>
        <v>0</v>
      </c>
      <c r="AF249" s="2">
        <f t="shared" si="100"/>
        <v>0</v>
      </c>
      <c r="AG249" s="2">
        <f t="shared" si="101"/>
        <v>0</v>
      </c>
      <c r="AH249" s="2">
        <f t="shared" si="102"/>
        <v>0</v>
      </c>
      <c r="AI249" s="2">
        <f t="shared" si="103"/>
        <v>0</v>
      </c>
      <c r="AJ249" s="2">
        <f t="shared" si="104"/>
        <v>0</v>
      </c>
      <c r="AK249" s="2">
        <f t="shared" si="105"/>
        <v>0</v>
      </c>
      <c r="AL249" s="154">
        <f t="shared" si="106"/>
        <v>0</v>
      </c>
      <c r="AM249" s="2">
        <f t="shared" si="118"/>
        <v>0</v>
      </c>
      <c r="AN249" s="2"/>
      <c r="AO249">
        <f t="shared" si="119"/>
        <v>1824</v>
      </c>
      <c r="AP249" s="117"/>
      <c r="AQ249" s="2"/>
      <c r="AR249" s="2">
        <f>INDEX('2001'!$B$44:$B$140,'10Year_History_Results'!BF249)</f>
        <v>0</v>
      </c>
      <c r="AS249" s="2">
        <f>INDEX('2002'!$B$44:$B$140,'10Year_History_Results'!BG249)</f>
        <v>0</v>
      </c>
      <c r="AT249" s="2">
        <f>INDEX('2003'!$B$44:$B$140,'10Year_History_Results'!BH249)</f>
        <v>0</v>
      </c>
      <c r="AU249" s="2">
        <f>INDEX('2004'!$B$44:$B$140,'10Year_History_Results'!BI249)</f>
        <v>0</v>
      </c>
      <c r="AV249" s="2">
        <f>INDEX('2005'!$B$44:$B$140,'10Year_History_Results'!BJ249)</f>
        <v>0</v>
      </c>
      <c r="AW249" s="2">
        <f>INDEX('2006'!$B$44:$B$140,'10Year_History_Results'!BK249)</f>
        <v>0</v>
      </c>
      <c r="AX249" s="2">
        <f>INDEX('2007'!$B$44:$B$140,'10Year_History_Results'!BL249)</f>
        <v>12</v>
      </c>
      <c r="AY249" s="2">
        <f>INDEX('2008'!$B$44:$B$140,'10Year_History_Results'!BM249)</f>
        <v>0</v>
      </c>
      <c r="AZ249" s="2">
        <f>INDEX('2009'!$B$44:$B$140,'10Year_History_Results'!BN249)</f>
        <v>0</v>
      </c>
      <c r="BA249" s="154">
        <f>INDEX('2010'!$B$44:$B$140,'10Year_History_Results'!BO249)</f>
        <v>0</v>
      </c>
      <c r="BC249">
        <f t="shared" si="120"/>
        <v>1824</v>
      </c>
      <c r="BD249" s="117"/>
      <c r="BE249" s="2"/>
      <c r="BF249" s="2">
        <f>IF(ISNA(MATCH($BC249,'2001'!$A$44:$A$139,0)),97,MATCH($BC249,'2001'!$A$44:$A$139,0))</f>
        <v>97</v>
      </c>
      <c r="BG249" s="2">
        <f>IF(ISNA(MATCH($BC249,'2002'!$A$44:$A$139,0)),97,MATCH($BC249,'2002'!$A$44:$A$139,0))</f>
        <v>97</v>
      </c>
      <c r="BH249" s="2">
        <f>IF(ISNA(MATCH($BC249,'2003'!$A$44:$A$139,0)),97,MATCH($BC249,'2003'!$A$44:$A$139,0))</f>
        <v>97</v>
      </c>
      <c r="BI249" s="2">
        <f>IF(ISNA(MATCH($BC249,'2004'!$A$44:$A$139,0)),97,MATCH($BC249,'2004'!$A$44:$A$139,0))</f>
        <v>97</v>
      </c>
      <c r="BJ249" s="2">
        <f>IF(ISNA(MATCH($BC249,'2005'!$A$44:$A$139,0)),97,MATCH($BC249,'2005'!$A$44:$A$139,0))</f>
        <v>97</v>
      </c>
      <c r="BK249" s="2">
        <f>IF(ISNA(MATCH($BC249,'2006'!$A$44:$A$139,0)),97,MATCH($BC249,'2006'!$A$44:$A$139,0))</f>
        <v>97</v>
      </c>
      <c r="BL249" s="2">
        <f>IF(ISNA(MATCH($BC249,'2007'!$A$44:$A$139,0)),97,MATCH($BC249,'2007'!$A$44:$A$139,0))</f>
        <v>87</v>
      </c>
      <c r="BM249" s="2">
        <f>IF(ISNA(MATCH($BC249,'2008'!$A$44:$A$139,0)),97,MATCH($BC249,'2008'!$A$44:$A$139,0))</f>
        <v>97</v>
      </c>
      <c r="BN249" s="2">
        <f>IF(ISNA(MATCH($BC249,'2009'!$A$44:$A$139,0)),97,MATCH($BC249,'2009'!$A$44:$A$139,0))</f>
        <v>97</v>
      </c>
      <c r="BO249" s="154">
        <f>IF(ISNA(MATCH($BC249,'2010'!$A$44:$A$139,0)),97,MATCH($BC249,'2010'!$A$44:$A$139,0))</f>
        <v>97</v>
      </c>
      <c r="BQ249">
        <f t="shared" si="121"/>
        <v>1824</v>
      </c>
      <c r="BR249" s="326"/>
      <c r="BS249" s="324"/>
      <c r="BT249" s="324">
        <f t="shared" si="122"/>
        <v>0</v>
      </c>
      <c r="BU249" s="324">
        <f t="shared" si="107"/>
        <v>0</v>
      </c>
      <c r="BV249" s="324">
        <f t="shared" si="108"/>
        <v>0</v>
      </c>
      <c r="BW249" s="324">
        <f t="shared" si="109"/>
        <v>0</v>
      </c>
      <c r="BX249" s="324">
        <f t="shared" si="110"/>
        <v>0</v>
      </c>
      <c r="BY249" s="324">
        <f t="shared" si="111"/>
        <v>0</v>
      </c>
      <c r="BZ249" s="324">
        <f t="shared" si="112"/>
        <v>12</v>
      </c>
      <c r="CA249" s="324">
        <f t="shared" si="113"/>
        <v>7.9992000000000001</v>
      </c>
      <c r="CB249" s="324">
        <f t="shared" si="114"/>
        <v>5.3322667199999998</v>
      </c>
      <c r="CC249" s="325">
        <f t="shared" si="115"/>
        <v>3.5544889955519996</v>
      </c>
    </row>
    <row r="250" spans="2:81" ht="13.5" thickBot="1">
      <c r="B250" s="138">
        <v>118</v>
      </c>
      <c r="C250" s="52">
        <f t="shared" si="93"/>
        <v>9</v>
      </c>
      <c r="D250" s="52">
        <f t="shared" si="116"/>
        <v>9</v>
      </c>
      <c r="E250" s="99"/>
      <c r="F250" s="2">
        <f t="shared" si="123"/>
        <v>245</v>
      </c>
      <c r="G250" s="100">
        <v>269</v>
      </c>
      <c r="H250" s="169">
        <f t="shared" si="94"/>
        <v>2</v>
      </c>
      <c r="I250" s="169">
        <f t="shared" si="95"/>
        <v>20</v>
      </c>
      <c r="J250" s="331">
        <f t="shared" si="96"/>
        <v>3.3565632118313089</v>
      </c>
      <c r="K250" s="99"/>
      <c r="L250" s="268"/>
      <c r="M250" s="268" t="e">
        <f>(INDEX(Finish_table!R$4:R$83,MATCH('10Year_History_Results'!$G250,Finish_table!S$4:S$83,0),1))</f>
        <v>#N/A</v>
      </c>
      <c r="N250" s="268" t="e">
        <f>(INDEX(Finish_table!Z$4:Z$99,MATCH('10Year_History_Results'!$G250,Finish_table!AA$4:AA$99,0),1))</f>
        <v>#N/A</v>
      </c>
      <c r="O250" s="268" t="e">
        <f>(INDEX(Finish_table!AI$4:AI$99,MATCH('10Year_History_Results'!$G250,Finish_table!AJ$4:AJ$99,0),1))</f>
        <v>#N/A</v>
      </c>
      <c r="P250" s="268" t="e">
        <f>(INDEX(Finish_table!AR$4:AR$99,MATCH('10Year_History_Results'!$G250,Finish_table!AS$4:AS$99,0),1))</f>
        <v>#N/A</v>
      </c>
      <c r="Q250" s="268" t="str">
        <f>(INDEX(Finish_table!BA$4:BA$99,MATCH('10Year_History_Results'!$G250,Finish_table!BB$4:BB$99,0),1))</f>
        <v>QF</v>
      </c>
      <c r="R250" s="268" t="str">
        <f>(INDEX(Finish_table!BJ$4:BJ$99,MATCH('10Year_History_Results'!$G250,Finish_table!BK$4:BK$99,0),1))</f>
        <v>QF</v>
      </c>
      <c r="S250" s="268" t="e">
        <f>(INDEX(Finish_table!BS$4:BS$99,MATCH('10Year_History_Results'!$G250,Finish_table!BT$4:BT$99,0),1))</f>
        <v>#N/A</v>
      </c>
      <c r="T250" s="268" t="e">
        <f>(INDEX(Finish_table!CB$4:CB$99,MATCH('10Year_History_Results'!$G250,Finish_table!CC$4:CC$99,0),1))</f>
        <v>#N/A</v>
      </c>
      <c r="U250" s="268" t="e">
        <f>(INDEX(Finish_table!CK$4:CK$99,MATCH('10Year_History_Results'!$G250,Finish_table!CL$4:CL$99,0),1))</f>
        <v>#N/A</v>
      </c>
      <c r="V250" s="288" t="e">
        <f>(INDEX(Finish_table!CT$4:CT$99,MATCH('10Year_History_Results'!$G250,Finish_table!CU$4:CU$99,0),1))</f>
        <v>#N/A</v>
      </c>
      <c r="W250" s="2"/>
      <c r="Z250">
        <f t="shared" si="97"/>
        <v>269</v>
      </c>
      <c r="AA250" s="117"/>
      <c r="AB250" s="2"/>
      <c r="AC250" s="2">
        <f t="shared" si="117"/>
        <v>0</v>
      </c>
      <c r="AD250" s="2">
        <f t="shared" si="98"/>
        <v>0</v>
      </c>
      <c r="AE250" s="2">
        <f t="shared" si="99"/>
        <v>0</v>
      </c>
      <c r="AF250" s="2">
        <f t="shared" si="100"/>
        <v>0</v>
      </c>
      <c r="AG250" s="2">
        <f t="shared" si="101"/>
        <v>0</v>
      </c>
      <c r="AH250" s="2">
        <f t="shared" si="102"/>
        <v>0</v>
      </c>
      <c r="AI250" s="2">
        <f t="shared" si="103"/>
        <v>0</v>
      </c>
      <c r="AJ250" s="2">
        <f t="shared" si="104"/>
        <v>0</v>
      </c>
      <c r="AK250" s="2">
        <f t="shared" si="105"/>
        <v>0</v>
      </c>
      <c r="AL250" s="154">
        <f t="shared" si="106"/>
        <v>0</v>
      </c>
      <c r="AM250" s="2">
        <f t="shared" si="118"/>
        <v>0</v>
      </c>
      <c r="AN250" s="2"/>
      <c r="AO250">
        <f t="shared" si="119"/>
        <v>269</v>
      </c>
      <c r="AP250" s="117"/>
      <c r="AQ250" s="2"/>
      <c r="AR250" s="2">
        <f>INDEX('2001'!$B$44:$B$140,'10Year_History_Results'!BF250)</f>
        <v>0</v>
      </c>
      <c r="AS250" s="2">
        <f>INDEX('2002'!$B$44:$B$140,'10Year_History_Results'!BG250)</f>
        <v>0</v>
      </c>
      <c r="AT250" s="2">
        <f>INDEX('2003'!$B$44:$B$140,'10Year_History_Results'!BH250)</f>
        <v>0</v>
      </c>
      <c r="AU250" s="2">
        <f>INDEX('2004'!$B$44:$B$140,'10Year_History_Results'!BI250)</f>
        <v>0</v>
      </c>
      <c r="AV250" s="2">
        <f>INDEX('2005'!$B$44:$B$140,'10Year_History_Results'!BJ250)</f>
        <v>9</v>
      </c>
      <c r="AW250" s="2">
        <f>INDEX('2006'!$B$44:$B$140,'10Year_History_Results'!BK250)</f>
        <v>11</v>
      </c>
      <c r="AX250" s="2">
        <f>INDEX('2007'!$B$44:$B$140,'10Year_History_Results'!BL250)</f>
        <v>0</v>
      </c>
      <c r="AY250" s="2">
        <f>INDEX('2008'!$B$44:$B$140,'10Year_History_Results'!BM250)</f>
        <v>0</v>
      </c>
      <c r="AZ250" s="2">
        <f>INDEX('2009'!$B$44:$B$140,'10Year_History_Results'!BN250)</f>
        <v>0</v>
      </c>
      <c r="BA250" s="154">
        <f>INDEX('2010'!$B$44:$B$140,'10Year_History_Results'!BO250)</f>
        <v>0</v>
      </c>
      <c r="BC250">
        <f t="shared" si="120"/>
        <v>269</v>
      </c>
      <c r="BD250" s="117"/>
      <c r="BE250" s="2"/>
      <c r="BF250" s="2">
        <f>IF(ISNA(MATCH($BC250,'2001'!$A$44:$A$139,0)),97,MATCH($BC250,'2001'!$A$44:$A$139,0))</f>
        <v>97</v>
      </c>
      <c r="BG250" s="2">
        <f>IF(ISNA(MATCH($BC250,'2002'!$A$44:$A$139,0)),97,MATCH($BC250,'2002'!$A$44:$A$139,0))</f>
        <v>97</v>
      </c>
      <c r="BH250" s="2">
        <f>IF(ISNA(MATCH($BC250,'2003'!$A$44:$A$139,0)),97,MATCH($BC250,'2003'!$A$44:$A$139,0))</f>
        <v>97</v>
      </c>
      <c r="BI250" s="2">
        <f>IF(ISNA(MATCH($BC250,'2004'!$A$44:$A$139,0)),97,MATCH($BC250,'2004'!$A$44:$A$139,0))</f>
        <v>97</v>
      </c>
      <c r="BJ250" s="2">
        <f>IF(ISNA(MATCH($BC250,'2005'!$A$44:$A$139,0)),97,MATCH($BC250,'2005'!$A$44:$A$139,0))</f>
        <v>44</v>
      </c>
      <c r="BK250" s="2">
        <f>IF(ISNA(MATCH($BC250,'2006'!$A$44:$A$139,0)),97,MATCH($BC250,'2006'!$A$44:$A$139,0))</f>
        <v>48</v>
      </c>
      <c r="BL250" s="2">
        <f>IF(ISNA(MATCH($BC250,'2007'!$A$44:$A$139,0)),97,MATCH($BC250,'2007'!$A$44:$A$139,0))</f>
        <v>97</v>
      </c>
      <c r="BM250" s="2">
        <f>IF(ISNA(MATCH($BC250,'2008'!$A$44:$A$139,0)),97,MATCH($BC250,'2008'!$A$44:$A$139,0))</f>
        <v>97</v>
      </c>
      <c r="BN250" s="2">
        <f>IF(ISNA(MATCH($BC250,'2009'!$A$44:$A$139,0)),97,MATCH($BC250,'2009'!$A$44:$A$139,0))</f>
        <v>97</v>
      </c>
      <c r="BO250" s="154">
        <f>IF(ISNA(MATCH($BC250,'2010'!$A$44:$A$139,0)),97,MATCH($BC250,'2010'!$A$44:$A$139,0))</f>
        <v>97</v>
      </c>
      <c r="BQ250">
        <f t="shared" si="121"/>
        <v>269</v>
      </c>
      <c r="BR250" s="326"/>
      <c r="BS250" s="324"/>
      <c r="BT250" s="324">
        <f t="shared" si="122"/>
        <v>0</v>
      </c>
      <c r="BU250" s="324">
        <f t="shared" si="107"/>
        <v>0</v>
      </c>
      <c r="BV250" s="324">
        <f t="shared" si="108"/>
        <v>0</v>
      </c>
      <c r="BW250" s="324">
        <f t="shared" si="109"/>
        <v>0</v>
      </c>
      <c r="BX250" s="324">
        <f t="shared" si="110"/>
        <v>9</v>
      </c>
      <c r="BY250" s="324">
        <f t="shared" si="111"/>
        <v>16.999400000000001</v>
      </c>
      <c r="BZ250" s="324">
        <f t="shared" si="112"/>
        <v>11.331800040000001</v>
      </c>
      <c r="CA250" s="324">
        <f t="shared" si="113"/>
        <v>7.5537779066640001</v>
      </c>
      <c r="CB250" s="324">
        <f t="shared" si="114"/>
        <v>5.035348352582222</v>
      </c>
      <c r="CC250" s="325">
        <f t="shared" si="115"/>
        <v>3.3565632118313089</v>
      </c>
    </row>
    <row r="251" spans="2:81" ht="13.5" thickBot="1">
      <c r="B251" s="138">
        <v>120</v>
      </c>
      <c r="C251" s="52">
        <f t="shared" si="93"/>
        <v>1</v>
      </c>
      <c r="D251" s="52">
        <f t="shared" si="116"/>
        <v>1</v>
      </c>
      <c r="E251" s="99"/>
      <c r="F251" s="2">
        <f t="shared" si="123"/>
        <v>246</v>
      </c>
      <c r="G251" s="100">
        <v>558</v>
      </c>
      <c r="H251" s="169">
        <f t="shared" si="94"/>
        <v>1</v>
      </c>
      <c r="I251" s="169">
        <f t="shared" si="95"/>
        <v>11</v>
      </c>
      <c r="J251" s="331">
        <f t="shared" si="96"/>
        <v>3.2582815792559989</v>
      </c>
      <c r="K251" s="99"/>
      <c r="L251" s="268"/>
      <c r="M251" s="268" t="e">
        <f>(INDEX(Finish_table!R$4:R$83,MATCH('10Year_History_Results'!$G251,Finish_table!S$4:S$83,0),1))</f>
        <v>#N/A</v>
      </c>
      <c r="N251" s="268" t="e">
        <f>(INDEX(Finish_table!Z$4:Z$99,MATCH('10Year_History_Results'!$G251,Finish_table!AA$4:AA$99,0),1))</f>
        <v>#N/A</v>
      </c>
      <c r="O251" s="268" t="e">
        <f>(INDEX(Finish_table!AI$4:AI$99,MATCH('10Year_History_Results'!$G251,Finish_table!AJ$4:AJ$99,0),1))</f>
        <v>#N/A</v>
      </c>
      <c r="P251" s="268" t="e">
        <f>(INDEX(Finish_table!AR$4:AR$99,MATCH('10Year_History_Results'!$G251,Finish_table!AS$4:AS$99,0),1))</f>
        <v>#N/A</v>
      </c>
      <c r="Q251" s="268" t="e">
        <f>(INDEX(Finish_table!BA$4:BA$99,MATCH('10Year_History_Results'!$G251,Finish_table!BB$4:BB$99,0),1))</f>
        <v>#N/A</v>
      </c>
      <c r="R251" s="268" t="e">
        <f>(INDEX(Finish_table!BJ$4:BJ$99,MATCH('10Year_History_Results'!$G251,Finish_table!BK$4:BK$99,0),1))</f>
        <v>#N/A</v>
      </c>
      <c r="S251" s="268" t="str">
        <f>(INDEX(Finish_table!BS$4:BS$99,MATCH('10Year_History_Results'!$G251,Finish_table!BT$4:BT$99,0),1))</f>
        <v>QF</v>
      </c>
      <c r="T251" s="268" t="e">
        <f>(INDEX(Finish_table!CB$4:CB$99,MATCH('10Year_History_Results'!$G251,Finish_table!CC$4:CC$99,0),1))</f>
        <v>#N/A</v>
      </c>
      <c r="U251" s="268" t="e">
        <f>(INDEX(Finish_table!CK$4:CK$99,MATCH('10Year_History_Results'!$G251,Finish_table!CL$4:CL$99,0),1))</f>
        <v>#N/A</v>
      </c>
      <c r="V251" s="288" t="e">
        <f>(INDEX(Finish_table!CT$4:CT$99,MATCH('10Year_History_Results'!$G251,Finish_table!CU$4:CU$99,0),1))</f>
        <v>#N/A</v>
      </c>
      <c r="W251" s="2"/>
      <c r="Z251">
        <f t="shared" si="97"/>
        <v>558</v>
      </c>
      <c r="AA251" s="117"/>
      <c r="AB251" s="2"/>
      <c r="AC251" s="2">
        <f t="shared" si="117"/>
        <v>0</v>
      </c>
      <c r="AD251" s="2">
        <f t="shared" si="98"/>
        <v>0</v>
      </c>
      <c r="AE251" s="2">
        <f t="shared" si="99"/>
        <v>0</v>
      </c>
      <c r="AF251" s="2">
        <f t="shared" si="100"/>
        <v>0</v>
      </c>
      <c r="AG251" s="2">
        <f t="shared" si="101"/>
        <v>0</v>
      </c>
      <c r="AH251" s="2">
        <f t="shared" si="102"/>
        <v>0</v>
      </c>
      <c r="AI251" s="2">
        <f t="shared" si="103"/>
        <v>0</v>
      </c>
      <c r="AJ251" s="2">
        <f t="shared" si="104"/>
        <v>0</v>
      </c>
      <c r="AK251" s="2">
        <f t="shared" si="105"/>
        <v>0</v>
      </c>
      <c r="AL251" s="154">
        <f t="shared" si="106"/>
        <v>0</v>
      </c>
      <c r="AM251" s="2">
        <f t="shared" si="118"/>
        <v>0</v>
      </c>
      <c r="AN251" s="2"/>
      <c r="AO251">
        <f t="shared" si="119"/>
        <v>558</v>
      </c>
      <c r="AP251" s="117"/>
      <c r="AQ251" s="2"/>
      <c r="AR251" s="2">
        <f>INDEX('2001'!$B$44:$B$140,'10Year_History_Results'!BF251)</f>
        <v>0</v>
      </c>
      <c r="AS251" s="2">
        <f>INDEX('2002'!$B$44:$B$140,'10Year_History_Results'!BG251)</f>
        <v>0</v>
      </c>
      <c r="AT251" s="2">
        <f>INDEX('2003'!$B$44:$B$140,'10Year_History_Results'!BH251)</f>
        <v>0</v>
      </c>
      <c r="AU251" s="2">
        <f>INDEX('2004'!$B$44:$B$140,'10Year_History_Results'!BI251)</f>
        <v>0</v>
      </c>
      <c r="AV251" s="2">
        <f>INDEX('2005'!$B$44:$B$140,'10Year_History_Results'!BJ251)</f>
        <v>0</v>
      </c>
      <c r="AW251" s="2">
        <f>INDEX('2006'!$B$44:$B$140,'10Year_History_Results'!BK251)</f>
        <v>0</v>
      </c>
      <c r="AX251" s="2">
        <f>INDEX('2007'!$B$44:$B$140,'10Year_History_Results'!BL251)</f>
        <v>11</v>
      </c>
      <c r="AY251" s="2">
        <f>INDEX('2008'!$B$44:$B$140,'10Year_History_Results'!BM251)</f>
        <v>0</v>
      </c>
      <c r="AZ251" s="2">
        <f>INDEX('2009'!$B$44:$B$140,'10Year_History_Results'!BN251)</f>
        <v>0</v>
      </c>
      <c r="BA251" s="154">
        <f>INDEX('2010'!$B$44:$B$140,'10Year_History_Results'!BO251)</f>
        <v>0</v>
      </c>
      <c r="BC251">
        <f t="shared" si="120"/>
        <v>558</v>
      </c>
      <c r="BD251" s="117"/>
      <c r="BE251" s="2"/>
      <c r="BF251" s="2">
        <f>IF(ISNA(MATCH($BC251,'2001'!$A$44:$A$139,0)),97,MATCH($BC251,'2001'!$A$44:$A$139,0))</f>
        <v>97</v>
      </c>
      <c r="BG251" s="2">
        <f>IF(ISNA(MATCH($BC251,'2002'!$A$44:$A$139,0)),97,MATCH($BC251,'2002'!$A$44:$A$139,0))</f>
        <v>97</v>
      </c>
      <c r="BH251" s="2">
        <f>IF(ISNA(MATCH($BC251,'2003'!$A$44:$A$139,0)),97,MATCH($BC251,'2003'!$A$44:$A$139,0))</f>
        <v>97</v>
      </c>
      <c r="BI251" s="2">
        <f>IF(ISNA(MATCH($BC251,'2004'!$A$44:$A$139,0)),97,MATCH($BC251,'2004'!$A$44:$A$139,0))</f>
        <v>97</v>
      </c>
      <c r="BJ251" s="2">
        <f>IF(ISNA(MATCH($BC251,'2005'!$A$44:$A$139,0)),97,MATCH($BC251,'2005'!$A$44:$A$139,0))</f>
        <v>97</v>
      </c>
      <c r="BK251" s="2">
        <f>IF(ISNA(MATCH($BC251,'2006'!$A$44:$A$139,0)),97,MATCH($BC251,'2006'!$A$44:$A$139,0))</f>
        <v>97</v>
      </c>
      <c r="BL251" s="2">
        <f>IF(ISNA(MATCH($BC251,'2007'!$A$44:$A$139,0)),97,MATCH($BC251,'2007'!$A$44:$A$139,0))</f>
        <v>53</v>
      </c>
      <c r="BM251" s="2">
        <f>IF(ISNA(MATCH($BC251,'2008'!$A$44:$A$139,0)),97,MATCH($BC251,'2008'!$A$44:$A$139,0))</f>
        <v>97</v>
      </c>
      <c r="BN251" s="2">
        <f>IF(ISNA(MATCH($BC251,'2009'!$A$44:$A$139,0)),97,MATCH($BC251,'2009'!$A$44:$A$139,0))</f>
        <v>97</v>
      </c>
      <c r="BO251" s="154">
        <f>IF(ISNA(MATCH($BC251,'2010'!$A$44:$A$139,0)),97,MATCH($BC251,'2010'!$A$44:$A$139,0))</f>
        <v>97</v>
      </c>
      <c r="BQ251">
        <f t="shared" si="121"/>
        <v>558</v>
      </c>
      <c r="BR251" s="326"/>
      <c r="BS251" s="324"/>
      <c r="BT251" s="324">
        <f t="shared" si="122"/>
        <v>0</v>
      </c>
      <c r="BU251" s="324">
        <f t="shared" si="107"/>
        <v>0</v>
      </c>
      <c r="BV251" s="324">
        <f t="shared" si="108"/>
        <v>0</v>
      </c>
      <c r="BW251" s="324">
        <f t="shared" si="109"/>
        <v>0</v>
      </c>
      <c r="BX251" s="324">
        <f t="shared" si="110"/>
        <v>0</v>
      </c>
      <c r="BY251" s="324">
        <f t="shared" si="111"/>
        <v>0</v>
      </c>
      <c r="BZ251" s="324">
        <f t="shared" si="112"/>
        <v>11</v>
      </c>
      <c r="CA251" s="324">
        <f t="shared" si="113"/>
        <v>7.3325999999999993</v>
      </c>
      <c r="CB251" s="324">
        <f t="shared" si="114"/>
        <v>4.8879111599999989</v>
      </c>
      <c r="CC251" s="325">
        <f t="shared" si="115"/>
        <v>3.2582815792559989</v>
      </c>
    </row>
    <row r="252" spans="2:81" ht="13.5" thickBot="1">
      <c r="B252" s="138">
        <v>121</v>
      </c>
      <c r="C252" s="52">
        <f t="shared" si="93"/>
        <v>1</v>
      </c>
      <c r="D252" s="52">
        <f t="shared" si="116"/>
        <v>0</v>
      </c>
      <c r="E252" s="99"/>
      <c r="F252" s="2">
        <f t="shared" si="123"/>
        <v>247</v>
      </c>
      <c r="G252" s="100">
        <v>1311</v>
      </c>
      <c r="H252" s="169">
        <f t="shared" si="94"/>
        <v>1</v>
      </c>
      <c r="I252" s="169">
        <f t="shared" si="95"/>
        <v>11</v>
      </c>
      <c r="J252" s="331">
        <f t="shared" si="96"/>
        <v>3.2582815792559989</v>
      </c>
      <c r="K252" s="99"/>
      <c r="L252" s="268"/>
      <c r="M252" s="268" t="e">
        <f>(INDEX(Finish_table!R$4:R$83,MATCH('10Year_History_Results'!$G252,Finish_table!S$4:S$83,0),1))</f>
        <v>#N/A</v>
      </c>
      <c r="N252" s="268" t="e">
        <f>(INDEX(Finish_table!Z$4:Z$99,MATCH('10Year_History_Results'!$G252,Finish_table!AA$4:AA$99,0),1))</f>
        <v>#N/A</v>
      </c>
      <c r="O252" s="268" t="e">
        <f>(INDEX(Finish_table!AI$4:AI$99,MATCH('10Year_History_Results'!$G252,Finish_table!AJ$4:AJ$99,0),1))</f>
        <v>#N/A</v>
      </c>
      <c r="P252" s="268" t="e">
        <f>(INDEX(Finish_table!AR$4:AR$99,MATCH('10Year_History_Results'!$G252,Finish_table!AS$4:AS$99,0),1))</f>
        <v>#N/A</v>
      </c>
      <c r="Q252" s="268" t="e">
        <f>(INDEX(Finish_table!BA$4:BA$99,MATCH('10Year_History_Results'!$G252,Finish_table!BB$4:BB$99,0),1))</f>
        <v>#N/A</v>
      </c>
      <c r="R252" s="268" t="e">
        <f>(INDEX(Finish_table!BJ$4:BJ$99,MATCH('10Year_History_Results'!$G252,Finish_table!BK$4:BK$99,0),1))</f>
        <v>#N/A</v>
      </c>
      <c r="S252" s="268" t="str">
        <f>(INDEX(Finish_table!BS$4:BS$99,MATCH('10Year_History_Results'!$G252,Finish_table!BT$4:BT$99,0),1))</f>
        <v>QF</v>
      </c>
      <c r="T252" s="268" t="e">
        <f>(INDEX(Finish_table!CB$4:CB$99,MATCH('10Year_History_Results'!$G252,Finish_table!CC$4:CC$99,0),1))</f>
        <v>#N/A</v>
      </c>
      <c r="U252" s="268" t="e">
        <f>(INDEX(Finish_table!CK$4:CK$99,MATCH('10Year_History_Results'!$G252,Finish_table!CL$4:CL$99,0),1))</f>
        <v>#N/A</v>
      </c>
      <c r="V252" s="288" t="e">
        <f>(INDEX(Finish_table!CT$4:CT$99,MATCH('10Year_History_Results'!$G252,Finish_table!CU$4:CU$99,0),1))</f>
        <v>#N/A</v>
      </c>
      <c r="W252" s="2"/>
      <c r="Z252">
        <f t="shared" si="97"/>
        <v>1311</v>
      </c>
      <c r="AA252" s="117"/>
      <c r="AB252" s="2"/>
      <c r="AC252" s="2">
        <f t="shared" si="117"/>
        <v>0</v>
      </c>
      <c r="AD252" s="2">
        <f t="shared" si="98"/>
        <v>0</v>
      </c>
      <c r="AE252" s="2">
        <f t="shared" si="99"/>
        <v>0</v>
      </c>
      <c r="AF252" s="2">
        <f t="shared" si="100"/>
        <v>0</v>
      </c>
      <c r="AG252" s="2">
        <f t="shared" si="101"/>
        <v>0</v>
      </c>
      <c r="AH252" s="2">
        <f t="shared" si="102"/>
        <v>0</v>
      </c>
      <c r="AI252" s="2">
        <f t="shared" si="103"/>
        <v>0</v>
      </c>
      <c r="AJ252" s="2">
        <f t="shared" si="104"/>
        <v>0</v>
      </c>
      <c r="AK252" s="2">
        <f t="shared" si="105"/>
        <v>0</v>
      </c>
      <c r="AL252" s="154">
        <f t="shared" si="106"/>
        <v>0</v>
      </c>
      <c r="AM252" s="2">
        <f t="shared" si="118"/>
        <v>0</v>
      </c>
      <c r="AN252" s="2"/>
      <c r="AO252">
        <f t="shared" si="119"/>
        <v>1311</v>
      </c>
      <c r="AP252" s="117"/>
      <c r="AQ252" s="2"/>
      <c r="AR252" s="2">
        <f>INDEX('2001'!$B$44:$B$140,'10Year_History_Results'!BF252)</f>
        <v>0</v>
      </c>
      <c r="AS252" s="2">
        <f>INDEX('2002'!$B$44:$B$140,'10Year_History_Results'!BG252)</f>
        <v>0</v>
      </c>
      <c r="AT252" s="2">
        <f>INDEX('2003'!$B$44:$B$140,'10Year_History_Results'!BH252)</f>
        <v>0</v>
      </c>
      <c r="AU252" s="2">
        <f>INDEX('2004'!$B$44:$B$140,'10Year_History_Results'!BI252)</f>
        <v>0</v>
      </c>
      <c r="AV252" s="2">
        <f>INDEX('2005'!$B$44:$B$140,'10Year_History_Results'!BJ252)</f>
        <v>0</v>
      </c>
      <c r="AW252" s="2">
        <f>INDEX('2006'!$B$44:$B$140,'10Year_History_Results'!BK252)</f>
        <v>0</v>
      </c>
      <c r="AX252" s="2">
        <f>INDEX('2007'!$B$44:$B$140,'10Year_History_Results'!BL252)</f>
        <v>11</v>
      </c>
      <c r="AY252" s="2">
        <f>INDEX('2008'!$B$44:$B$140,'10Year_History_Results'!BM252)</f>
        <v>0</v>
      </c>
      <c r="AZ252" s="2">
        <f>INDEX('2009'!$B$44:$B$140,'10Year_History_Results'!BN252)</f>
        <v>0</v>
      </c>
      <c r="BA252" s="154">
        <f>INDEX('2010'!$B$44:$B$140,'10Year_History_Results'!BO252)</f>
        <v>0</v>
      </c>
      <c r="BC252">
        <f t="shared" si="120"/>
        <v>1311</v>
      </c>
      <c r="BD252" s="117"/>
      <c r="BE252" s="2"/>
      <c r="BF252" s="2">
        <f>IF(ISNA(MATCH($BC252,'2001'!$A$44:$A$139,0)),97,MATCH($BC252,'2001'!$A$44:$A$139,0))</f>
        <v>97</v>
      </c>
      <c r="BG252" s="2">
        <f>IF(ISNA(MATCH($BC252,'2002'!$A$44:$A$139,0)),97,MATCH($BC252,'2002'!$A$44:$A$139,0))</f>
        <v>97</v>
      </c>
      <c r="BH252" s="2">
        <f>IF(ISNA(MATCH($BC252,'2003'!$A$44:$A$139,0)),97,MATCH($BC252,'2003'!$A$44:$A$139,0))</f>
        <v>97</v>
      </c>
      <c r="BI252" s="2">
        <f>IF(ISNA(MATCH($BC252,'2004'!$A$44:$A$139,0)),97,MATCH($BC252,'2004'!$A$44:$A$139,0))</f>
        <v>97</v>
      </c>
      <c r="BJ252" s="2">
        <f>IF(ISNA(MATCH($BC252,'2005'!$A$44:$A$139,0)),97,MATCH($BC252,'2005'!$A$44:$A$139,0))</f>
        <v>97</v>
      </c>
      <c r="BK252" s="2">
        <f>IF(ISNA(MATCH($BC252,'2006'!$A$44:$A$139,0)),97,MATCH($BC252,'2006'!$A$44:$A$139,0))</f>
        <v>97</v>
      </c>
      <c r="BL252" s="2">
        <f>IF(ISNA(MATCH($BC252,'2007'!$A$44:$A$139,0)),97,MATCH($BC252,'2007'!$A$44:$A$139,0))</f>
        <v>70</v>
      </c>
      <c r="BM252" s="2">
        <f>IF(ISNA(MATCH($BC252,'2008'!$A$44:$A$139,0)),97,MATCH($BC252,'2008'!$A$44:$A$139,0))</f>
        <v>97</v>
      </c>
      <c r="BN252" s="2">
        <f>IF(ISNA(MATCH($BC252,'2009'!$A$44:$A$139,0)),97,MATCH($BC252,'2009'!$A$44:$A$139,0))</f>
        <v>97</v>
      </c>
      <c r="BO252" s="154">
        <f>IF(ISNA(MATCH($BC252,'2010'!$A$44:$A$139,0)),97,MATCH($BC252,'2010'!$A$44:$A$139,0))</f>
        <v>97</v>
      </c>
      <c r="BQ252">
        <f t="shared" si="121"/>
        <v>1311</v>
      </c>
      <c r="BR252" s="326"/>
      <c r="BS252" s="324"/>
      <c r="BT252" s="324">
        <f t="shared" si="122"/>
        <v>0</v>
      </c>
      <c r="BU252" s="324">
        <f t="shared" si="107"/>
        <v>0</v>
      </c>
      <c r="BV252" s="324">
        <f t="shared" si="108"/>
        <v>0</v>
      </c>
      <c r="BW252" s="324">
        <f t="shared" si="109"/>
        <v>0</v>
      </c>
      <c r="BX252" s="324">
        <f t="shared" si="110"/>
        <v>0</v>
      </c>
      <c r="BY252" s="324">
        <f t="shared" si="111"/>
        <v>0</v>
      </c>
      <c r="BZ252" s="324">
        <f t="shared" si="112"/>
        <v>11</v>
      </c>
      <c r="CA252" s="324">
        <f t="shared" si="113"/>
        <v>7.3325999999999993</v>
      </c>
      <c r="CB252" s="324">
        <f t="shared" si="114"/>
        <v>4.8879111599999989</v>
      </c>
      <c r="CC252" s="325">
        <f t="shared" si="115"/>
        <v>3.2582815792559989</v>
      </c>
    </row>
    <row r="253" spans="2:81" ht="13.5" thickBot="1">
      <c r="B253" s="138">
        <v>121</v>
      </c>
      <c r="C253" s="52">
        <f t="shared" si="93"/>
        <v>2</v>
      </c>
      <c r="D253" s="52">
        <f t="shared" si="116"/>
        <v>0</v>
      </c>
      <c r="E253" s="99"/>
      <c r="F253" s="2">
        <f t="shared" si="123"/>
        <v>248</v>
      </c>
      <c r="G253" s="100">
        <v>1369</v>
      </c>
      <c r="H253" s="169">
        <f t="shared" si="94"/>
        <v>1</v>
      </c>
      <c r="I253" s="169">
        <f t="shared" si="95"/>
        <v>11</v>
      </c>
      <c r="J253" s="331">
        <f t="shared" si="96"/>
        <v>3.2582815792559989</v>
      </c>
      <c r="K253" s="99"/>
      <c r="L253" s="268"/>
      <c r="M253" s="268" t="e">
        <f>(INDEX(Finish_table!R$4:R$83,MATCH('10Year_History_Results'!$G253,Finish_table!S$4:S$83,0),1))</f>
        <v>#N/A</v>
      </c>
      <c r="N253" s="268" t="e">
        <f>(INDEX(Finish_table!Z$4:Z$99,MATCH('10Year_History_Results'!$G253,Finish_table!AA$4:AA$99,0),1))</f>
        <v>#N/A</v>
      </c>
      <c r="O253" s="268" t="e">
        <f>(INDEX(Finish_table!AI$4:AI$99,MATCH('10Year_History_Results'!$G253,Finish_table!AJ$4:AJ$99,0),1))</f>
        <v>#N/A</v>
      </c>
      <c r="P253" s="268" t="e">
        <f>(INDEX(Finish_table!AR$4:AR$99,MATCH('10Year_History_Results'!$G253,Finish_table!AS$4:AS$99,0),1))</f>
        <v>#N/A</v>
      </c>
      <c r="Q253" s="268" t="e">
        <f>(INDEX(Finish_table!BA$4:BA$99,MATCH('10Year_History_Results'!$G253,Finish_table!BB$4:BB$99,0),1))</f>
        <v>#N/A</v>
      </c>
      <c r="R253" s="268" t="e">
        <f>(INDEX(Finish_table!BJ$4:BJ$99,MATCH('10Year_History_Results'!$G253,Finish_table!BK$4:BK$99,0),1))</f>
        <v>#N/A</v>
      </c>
      <c r="S253" s="268" t="str">
        <f>(INDEX(Finish_table!BS$4:BS$99,MATCH('10Year_History_Results'!$G253,Finish_table!BT$4:BT$99,0),1))</f>
        <v>QF</v>
      </c>
      <c r="T253" s="268" t="e">
        <f>(INDEX(Finish_table!CB$4:CB$99,MATCH('10Year_History_Results'!$G253,Finish_table!CC$4:CC$99,0),1))</f>
        <v>#N/A</v>
      </c>
      <c r="U253" s="268" t="e">
        <f>(INDEX(Finish_table!CK$4:CK$99,MATCH('10Year_History_Results'!$G253,Finish_table!CL$4:CL$99,0),1))</f>
        <v>#N/A</v>
      </c>
      <c r="V253" s="288" t="e">
        <f>(INDEX(Finish_table!CT$4:CT$99,MATCH('10Year_History_Results'!$G253,Finish_table!CU$4:CU$99,0),1))</f>
        <v>#N/A</v>
      </c>
      <c r="W253" s="2"/>
      <c r="Z253">
        <f t="shared" si="97"/>
        <v>1369</v>
      </c>
      <c r="AA253" s="117"/>
      <c r="AB253" s="2"/>
      <c r="AC253" s="2">
        <f t="shared" si="117"/>
        <v>0</v>
      </c>
      <c r="AD253" s="2">
        <f t="shared" si="98"/>
        <v>0</v>
      </c>
      <c r="AE253" s="2">
        <f t="shared" si="99"/>
        <v>0</v>
      </c>
      <c r="AF253" s="2">
        <f t="shared" si="100"/>
        <v>0</v>
      </c>
      <c r="AG253" s="2">
        <f t="shared" si="101"/>
        <v>0</v>
      </c>
      <c r="AH253" s="2">
        <f t="shared" si="102"/>
        <v>0</v>
      </c>
      <c r="AI253" s="2">
        <f t="shared" si="103"/>
        <v>0</v>
      </c>
      <c r="AJ253" s="2">
        <f t="shared" si="104"/>
        <v>0</v>
      </c>
      <c r="AK253" s="2">
        <f t="shared" si="105"/>
        <v>0</v>
      </c>
      <c r="AL253" s="154">
        <f t="shared" si="106"/>
        <v>0</v>
      </c>
      <c r="AM253" s="2">
        <f t="shared" si="118"/>
        <v>0</v>
      </c>
      <c r="AN253" s="2"/>
      <c r="AO253">
        <f t="shared" si="119"/>
        <v>1369</v>
      </c>
      <c r="AP253" s="117"/>
      <c r="AQ253" s="2"/>
      <c r="AR253" s="2">
        <f>INDEX('2001'!$B$44:$B$140,'10Year_History_Results'!BF253)</f>
        <v>0</v>
      </c>
      <c r="AS253" s="2">
        <f>INDEX('2002'!$B$44:$B$140,'10Year_History_Results'!BG253)</f>
        <v>0</v>
      </c>
      <c r="AT253" s="2">
        <f>INDEX('2003'!$B$44:$B$140,'10Year_History_Results'!BH253)</f>
        <v>0</v>
      </c>
      <c r="AU253" s="2">
        <f>INDEX('2004'!$B$44:$B$140,'10Year_History_Results'!BI253)</f>
        <v>0</v>
      </c>
      <c r="AV253" s="2">
        <f>INDEX('2005'!$B$44:$B$140,'10Year_History_Results'!BJ253)</f>
        <v>0</v>
      </c>
      <c r="AW253" s="2">
        <f>INDEX('2006'!$B$44:$B$140,'10Year_History_Results'!BK253)</f>
        <v>0</v>
      </c>
      <c r="AX253" s="2">
        <f>INDEX('2007'!$B$44:$B$140,'10Year_History_Results'!BL253)</f>
        <v>11</v>
      </c>
      <c r="AY253" s="2">
        <f>INDEX('2008'!$B$44:$B$140,'10Year_History_Results'!BM253)</f>
        <v>0</v>
      </c>
      <c r="AZ253" s="2">
        <f>INDEX('2009'!$B$44:$B$140,'10Year_History_Results'!BN253)</f>
        <v>0</v>
      </c>
      <c r="BA253" s="154">
        <f>INDEX('2010'!$B$44:$B$140,'10Year_History_Results'!BO253)</f>
        <v>0</v>
      </c>
      <c r="BC253">
        <f t="shared" si="120"/>
        <v>1369</v>
      </c>
      <c r="BD253" s="117"/>
      <c r="BE253" s="2"/>
      <c r="BF253" s="2">
        <f>IF(ISNA(MATCH($BC253,'2001'!$A$44:$A$139,0)),97,MATCH($BC253,'2001'!$A$44:$A$139,0))</f>
        <v>97</v>
      </c>
      <c r="BG253" s="2">
        <f>IF(ISNA(MATCH($BC253,'2002'!$A$44:$A$139,0)),97,MATCH($BC253,'2002'!$A$44:$A$139,0))</f>
        <v>97</v>
      </c>
      <c r="BH253" s="2">
        <f>IF(ISNA(MATCH($BC253,'2003'!$A$44:$A$139,0)),97,MATCH($BC253,'2003'!$A$44:$A$139,0))</f>
        <v>97</v>
      </c>
      <c r="BI253" s="2">
        <f>IF(ISNA(MATCH($BC253,'2004'!$A$44:$A$139,0)),97,MATCH($BC253,'2004'!$A$44:$A$139,0))</f>
        <v>97</v>
      </c>
      <c r="BJ253" s="2">
        <f>IF(ISNA(MATCH($BC253,'2005'!$A$44:$A$139,0)),97,MATCH($BC253,'2005'!$A$44:$A$139,0))</f>
        <v>97</v>
      </c>
      <c r="BK253" s="2">
        <f>IF(ISNA(MATCH($BC253,'2006'!$A$44:$A$139,0)),97,MATCH($BC253,'2006'!$A$44:$A$139,0))</f>
        <v>97</v>
      </c>
      <c r="BL253" s="2">
        <f>IF(ISNA(MATCH($BC253,'2007'!$A$44:$A$139,0)),97,MATCH($BC253,'2007'!$A$44:$A$139,0))</f>
        <v>72</v>
      </c>
      <c r="BM253" s="2">
        <f>IF(ISNA(MATCH($BC253,'2008'!$A$44:$A$139,0)),97,MATCH($BC253,'2008'!$A$44:$A$139,0))</f>
        <v>97</v>
      </c>
      <c r="BN253" s="2">
        <f>IF(ISNA(MATCH($BC253,'2009'!$A$44:$A$139,0)),97,MATCH($BC253,'2009'!$A$44:$A$139,0))</f>
        <v>97</v>
      </c>
      <c r="BO253" s="154">
        <f>IF(ISNA(MATCH($BC253,'2010'!$A$44:$A$139,0)),97,MATCH($BC253,'2010'!$A$44:$A$139,0))</f>
        <v>97</v>
      </c>
      <c r="BQ253">
        <f t="shared" si="121"/>
        <v>1369</v>
      </c>
      <c r="BR253" s="326"/>
      <c r="BS253" s="324"/>
      <c r="BT253" s="324">
        <f t="shared" si="122"/>
        <v>0</v>
      </c>
      <c r="BU253" s="324">
        <f t="shared" si="107"/>
        <v>0</v>
      </c>
      <c r="BV253" s="324">
        <f t="shared" si="108"/>
        <v>0</v>
      </c>
      <c r="BW253" s="324">
        <f t="shared" si="109"/>
        <v>0</v>
      </c>
      <c r="BX253" s="324">
        <f t="shared" si="110"/>
        <v>0</v>
      </c>
      <c r="BY253" s="324">
        <f t="shared" si="111"/>
        <v>0</v>
      </c>
      <c r="BZ253" s="324">
        <f t="shared" si="112"/>
        <v>11</v>
      </c>
      <c r="CA253" s="324">
        <f t="shared" si="113"/>
        <v>7.3325999999999993</v>
      </c>
      <c r="CB253" s="324">
        <f t="shared" si="114"/>
        <v>4.8879111599999989</v>
      </c>
      <c r="CC253" s="325">
        <f t="shared" si="115"/>
        <v>3.2582815792559989</v>
      </c>
    </row>
    <row r="254" spans="2:81" ht="13.5" thickBot="1">
      <c r="B254" s="138">
        <v>121</v>
      </c>
      <c r="C254" s="52">
        <f t="shared" si="93"/>
        <v>3</v>
      </c>
      <c r="D254" s="52">
        <f t="shared" si="116"/>
        <v>0</v>
      </c>
      <c r="E254" s="99"/>
      <c r="F254" s="2">
        <f t="shared" si="123"/>
        <v>249</v>
      </c>
      <c r="G254" s="100">
        <v>2054</v>
      </c>
      <c r="H254" s="169">
        <f t="shared" si="94"/>
        <v>1</v>
      </c>
      <c r="I254" s="169">
        <f t="shared" si="95"/>
        <v>11</v>
      </c>
      <c r="J254" s="331">
        <f t="shared" si="96"/>
        <v>3.2582815792559989</v>
      </c>
      <c r="K254" s="99"/>
      <c r="L254" s="268"/>
      <c r="M254" s="268" t="e">
        <f>(INDEX(Finish_table!R$4:R$83,MATCH('10Year_History_Results'!$G254,Finish_table!S$4:S$83,0),1))</f>
        <v>#N/A</v>
      </c>
      <c r="N254" s="268" t="e">
        <f>(INDEX(Finish_table!Z$4:Z$99,MATCH('10Year_History_Results'!$G254,Finish_table!AA$4:AA$99,0),1))</f>
        <v>#N/A</v>
      </c>
      <c r="O254" s="268" t="e">
        <f>(INDEX(Finish_table!AI$4:AI$99,MATCH('10Year_History_Results'!$G254,Finish_table!AJ$4:AJ$99,0),1))</f>
        <v>#N/A</v>
      </c>
      <c r="P254" s="268" t="e">
        <f>(INDEX(Finish_table!AR$4:AR$99,MATCH('10Year_History_Results'!$G254,Finish_table!AS$4:AS$99,0),1))</f>
        <v>#N/A</v>
      </c>
      <c r="Q254" s="268" t="e">
        <f>(INDEX(Finish_table!BA$4:BA$99,MATCH('10Year_History_Results'!$G254,Finish_table!BB$4:BB$99,0),1))</f>
        <v>#N/A</v>
      </c>
      <c r="R254" s="268" t="e">
        <f>(INDEX(Finish_table!BJ$4:BJ$99,MATCH('10Year_History_Results'!$G254,Finish_table!BK$4:BK$99,0),1))</f>
        <v>#N/A</v>
      </c>
      <c r="S254" s="268" t="str">
        <f>(INDEX(Finish_table!BS$4:BS$99,MATCH('10Year_History_Results'!$G254,Finish_table!BT$4:BT$99,0),1))</f>
        <v>QF</v>
      </c>
      <c r="T254" s="268" t="e">
        <f>(INDEX(Finish_table!CB$4:CB$99,MATCH('10Year_History_Results'!$G254,Finish_table!CC$4:CC$99,0),1))</f>
        <v>#N/A</v>
      </c>
      <c r="U254" s="268" t="e">
        <f>(INDEX(Finish_table!CK$4:CK$99,MATCH('10Year_History_Results'!$G254,Finish_table!CL$4:CL$99,0),1))</f>
        <v>#N/A</v>
      </c>
      <c r="V254" s="288" t="e">
        <f>(INDEX(Finish_table!CT$4:CT$99,MATCH('10Year_History_Results'!$G254,Finish_table!CU$4:CU$99,0),1))</f>
        <v>#N/A</v>
      </c>
      <c r="W254" s="2"/>
      <c r="Z254">
        <f t="shared" si="97"/>
        <v>2054</v>
      </c>
      <c r="AA254" s="117"/>
      <c r="AB254" s="2"/>
      <c r="AC254" s="2">
        <f t="shared" si="117"/>
        <v>0</v>
      </c>
      <c r="AD254" s="2">
        <f t="shared" si="98"/>
        <v>0</v>
      </c>
      <c r="AE254" s="2">
        <f t="shared" si="99"/>
        <v>0</v>
      </c>
      <c r="AF254" s="2">
        <f t="shared" si="100"/>
        <v>0</v>
      </c>
      <c r="AG254" s="2">
        <f t="shared" si="101"/>
        <v>0</v>
      </c>
      <c r="AH254" s="2">
        <f t="shared" si="102"/>
        <v>0</v>
      </c>
      <c r="AI254" s="2">
        <f t="shared" si="103"/>
        <v>0</v>
      </c>
      <c r="AJ254" s="2">
        <f t="shared" si="104"/>
        <v>0</v>
      </c>
      <c r="AK254" s="2">
        <f t="shared" si="105"/>
        <v>0</v>
      </c>
      <c r="AL254" s="154">
        <f t="shared" si="106"/>
        <v>0</v>
      </c>
      <c r="AM254" s="2">
        <f t="shared" si="118"/>
        <v>0</v>
      </c>
      <c r="AN254" s="2"/>
      <c r="AO254">
        <f t="shared" si="119"/>
        <v>2054</v>
      </c>
      <c r="AP254" s="117"/>
      <c r="AQ254" s="2"/>
      <c r="AR254" s="2">
        <f>INDEX('2001'!$B$44:$B$140,'10Year_History_Results'!BF254)</f>
        <v>0</v>
      </c>
      <c r="AS254" s="2">
        <f>INDEX('2002'!$B$44:$B$140,'10Year_History_Results'!BG254)</f>
        <v>0</v>
      </c>
      <c r="AT254" s="2">
        <f>INDEX('2003'!$B$44:$B$140,'10Year_History_Results'!BH254)</f>
        <v>0</v>
      </c>
      <c r="AU254" s="2">
        <f>INDEX('2004'!$B$44:$B$140,'10Year_History_Results'!BI254)</f>
        <v>0</v>
      </c>
      <c r="AV254" s="2">
        <f>INDEX('2005'!$B$44:$B$140,'10Year_History_Results'!BJ254)</f>
        <v>0</v>
      </c>
      <c r="AW254" s="2">
        <f>INDEX('2006'!$B$44:$B$140,'10Year_History_Results'!BK254)</f>
        <v>0</v>
      </c>
      <c r="AX254" s="2">
        <f>INDEX('2007'!$B$44:$B$140,'10Year_History_Results'!BL254)</f>
        <v>11</v>
      </c>
      <c r="AY254" s="2">
        <f>INDEX('2008'!$B$44:$B$140,'10Year_History_Results'!BM254)</f>
        <v>0</v>
      </c>
      <c r="AZ254" s="2">
        <f>INDEX('2009'!$B$44:$B$140,'10Year_History_Results'!BN254)</f>
        <v>0</v>
      </c>
      <c r="BA254" s="154">
        <f>INDEX('2010'!$B$44:$B$140,'10Year_History_Results'!BO254)</f>
        <v>0</v>
      </c>
      <c r="BC254">
        <f t="shared" si="120"/>
        <v>2054</v>
      </c>
      <c r="BD254" s="117"/>
      <c r="BE254" s="2"/>
      <c r="BF254" s="2">
        <f>IF(ISNA(MATCH($BC254,'2001'!$A$44:$A$139,0)),97,MATCH($BC254,'2001'!$A$44:$A$139,0))</f>
        <v>97</v>
      </c>
      <c r="BG254" s="2">
        <f>IF(ISNA(MATCH($BC254,'2002'!$A$44:$A$139,0)),97,MATCH($BC254,'2002'!$A$44:$A$139,0))</f>
        <v>97</v>
      </c>
      <c r="BH254" s="2">
        <f>IF(ISNA(MATCH($BC254,'2003'!$A$44:$A$139,0)),97,MATCH($BC254,'2003'!$A$44:$A$139,0))</f>
        <v>97</v>
      </c>
      <c r="BI254" s="2">
        <f>IF(ISNA(MATCH($BC254,'2004'!$A$44:$A$139,0)),97,MATCH($BC254,'2004'!$A$44:$A$139,0))</f>
        <v>97</v>
      </c>
      <c r="BJ254" s="2">
        <f>IF(ISNA(MATCH($BC254,'2005'!$A$44:$A$139,0)),97,MATCH($BC254,'2005'!$A$44:$A$139,0))</f>
        <v>97</v>
      </c>
      <c r="BK254" s="2">
        <f>IF(ISNA(MATCH($BC254,'2006'!$A$44:$A$139,0)),97,MATCH($BC254,'2006'!$A$44:$A$139,0))</f>
        <v>97</v>
      </c>
      <c r="BL254" s="2">
        <f>IF(ISNA(MATCH($BC254,'2007'!$A$44:$A$139,0)),97,MATCH($BC254,'2007'!$A$44:$A$139,0))</f>
        <v>89</v>
      </c>
      <c r="BM254" s="2">
        <f>IF(ISNA(MATCH($BC254,'2008'!$A$44:$A$139,0)),97,MATCH($BC254,'2008'!$A$44:$A$139,0))</f>
        <v>97</v>
      </c>
      <c r="BN254" s="2">
        <f>IF(ISNA(MATCH($BC254,'2009'!$A$44:$A$139,0)),97,MATCH($BC254,'2009'!$A$44:$A$139,0))</f>
        <v>97</v>
      </c>
      <c r="BO254" s="154">
        <f>IF(ISNA(MATCH($BC254,'2010'!$A$44:$A$139,0)),97,MATCH($BC254,'2010'!$A$44:$A$139,0))</f>
        <v>97</v>
      </c>
      <c r="BQ254">
        <f t="shared" si="121"/>
        <v>2054</v>
      </c>
      <c r="BR254" s="326"/>
      <c r="BS254" s="324"/>
      <c r="BT254" s="324">
        <f t="shared" si="122"/>
        <v>0</v>
      </c>
      <c r="BU254" s="324">
        <f t="shared" si="107"/>
        <v>0</v>
      </c>
      <c r="BV254" s="324">
        <f t="shared" si="108"/>
        <v>0</v>
      </c>
      <c r="BW254" s="324">
        <f t="shared" si="109"/>
        <v>0</v>
      </c>
      <c r="BX254" s="324">
        <f t="shared" si="110"/>
        <v>0</v>
      </c>
      <c r="BY254" s="324">
        <f t="shared" si="111"/>
        <v>0</v>
      </c>
      <c r="BZ254" s="324">
        <f t="shared" si="112"/>
        <v>11</v>
      </c>
      <c r="CA254" s="324">
        <f t="shared" si="113"/>
        <v>7.3325999999999993</v>
      </c>
      <c r="CB254" s="324">
        <f t="shared" si="114"/>
        <v>4.8879111599999989</v>
      </c>
      <c r="CC254" s="325">
        <f t="shared" si="115"/>
        <v>3.2582815792559989</v>
      </c>
    </row>
    <row r="255" spans="2:81" ht="13.5" thickBot="1">
      <c r="B255" s="138">
        <v>121</v>
      </c>
      <c r="C255" s="52">
        <f t="shared" si="93"/>
        <v>4</v>
      </c>
      <c r="D255" s="52">
        <f t="shared" si="116"/>
        <v>0</v>
      </c>
      <c r="E255" s="99"/>
      <c r="F255" s="2">
        <f t="shared" si="123"/>
        <v>250</v>
      </c>
      <c r="G255" s="100">
        <v>1388</v>
      </c>
      <c r="H255" s="169">
        <f t="shared" si="94"/>
        <v>1</v>
      </c>
      <c r="I255" s="169">
        <f t="shared" si="95"/>
        <v>35</v>
      </c>
      <c r="J255" s="331">
        <f t="shared" si="96"/>
        <v>3.0708591714063145</v>
      </c>
      <c r="K255" s="99"/>
      <c r="L255" s="268"/>
      <c r="M255" s="268" t="e">
        <f>(INDEX(Finish_table!R$4:R$83,MATCH('10Year_History_Results'!$G255,Finish_table!S$4:S$83,0),1))</f>
        <v>#N/A</v>
      </c>
      <c r="N255" s="268" t="e">
        <f>(INDEX(Finish_table!Z$4:Z$99,MATCH('10Year_History_Results'!$G255,Finish_table!AA$4:AA$99,0),1))</f>
        <v>#N/A</v>
      </c>
      <c r="O255" s="268" t="e">
        <f>(INDEX(Finish_table!AI$4:AI$99,MATCH('10Year_History_Results'!$G255,Finish_table!AJ$4:AJ$99,0),1))</f>
        <v>#N/A</v>
      </c>
      <c r="P255" s="268" t="str">
        <f>(INDEX(Finish_table!AR$4:AR$99,MATCH('10Year_History_Results'!$G255,Finish_table!AS$4:AS$99,0),1))</f>
        <v>W</v>
      </c>
      <c r="Q255" s="268" t="e">
        <f>(INDEX(Finish_table!BA$4:BA$99,MATCH('10Year_History_Results'!$G255,Finish_table!BB$4:BB$99,0),1))</f>
        <v>#N/A</v>
      </c>
      <c r="R255" s="268" t="e">
        <f>(INDEX(Finish_table!BJ$4:BJ$99,MATCH('10Year_History_Results'!$G255,Finish_table!BK$4:BK$99,0),1))</f>
        <v>#N/A</v>
      </c>
      <c r="S255" s="268" t="e">
        <f>(INDEX(Finish_table!BS$4:BS$99,MATCH('10Year_History_Results'!$G255,Finish_table!BT$4:BT$99,0),1))</f>
        <v>#N/A</v>
      </c>
      <c r="T255" s="268" t="e">
        <f>(INDEX(Finish_table!CB$4:CB$99,MATCH('10Year_History_Results'!$G255,Finish_table!CC$4:CC$99,0),1))</f>
        <v>#N/A</v>
      </c>
      <c r="U255" s="268" t="e">
        <f>(INDEX(Finish_table!CK$4:CK$99,MATCH('10Year_History_Results'!$G255,Finish_table!CL$4:CL$99,0),1))</f>
        <v>#N/A</v>
      </c>
      <c r="V255" s="288" t="e">
        <f>(INDEX(Finish_table!CT$4:CT$99,MATCH('10Year_History_Results'!$G255,Finish_table!CU$4:CU$99,0),1))</f>
        <v>#N/A</v>
      </c>
      <c r="W255" s="2"/>
      <c r="Z255">
        <f t="shared" si="97"/>
        <v>1388</v>
      </c>
      <c r="AA255" s="117"/>
      <c r="AB255" s="2"/>
      <c r="AC255" s="2">
        <f t="shared" si="117"/>
        <v>0</v>
      </c>
      <c r="AD255" s="2">
        <f t="shared" si="98"/>
        <v>0</v>
      </c>
      <c r="AE255" s="2">
        <f t="shared" si="99"/>
        <v>0</v>
      </c>
      <c r="AF255" s="2">
        <f t="shared" si="100"/>
        <v>30</v>
      </c>
      <c r="AG255" s="2">
        <f t="shared" si="101"/>
        <v>0</v>
      </c>
      <c r="AH255" s="2">
        <f t="shared" si="102"/>
        <v>0</v>
      </c>
      <c r="AI255" s="2">
        <f t="shared" si="103"/>
        <v>0</v>
      </c>
      <c r="AJ255" s="2">
        <f t="shared" si="104"/>
        <v>0</v>
      </c>
      <c r="AK255" s="2">
        <f t="shared" si="105"/>
        <v>0</v>
      </c>
      <c r="AL255" s="154">
        <f t="shared" si="106"/>
        <v>0</v>
      </c>
      <c r="AM255" s="2">
        <f t="shared" si="118"/>
        <v>9.4868329805051381</v>
      </c>
      <c r="AN255" s="2"/>
      <c r="AO255">
        <f t="shared" si="119"/>
        <v>1388</v>
      </c>
      <c r="AP255" s="117"/>
      <c r="AQ255" s="2"/>
      <c r="AR255" s="2">
        <f>INDEX('2001'!$B$44:$B$140,'10Year_History_Results'!BF255)</f>
        <v>0</v>
      </c>
      <c r="AS255" s="2">
        <f>INDEX('2002'!$B$44:$B$140,'10Year_History_Results'!BG255)</f>
        <v>0</v>
      </c>
      <c r="AT255" s="2">
        <f>INDEX('2003'!$B$44:$B$140,'10Year_History_Results'!BH255)</f>
        <v>0</v>
      </c>
      <c r="AU255" s="2">
        <f>INDEX('2004'!$B$44:$B$140,'10Year_History_Results'!BI255)</f>
        <v>5</v>
      </c>
      <c r="AV255" s="2">
        <f>INDEX('2005'!$B$44:$B$140,'10Year_History_Results'!BJ255)</f>
        <v>0</v>
      </c>
      <c r="AW255" s="2">
        <f>INDEX('2006'!$B$44:$B$140,'10Year_History_Results'!BK255)</f>
        <v>0</v>
      </c>
      <c r="AX255" s="2">
        <f>INDEX('2007'!$B$44:$B$140,'10Year_History_Results'!BL255)</f>
        <v>0</v>
      </c>
      <c r="AY255" s="2">
        <f>INDEX('2008'!$B$44:$B$140,'10Year_History_Results'!BM255)</f>
        <v>0</v>
      </c>
      <c r="AZ255" s="2">
        <f>INDEX('2009'!$B$44:$B$140,'10Year_History_Results'!BN255)</f>
        <v>0</v>
      </c>
      <c r="BA255" s="154">
        <f>INDEX('2010'!$B$44:$B$140,'10Year_History_Results'!BO255)</f>
        <v>0</v>
      </c>
      <c r="BC255">
        <f t="shared" si="120"/>
        <v>1388</v>
      </c>
      <c r="BD255" s="117"/>
      <c r="BE255" s="2"/>
      <c r="BF255" s="2">
        <f>IF(ISNA(MATCH($BC255,'2001'!$A$44:$A$139,0)),97,MATCH($BC255,'2001'!$A$44:$A$139,0))</f>
        <v>97</v>
      </c>
      <c r="BG255" s="2">
        <f>IF(ISNA(MATCH($BC255,'2002'!$A$44:$A$139,0)),97,MATCH($BC255,'2002'!$A$44:$A$139,0))</f>
        <v>97</v>
      </c>
      <c r="BH255" s="2">
        <f>IF(ISNA(MATCH($BC255,'2003'!$A$44:$A$139,0)),97,MATCH($BC255,'2003'!$A$44:$A$139,0))</f>
        <v>97</v>
      </c>
      <c r="BI255" s="2">
        <f>IF(ISNA(MATCH($BC255,'2004'!$A$44:$A$139,0)),97,MATCH($BC255,'2004'!$A$44:$A$139,0))</f>
        <v>93</v>
      </c>
      <c r="BJ255" s="2">
        <f>IF(ISNA(MATCH($BC255,'2005'!$A$44:$A$139,0)),97,MATCH($BC255,'2005'!$A$44:$A$139,0))</f>
        <v>97</v>
      </c>
      <c r="BK255" s="2">
        <f>IF(ISNA(MATCH($BC255,'2006'!$A$44:$A$139,0)),97,MATCH($BC255,'2006'!$A$44:$A$139,0))</f>
        <v>97</v>
      </c>
      <c r="BL255" s="2">
        <f>IF(ISNA(MATCH($BC255,'2007'!$A$44:$A$139,0)),97,MATCH($BC255,'2007'!$A$44:$A$139,0))</f>
        <v>97</v>
      </c>
      <c r="BM255" s="2">
        <f>IF(ISNA(MATCH($BC255,'2008'!$A$44:$A$139,0)),97,MATCH($BC255,'2008'!$A$44:$A$139,0))</f>
        <v>97</v>
      </c>
      <c r="BN255" s="2">
        <f>IF(ISNA(MATCH($BC255,'2009'!$A$44:$A$139,0)),97,MATCH($BC255,'2009'!$A$44:$A$139,0))</f>
        <v>97</v>
      </c>
      <c r="BO255" s="154">
        <f>IF(ISNA(MATCH($BC255,'2010'!$A$44:$A$139,0)),97,MATCH($BC255,'2010'!$A$44:$A$139,0))</f>
        <v>97</v>
      </c>
      <c r="BQ255">
        <f t="shared" si="121"/>
        <v>1388</v>
      </c>
      <c r="BR255" s="326"/>
      <c r="BS255" s="324"/>
      <c r="BT255" s="324">
        <f t="shared" si="122"/>
        <v>0</v>
      </c>
      <c r="BU255" s="324">
        <f t="shared" si="107"/>
        <v>0</v>
      </c>
      <c r="BV255" s="324">
        <f t="shared" si="108"/>
        <v>0</v>
      </c>
      <c r="BW255" s="324">
        <f t="shared" si="109"/>
        <v>35</v>
      </c>
      <c r="BX255" s="324">
        <f t="shared" si="110"/>
        <v>23.331</v>
      </c>
      <c r="BY255" s="324">
        <f t="shared" si="111"/>
        <v>15.552444599999999</v>
      </c>
      <c r="BZ255" s="324">
        <f t="shared" si="112"/>
        <v>10.36725957036</v>
      </c>
      <c r="CA255" s="324">
        <f t="shared" si="113"/>
        <v>6.910815229601976</v>
      </c>
      <c r="CB255" s="324">
        <f t="shared" si="114"/>
        <v>4.606749432052677</v>
      </c>
      <c r="CC255" s="325">
        <f t="shared" si="115"/>
        <v>3.0708591714063145</v>
      </c>
    </row>
    <row r="256" spans="2:81" ht="13.5" thickBot="1">
      <c r="B256" s="138">
        <v>121</v>
      </c>
      <c r="C256" s="52">
        <f t="shared" si="93"/>
        <v>5</v>
      </c>
      <c r="D256" s="52">
        <f t="shared" si="116"/>
        <v>0</v>
      </c>
      <c r="E256" s="99"/>
      <c r="F256" s="2">
        <f t="shared" si="123"/>
        <v>251</v>
      </c>
      <c r="G256" s="100">
        <v>144</v>
      </c>
      <c r="H256" s="169">
        <f t="shared" si="94"/>
        <v>2</v>
      </c>
      <c r="I256" s="169">
        <f t="shared" si="95"/>
        <v>94</v>
      </c>
      <c r="J256" s="331">
        <f t="shared" si="96"/>
        <v>3.0408798422576737</v>
      </c>
      <c r="K256" s="99"/>
      <c r="L256" s="268"/>
      <c r="M256" s="268" t="str">
        <f>(INDEX(Finish_table!R$4:R$83,MATCH('10Year_History_Results'!$G256,Finish_table!S$4:S$83,0),1))</f>
        <v>WF</v>
      </c>
      <c r="N256" s="268" t="str">
        <f>(INDEX(Finish_table!Z$4:Z$99,MATCH('10Year_History_Results'!$G256,Finish_table!AA$4:AA$99,0),1))</f>
        <v>W</v>
      </c>
      <c r="O256" s="268" t="e">
        <f>(INDEX(Finish_table!AI$4:AI$99,MATCH('10Year_History_Results'!$G256,Finish_table!AJ$4:AJ$99,0),1))</f>
        <v>#N/A</v>
      </c>
      <c r="P256" s="268" t="e">
        <f>(INDEX(Finish_table!AR$4:AR$99,MATCH('10Year_History_Results'!$G256,Finish_table!AS$4:AS$99,0),1))</f>
        <v>#N/A</v>
      </c>
      <c r="Q256" s="268" t="e">
        <f>(INDEX(Finish_table!BA$4:BA$99,MATCH('10Year_History_Results'!$G256,Finish_table!BB$4:BB$99,0),1))</f>
        <v>#N/A</v>
      </c>
      <c r="R256" s="268" t="e">
        <f>(INDEX(Finish_table!BJ$4:BJ$99,MATCH('10Year_History_Results'!$G256,Finish_table!BK$4:BK$99,0),1))</f>
        <v>#N/A</v>
      </c>
      <c r="S256" s="268" t="e">
        <f>(INDEX(Finish_table!BS$4:BS$99,MATCH('10Year_History_Results'!$G256,Finish_table!BT$4:BT$99,0),1))</f>
        <v>#N/A</v>
      </c>
      <c r="T256" s="268" t="e">
        <f>(INDEX(Finish_table!CB$4:CB$99,MATCH('10Year_History_Results'!$G256,Finish_table!CC$4:CC$99,0),1))</f>
        <v>#N/A</v>
      </c>
      <c r="U256" s="268" t="e">
        <f>(INDEX(Finish_table!CK$4:CK$99,MATCH('10Year_History_Results'!$G256,Finish_table!CL$4:CL$99,0),1))</f>
        <v>#N/A</v>
      </c>
      <c r="V256" s="288" t="e">
        <f>(INDEX(Finish_table!CT$4:CT$99,MATCH('10Year_History_Results'!$G256,Finish_table!CU$4:CU$99,0),1))</f>
        <v>#N/A</v>
      </c>
      <c r="W256" s="2"/>
      <c r="Z256">
        <f t="shared" si="97"/>
        <v>144</v>
      </c>
      <c r="AA256" s="117"/>
      <c r="AB256" s="2"/>
      <c r="AC256" s="2">
        <f t="shared" si="117"/>
        <v>40</v>
      </c>
      <c r="AD256" s="2">
        <f t="shared" si="98"/>
        <v>30</v>
      </c>
      <c r="AE256" s="2">
        <f t="shared" si="99"/>
        <v>0</v>
      </c>
      <c r="AF256" s="2">
        <f t="shared" si="100"/>
        <v>0</v>
      </c>
      <c r="AG256" s="2">
        <f t="shared" si="101"/>
        <v>0</v>
      </c>
      <c r="AH256" s="2">
        <f t="shared" si="102"/>
        <v>0</v>
      </c>
      <c r="AI256" s="2">
        <f t="shared" si="103"/>
        <v>0</v>
      </c>
      <c r="AJ256" s="2">
        <f t="shared" si="104"/>
        <v>0</v>
      </c>
      <c r="AK256" s="2">
        <f t="shared" si="105"/>
        <v>0</v>
      </c>
      <c r="AL256" s="154">
        <f t="shared" si="106"/>
        <v>0</v>
      </c>
      <c r="AM256" s="2">
        <f t="shared" si="118"/>
        <v>14.944341180973263</v>
      </c>
      <c r="AN256" s="2"/>
      <c r="AO256">
        <f t="shared" si="119"/>
        <v>144</v>
      </c>
      <c r="AP256" s="117"/>
      <c r="AQ256" s="2"/>
      <c r="AR256" s="2">
        <f>INDEX('2001'!$B$44:$B$140,'10Year_History_Results'!BF256)</f>
        <v>8</v>
      </c>
      <c r="AS256" s="2">
        <f>INDEX('2002'!$B$44:$B$140,'10Year_History_Results'!BG256)</f>
        <v>16</v>
      </c>
      <c r="AT256" s="2">
        <f>INDEX('2003'!$B$44:$B$140,'10Year_History_Results'!BH256)</f>
        <v>0</v>
      </c>
      <c r="AU256" s="2">
        <f>INDEX('2004'!$B$44:$B$140,'10Year_History_Results'!BI256)</f>
        <v>0</v>
      </c>
      <c r="AV256" s="2">
        <f>INDEX('2005'!$B$44:$B$140,'10Year_History_Results'!BJ256)</f>
        <v>0</v>
      </c>
      <c r="AW256" s="2">
        <f>INDEX('2006'!$B$44:$B$140,'10Year_History_Results'!BK256)</f>
        <v>0</v>
      </c>
      <c r="AX256" s="2">
        <f>INDEX('2007'!$B$44:$B$140,'10Year_History_Results'!BL256)</f>
        <v>0</v>
      </c>
      <c r="AY256" s="2">
        <f>INDEX('2008'!$B$44:$B$140,'10Year_History_Results'!BM256)</f>
        <v>0</v>
      </c>
      <c r="AZ256" s="2">
        <f>INDEX('2009'!$B$44:$B$140,'10Year_History_Results'!BN256)</f>
        <v>0</v>
      </c>
      <c r="BA256" s="154">
        <f>INDEX('2010'!$B$44:$B$140,'10Year_History_Results'!BO256)</f>
        <v>0</v>
      </c>
      <c r="BC256">
        <f t="shared" si="120"/>
        <v>144</v>
      </c>
      <c r="BD256" s="117"/>
      <c r="BE256" s="2"/>
      <c r="BF256" s="2">
        <f>IF(ISNA(MATCH($BC256,'2001'!$A$44:$A$139,0)),97,MATCH($BC256,'2001'!$A$44:$A$139,0))</f>
        <v>36</v>
      </c>
      <c r="BG256" s="2">
        <f>IF(ISNA(MATCH($BC256,'2002'!$A$44:$A$139,0)),97,MATCH($BC256,'2002'!$A$44:$A$139,0))</f>
        <v>31</v>
      </c>
      <c r="BH256" s="2">
        <f>IF(ISNA(MATCH($BC256,'2003'!$A$44:$A$139,0)),97,MATCH($BC256,'2003'!$A$44:$A$139,0))</f>
        <v>97</v>
      </c>
      <c r="BI256" s="2">
        <f>IF(ISNA(MATCH($BC256,'2004'!$A$44:$A$139,0)),97,MATCH($BC256,'2004'!$A$44:$A$139,0))</f>
        <v>97</v>
      </c>
      <c r="BJ256" s="2">
        <f>IF(ISNA(MATCH($BC256,'2005'!$A$44:$A$139,0)),97,MATCH($BC256,'2005'!$A$44:$A$139,0))</f>
        <v>97</v>
      </c>
      <c r="BK256" s="2">
        <f>IF(ISNA(MATCH($BC256,'2006'!$A$44:$A$139,0)),97,MATCH($BC256,'2006'!$A$44:$A$139,0))</f>
        <v>97</v>
      </c>
      <c r="BL256" s="2">
        <f>IF(ISNA(MATCH($BC256,'2007'!$A$44:$A$139,0)),97,MATCH($BC256,'2007'!$A$44:$A$139,0))</f>
        <v>97</v>
      </c>
      <c r="BM256" s="2">
        <f>IF(ISNA(MATCH($BC256,'2008'!$A$44:$A$139,0)),97,MATCH($BC256,'2008'!$A$44:$A$139,0))</f>
        <v>97</v>
      </c>
      <c r="BN256" s="2">
        <f>IF(ISNA(MATCH($BC256,'2009'!$A$44:$A$139,0)),97,MATCH($BC256,'2009'!$A$44:$A$139,0))</f>
        <v>97</v>
      </c>
      <c r="BO256" s="154">
        <f>IF(ISNA(MATCH($BC256,'2010'!$A$44:$A$139,0)),97,MATCH($BC256,'2010'!$A$44:$A$139,0))</f>
        <v>97</v>
      </c>
      <c r="BQ256">
        <f t="shared" si="121"/>
        <v>144</v>
      </c>
      <c r="BR256" s="326"/>
      <c r="BS256" s="324"/>
      <c r="BT256" s="324">
        <f t="shared" si="122"/>
        <v>48</v>
      </c>
      <c r="BU256" s="324">
        <f t="shared" si="107"/>
        <v>77.996800000000007</v>
      </c>
      <c r="BV256" s="324">
        <f t="shared" si="108"/>
        <v>51.992666880000002</v>
      </c>
      <c r="BW256" s="324">
        <f t="shared" si="109"/>
        <v>34.658311742207999</v>
      </c>
      <c r="BX256" s="324">
        <f t="shared" si="110"/>
        <v>23.103230607355851</v>
      </c>
      <c r="BY256" s="324">
        <f t="shared" si="111"/>
        <v>15.400613522863409</v>
      </c>
      <c r="BZ256" s="324">
        <f t="shared" si="112"/>
        <v>10.266048974340748</v>
      </c>
      <c r="CA256" s="324">
        <f t="shared" si="113"/>
        <v>6.8433482462955428</v>
      </c>
      <c r="CB256" s="324">
        <f t="shared" si="114"/>
        <v>4.5617759409806089</v>
      </c>
      <c r="CC256" s="325">
        <f t="shared" si="115"/>
        <v>3.0408798422576737</v>
      </c>
    </row>
    <row r="257" spans="2:81" ht="13.5" thickBot="1">
      <c r="B257" s="149">
        <v>121</v>
      </c>
      <c r="C257" s="52">
        <f t="shared" si="93"/>
        <v>6</v>
      </c>
      <c r="D257" s="52">
        <f t="shared" si="116"/>
        <v>0</v>
      </c>
      <c r="E257" s="99"/>
      <c r="F257" s="2">
        <f t="shared" si="123"/>
        <v>252</v>
      </c>
      <c r="G257" s="100">
        <v>388</v>
      </c>
      <c r="H257" s="169">
        <f t="shared" si="94"/>
        <v>1</v>
      </c>
      <c r="I257" s="169">
        <f t="shared" si="95"/>
        <v>23</v>
      </c>
      <c r="J257" s="331">
        <f t="shared" si="96"/>
        <v>3.0272924839203306</v>
      </c>
      <c r="K257" s="99"/>
      <c r="L257" s="268"/>
      <c r="M257" s="268" t="e">
        <f>(INDEX(Finish_table!R$4:R$83,MATCH('10Year_History_Results'!$G257,Finish_table!S$4:S$83,0),1))</f>
        <v>#N/A</v>
      </c>
      <c r="N257" s="268" t="e">
        <f>(INDEX(Finish_table!Z$4:Z$99,MATCH('10Year_History_Results'!$G257,Finish_table!AA$4:AA$99,0),1))</f>
        <v>#N/A</v>
      </c>
      <c r="O257" s="268" t="e">
        <f>(INDEX(Finish_table!AI$4:AI$99,MATCH('10Year_History_Results'!$G257,Finish_table!AJ$4:AJ$99,0),1))</f>
        <v>#N/A</v>
      </c>
      <c r="P257" s="268" t="e">
        <f>(INDEX(Finish_table!AR$4:AR$99,MATCH('10Year_History_Results'!$G257,Finish_table!AS$4:AS$99,0),1))</f>
        <v>#N/A</v>
      </c>
      <c r="Q257" s="268" t="str">
        <f>(INDEX(Finish_table!BA$4:BA$99,MATCH('10Year_History_Results'!$G257,Finish_table!BB$4:BB$99,0),1))</f>
        <v>SF</v>
      </c>
      <c r="R257" s="268" t="e">
        <f>(INDEX(Finish_table!BJ$4:BJ$99,MATCH('10Year_History_Results'!$G257,Finish_table!BK$4:BK$99,0),1))</f>
        <v>#N/A</v>
      </c>
      <c r="S257" s="268" t="e">
        <f>(INDEX(Finish_table!BS$4:BS$99,MATCH('10Year_History_Results'!$G257,Finish_table!BT$4:BT$99,0),1))</f>
        <v>#N/A</v>
      </c>
      <c r="T257" s="268" t="e">
        <f>(INDEX(Finish_table!CB$4:CB$99,MATCH('10Year_History_Results'!$G257,Finish_table!CC$4:CC$99,0),1))</f>
        <v>#N/A</v>
      </c>
      <c r="U257" s="268" t="e">
        <f>(INDEX(Finish_table!CK$4:CK$99,MATCH('10Year_History_Results'!$G257,Finish_table!CL$4:CL$99,0),1))</f>
        <v>#N/A</v>
      </c>
      <c r="V257" s="288" t="e">
        <f>(INDEX(Finish_table!CT$4:CT$99,MATCH('10Year_History_Results'!$G257,Finish_table!CU$4:CU$99,0),1))</f>
        <v>#N/A</v>
      </c>
      <c r="W257" s="2"/>
      <c r="Z257">
        <f t="shared" si="97"/>
        <v>388</v>
      </c>
      <c r="AA257" s="117"/>
      <c r="AB257" s="2"/>
      <c r="AC257" s="2">
        <f t="shared" si="117"/>
        <v>0</v>
      </c>
      <c r="AD257" s="2">
        <f t="shared" si="98"/>
        <v>0</v>
      </c>
      <c r="AE257" s="2">
        <f t="shared" si="99"/>
        <v>0</v>
      </c>
      <c r="AF257" s="2">
        <f t="shared" si="100"/>
        <v>0</v>
      </c>
      <c r="AG257" s="2">
        <f t="shared" si="101"/>
        <v>10</v>
      </c>
      <c r="AH257" s="2">
        <f t="shared" si="102"/>
        <v>0</v>
      </c>
      <c r="AI257" s="2">
        <f t="shared" si="103"/>
        <v>0</v>
      </c>
      <c r="AJ257" s="2">
        <f t="shared" si="104"/>
        <v>0</v>
      </c>
      <c r="AK257" s="2">
        <f t="shared" si="105"/>
        <v>0</v>
      </c>
      <c r="AL257" s="154">
        <f t="shared" si="106"/>
        <v>0</v>
      </c>
      <c r="AM257" s="2">
        <f t="shared" si="118"/>
        <v>3.1622776601683795</v>
      </c>
      <c r="AN257" s="2"/>
      <c r="AO257">
        <f t="shared" si="119"/>
        <v>388</v>
      </c>
      <c r="AP257" s="117"/>
      <c r="AQ257" s="2"/>
      <c r="AR257" s="2">
        <f>INDEX('2001'!$B$44:$B$140,'10Year_History_Results'!BF257)</f>
        <v>0</v>
      </c>
      <c r="AS257" s="2">
        <f>INDEX('2002'!$B$44:$B$140,'10Year_History_Results'!BG257)</f>
        <v>0</v>
      </c>
      <c r="AT257" s="2">
        <f>INDEX('2003'!$B$44:$B$140,'10Year_History_Results'!BH257)</f>
        <v>0</v>
      </c>
      <c r="AU257" s="2">
        <f>INDEX('2004'!$B$44:$B$140,'10Year_History_Results'!BI257)</f>
        <v>0</v>
      </c>
      <c r="AV257" s="2">
        <f>INDEX('2005'!$B$44:$B$140,'10Year_History_Results'!BJ257)</f>
        <v>13</v>
      </c>
      <c r="AW257" s="2">
        <f>INDEX('2006'!$B$44:$B$140,'10Year_History_Results'!BK257)</f>
        <v>0</v>
      </c>
      <c r="AX257" s="2">
        <f>INDEX('2007'!$B$44:$B$140,'10Year_History_Results'!BL257)</f>
        <v>0</v>
      </c>
      <c r="AY257" s="2">
        <f>INDEX('2008'!$B$44:$B$140,'10Year_History_Results'!BM257)</f>
        <v>0</v>
      </c>
      <c r="AZ257" s="2">
        <f>INDEX('2009'!$B$44:$B$140,'10Year_History_Results'!BN257)</f>
        <v>0</v>
      </c>
      <c r="BA257" s="154">
        <f>INDEX('2010'!$B$44:$B$140,'10Year_History_Results'!BO257)</f>
        <v>0</v>
      </c>
      <c r="BC257">
        <f t="shared" si="120"/>
        <v>388</v>
      </c>
      <c r="BD257" s="117"/>
      <c r="BE257" s="2"/>
      <c r="BF257" s="2">
        <f>IF(ISNA(MATCH($BC257,'2001'!$A$44:$A$139,0)),97,MATCH($BC257,'2001'!$A$44:$A$139,0))</f>
        <v>97</v>
      </c>
      <c r="BG257" s="2">
        <f>IF(ISNA(MATCH($BC257,'2002'!$A$44:$A$139,0)),97,MATCH($BC257,'2002'!$A$44:$A$139,0))</f>
        <v>97</v>
      </c>
      <c r="BH257" s="2">
        <f>IF(ISNA(MATCH($BC257,'2003'!$A$44:$A$139,0)),97,MATCH($BC257,'2003'!$A$44:$A$139,0))</f>
        <v>97</v>
      </c>
      <c r="BI257" s="2">
        <f>IF(ISNA(MATCH($BC257,'2004'!$A$44:$A$139,0)),97,MATCH($BC257,'2004'!$A$44:$A$139,0))</f>
        <v>97</v>
      </c>
      <c r="BJ257" s="2">
        <f>IF(ISNA(MATCH($BC257,'2005'!$A$44:$A$139,0)),97,MATCH($BC257,'2005'!$A$44:$A$139,0))</f>
        <v>57</v>
      </c>
      <c r="BK257" s="2">
        <f>IF(ISNA(MATCH($BC257,'2006'!$A$44:$A$139,0)),97,MATCH($BC257,'2006'!$A$44:$A$139,0))</f>
        <v>97</v>
      </c>
      <c r="BL257" s="2">
        <f>IF(ISNA(MATCH($BC257,'2007'!$A$44:$A$139,0)),97,MATCH($BC257,'2007'!$A$44:$A$139,0))</f>
        <v>97</v>
      </c>
      <c r="BM257" s="2">
        <f>IF(ISNA(MATCH($BC257,'2008'!$A$44:$A$139,0)),97,MATCH($BC257,'2008'!$A$44:$A$139,0))</f>
        <v>97</v>
      </c>
      <c r="BN257" s="2">
        <f>IF(ISNA(MATCH($BC257,'2009'!$A$44:$A$139,0)),97,MATCH($BC257,'2009'!$A$44:$A$139,0))</f>
        <v>97</v>
      </c>
      <c r="BO257" s="154">
        <f>IF(ISNA(MATCH($BC257,'2010'!$A$44:$A$139,0)),97,MATCH($BC257,'2010'!$A$44:$A$139,0))</f>
        <v>97</v>
      </c>
      <c r="BQ257">
        <f t="shared" si="121"/>
        <v>388</v>
      </c>
      <c r="BR257" s="326"/>
      <c r="BS257" s="324"/>
      <c r="BT257" s="324">
        <f t="shared" si="122"/>
        <v>0</v>
      </c>
      <c r="BU257" s="324">
        <f t="shared" si="107"/>
        <v>0</v>
      </c>
      <c r="BV257" s="324">
        <f t="shared" si="108"/>
        <v>0</v>
      </c>
      <c r="BW257" s="324">
        <f t="shared" si="109"/>
        <v>0</v>
      </c>
      <c r="BX257" s="324">
        <f t="shared" si="110"/>
        <v>23</v>
      </c>
      <c r="BY257" s="324">
        <f t="shared" si="111"/>
        <v>15.331799999999999</v>
      </c>
      <c r="BZ257" s="324">
        <f t="shared" si="112"/>
        <v>10.22017788</v>
      </c>
      <c r="CA257" s="324">
        <f t="shared" si="113"/>
        <v>6.8127705748079999</v>
      </c>
      <c r="CB257" s="324">
        <f t="shared" si="114"/>
        <v>4.5413928651670128</v>
      </c>
      <c r="CC257" s="325">
        <f t="shared" si="115"/>
        <v>3.0272924839203306</v>
      </c>
    </row>
    <row r="258" spans="2:81" ht="13.5" thickBot="1">
      <c r="B258" s="138">
        <v>121</v>
      </c>
      <c r="C258" s="52">
        <f t="shared" si="93"/>
        <v>7</v>
      </c>
      <c r="D258" s="52">
        <f t="shared" si="116"/>
        <v>0</v>
      </c>
      <c r="E258" s="99"/>
      <c r="F258" s="2">
        <f t="shared" si="123"/>
        <v>253</v>
      </c>
      <c r="G258" s="100">
        <v>1219</v>
      </c>
      <c r="H258" s="169">
        <f t="shared" si="94"/>
        <v>1</v>
      </c>
      <c r="I258" s="169">
        <f t="shared" si="95"/>
        <v>23</v>
      </c>
      <c r="J258" s="331">
        <f t="shared" si="96"/>
        <v>3.0272924839203306</v>
      </c>
      <c r="K258" s="99"/>
      <c r="L258" s="268"/>
      <c r="M258" s="268" t="e">
        <f>(INDEX(Finish_table!R$4:R$83,MATCH('10Year_History_Results'!$G258,Finish_table!S$4:S$83,0),1))</f>
        <v>#N/A</v>
      </c>
      <c r="N258" s="268" t="e">
        <f>(INDEX(Finish_table!Z$4:Z$99,MATCH('10Year_History_Results'!$G258,Finish_table!AA$4:AA$99,0),1))</f>
        <v>#N/A</v>
      </c>
      <c r="O258" s="268" t="e">
        <f>(INDEX(Finish_table!AI$4:AI$99,MATCH('10Year_History_Results'!$G258,Finish_table!AJ$4:AJ$99,0),1))</f>
        <v>#N/A</v>
      </c>
      <c r="P258" s="268" t="e">
        <f>(INDEX(Finish_table!AR$4:AR$99,MATCH('10Year_History_Results'!$G258,Finish_table!AS$4:AS$99,0),1))</f>
        <v>#N/A</v>
      </c>
      <c r="Q258" s="268" t="str">
        <f>(INDEX(Finish_table!BA$4:BA$99,MATCH('10Year_History_Results'!$G258,Finish_table!BB$4:BB$99,0),1))</f>
        <v>SF</v>
      </c>
      <c r="R258" s="268" t="e">
        <f>(INDEX(Finish_table!BJ$4:BJ$99,MATCH('10Year_History_Results'!$G258,Finish_table!BK$4:BK$99,0),1))</f>
        <v>#N/A</v>
      </c>
      <c r="S258" s="268" t="e">
        <f>(INDEX(Finish_table!BS$4:BS$99,MATCH('10Year_History_Results'!$G258,Finish_table!BT$4:BT$99,0),1))</f>
        <v>#N/A</v>
      </c>
      <c r="T258" s="268" t="e">
        <f>(INDEX(Finish_table!CB$4:CB$99,MATCH('10Year_History_Results'!$G258,Finish_table!CC$4:CC$99,0),1))</f>
        <v>#N/A</v>
      </c>
      <c r="U258" s="268" t="e">
        <f>(INDEX(Finish_table!CK$4:CK$99,MATCH('10Year_History_Results'!$G258,Finish_table!CL$4:CL$99,0),1))</f>
        <v>#N/A</v>
      </c>
      <c r="V258" s="288" t="e">
        <f>(INDEX(Finish_table!CT$4:CT$99,MATCH('10Year_History_Results'!$G258,Finish_table!CU$4:CU$99,0),1))</f>
        <v>#N/A</v>
      </c>
      <c r="W258" s="2"/>
      <c r="Z258">
        <f t="shared" si="97"/>
        <v>1219</v>
      </c>
      <c r="AA258" s="117"/>
      <c r="AB258" s="2"/>
      <c r="AC258" s="2">
        <f t="shared" si="117"/>
        <v>0</v>
      </c>
      <c r="AD258" s="2">
        <f t="shared" si="98"/>
        <v>0</v>
      </c>
      <c r="AE258" s="2">
        <f t="shared" si="99"/>
        <v>0</v>
      </c>
      <c r="AF258" s="2">
        <f t="shared" si="100"/>
        <v>0</v>
      </c>
      <c r="AG258" s="2">
        <f t="shared" si="101"/>
        <v>10</v>
      </c>
      <c r="AH258" s="2">
        <f t="shared" si="102"/>
        <v>0</v>
      </c>
      <c r="AI258" s="2">
        <f t="shared" si="103"/>
        <v>0</v>
      </c>
      <c r="AJ258" s="2">
        <f t="shared" si="104"/>
        <v>0</v>
      </c>
      <c r="AK258" s="2">
        <f t="shared" si="105"/>
        <v>0</v>
      </c>
      <c r="AL258" s="154">
        <f t="shared" si="106"/>
        <v>0</v>
      </c>
      <c r="AM258" s="2">
        <f t="shared" si="118"/>
        <v>3.1622776601683795</v>
      </c>
      <c r="AN258" s="2"/>
      <c r="AO258">
        <f t="shared" si="119"/>
        <v>1219</v>
      </c>
      <c r="AP258" s="117"/>
      <c r="AQ258" s="2"/>
      <c r="AR258" s="2">
        <f>INDEX('2001'!$B$44:$B$140,'10Year_History_Results'!BF258)</f>
        <v>0</v>
      </c>
      <c r="AS258" s="2">
        <f>INDEX('2002'!$B$44:$B$140,'10Year_History_Results'!BG258)</f>
        <v>0</v>
      </c>
      <c r="AT258" s="2">
        <f>INDEX('2003'!$B$44:$B$140,'10Year_History_Results'!BH258)</f>
        <v>0</v>
      </c>
      <c r="AU258" s="2">
        <f>INDEX('2004'!$B$44:$B$140,'10Year_History_Results'!BI258)</f>
        <v>0</v>
      </c>
      <c r="AV258" s="2">
        <f>INDEX('2005'!$B$44:$B$140,'10Year_History_Results'!BJ258)</f>
        <v>13</v>
      </c>
      <c r="AW258" s="2">
        <f>INDEX('2006'!$B$44:$B$140,'10Year_History_Results'!BK258)</f>
        <v>0</v>
      </c>
      <c r="AX258" s="2">
        <f>INDEX('2007'!$B$44:$B$140,'10Year_History_Results'!BL258)</f>
        <v>0</v>
      </c>
      <c r="AY258" s="2">
        <f>INDEX('2008'!$B$44:$B$140,'10Year_History_Results'!BM258)</f>
        <v>0</v>
      </c>
      <c r="AZ258" s="2">
        <f>INDEX('2009'!$B$44:$B$140,'10Year_History_Results'!BN258)</f>
        <v>0</v>
      </c>
      <c r="BA258" s="154">
        <f>INDEX('2010'!$B$44:$B$140,'10Year_History_Results'!BO258)</f>
        <v>0</v>
      </c>
      <c r="BC258">
        <f t="shared" si="120"/>
        <v>1219</v>
      </c>
      <c r="BD258" s="117"/>
      <c r="BE258" s="2"/>
      <c r="BF258" s="2">
        <f>IF(ISNA(MATCH($BC258,'2001'!$A$44:$A$139,0)),97,MATCH($BC258,'2001'!$A$44:$A$139,0))</f>
        <v>97</v>
      </c>
      <c r="BG258" s="2">
        <f>IF(ISNA(MATCH($BC258,'2002'!$A$44:$A$139,0)),97,MATCH($BC258,'2002'!$A$44:$A$139,0))</f>
        <v>97</v>
      </c>
      <c r="BH258" s="2">
        <f>IF(ISNA(MATCH($BC258,'2003'!$A$44:$A$139,0)),97,MATCH($BC258,'2003'!$A$44:$A$139,0))</f>
        <v>97</v>
      </c>
      <c r="BI258" s="2">
        <f>IF(ISNA(MATCH($BC258,'2004'!$A$44:$A$139,0)),97,MATCH($BC258,'2004'!$A$44:$A$139,0))</f>
        <v>97</v>
      </c>
      <c r="BJ258" s="2">
        <f>IF(ISNA(MATCH($BC258,'2005'!$A$44:$A$139,0)),97,MATCH($BC258,'2005'!$A$44:$A$139,0))</f>
        <v>84</v>
      </c>
      <c r="BK258" s="2">
        <f>IF(ISNA(MATCH($BC258,'2006'!$A$44:$A$139,0)),97,MATCH($BC258,'2006'!$A$44:$A$139,0))</f>
        <v>97</v>
      </c>
      <c r="BL258" s="2">
        <f>IF(ISNA(MATCH($BC258,'2007'!$A$44:$A$139,0)),97,MATCH($BC258,'2007'!$A$44:$A$139,0))</f>
        <v>97</v>
      </c>
      <c r="BM258" s="2">
        <f>IF(ISNA(MATCH($BC258,'2008'!$A$44:$A$139,0)),97,MATCH($BC258,'2008'!$A$44:$A$139,0))</f>
        <v>97</v>
      </c>
      <c r="BN258" s="2">
        <f>IF(ISNA(MATCH($BC258,'2009'!$A$44:$A$139,0)),97,MATCH($BC258,'2009'!$A$44:$A$139,0))</f>
        <v>97</v>
      </c>
      <c r="BO258" s="154">
        <f>IF(ISNA(MATCH($BC258,'2010'!$A$44:$A$139,0)),97,MATCH($BC258,'2010'!$A$44:$A$139,0))</f>
        <v>97</v>
      </c>
      <c r="BQ258">
        <f t="shared" si="121"/>
        <v>1219</v>
      </c>
      <c r="BR258" s="326"/>
      <c r="BS258" s="324"/>
      <c r="BT258" s="324">
        <f t="shared" si="122"/>
        <v>0</v>
      </c>
      <c r="BU258" s="324">
        <f t="shared" si="107"/>
        <v>0</v>
      </c>
      <c r="BV258" s="324">
        <f t="shared" si="108"/>
        <v>0</v>
      </c>
      <c r="BW258" s="324">
        <f t="shared" si="109"/>
        <v>0</v>
      </c>
      <c r="BX258" s="324">
        <f t="shared" si="110"/>
        <v>23</v>
      </c>
      <c r="BY258" s="324">
        <f t="shared" si="111"/>
        <v>15.331799999999999</v>
      </c>
      <c r="BZ258" s="324">
        <f t="shared" si="112"/>
        <v>10.22017788</v>
      </c>
      <c r="CA258" s="324">
        <f t="shared" si="113"/>
        <v>6.8127705748079999</v>
      </c>
      <c r="CB258" s="324">
        <f t="shared" si="114"/>
        <v>4.5413928651670128</v>
      </c>
      <c r="CC258" s="325">
        <f t="shared" si="115"/>
        <v>3.0272924839203306</v>
      </c>
    </row>
    <row r="259" spans="2:81" ht="13.5" thickBot="1">
      <c r="B259" s="149">
        <v>121</v>
      </c>
      <c r="C259" s="52">
        <f t="shared" si="93"/>
        <v>8</v>
      </c>
      <c r="D259" s="52">
        <f t="shared" si="116"/>
        <v>8</v>
      </c>
      <c r="E259" s="99"/>
      <c r="F259" s="2">
        <f t="shared" si="123"/>
        <v>254</v>
      </c>
      <c r="G259" s="100">
        <v>267</v>
      </c>
      <c r="H259" s="169">
        <f t="shared" si="94"/>
        <v>3</v>
      </c>
      <c r="I259" s="169">
        <f t="shared" si="95"/>
        <v>80</v>
      </c>
      <c r="J259" s="331">
        <f t="shared" si="96"/>
        <v>3.0215207377635576</v>
      </c>
      <c r="K259" s="99"/>
      <c r="L259" s="268"/>
      <c r="M259" s="268" t="str">
        <f>(INDEX(Finish_table!R$4:R$83,MATCH('10Year_History_Results'!$G259,Finish_table!S$4:S$83,0),1))</f>
        <v>F</v>
      </c>
      <c r="N259" s="268" t="str">
        <f>(INDEX(Finish_table!Z$4:Z$99,MATCH('10Year_History_Results'!$G259,Finish_table!AA$4:AA$99,0),1))</f>
        <v>F</v>
      </c>
      <c r="O259" s="268" t="str">
        <f>(INDEX(Finish_table!AI$4:AI$99,MATCH('10Year_History_Results'!$G259,Finish_table!AJ$4:AJ$99,0),1))</f>
        <v>SF</v>
      </c>
      <c r="P259" s="268" t="e">
        <f>(INDEX(Finish_table!AR$4:AR$99,MATCH('10Year_History_Results'!$G259,Finish_table!AS$4:AS$99,0),1))</f>
        <v>#N/A</v>
      </c>
      <c r="Q259" s="268" t="e">
        <f>(INDEX(Finish_table!BA$4:BA$99,MATCH('10Year_History_Results'!$G259,Finish_table!BB$4:BB$99,0),1))</f>
        <v>#N/A</v>
      </c>
      <c r="R259" s="268" t="e">
        <f>(INDEX(Finish_table!BJ$4:BJ$99,MATCH('10Year_History_Results'!$G259,Finish_table!BK$4:BK$99,0),1))</f>
        <v>#N/A</v>
      </c>
      <c r="S259" s="268" t="e">
        <f>(INDEX(Finish_table!BS$4:BS$99,MATCH('10Year_History_Results'!$G259,Finish_table!BT$4:BT$99,0),1))</f>
        <v>#N/A</v>
      </c>
      <c r="T259" s="268" t="e">
        <f>(INDEX(Finish_table!CB$4:CB$99,MATCH('10Year_History_Results'!$G259,Finish_table!CC$4:CC$99,0),1))</f>
        <v>#N/A</v>
      </c>
      <c r="U259" s="268" t="e">
        <f>(INDEX(Finish_table!CK$4:CK$99,MATCH('10Year_History_Results'!$G259,Finish_table!CL$4:CL$99,0),1))</f>
        <v>#N/A</v>
      </c>
      <c r="V259" s="288" t="e">
        <f>(INDEX(Finish_table!CT$4:CT$99,MATCH('10Year_History_Results'!$G259,Finish_table!CU$4:CU$99,0),1))</f>
        <v>#N/A</v>
      </c>
      <c r="W259" s="2"/>
      <c r="Z259">
        <f t="shared" si="97"/>
        <v>267</v>
      </c>
      <c r="AA259" s="117"/>
      <c r="AB259" s="2"/>
      <c r="AC259" s="2">
        <f t="shared" si="117"/>
        <v>20</v>
      </c>
      <c r="AD259" s="2">
        <f t="shared" si="98"/>
        <v>20</v>
      </c>
      <c r="AE259" s="2">
        <f t="shared" si="99"/>
        <v>10</v>
      </c>
      <c r="AF259" s="2">
        <f t="shared" si="100"/>
        <v>0</v>
      </c>
      <c r="AG259" s="2">
        <f t="shared" si="101"/>
        <v>0</v>
      </c>
      <c r="AH259" s="2">
        <f t="shared" si="102"/>
        <v>0</v>
      </c>
      <c r="AI259" s="2">
        <f t="shared" si="103"/>
        <v>0</v>
      </c>
      <c r="AJ259" s="2">
        <f t="shared" si="104"/>
        <v>0</v>
      </c>
      <c r="AK259" s="2">
        <f t="shared" si="105"/>
        <v>0</v>
      </c>
      <c r="AL259" s="154">
        <f t="shared" si="106"/>
        <v>0</v>
      </c>
      <c r="AM259" s="2">
        <f t="shared" si="118"/>
        <v>8.4983658559879753</v>
      </c>
      <c r="AN259" s="2"/>
      <c r="AO259">
        <f t="shared" si="119"/>
        <v>267</v>
      </c>
      <c r="AP259" s="117"/>
      <c r="AQ259" s="2"/>
      <c r="AR259" s="2">
        <f>INDEX('2001'!$B$44:$B$140,'10Year_History_Results'!BF259)</f>
        <v>10</v>
      </c>
      <c r="AS259" s="2">
        <f>INDEX('2002'!$B$44:$B$140,'10Year_History_Results'!BG259)</f>
        <v>15</v>
      </c>
      <c r="AT259" s="2">
        <f>INDEX('2003'!$B$44:$B$140,'10Year_History_Results'!BH259)</f>
        <v>5</v>
      </c>
      <c r="AU259" s="2">
        <f>INDEX('2004'!$B$44:$B$140,'10Year_History_Results'!BI259)</f>
        <v>0</v>
      </c>
      <c r="AV259" s="2">
        <f>INDEX('2005'!$B$44:$B$140,'10Year_History_Results'!BJ259)</f>
        <v>0</v>
      </c>
      <c r="AW259" s="2">
        <f>INDEX('2006'!$B$44:$B$140,'10Year_History_Results'!BK259)</f>
        <v>0</v>
      </c>
      <c r="AX259" s="2">
        <f>INDEX('2007'!$B$44:$B$140,'10Year_History_Results'!BL259)</f>
        <v>0</v>
      </c>
      <c r="AY259" s="2">
        <f>INDEX('2008'!$B$44:$B$140,'10Year_History_Results'!BM259)</f>
        <v>0</v>
      </c>
      <c r="AZ259" s="2">
        <f>INDEX('2009'!$B$44:$B$140,'10Year_History_Results'!BN259)</f>
        <v>0</v>
      </c>
      <c r="BA259" s="154">
        <f>INDEX('2010'!$B$44:$B$140,'10Year_History_Results'!BO259)</f>
        <v>0</v>
      </c>
      <c r="BC259">
        <f t="shared" si="120"/>
        <v>267</v>
      </c>
      <c r="BD259" s="117"/>
      <c r="BE259" s="2"/>
      <c r="BF259" s="2">
        <f>IF(ISNA(MATCH($BC259,'2001'!$A$44:$A$139,0)),97,MATCH($BC259,'2001'!$A$44:$A$139,0))</f>
        <v>54</v>
      </c>
      <c r="BG259" s="2">
        <f>IF(ISNA(MATCH($BC259,'2002'!$A$44:$A$139,0)),97,MATCH($BC259,'2002'!$A$44:$A$139,0))</f>
        <v>55</v>
      </c>
      <c r="BH259" s="2">
        <f>IF(ISNA(MATCH($BC259,'2003'!$A$44:$A$139,0)),97,MATCH($BC259,'2003'!$A$44:$A$139,0))</f>
        <v>50</v>
      </c>
      <c r="BI259" s="2">
        <f>IF(ISNA(MATCH($BC259,'2004'!$A$44:$A$139,0)),97,MATCH($BC259,'2004'!$A$44:$A$139,0))</f>
        <v>97</v>
      </c>
      <c r="BJ259" s="2">
        <f>IF(ISNA(MATCH($BC259,'2005'!$A$44:$A$139,0)),97,MATCH($BC259,'2005'!$A$44:$A$139,0))</f>
        <v>97</v>
      </c>
      <c r="BK259" s="2">
        <f>IF(ISNA(MATCH($BC259,'2006'!$A$44:$A$139,0)),97,MATCH($BC259,'2006'!$A$44:$A$139,0))</f>
        <v>97</v>
      </c>
      <c r="BL259" s="2">
        <f>IF(ISNA(MATCH($BC259,'2007'!$A$44:$A$139,0)),97,MATCH($BC259,'2007'!$A$44:$A$139,0))</f>
        <v>97</v>
      </c>
      <c r="BM259" s="2">
        <f>IF(ISNA(MATCH($BC259,'2008'!$A$44:$A$139,0)),97,MATCH($BC259,'2008'!$A$44:$A$139,0))</f>
        <v>97</v>
      </c>
      <c r="BN259" s="2">
        <f>IF(ISNA(MATCH($BC259,'2009'!$A$44:$A$139,0)),97,MATCH($BC259,'2009'!$A$44:$A$139,0))</f>
        <v>97</v>
      </c>
      <c r="BO259" s="154">
        <f>IF(ISNA(MATCH($BC259,'2010'!$A$44:$A$139,0)),97,MATCH($BC259,'2010'!$A$44:$A$139,0))</f>
        <v>97</v>
      </c>
      <c r="BQ259">
        <f t="shared" si="121"/>
        <v>267</v>
      </c>
      <c r="BR259" s="326"/>
      <c r="BS259" s="324"/>
      <c r="BT259" s="324">
        <f t="shared" si="122"/>
        <v>30</v>
      </c>
      <c r="BU259" s="324">
        <f t="shared" si="107"/>
        <v>54.997999999999998</v>
      </c>
      <c r="BV259" s="324">
        <f t="shared" si="108"/>
        <v>51.661666799999999</v>
      </c>
      <c r="BW259" s="324">
        <f t="shared" si="109"/>
        <v>34.437667088879998</v>
      </c>
      <c r="BX259" s="324">
        <f t="shared" si="110"/>
        <v>22.956148881447405</v>
      </c>
      <c r="BY259" s="324">
        <f t="shared" si="111"/>
        <v>15.302568844372839</v>
      </c>
      <c r="BZ259" s="324">
        <f t="shared" si="112"/>
        <v>10.200692391658935</v>
      </c>
      <c r="CA259" s="324">
        <f t="shared" si="113"/>
        <v>6.7997815482798458</v>
      </c>
      <c r="CB259" s="324">
        <f t="shared" si="114"/>
        <v>4.5327343800833448</v>
      </c>
      <c r="CC259" s="325">
        <f t="shared" si="115"/>
        <v>3.0215207377635576</v>
      </c>
    </row>
    <row r="260" spans="2:81" ht="13.5" thickBot="1">
      <c r="B260" s="138">
        <v>122</v>
      </c>
      <c r="C260" s="52">
        <f t="shared" si="93"/>
        <v>1</v>
      </c>
      <c r="D260" s="52">
        <f t="shared" si="116"/>
        <v>0</v>
      </c>
      <c r="E260" s="99"/>
      <c r="F260" s="2">
        <f t="shared" si="123"/>
        <v>255</v>
      </c>
      <c r="G260" s="158">
        <v>706</v>
      </c>
      <c r="H260" s="169">
        <f t="shared" si="94"/>
        <v>1</v>
      </c>
      <c r="I260" s="169">
        <f t="shared" si="95"/>
        <v>3</v>
      </c>
      <c r="J260" s="331">
        <f t="shared" si="96"/>
        <v>3</v>
      </c>
      <c r="K260" s="99"/>
      <c r="L260" s="268"/>
      <c r="M260" s="268" t="e">
        <f>(INDEX(Finish_table!R$4:R$83,MATCH('10Year_History_Results'!$G260,Finish_table!S$4:S$83,0),1))</f>
        <v>#N/A</v>
      </c>
      <c r="N260" s="268" t="e">
        <f>(INDEX(Finish_table!Z$4:Z$99,MATCH('10Year_History_Results'!$G260,Finish_table!AA$4:AA$99,0),1))</f>
        <v>#N/A</v>
      </c>
      <c r="O260" s="268" t="e">
        <f>(INDEX(Finish_table!AI$4:AI$99,MATCH('10Year_History_Results'!$G260,Finish_table!AJ$4:AJ$99,0),1))</f>
        <v>#N/A</v>
      </c>
      <c r="P260" s="268" t="e">
        <f>(INDEX(Finish_table!AR$4:AR$99,MATCH('10Year_History_Results'!$G260,Finish_table!AS$4:AS$99,0),1))</f>
        <v>#N/A</v>
      </c>
      <c r="Q260" s="268" t="e">
        <f>(INDEX(Finish_table!BA$4:BA$99,MATCH('10Year_History_Results'!$G260,Finish_table!BB$4:BB$99,0),1))</f>
        <v>#N/A</v>
      </c>
      <c r="R260" s="268" t="e">
        <f>(INDEX(Finish_table!BJ$4:BJ$99,MATCH('10Year_History_Results'!$G260,Finish_table!BK$4:BK$99,0),1))</f>
        <v>#N/A</v>
      </c>
      <c r="S260" s="268" t="e">
        <f>(INDEX(Finish_table!BS$4:BS$99,MATCH('10Year_History_Results'!$G260,Finish_table!BT$4:BT$99,0),1))</f>
        <v>#N/A</v>
      </c>
      <c r="T260" s="268" t="e">
        <f>(INDEX(Finish_table!CB$4:CB$99,MATCH('10Year_History_Results'!$G260,Finish_table!CC$4:CC$99,0),1))</f>
        <v>#N/A</v>
      </c>
      <c r="U260" s="268" t="e">
        <f>(INDEX(Finish_table!CK$4:CK$99,MATCH('10Year_History_Results'!$G260,Finish_table!CL$4:CL$99,0),1))</f>
        <v>#N/A</v>
      </c>
      <c r="V260" s="288" t="str">
        <f>(INDEX(Finish_table!CT$4:CT$99,MATCH('10Year_History_Results'!$G260,Finish_table!CU$4:CU$99,0),1))</f>
        <v>QF</v>
      </c>
      <c r="W260" s="2"/>
      <c r="Z260">
        <f t="shared" si="97"/>
        <v>706</v>
      </c>
      <c r="AA260" s="117"/>
      <c r="AB260" s="2"/>
      <c r="AC260" s="2">
        <f t="shared" si="117"/>
        <v>0</v>
      </c>
      <c r="AD260" s="2">
        <f t="shared" si="98"/>
        <v>0</v>
      </c>
      <c r="AE260" s="2">
        <f t="shared" si="99"/>
        <v>0</v>
      </c>
      <c r="AF260" s="2">
        <f t="shared" si="100"/>
        <v>0</v>
      </c>
      <c r="AG260" s="2">
        <f t="shared" si="101"/>
        <v>0</v>
      </c>
      <c r="AH260" s="2">
        <f t="shared" si="102"/>
        <v>0</v>
      </c>
      <c r="AI260" s="2">
        <f t="shared" si="103"/>
        <v>0</v>
      </c>
      <c r="AJ260" s="2">
        <f t="shared" si="104"/>
        <v>0</v>
      </c>
      <c r="AK260" s="2">
        <f t="shared" si="105"/>
        <v>0</v>
      </c>
      <c r="AL260" s="154">
        <f t="shared" si="106"/>
        <v>0</v>
      </c>
      <c r="AM260" s="2">
        <f t="shared" si="118"/>
        <v>0</v>
      </c>
      <c r="AN260" s="2"/>
      <c r="AO260">
        <f t="shared" si="119"/>
        <v>706</v>
      </c>
      <c r="AP260" s="117"/>
      <c r="AQ260" s="2"/>
      <c r="AR260" s="2">
        <f>INDEX('2001'!$B$44:$B$140,'10Year_History_Results'!BF260)</f>
        <v>0</v>
      </c>
      <c r="AS260" s="2">
        <f>INDEX('2002'!$B$44:$B$140,'10Year_History_Results'!BG260)</f>
        <v>0</v>
      </c>
      <c r="AT260" s="2">
        <f>INDEX('2003'!$B$44:$B$140,'10Year_History_Results'!BH260)</f>
        <v>0</v>
      </c>
      <c r="AU260" s="2">
        <f>INDEX('2004'!$B$44:$B$140,'10Year_History_Results'!BI260)</f>
        <v>0</v>
      </c>
      <c r="AV260" s="2">
        <f>INDEX('2005'!$B$44:$B$140,'10Year_History_Results'!BJ260)</f>
        <v>0</v>
      </c>
      <c r="AW260" s="2">
        <f>INDEX('2006'!$B$44:$B$140,'10Year_History_Results'!BK260)</f>
        <v>0</v>
      </c>
      <c r="AX260" s="2">
        <f>INDEX('2007'!$B$44:$B$140,'10Year_History_Results'!BL260)</f>
        <v>0</v>
      </c>
      <c r="AY260" s="2">
        <f>INDEX('2008'!$B$44:$B$140,'10Year_History_Results'!BM260)</f>
        <v>0</v>
      </c>
      <c r="AZ260" s="2">
        <f>INDEX('2009'!$B$44:$B$140,'10Year_History_Results'!BN260)</f>
        <v>0</v>
      </c>
      <c r="BA260" s="154">
        <f>INDEX('2010'!$B$44:$B$140,'10Year_History_Results'!BO260)</f>
        <v>3</v>
      </c>
      <c r="BC260">
        <f t="shared" si="120"/>
        <v>706</v>
      </c>
      <c r="BD260" s="117"/>
      <c r="BE260" s="2"/>
      <c r="BF260" s="2">
        <f>IF(ISNA(MATCH($BC260,'2001'!$A$44:$A$139,0)),97,MATCH($BC260,'2001'!$A$44:$A$139,0))</f>
        <v>97</v>
      </c>
      <c r="BG260" s="2">
        <f>IF(ISNA(MATCH($BC260,'2002'!$A$44:$A$139,0)),97,MATCH($BC260,'2002'!$A$44:$A$139,0))</f>
        <v>97</v>
      </c>
      <c r="BH260" s="2">
        <f>IF(ISNA(MATCH($BC260,'2003'!$A$44:$A$139,0)),97,MATCH($BC260,'2003'!$A$44:$A$139,0))</f>
        <v>97</v>
      </c>
      <c r="BI260" s="2">
        <f>IF(ISNA(MATCH($BC260,'2004'!$A$44:$A$139,0)),97,MATCH($BC260,'2004'!$A$44:$A$139,0))</f>
        <v>97</v>
      </c>
      <c r="BJ260" s="2">
        <f>IF(ISNA(MATCH($BC260,'2005'!$A$44:$A$139,0)),97,MATCH($BC260,'2005'!$A$44:$A$139,0))</f>
        <v>97</v>
      </c>
      <c r="BK260" s="2">
        <f>IF(ISNA(MATCH($BC260,'2006'!$A$44:$A$139,0)),97,MATCH($BC260,'2006'!$A$44:$A$139,0))</f>
        <v>97</v>
      </c>
      <c r="BL260" s="2">
        <f>IF(ISNA(MATCH($BC260,'2007'!$A$44:$A$139,0)),97,MATCH($BC260,'2007'!$A$44:$A$139,0))</f>
        <v>97</v>
      </c>
      <c r="BM260" s="2">
        <f>IF(ISNA(MATCH($BC260,'2008'!$A$44:$A$139,0)),97,MATCH($BC260,'2008'!$A$44:$A$139,0))</f>
        <v>97</v>
      </c>
      <c r="BN260" s="2">
        <f>IF(ISNA(MATCH($BC260,'2009'!$A$44:$A$139,0)),97,MATCH($BC260,'2009'!$A$44:$A$139,0))</f>
        <v>97</v>
      </c>
      <c r="BO260" s="154">
        <f>IF(ISNA(MATCH($BC260,'2010'!$A$44:$A$139,0)),97,MATCH($BC260,'2010'!$A$44:$A$139,0))</f>
        <v>46</v>
      </c>
      <c r="BQ260">
        <f t="shared" si="121"/>
        <v>706</v>
      </c>
      <c r="BR260" s="326"/>
      <c r="BS260" s="324"/>
      <c r="BT260" s="324">
        <f t="shared" si="122"/>
        <v>0</v>
      </c>
      <c r="BU260" s="324">
        <f t="shared" si="107"/>
        <v>0</v>
      </c>
      <c r="BV260" s="324">
        <f t="shared" si="108"/>
        <v>0</v>
      </c>
      <c r="BW260" s="324">
        <f t="shared" si="109"/>
        <v>0</v>
      </c>
      <c r="BX260" s="324">
        <f t="shared" si="110"/>
        <v>0</v>
      </c>
      <c r="BY260" s="324">
        <f t="shared" si="111"/>
        <v>0</v>
      </c>
      <c r="BZ260" s="324">
        <f t="shared" si="112"/>
        <v>0</v>
      </c>
      <c r="CA260" s="324">
        <f t="shared" si="113"/>
        <v>0</v>
      </c>
      <c r="CB260" s="324">
        <f t="shared" si="114"/>
        <v>0</v>
      </c>
      <c r="CC260" s="325">
        <f t="shared" si="115"/>
        <v>3</v>
      </c>
    </row>
    <row r="261" spans="2:81" ht="13.5" thickBot="1">
      <c r="B261" s="138">
        <v>122</v>
      </c>
      <c r="C261" s="52">
        <f t="shared" si="93"/>
        <v>2</v>
      </c>
      <c r="D261" s="52">
        <f t="shared" si="116"/>
        <v>0</v>
      </c>
      <c r="E261" s="99"/>
      <c r="F261" s="2">
        <f t="shared" si="123"/>
        <v>256</v>
      </c>
      <c r="G261" s="100">
        <v>1700</v>
      </c>
      <c r="H261" s="169">
        <f t="shared" si="94"/>
        <v>1</v>
      </c>
      <c r="I261" s="169">
        <f t="shared" si="95"/>
        <v>10</v>
      </c>
      <c r="J261" s="331">
        <f t="shared" si="96"/>
        <v>2.9620741629599996</v>
      </c>
      <c r="K261" s="99"/>
      <c r="L261" s="268"/>
      <c r="M261" s="268" t="e">
        <f>(INDEX(Finish_table!R$4:R$83,MATCH('10Year_History_Results'!$G261,Finish_table!S$4:S$83,0),1))</f>
        <v>#N/A</v>
      </c>
      <c r="N261" s="268" t="e">
        <f>(INDEX(Finish_table!Z$4:Z$99,MATCH('10Year_History_Results'!$G261,Finish_table!AA$4:AA$99,0),1))</f>
        <v>#N/A</v>
      </c>
      <c r="O261" s="268" t="e">
        <f>(INDEX(Finish_table!AI$4:AI$99,MATCH('10Year_History_Results'!$G261,Finish_table!AJ$4:AJ$99,0),1))</f>
        <v>#N/A</v>
      </c>
      <c r="P261" s="268" t="e">
        <f>(INDEX(Finish_table!AR$4:AR$99,MATCH('10Year_History_Results'!$G261,Finish_table!AS$4:AS$99,0),1))</f>
        <v>#N/A</v>
      </c>
      <c r="Q261" s="268" t="e">
        <f>(INDEX(Finish_table!BA$4:BA$99,MATCH('10Year_History_Results'!$G261,Finish_table!BB$4:BB$99,0),1))</f>
        <v>#N/A</v>
      </c>
      <c r="R261" s="268" t="e">
        <f>(INDEX(Finish_table!BJ$4:BJ$99,MATCH('10Year_History_Results'!$G261,Finish_table!BK$4:BK$99,0),1))</f>
        <v>#N/A</v>
      </c>
      <c r="S261" s="268" t="str">
        <f>(INDEX(Finish_table!BS$4:BS$99,MATCH('10Year_History_Results'!$G261,Finish_table!BT$4:BT$99,0),1))</f>
        <v>QF</v>
      </c>
      <c r="T261" s="268" t="e">
        <f>(INDEX(Finish_table!CB$4:CB$99,MATCH('10Year_History_Results'!$G261,Finish_table!CC$4:CC$99,0),1))</f>
        <v>#N/A</v>
      </c>
      <c r="U261" s="268" t="e">
        <f>(INDEX(Finish_table!CK$4:CK$99,MATCH('10Year_History_Results'!$G261,Finish_table!CL$4:CL$99,0),1))</f>
        <v>#N/A</v>
      </c>
      <c r="V261" s="288" t="e">
        <f>(INDEX(Finish_table!CT$4:CT$99,MATCH('10Year_History_Results'!$G261,Finish_table!CU$4:CU$99,0),1))</f>
        <v>#N/A</v>
      </c>
      <c r="W261" s="2"/>
      <c r="Z261">
        <f t="shared" si="97"/>
        <v>1700</v>
      </c>
      <c r="AA261" s="117"/>
      <c r="AB261" s="2"/>
      <c r="AC261" s="2">
        <f t="shared" si="117"/>
        <v>0</v>
      </c>
      <c r="AD261" s="2">
        <f t="shared" si="98"/>
        <v>0</v>
      </c>
      <c r="AE261" s="2">
        <f t="shared" si="99"/>
        <v>0</v>
      </c>
      <c r="AF261" s="2">
        <f t="shared" si="100"/>
        <v>0</v>
      </c>
      <c r="AG261" s="2">
        <f t="shared" si="101"/>
        <v>0</v>
      </c>
      <c r="AH261" s="2">
        <f t="shared" si="102"/>
        <v>0</v>
      </c>
      <c r="AI261" s="2">
        <f t="shared" si="103"/>
        <v>0</v>
      </c>
      <c r="AJ261" s="2">
        <f t="shared" si="104"/>
        <v>0</v>
      </c>
      <c r="AK261" s="2">
        <f t="shared" si="105"/>
        <v>0</v>
      </c>
      <c r="AL261" s="154">
        <f t="shared" si="106"/>
        <v>0</v>
      </c>
      <c r="AM261" s="2">
        <f t="shared" si="118"/>
        <v>0</v>
      </c>
      <c r="AN261" s="2"/>
      <c r="AO261">
        <f t="shared" si="119"/>
        <v>1700</v>
      </c>
      <c r="AP261" s="117"/>
      <c r="AQ261" s="2"/>
      <c r="AR261" s="2">
        <f>INDEX('2001'!$B$44:$B$140,'10Year_History_Results'!BF261)</f>
        <v>0</v>
      </c>
      <c r="AS261" s="2">
        <f>INDEX('2002'!$B$44:$B$140,'10Year_History_Results'!BG261)</f>
        <v>0</v>
      </c>
      <c r="AT261" s="2">
        <f>INDEX('2003'!$B$44:$B$140,'10Year_History_Results'!BH261)</f>
        <v>0</v>
      </c>
      <c r="AU261" s="2">
        <f>INDEX('2004'!$B$44:$B$140,'10Year_History_Results'!BI261)</f>
        <v>0</v>
      </c>
      <c r="AV261" s="2">
        <f>INDEX('2005'!$B$44:$B$140,'10Year_History_Results'!BJ261)</f>
        <v>0</v>
      </c>
      <c r="AW261" s="2">
        <f>INDEX('2006'!$B$44:$B$140,'10Year_History_Results'!BK261)</f>
        <v>0</v>
      </c>
      <c r="AX261" s="2">
        <f>INDEX('2007'!$B$44:$B$140,'10Year_History_Results'!BL261)</f>
        <v>10</v>
      </c>
      <c r="AY261" s="2">
        <f>INDEX('2008'!$B$44:$B$140,'10Year_History_Results'!BM261)</f>
        <v>0</v>
      </c>
      <c r="AZ261" s="2">
        <f>INDEX('2009'!$B$44:$B$140,'10Year_History_Results'!BN261)</f>
        <v>0</v>
      </c>
      <c r="BA261" s="154">
        <f>INDEX('2010'!$B$44:$B$140,'10Year_History_Results'!BO261)</f>
        <v>0</v>
      </c>
      <c r="BC261">
        <f t="shared" si="120"/>
        <v>1700</v>
      </c>
      <c r="BD261" s="117"/>
      <c r="BE261" s="2"/>
      <c r="BF261" s="2">
        <f>IF(ISNA(MATCH($BC261,'2001'!$A$44:$A$139,0)),97,MATCH($BC261,'2001'!$A$44:$A$139,0))</f>
        <v>97</v>
      </c>
      <c r="BG261" s="2">
        <f>IF(ISNA(MATCH($BC261,'2002'!$A$44:$A$139,0)),97,MATCH($BC261,'2002'!$A$44:$A$139,0))</f>
        <v>97</v>
      </c>
      <c r="BH261" s="2">
        <f>IF(ISNA(MATCH($BC261,'2003'!$A$44:$A$139,0)),97,MATCH($BC261,'2003'!$A$44:$A$139,0))</f>
        <v>97</v>
      </c>
      <c r="BI261" s="2">
        <f>IF(ISNA(MATCH($BC261,'2004'!$A$44:$A$139,0)),97,MATCH($BC261,'2004'!$A$44:$A$139,0))</f>
        <v>97</v>
      </c>
      <c r="BJ261" s="2">
        <f>IF(ISNA(MATCH($BC261,'2005'!$A$44:$A$139,0)),97,MATCH($BC261,'2005'!$A$44:$A$139,0))</f>
        <v>97</v>
      </c>
      <c r="BK261" s="2">
        <f>IF(ISNA(MATCH($BC261,'2006'!$A$44:$A$139,0)),97,MATCH($BC261,'2006'!$A$44:$A$139,0))</f>
        <v>97</v>
      </c>
      <c r="BL261" s="2">
        <f>IF(ISNA(MATCH($BC261,'2007'!$A$44:$A$139,0)),97,MATCH($BC261,'2007'!$A$44:$A$139,0))</f>
        <v>83</v>
      </c>
      <c r="BM261" s="2">
        <f>IF(ISNA(MATCH($BC261,'2008'!$A$44:$A$139,0)),97,MATCH($BC261,'2008'!$A$44:$A$139,0))</f>
        <v>97</v>
      </c>
      <c r="BN261" s="2">
        <f>IF(ISNA(MATCH($BC261,'2009'!$A$44:$A$139,0)),97,MATCH($BC261,'2009'!$A$44:$A$139,0))</f>
        <v>97</v>
      </c>
      <c r="BO261" s="154">
        <f>IF(ISNA(MATCH($BC261,'2010'!$A$44:$A$139,0)),97,MATCH($BC261,'2010'!$A$44:$A$139,0))</f>
        <v>97</v>
      </c>
      <c r="BQ261">
        <f t="shared" si="121"/>
        <v>1700</v>
      </c>
      <c r="BR261" s="326"/>
      <c r="BS261" s="324"/>
      <c r="BT261" s="324">
        <f t="shared" si="122"/>
        <v>0</v>
      </c>
      <c r="BU261" s="324">
        <f t="shared" si="107"/>
        <v>0</v>
      </c>
      <c r="BV261" s="324">
        <f t="shared" si="108"/>
        <v>0</v>
      </c>
      <c r="BW261" s="324">
        <f t="shared" si="109"/>
        <v>0</v>
      </c>
      <c r="BX261" s="324">
        <f t="shared" si="110"/>
        <v>0</v>
      </c>
      <c r="BY261" s="324">
        <f t="shared" si="111"/>
        <v>0</v>
      </c>
      <c r="BZ261" s="324">
        <f t="shared" si="112"/>
        <v>10</v>
      </c>
      <c r="CA261" s="324">
        <f t="shared" si="113"/>
        <v>6.6659999999999995</v>
      </c>
      <c r="CB261" s="324">
        <f t="shared" si="114"/>
        <v>4.4435555999999998</v>
      </c>
      <c r="CC261" s="325">
        <f t="shared" si="115"/>
        <v>2.9620741629599996</v>
      </c>
    </row>
    <row r="262" spans="2:81" ht="13.5" thickBot="1">
      <c r="B262" s="138">
        <v>122</v>
      </c>
      <c r="C262" s="52">
        <f t="shared" ref="C262:C325" si="124">IF(B262&lt;&gt;B261,1,C261+1)</f>
        <v>3</v>
      </c>
      <c r="D262" s="52">
        <f t="shared" si="116"/>
        <v>3</v>
      </c>
      <c r="E262" s="99"/>
      <c r="F262" s="2">
        <f t="shared" si="123"/>
        <v>257</v>
      </c>
      <c r="G262" s="100">
        <v>585</v>
      </c>
      <c r="H262" s="169">
        <f t="shared" ref="H262:H325" si="125">10- COUNTIF(K262:V262,"#N/A")</f>
        <v>1</v>
      </c>
      <c r="I262" s="169">
        <f t="shared" ref="I262:I325" si="126">SUM(AA262:AL262)+SUM(AR262:BA262)</f>
        <v>15</v>
      </c>
      <c r="J262" s="331">
        <f t="shared" ref="J262:J325" si="127">CC262</f>
        <v>2.9617779555437034</v>
      </c>
      <c r="K262" s="99"/>
      <c r="L262" s="268"/>
      <c r="M262" s="268" t="e">
        <f>(INDEX(Finish_table!R$4:R$83,MATCH('10Year_History_Results'!$G262,Finish_table!S$4:S$83,0),1))</f>
        <v>#N/A</v>
      </c>
      <c r="N262" s="268" t="e">
        <f>(INDEX(Finish_table!Z$4:Z$99,MATCH('10Year_History_Results'!$G262,Finish_table!AA$4:AA$99,0),1))</f>
        <v>#N/A</v>
      </c>
      <c r="O262" s="268" t="e">
        <f>(INDEX(Finish_table!AI$4:AI$99,MATCH('10Year_History_Results'!$G262,Finish_table!AJ$4:AJ$99,0),1))</f>
        <v>#N/A</v>
      </c>
      <c r="P262" s="268" t="e">
        <f>(INDEX(Finish_table!AR$4:AR$99,MATCH('10Year_History_Results'!$G262,Finish_table!AS$4:AS$99,0),1))</f>
        <v>#N/A</v>
      </c>
      <c r="Q262" s="268" t="e">
        <f>(INDEX(Finish_table!BA$4:BA$99,MATCH('10Year_History_Results'!$G262,Finish_table!BB$4:BB$99,0),1))</f>
        <v>#N/A</v>
      </c>
      <c r="R262" s="268" t="str">
        <f>(INDEX(Finish_table!BJ$4:BJ$99,MATCH('10Year_History_Results'!$G262,Finish_table!BK$4:BK$99,0),1))</f>
        <v>SF</v>
      </c>
      <c r="S262" s="268" t="e">
        <f>(INDEX(Finish_table!BS$4:BS$99,MATCH('10Year_History_Results'!$G262,Finish_table!BT$4:BT$99,0),1))</f>
        <v>#N/A</v>
      </c>
      <c r="T262" s="268" t="e">
        <f>(INDEX(Finish_table!CB$4:CB$99,MATCH('10Year_History_Results'!$G262,Finish_table!CC$4:CC$99,0),1))</f>
        <v>#N/A</v>
      </c>
      <c r="U262" s="268" t="e">
        <f>(INDEX(Finish_table!CK$4:CK$99,MATCH('10Year_History_Results'!$G262,Finish_table!CL$4:CL$99,0),1))</f>
        <v>#N/A</v>
      </c>
      <c r="V262" s="288" t="e">
        <f>(INDEX(Finish_table!CT$4:CT$99,MATCH('10Year_History_Results'!$G262,Finish_table!CU$4:CU$99,0),1))</f>
        <v>#N/A</v>
      </c>
      <c r="W262" s="2"/>
      <c r="Z262">
        <f t="shared" ref="Z262:Z325" si="128">G262</f>
        <v>585</v>
      </c>
      <c r="AA262" s="117"/>
      <c r="AB262" s="2"/>
      <c r="AC262" s="2">
        <f t="shared" si="117"/>
        <v>0</v>
      </c>
      <c r="AD262" s="2">
        <f t="shared" ref="AD262:AD325" si="129">IF(ISNA(N262),0,IF(N262="QF",0,IF(N262="SF",10,IF(N262="F",20,IF(N262="W",30,IF(N262="WF",40,IF(N262="WC",50,0)))))))</f>
        <v>0</v>
      </c>
      <c r="AE262" s="2">
        <f t="shared" ref="AE262:AE325" si="130">IF(ISNA(O262),0,IF(O262="QF",0,IF(O262="SF",10,IF(O262="F",20,IF(O262="W",30,IF(O262="WF",40,IF(O262="WC",50,0)))))))</f>
        <v>0</v>
      </c>
      <c r="AF262" s="2">
        <f t="shared" ref="AF262:AF325" si="131">IF(ISNA(P262),0,IF(P262="QF",0,IF(P262="SF",10,IF(P262="F",20,IF(P262="W",30,IF(P262="WF",40,IF(P262="WC",50,0)))))))</f>
        <v>0</v>
      </c>
      <c r="AG262" s="2">
        <f t="shared" ref="AG262:AG325" si="132">IF(ISNA(Q262),0,IF(Q262="QF",0,IF(Q262="SF",10,IF(Q262="F",20,IF(Q262="W",30,IF(Q262="WF",40,IF(Q262="WC",50,0)))))))</f>
        <v>0</v>
      </c>
      <c r="AH262" s="2">
        <f t="shared" ref="AH262:AH325" si="133">IF(ISNA(R262),0,IF(R262="QF",0,IF(R262="SF",10,IF(R262="F",20,IF(R262="W",30,IF(R262="WF",40,IF(R262="WC",50,0)))))))</f>
        <v>10</v>
      </c>
      <c r="AI262" s="2">
        <f t="shared" ref="AI262:AI325" si="134">IF(ISNA(S262),0,IF(S262="QF",0,IF(S262="SF",10,IF(S262="F",20,IF(S262="W",30,IF(S262="WF",40,IF(S262="WC",50,0)))))))</f>
        <v>0</v>
      </c>
      <c r="AJ262" s="2">
        <f t="shared" ref="AJ262:AJ325" si="135">IF(ISNA(T262),0,IF(T262="QF",0,IF(T262="SF",10,IF(T262="F",20,IF(T262="W",30,IF(T262="WF",40,IF(T262="WC",50,0)))))))</f>
        <v>0</v>
      </c>
      <c r="AK262" s="2">
        <f t="shared" ref="AK262:AK325" si="136">IF(ISNA(U262),0,IF(U262="QF",0,IF(U262="SF",10,IF(U262="F",20,IF(U262="W",30,IF(U262="WF",40,IF(U262="WC",50,0)))))))</f>
        <v>0</v>
      </c>
      <c r="AL262" s="154">
        <f t="shared" ref="AL262:AL325" si="137">IF(ISNA(V262),0,IF(V262="QF",0,IF(V262="SF",10,IF(V262="F",20,IF(V262="W",30,IF(V262="WF",40,IF(V262="WC",50,0)))))))</f>
        <v>0</v>
      </c>
      <c r="AM262" s="2">
        <f t="shared" si="118"/>
        <v>3.1622776601683795</v>
      </c>
      <c r="AN262" s="2"/>
      <c r="AO262">
        <f t="shared" si="119"/>
        <v>585</v>
      </c>
      <c r="AP262" s="117"/>
      <c r="AQ262" s="2"/>
      <c r="AR262" s="2">
        <f>INDEX('2001'!$B$44:$B$140,'10Year_History_Results'!BF262)</f>
        <v>0</v>
      </c>
      <c r="AS262" s="2">
        <f>INDEX('2002'!$B$44:$B$140,'10Year_History_Results'!BG262)</f>
        <v>0</v>
      </c>
      <c r="AT262" s="2">
        <f>INDEX('2003'!$B$44:$B$140,'10Year_History_Results'!BH262)</f>
        <v>0</v>
      </c>
      <c r="AU262" s="2">
        <f>INDEX('2004'!$B$44:$B$140,'10Year_History_Results'!BI262)</f>
        <v>0</v>
      </c>
      <c r="AV262" s="2">
        <f>INDEX('2005'!$B$44:$B$140,'10Year_History_Results'!BJ262)</f>
        <v>0</v>
      </c>
      <c r="AW262" s="2">
        <f>INDEX('2006'!$B$44:$B$140,'10Year_History_Results'!BK262)</f>
        <v>5</v>
      </c>
      <c r="AX262" s="2">
        <f>INDEX('2007'!$B$44:$B$140,'10Year_History_Results'!BL262)</f>
        <v>0</v>
      </c>
      <c r="AY262" s="2">
        <f>INDEX('2008'!$B$44:$B$140,'10Year_History_Results'!BM262)</f>
        <v>0</v>
      </c>
      <c r="AZ262" s="2">
        <f>INDEX('2009'!$B$44:$B$140,'10Year_History_Results'!BN262)</f>
        <v>0</v>
      </c>
      <c r="BA262" s="154">
        <f>INDEX('2010'!$B$44:$B$140,'10Year_History_Results'!BO262)</f>
        <v>0</v>
      </c>
      <c r="BC262">
        <f t="shared" si="120"/>
        <v>585</v>
      </c>
      <c r="BD262" s="117"/>
      <c r="BE262" s="2"/>
      <c r="BF262" s="2">
        <f>IF(ISNA(MATCH($BC262,'2001'!$A$44:$A$139,0)),97,MATCH($BC262,'2001'!$A$44:$A$139,0))</f>
        <v>97</v>
      </c>
      <c r="BG262" s="2">
        <f>IF(ISNA(MATCH($BC262,'2002'!$A$44:$A$139,0)),97,MATCH($BC262,'2002'!$A$44:$A$139,0))</f>
        <v>97</v>
      </c>
      <c r="BH262" s="2">
        <f>IF(ISNA(MATCH($BC262,'2003'!$A$44:$A$139,0)),97,MATCH($BC262,'2003'!$A$44:$A$139,0))</f>
        <v>97</v>
      </c>
      <c r="BI262" s="2">
        <f>IF(ISNA(MATCH($BC262,'2004'!$A$44:$A$139,0)),97,MATCH($BC262,'2004'!$A$44:$A$139,0))</f>
        <v>97</v>
      </c>
      <c r="BJ262" s="2">
        <f>IF(ISNA(MATCH($BC262,'2005'!$A$44:$A$139,0)),97,MATCH($BC262,'2005'!$A$44:$A$139,0))</f>
        <v>97</v>
      </c>
      <c r="BK262" s="2">
        <f>IF(ISNA(MATCH($BC262,'2006'!$A$44:$A$139,0)),97,MATCH($BC262,'2006'!$A$44:$A$139,0))</f>
        <v>68</v>
      </c>
      <c r="BL262" s="2">
        <f>IF(ISNA(MATCH($BC262,'2007'!$A$44:$A$139,0)),97,MATCH($BC262,'2007'!$A$44:$A$139,0))</f>
        <v>97</v>
      </c>
      <c r="BM262" s="2">
        <f>IF(ISNA(MATCH($BC262,'2008'!$A$44:$A$139,0)),97,MATCH($BC262,'2008'!$A$44:$A$139,0))</f>
        <v>97</v>
      </c>
      <c r="BN262" s="2">
        <f>IF(ISNA(MATCH($BC262,'2009'!$A$44:$A$139,0)),97,MATCH($BC262,'2009'!$A$44:$A$139,0))</f>
        <v>97</v>
      </c>
      <c r="BO262" s="154">
        <f>IF(ISNA(MATCH($BC262,'2010'!$A$44:$A$139,0)),97,MATCH($BC262,'2010'!$A$44:$A$139,0))</f>
        <v>97</v>
      </c>
      <c r="BQ262">
        <f t="shared" si="121"/>
        <v>585</v>
      </c>
      <c r="BR262" s="326"/>
      <c r="BS262" s="324"/>
      <c r="BT262" s="324">
        <f t="shared" si="122"/>
        <v>0</v>
      </c>
      <c r="BU262" s="324">
        <f t="shared" ref="BU262:BU325" si="138">(AS262+AD262)+(BT262*$X$1)</f>
        <v>0</v>
      </c>
      <c r="BV262" s="324">
        <f t="shared" ref="BV262:BV325" si="139">AT262+AE262+(BU262*$X$1)</f>
        <v>0</v>
      </c>
      <c r="BW262" s="324">
        <f t="shared" ref="BW262:BW325" si="140">AU262+AF262+(BV262*$X$1)</f>
        <v>0</v>
      </c>
      <c r="BX262" s="324">
        <f t="shared" ref="BX262:BX325" si="141">AV262+AG262+(BW262*$X$1)</f>
        <v>0</v>
      </c>
      <c r="BY262" s="324">
        <f t="shared" ref="BY262:BY325" si="142">AW262+AH262+(BX262*$X$1)</f>
        <v>15</v>
      </c>
      <c r="BZ262" s="324">
        <f t="shared" ref="BZ262:BZ325" si="143">AX262+AI262+(BY262*$X$1)</f>
        <v>9.9989999999999988</v>
      </c>
      <c r="CA262" s="324">
        <f t="shared" ref="CA262:CA325" si="144">AY262+AJ262+(BZ262*$X$1)</f>
        <v>6.6653333999999989</v>
      </c>
      <c r="CB262" s="324">
        <f t="shared" ref="CB262:CB325" si="145">AZ262+AK262+(CA262*$X$1)</f>
        <v>4.4431112444399989</v>
      </c>
      <c r="CC262" s="325">
        <f t="shared" ref="CC262:CC325" si="146">BA262+AL262+(CB262*$X$1)</f>
        <v>2.9617779555437034</v>
      </c>
    </row>
    <row r="263" spans="2:81" ht="13.5" thickBot="1">
      <c r="B263" s="282">
        <v>123</v>
      </c>
      <c r="C263" s="52">
        <f t="shared" si="124"/>
        <v>1</v>
      </c>
      <c r="D263" s="52">
        <f t="shared" ref="D263:D326" si="147">IF(C263&gt;=C264,C263,0)</f>
        <v>1</v>
      </c>
      <c r="E263" s="99"/>
      <c r="F263" s="2">
        <f t="shared" si="123"/>
        <v>258</v>
      </c>
      <c r="G263" s="100">
        <v>157</v>
      </c>
      <c r="H263" s="169">
        <f t="shared" si="125"/>
        <v>3</v>
      </c>
      <c r="I263" s="169">
        <f t="shared" si="126"/>
        <v>50</v>
      </c>
      <c r="J263" s="331">
        <f t="shared" si="127"/>
        <v>2.9048768045808915</v>
      </c>
      <c r="K263" s="99"/>
      <c r="L263" s="268"/>
      <c r="M263" s="268" t="e">
        <f>(INDEX(Finish_table!R$4:R$83,MATCH('10Year_History_Results'!$G263,Finish_table!S$4:S$83,0),1))</f>
        <v>#N/A</v>
      </c>
      <c r="N263" s="268" t="str">
        <f>(INDEX(Finish_table!Z$4:Z$99,MATCH('10Year_History_Results'!$G263,Finish_table!AA$4:AA$99,0),1))</f>
        <v>SF</v>
      </c>
      <c r="O263" s="268" t="str">
        <f>(INDEX(Finish_table!AI$4:AI$99,MATCH('10Year_History_Results'!$G263,Finish_table!AJ$4:AJ$99,0),1))</f>
        <v>QF</v>
      </c>
      <c r="P263" s="268" t="str">
        <f>(INDEX(Finish_table!AR$4:AR$99,MATCH('10Year_History_Results'!$G263,Finish_table!AS$4:AS$99,0),1))</f>
        <v>SF</v>
      </c>
      <c r="Q263" s="268" t="e">
        <f>(INDEX(Finish_table!BA$4:BA$99,MATCH('10Year_History_Results'!$G263,Finish_table!BB$4:BB$99,0),1))</f>
        <v>#N/A</v>
      </c>
      <c r="R263" s="268" t="e">
        <f>(INDEX(Finish_table!BJ$4:BJ$99,MATCH('10Year_History_Results'!$G263,Finish_table!BK$4:BK$99,0),1))</f>
        <v>#N/A</v>
      </c>
      <c r="S263" s="268" t="e">
        <f>(INDEX(Finish_table!BS$4:BS$99,MATCH('10Year_History_Results'!$G263,Finish_table!BT$4:BT$99,0),1))</f>
        <v>#N/A</v>
      </c>
      <c r="T263" s="268" t="e">
        <f>(INDEX(Finish_table!CB$4:CB$99,MATCH('10Year_History_Results'!$G263,Finish_table!CC$4:CC$99,0),1))</f>
        <v>#N/A</v>
      </c>
      <c r="U263" s="268" t="e">
        <f>(INDEX(Finish_table!CK$4:CK$99,MATCH('10Year_History_Results'!$G263,Finish_table!CL$4:CL$99,0),1))</f>
        <v>#N/A</v>
      </c>
      <c r="V263" s="288" t="e">
        <f>(INDEX(Finish_table!CT$4:CT$99,MATCH('10Year_History_Results'!$G263,Finish_table!CU$4:CU$99,0),1))</f>
        <v>#N/A</v>
      </c>
      <c r="W263" s="2"/>
      <c r="Z263">
        <f t="shared" si="128"/>
        <v>157</v>
      </c>
      <c r="AA263" s="117"/>
      <c r="AB263" s="2"/>
      <c r="AC263" s="2">
        <f t="shared" ref="AC263:AC326" si="148">IF(ISNA(M263),0,IF(M263="QF",0,IF(M263="SF",10,IF(M263="F",20,IF(M263="W",30,IF(M263="WF",40,IF(M263="WC",50,0)))))))</f>
        <v>0</v>
      </c>
      <c r="AD263" s="2">
        <f t="shared" si="129"/>
        <v>10</v>
      </c>
      <c r="AE263" s="2">
        <f t="shared" si="130"/>
        <v>0</v>
      </c>
      <c r="AF263" s="2">
        <f t="shared" si="131"/>
        <v>10</v>
      </c>
      <c r="AG263" s="2">
        <f t="shared" si="132"/>
        <v>0</v>
      </c>
      <c r="AH263" s="2">
        <f t="shared" si="133"/>
        <v>0</v>
      </c>
      <c r="AI263" s="2">
        <f t="shared" si="134"/>
        <v>0</v>
      </c>
      <c r="AJ263" s="2">
        <f t="shared" si="135"/>
        <v>0</v>
      </c>
      <c r="AK263" s="2">
        <f t="shared" si="136"/>
        <v>0</v>
      </c>
      <c r="AL263" s="154">
        <f t="shared" si="137"/>
        <v>0</v>
      </c>
      <c r="AM263" s="2">
        <f t="shared" ref="AM263:AM326" si="149">STDEV(AB263:AL263)</f>
        <v>4.2163702135578394</v>
      </c>
      <c r="AN263" s="2"/>
      <c r="AO263">
        <f t="shared" ref="AO263:AO326" si="150">$G263</f>
        <v>157</v>
      </c>
      <c r="AP263" s="117"/>
      <c r="AQ263" s="2"/>
      <c r="AR263" s="2">
        <f>INDEX('2001'!$B$44:$B$140,'10Year_History_Results'!BF263)</f>
        <v>0</v>
      </c>
      <c r="AS263" s="2">
        <f>INDEX('2002'!$B$44:$B$140,'10Year_History_Results'!BG263)</f>
        <v>12</v>
      </c>
      <c r="AT263" s="2">
        <f>INDEX('2003'!$B$44:$B$140,'10Year_History_Results'!BH263)</f>
        <v>14</v>
      </c>
      <c r="AU263" s="2">
        <f>INDEX('2004'!$B$44:$B$140,'10Year_History_Results'!BI263)</f>
        <v>4</v>
      </c>
      <c r="AV263" s="2">
        <f>INDEX('2005'!$B$44:$B$140,'10Year_History_Results'!BJ263)</f>
        <v>0</v>
      </c>
      <c r="AW263" s="2">
        <f>INDEX('2006'!$B$44:$B$140,'10Year_History_Results'!BK263)</f>
        <v>0</v>
      </c>
      <c r="AX263" s="2">
        <f>INDEX('2007'!$B$44:$B$140,'10Year_History_Results'!BL263)</f>
        <v>0</v>
      </c>
      <c r="AY263" s="2">
        <f>INDEX('2008'!$B$44:$B$140,'10Year_History_Results'!BM263)</f>
        <v>0</v>
      </c>
      <c r="AZ263" s="2">
        <f>INDEX('2009'!$B$44:$B$140,'10Year_History_Results'!BN263)</f>
        <v>0</v>
      </c>
      <c r="BA263" s="154">
        <f>INDEX('2010'!$B$44:$B$140,'10Year_History_Results'!BO263)</f>
        <v>0</v>
      </c>
      <c r="BC263">
        <f t="shared" ref="BC263:BC326" si="151">$G263</f>
        <v>157</v>
      </c>
      <c r="BD263" s="117"/>
      <c r="BE263" s="2"/>
      <c r="BF263" s="2">
        <f>IF(ISNA(MATCH($BC263,'2001'!$A$44:$A$139,0)),97,MATCH($BC263,'2001'!$A$44:$A$139,0))</f>
        <v>97</v>
      </c>
      <c r="BG263" s="2">
        <f>IF(ISNA(MATCH($BC263,'2002'!$A$44:$A$139,0)),97,MATCH($BC263,'2002'!$A$44:$A$139,0))</f>
        <v>36</v>
      </c>
      <c r="BH263" s="2">
        <f>IF(ISNA(MATCH($BC263,'2003'!$A$44:$A$139,0)),97,MATCH($BC263,'2003'!$A$44:$A$139,0))</f>
        <v>27</v>
      </c>
      <c r="BI263" s="2">
        <f>IF(ISNA(MATCH($BC263,'2004'!$A$44:$A$139,0)),97,MATCH($BC263,'2004'!$A$44:$A$139,0))</f>
        <v>25</v>
      </c>
      <c r="BJ263" s="2">
        <f>IF(ISNA(MATCH($BC263,'2005'!$A$44:$A$139,0)),97,MATCH($BC263,'2005'!$A$44:$A$139,0))</f>
        <v>97</v>
      </c>
      <c r="BK263" s="2">
        <f>IF(ISNA(MATCH($BC263,'2006'!$A$44:$A$139,0)),97,MATCH($BC263,'2006'!$A$44:$A$139,0))</f>
        <v>97</v>
      </c>
      <c r="BL263" s="2">
        <f>IF(ISNA(MATCH($BC263,'2007'!$A$44:$A$139,0)),97,MATCH($BC263,'2007'!$A$44:$A$139,0))</f>
        <v>97</v>
      </c>
      <c r="BM263" s="2">
        <f>IF(ISNA(MATCH($BC263,'2008'!$A$44:$A$139,0)),97,MATCH($BC263,'2008'!$A$44:$A$139,0))</f>
        <v>97</v>
      </c>
      <c r="BN263" s="2">
        <f>IF(ISNA(MATCH($BC263,'2009'!$A$44:$A$139,0)),97,MATCH($BC263,'2009'!$A$44:$A$139,0))</f>
        <v>97</v>
      </c>
      <c r="BO263" s="154">
        <f>IF(ISNA(MATCH($BC263,'2010'!$A$44:$A$139,0)),97,MATCH($BC263,'2010'!$A$44:$A$139,0))</f>
        <v>97</v>
      </c>
      <c r="BQ263">
        <f t="shared" ref="BQ263:BQ326" si="152">G263</f>
        <v>157</v>
      </c>
      <c r="BR263" s="326"/>
      <c r="BS263" s="324"/>
      <c r="BT263" s="324">
        <f t="shared" ref="BT263:BT326" si="153">AR263+AC263</f>
        <v>0</v>
      </c>
      <c r="BU263" s="324">
        <f t="shared" si="138"/>
        <v>22</v>
      </c>
      <c r="BV263" s="324">
        <f t="shared" si="139"/>
        <v>28.665199999999999</v>
      </c>
      <c r="BW263" s="324">
        <f t="shared" si="140"/>
        <v>33.108222319999996</v>
      </c>
      <c r="BX263" s="324">
        <f t="shared" si="141"/>
        <v>22.069940998511996</v>
      </c>
      <c r="BY263" s="324">
        <f t="shared" si="142"/>
        <v>14.711822669608095</v>
      </c>
      <c r="BZ263" s="324">
        <f t="shared" si="143"/>
        <v>9.8069009915607559</v>
      </c>
      <c r="CA263" s="324">
        <f t="shared" si="144"/>
        <v>6.5372802009743998</v>
      </c>
      <c r="CB263" s="324">
        <f t="shared" si="145"/>
        <v>4.3577509819695344</v>
      </c>
      <c r="CC263" s="325">
        <f t="shared" si="146"/>
        <v>2.9048768045808915</v>
      </c>
    </row>
    <row r="264" spans="2:81" ht="13.5" thickBot="1">
      <c r="B264" s="138">
        <v>125</v>
      </c>
      <c r="C264" s="52">
        <f t="shared" si="124"/>
        <v>1</v>
      </c>
      <c r="D264" s="52">
        <f t="shared" si="147"/>
        <v>0</v>
      </c>
      <c r="E264" s="99"/>
      <c r="F264" s="2">
        <f t="shared" ref="F264:F327" si="154">F263+1</f>
        <v>259</v>
      </c>
      <c r="G264" s="100">
        <v>1259</v>
      </c>
      <c r="H264" s="169">
        <f t="shared" si="125"/>
        <v>1</v>
      </c>
      <c r="I264" s="169">
        <f t="shared" si="126"/>
        <v>22</v>
      </c>
      <c r="J264" s="331">
        <f t="shared" si="127"/>
        <v>2.895671071575967</v>
      </c>
      <c r="K264" s="99"/>
      <c r="L264" s="268"/>
      <c r="M264" s="268" t="e">
        <f>(INDEX(Finish_table!R$4:R$83,MATCH('10Year_History_Results'!$G264,Finish_table!S$4:S$83,0),1))</f>
        <v>#N/A</v>
      </c>
      <c r="N264" s="268" t="e">
        <f>(INDEX(Finish_table!Z$4:Z$99,MATCH('10Year_History_Results'!$G264,Finish_table!AA$4:AA$99,0),1))</f>
        <v>#N/A</v>
      </c>
      <c r="O264" s="268" t="e">
        <f>(INDEX(Finish_table!AI$4:AI$99,MATCH('10Year_History_Results'!$G264,Finish_table!AJ$4:AJ$99,0),1))</f>
        <v>#N/A</v>
      </c>
      <c r="P264" s="268" t="e">
        <f>(INDEX(Finish_table!AR$4:AR$99,MATCH('10Year_History_Results'!$G264,Finish_table!AS$4:AS$99,0),1))</f>
        <v>#N/A</v>
      </c>
      <c r="Q264" s="268" t="str">
        <f>(INDEX(Finish_table!BA$4:BA$99,MATCH('10Year_History_Results'!$G264,Finish_table!BB$4:BB$99,0),1))</f>
        <v>SF</v>
      </c>
      <c r="R264" s="268" t="e">
        <f>(INDEX(Finish_table!BJ$4:BJ$99,MATCH('10Year_History_Results'!$G264,Finish_table!BK$4:BK$99,0),1))</f>
        <v>#N/A</v>
      </c>
      <c r="S264" s="268" t="e">
        <f>(INDEX(Finish_table!BS$4:BS$99,MATCH('10Year_History_Results'!$G264,Finish_table!BT$4:BT$99,0),1))</f>
        <v>#N/A</v>
      </c>
      <c r="T264" s="268" t="e">
        <f>(INDEX(Finish_table!CB$4:CB$99,MATCH('10Year_History_Results'!$G264,Finish_table!CC$4:CC$99,0),1))</f>
        <v>#N/A</v>
      </c>
      <c r="U264" s="268" t="e">
        <f>(INDEX(Finish_table!CK$4:CK$99,MATCH('10Year_History_Results'!$G264,Finish_table!CL$4:CL$99,0),1))</f>
        <v>#N/A</v>
      </c>
      <c r="V264" s="288" t="e">
        <f>(INDEX(Finish_table!CT$4:CT$99,MATCH('10Year_History_Results'!$G264,Finish_table!CU$4:CU$99,0),1))</f>
        <v>#N/A</v>
      </c>
      <c r="W264" s="2"/>
      <c r="Z264">
        <f t="shared" si="128"/>
        <v>1259</v>
      </c>
      <c r="AA264" s="117"/>
      <c r="AB264" s="2"/>
      <c r="AC264" s="2">
        <f t="shared" si="148"/>
        <v>0</v>
      </c>
      <c r="AD264" s="2">
        <f t="shared" si="129"/>
        <v>0</v>
      </c>
      <c r="AE264" s="2">
        <f t="shared" si="130"/>
        <v>0</v>
      </c>
      <c r="AF264" s="2">
        <f t="shared" si="131"/>
        <v>0</v>
      </c>
      <c r="AG264" s="2">
        <f t="shared" si="132"/>
        <v>10</v>
      </c>
      <c r="AH264" s="2">
        <f t="shared" si="133"/>
        <v>0</v>
      </c>
      <c r="AI264" s="2">
        <f t="shared" si="134"/>
        <v>0</v>
      </c>
      <c r="AJ264" s="2">
        <f t="shared" si="135"/>
        <v>0</v>
      </c>
      <c r="AK264" s="2">
        <f t="shared" si="136"/>
        <v>0</v>
      </c>
      <c r="AL264" s="154">
        <f t="shared" si="137"/>
        <v>0</v>
      </c>
      <c r="AM264" s="2">
        <f t="shared" si="149"/>
        <v>3.1622776601683795</v>
      </c>
      <c r="AN264" s="2"/>
      <c r="AO264">
        <f t="shared" si="150"/>
        <v>1259</v>
      </c>
      <c r="AP264" s="117"/>
      <c r="AQ264" s="2"/>
      <c r="AR264" s="2">
        <f>INDEX('2001'!$B$44:$B$140,'10Year_History_Results'!BF264)</f>
        <v>0</v>
      </c>
      <c r="AS264" s="2">
        <f>INDEX('2002'!$B$44:$B$140,'10Year_History_Results'!BG264)</f>
        <v>0</v>
      </c>
      <c r="AT264" s="2">
        <f>INDEX('2003'!$B$44:$B$140,'10Year_History_Results'!BH264)</f>
        <v>0</v>
      </c>
      <c r="AU264" s="2">
        <f>INDEX('2004'!$B$44:$B$140,'10Year_History_Results'!BI264)</f>
        <v>0</v>
      </c>
      <c r="AV264" s="2">
        <f>INDEX('2005'!$B$44:$B$140,'10Year_History_Results'!BJ264)</f>
        <v>12</v>
      </c>
      <c r="AW264" s="2">
        <f>INDEX('2006'!$B$44:$B$140,'10Year_History_Results'!BK264)</f>
        <v>0</v>
      </c>
      <c r="AX264" s="2">
        <f>INDEX('2007'!$B$44:$B$140,'10Year_History_Results'!BL264)</f>
        <v>0</v>
      </c>
      <c r="AY264" s="2">
        <f>INDEX('2008'!$B$44:$B$140,'10Year_History_Results'!BM264)</f>
        <v>0</v>
      </c>
      <c r="AZ264" s="2">
        <f>INDEX('2009'!$B$44:$B$140,'10Year_History_Results'!BN264)</f>
        <v>0</v>
      </c>
      <c r="BA264" s="154">
        <f>INDEX('2010'!$B$44:$B$140,'10Year_History_Results'!BO264)</f>
        <v>0</v>
      </c>
      <c r="BC264">
        <f t="shared" si="151"/>
        <v>1259</v>
      </c>
      <c r="BD264" s="117"/>
      <c r="BE264" s="2"/>
      <c r="BF264" s="2">
        <f>IF(ISNA(MATCH($BC264,'2001'!$A$44:$A$139,0)),97,MATCH($BC264,'2001'!$A$44:$A$139,0))</f>
        <v>97</v>
      </c>
      <c r="BG264" s="2">
        <f>IF(ISNA(MATCH($BC264,'2002'!$A$44:$A$139,0)),97,MATCH($BC264,'2002'!$A$44:$A$139,0))</f>
        <v>97</v>
      </c>
      <c r="BH264" s="2">
        <f>IF(ISNA(MATCH($BC264,'2003'!$A$44:$A$139,0)),97,MATCH($BC264,'2003'!$A$44:$A$139,0))</f>
        <v>97</v>
      </c>
      <c r="BI264" s="2">
        <f>IF(ISNA(MATCH($BC264,'2004'!$A$44:$A$139,0)),97,MATCH($BC264,'2004'!$A$44:$A$139,0))</f>
        <v>97</v>
      </c>
      <c r="BJ264" s="2">
        <f>IF(ISNA(MATCH($BC264,'2005'!$A$44:$A$139,0)),97,MATCH($BC264,'2005'!$A$44:$A$139,0))</f>
        <v>85</v>
      </c>
      <c r="BK264" s="2">
        <f>IF(ISNA(MATCH($BC264,'2006'!$A$44:$A$139,0)),97,MATCH($BC264,'2006'!$A$44:$A$139,0))</f>
        <v>97</v>
      </c>
      <c r="BL264" s="2">
        <f>IF(ISNA(MATCH($BC264,'2007'!$A$44:$A$139,0)),97,MATCH($BC264,'2007'!$A$44:$A$139,0))</f>
        <v>97</v>
      </c>
      <c r="BM264" s="2">
        <f>IF(ISNA(MATCH($BC264,'2008'!$A$44:$A$139,0)),97,MATCH($BC264,'2008'!$A$44:$A$139,0))</f>
        <v>97</v>
      </c>
      <c r="BN264" s="2">
        <f>IF(ISNA(MATCH($BC264,'2009'!$A$44:$A$139,0)),97,MATCH($BC264,'2009'!$A$44:$A$139,0))</f>
        <v>97</v>
      </c>
      <c r="BO264" s="154">
        <f>IF(ISNA(MATCH($BC264,'2010'!$A$44:$A$139,0)),97,MATCH($BC264,'2010'!$A$44:$A$139,0))</f>
        <v>97</v>
      </c>
      <c r="BQ264">
        <f t="shared" si="152"/>
        <v>1259</v>
      </c>
      <c r="BR264" s="326"/>
      <c r="BS264" s="324"/>
      <c r="BT264" s="324">
        <f t="shared" si="153"/>
        <v>0</v>
      </c>
      <c r="BU264" s="324">
        <f t="shared" si="138"/>
        <v>0</v>
      </c>
      <c r="BV264" s="324">
        <f t="shared" si="139"/>
        <v>0</v>
      </c>
      <c r="BW264" s="324">
        <f t="shared" si="140"/>
        <v>0</v>
      </c>
      <c r="BX264" s="324">
        <f t="shared" si="141"/>
        <v>22</v>
      </c>
      <c r="BY264" s="324">
        <f t="shared" si="142"/>
        <v>14.665199999999999</v>
      </c>
      <c r="BZ264" s="324">
        <f t="shared" si="143"/>
        <v>9.7758223199999978</v>
      </c>
      <c r="CA264" s="324">
        <f t="shared" si="144"/>
        <v>6.5165631585119979</v>
      </c>
      <c r="CB264" s="324">
        <f t="shared" si="145"/>
        <v>4.3439410014640973</v>
      </c>
      <c r="CC264" s="325">
        <f t="shared" si="146"/>
        <v>2.895671071575967</v>
      </c>
    </row>
    <row r="265" spans="2:81" ht="13.5" thickBot="1">
      <c r="B265" s="149">
        <v>125</v>
      </c>
      <c r="C265" s="52">
        <f t="shared" si="124"/>
        <v>2</v>
      </c>
      <c r="D265" s="52">
        <f t="shared" si="147"/>
        <v>2</v>
      </c>
      <c r="E265" s="99"/>
      <c r="F265" s="2">
        <f t="shared" si="154"/>
        <v>260</v>
      </c>
      <c r="G265" s="100">
        <v>710</v>
      </c>
      <c r="H265" s="169">
        <f t="shared" si="125"/>
        <v>3</v>
      </c>
      <c r="I265" s="169">
        <f t="shared" si="126"/>
        <v>38</v>
      </c>
      <c r="J265" s="331">
        <f t="shared" si="127"/>
        <v>2.8905349349720653</v>
      </c>
      <c r="K265" s="99"/>
      <c r="L265" s="268"/>
      <c r="M265" s="268" t="str">
        <f>(INDEX(Finish_table!R$4:R$83,MATCH('10Year_History_Results'!$G265,Finish_table!S$4:S$83,0),1))</f>
        <v>SF</v>
      </c>
      <c r="N265" s="268" t="e">
        <f>(INDEX(Finish_table!Z$4:Z$99,MATCH('10Year_History_Results'!$G265,Finish_table!AA$4:AA$99,0),1))</f>
        <v>#N/A</v>
      </c>
      <c r="O265" s="268" t="e">
        <f>(INDEX(Finish_table!AI$4:AI$99,MATCH('10Year_History_Results'!$G265,Finish_table!AJ$4:AJ$99,0),1))</f>
        <v>#N/A</v>
      </c>
      <c r="P265" s="268" t="str">
        <f>(INDEX(Finish_table!AR$4:AR$99,MATCH('10Year_History_Results'!$G265,Finish_table!AS$4:AS$99,0),1))</f>
        <v>SF</v>
      </c>
      <c r="Q265" s="268" t="str">
        <f>(INDEX(Finish_table!BA$4:BA$99,MATCH('10Year_History_Results'!$G265,Finish_table!BB$4:BB$99,0),1))</f>
        <v>QF</v>
      </c>
      <c r="R265" s="268" t="e">
        <f>(INDEX(Finish_table!BJ$4:BJ$99,MATCH('10Year_History_Results'!$G265,Finish_table!BK$4:BK$99,0),1))</f>
        <v>#N/A</v>
      </c>
      <c r="S265" s="268" t="e">
        <f>(INDEX(Finish_table!BS$4:BS$99,MATCH('10Year_History_Results'!$G265,Finish_table!BT$4:BT$99,0),1))</f>
        <v>#N/A</v>
      </c>
      <c r="T265" s="268" t="e">
        <f>(INDEX(Finish_table!CB$4:CB$99,MATCH('10Year_History_Results'!$G265,Finish_table!CC$4:CC$99,0),1))</f>
        <v>#N/A</v>
      </c>
      <c r="U265" s="268" t="e">
        <f>(INDEX(Finish_table!CK$4:CK$99,MATCH('10Year_History_Results'!$G265,Finish_table!CL$4:CL$99,0),1))</f>
        <v>#N/A</v>
      </c>
      <c r="V265" s="288" t="e">
        <f>(INDEX(Finish_table!CT$4:CT$99,MATCH('10Year_History_Results'!$G265,Finish_table!CU$4:CU$99,0),1))</f>
        <v>#N/A</v>
      </c>
      <c r="W265" s="2"/>
      <c r="Z265">
        <f t="shared" si="128"/>
        <v>710</v>
      </c>
      <c r="AA265" s="117"/>
      <c r="AB265" s="2"/>
      <c r="AC265" s="2">
        <f t="shared" si="148"/>
        <v>10</v>
      </c>
      <c r="AD265" s="2">
        <f t="shared" si="129"/>
        <v>0</v>
      </c>
      <c r="AE265" s="2">
        <f t="shared" si="130"/>
        <v>0</v>
      </c>
      <c r="AF265" s="2">
        <f t="shared" si="131"/>
        <v>10</v>
      </c>
      <c r="AG265" s="2">
        <f t="shared" si="132"/>
        <v>0</v>
      </c>
      <c r="AH265" s="2">
        <f t="shared" si="133"/>
        <v>0</v>
      </c>
      <c r="AI265" s="2">
        <f t="shared" si="134"/>
        <v>0</v>
      </c>
      <c r="AJ265" s="2">
        <f t="shared" si="135"/>
        <v>0</v>
      </c>
      <c r="AK265" s="2">
        <f t="shared" si="136"/>
        <v>0</v>
      </c>
      <c r="AL265" s="154">
        <f t="shared" si="137"/>
        <v>0</v>
      </c>
      <c r="AM265" s="2">
        <f t="shared" si="149"/>
        <v>4.2163702135578394</v>
      </c>
      <c r="AN265" s="2"/>
      <c r="AO265">
        <f t="shared" si="150"/>
        <v>710</v>
      </c>
      <c r="AP265" s="117"/>
      <c r="AQ265" s="2"/>
      <c r="AR265" s="2">
        <f>INDEX('2001'!$B$44:$B$140,'10Year_History_Results'!BF265)</f>
        <v>5</v>
      </c>
      <c r="AS265" s="2">
        <f>INDEX('2002'!$B$44:$B$140,'10Year_History_Results'!BG265)</f>
        <v>0</v>
      </c>
      <c r="AT265" s="2">
        <f>INDEX('2003'!$B$44:$B$140,'10Year_History_Results'!BH265)</f>
        <v>0</v>
      </c>
      <c r="AU265" s="2">
        <f>INDEX('2004'!$B$44:$B$140,'10Year_History_Results'!BI265)</f>
        <v>2</v>
      </c>
      <c r="AV265" s="2">
        <f>INDEX('2005'!$B$44:$B$140,'10Year_History_Results'!BJ265)</f>
        <v>11</v>
      </c>
      <c r="AW265" s="2">
        <f>INDEX('2006'!$B$44:$B$140,'10Year_History_Results'!BK265)</f>
        <v>0</v>
      </c>
      <c r="AX265" s="2">
        <f>INDEX('2007'!$B$44:$B$140,'10Year_History_Results'!BL265)</f>
        <v>0</v>
      </c>
      <c r="AY265" s="2">
        <f>INDEX('2008'!$B$44:$B$140,'10Year_History_Results'!BM265)</f>
        <v>0</v>
      </c>
      <c r="AZ265" s="2">
        <f>INDEX('2009'!$B$44:$B$140,'10Year_History_Results'!BN265)</f>
        <v>0</v>
      </c>
      <c r="BA265" s="154">
        <f>INDEX('2010'!$B$44:$B$140,'10Year_History_Results'!BO265)</f>
        <v>0</v>
      </c>
      <c r="BC265">
        <f t="shared" si="151"/>
        <v>710</v>
      </c>
      <c r="BD265" s="117"/>
      <c r="BE265" s="2"/>
      <c r="BF265" s="2">
        <f>IF(ISNA(MATCH($BC265,'2001'!$A$44:$A$139,0)),97,MATCH($BC265,'2001'!$A$44:$A$139,0))</f>
        <v>80</v>
      </c>
      <c r="BG265" s="2">
        <f>IF(ISNA(MATCH($BC265,'2002'!$A$44:$A$139,0)),97,MATCH($BC265,'2002'!$A$44:$A$139,0))</f>
        <v>97</v>
      </c>
      <c r="BH265" s="2">
        <f>IF(ISNA(MATCH($BC265,'2003'!$A$44:$A$139,0)),97,MATCH($BC265,'2003'!$A$44:$A$139,0))</f>
        <v>97</v>
      </c>
      <c r="BI265" s="2">
        <f>IF(ISNA(MATCH($BC265,'2004'!$A$44:$A$139,0)),97,MATCH($BC265,'2004'!$A$44:$A$139,0))</f>
        <v>74</v>
      </c>
      <c r="BJ265" s="2">
        <f>IF(ISNA(MATCH($BC265,'2005'!$A$44:$A$139,0)),97,MATCH($BC265,'2005'!$A$44:$A$139,0))</f>
        <v>69</v>
      </c>
      <c r="BK265" s="2">
        <f>IF(ISNA(MATCH($BC265,'2006'!$A$44:$A$139,0)),97,MATCH($BC265,'2006'!$A$44:$A$139,0))</f>
        <v>97</v>
      </c>
      <c r="BL265" s="2">
        <f>IF(ISNA(MATCH($BC265,'2007'!$A$44:$A$139,0)),97,MATCH($BC265,'2007'!$A$44:$A$139,0))</f>
        <v>97</v>
      </c>
      <c r="BM265" s="2">
        <f>IF(ISNA(MATCH($BC265,'2008'!$A$44:$A$139,0)),97,MATCH($BC265,'2008'!$A$44:$A$139,0))</f>
        <v>97</v>
      </c>
      <c r="BN265" s="2">
        <f>IF(ISNA(MATCH($BC265,'2009'!$A$44:$A$139,0)),97,MATCH($BC265,'2009'!$A$44:$A$139,0))</f>
        <v>97</v>
      </c>
      <c r="BO265" s="154">
        <f>IF(ISNA(MATCH($BC265,'2010'!$A$44:$A$139,0)),97,MATCH($BC265,'2010'!$A$44:$A$139,0))</f>
        <v>97</v>
      </c>
      <c r="BQ265">
        <f t="shared" si="152"/>
        <v>710</v>
      </c>
      <c r="BR265" s="326"/>
      <c r="BS265" s="324"/>
      <c r="BT265" s="324">
        <f t="shared" si="153"/>
        <v>15</v>
      </c>
      <c r="BU265" s="324">
        <f t="shared" si="138"/>
        <v>9.9989999999999988</v>
      </c>
      <c r="BV265" s="324">
        <f t="shared" si="139"/>
        <v>6.6653333999999989</v>
      </c>
      <c r="BW265" s="324">
        <f t="shared" si="140"/>
        <v>16.443111244439997</v>
      </c>
      <c r="BX265" s="324">
        <f t="shared" si="141"/>
        <v>21.960977955543701</v>
      </c>
      <c r="BY265" s="324">
        <f t="shared" si="142"/>
        <v>14.63918790516543</v>
      </c>
      <c r="BZ265" s="324">
        <f t="shared" si="143"/>
        <v>9.7584826575832757</v>
      </c>
      <c r="CA265" s="324">
        <f t="shared" si="144"/>
        <v>6.5050045395450109</v>
      </c>
      <c r="CB265" s="324">
        <f t="shared" si="145"/>
        <v>4.3362360260607042</v>
      </c>
      <c r="CC265" s="325">
        <f t="shared" si="146"/>
        <v>2.8905349349720653</v>
      </c>
    </row>
    <row r="266" spans="2:81" ht="13.5" thickBot="1">
      <c r="B266" s="138">
        <v>126</v>
      </c>
      <c r="C266" s="52">
        <f t="shared" si="124"/>
        <v>1</v>
      </c>
      <c r="D266" s="52">
        <f t="shared" si="147"/>
        <v>0</v>
      </c>
      <c r="E266" s="99"/>
      <c r="F266" s="2">
        <f t="shared" si="154"/>
        <v>261</v>
      </c>
      <c r="G266" s="100">
        <v>311</v>
      </c>
      <c r="H266" s="169">
        <f t="shared" si="125"/>
        <v>3</v>
      </c>
      <c r="I266" s="169">
        <f t="shared" si="126"/>
        <v>67</v>
      </c>
      <c r="J266" s="331">
        <f t="shared" si="127"/>
        <v>2.8851433793161538</v>
      </c>
      <c r="K266" s="99"/>
      <c r="L266" s="268"/>
      <c r="M266" s="268" t="e">
        <f>(INDEX(Finish_table!R$4:R$83,MATCH('10Year_History_Results'!$G266,Finish_table!S$4:S$83,0),1))</f>
        <v>#N/A</v>
      </c>
      <c r="N266" s="268" t="str">
        <f>(INDEX(Finish_table!Z$4:Z$99,MATCH('10Year_History_Results'!$G266,Finish_table!AA$4:AA$99,0),1))</f>
        <v>WF</v>
      </c>
      <c r="O266" s="268" t="str">
        <f>(INDEX(Finish_table!AI$4:AI$99,MATCH('10Year_History_Results'!$G266,Finish_table!AJ$4:AJ$99,0),1))</f>
        <v>QF</v>
      </c>
      <c r="P266" s="268" t="str">
        <f>(INDEX(Finish_table!AR$4:AR$99,MATCH('10Year_History_Results'!$G266,Finish_table!AS$4:AS$99,0),1))</f>
        <v>QF</v>
      </c>
      <c r="Q266" s="268" t="e">
        <f>(INDEX(Finish_table!BA$4:BA$99,MATCH('10Year_History_Results'!$G266,Finish_table!BB$4:BB$99,0),1))</f>
        <v>#N/A</v>
      </c>
      <c r="R266" s="268" t="e">
        <f>(INDEX(Finish_table!BJ$4:BJ$99,MATCH('10Year_History_Results'!$G266,Finish_table!BK$4:BK$99,0),1))</f>
        <v>#N/A</v>
      </c>
      <c r="S266" s="268" t="e">
        <f>(INDEX(Finish_table!BS$4:BS$99,MATCH('10Year_History_Results'!$G266,Finish_table!BT$4:BT$99,0),1))</f>
        <v>#N/A</v>
      </c>
      <c r="T266" s="268" t="e">
        <f>(INDEX(Finish_table!CB$4:CB$99,MATCH('10Year_History_Results'!$G266,Finish_table!CC$4:CC$99,0),1))</f>
        <v>#N/A</v>
      </c>
      <c r="U266" s="268" t="e">
        <f>(INDEX(Finish_table!CK$4:CK$99,MATCH('10Year_History_Results'!$G266,Finish_table!CL$4:CL$99,0),1))</f>
        <v>#N/A</v>
      </c>
      <c r="V266" s="288" t="e">
        <f>(INDEX(Finish_table!CT$4:CT$99,MATCH('10Year_History_Results'!$G266,Finish_table!CU$4:CU$99,0),1))</f>
        <v>#N/A</v>
      </c>
      <c r="W266" s="2"/>
      <c r="Z266">
        <f t="shared" si="128"/>
        <v>311</v>
      </c>
      <c r="AA266" s="117"/>
      <c r="AB266" s="2"/>
      <c r="AC266" s="2">
        <f t="shared" si="148"/>
        <v>0</v>
      </c>
      <c r="AD266" s="2">
        <f t="shared" si="129"/>
        <v>40</v>
      </c>
      <c r="AE266" s="2">
        <f t="shared" si="130"/>
        <v>0</v>
      </c>
      <c r="AF266" s="2">
        <f t="shared" si="131"/>
        <v>0</v>
      </c>
      <c r="AG266" s="2">
        <f t="shared" si="132"/>
        <v>0</v>
      </c>
      <c r="AH266" s="2">
        <f t="shared" si="133"/>
        <v>0</v>
      </c>
      <c r="AI266" s="2">
        <f t="shared" si="134"/>
        <v>0</v>
      </c>
      <c r="AJ266" s="2">
        <f t="shared" si="135"/>
        <v>0</v>
      </c>
      <c r="AK266" s="2">
        <f t="shared" si="136"/>
        <v>0</v>
      </c>
      <c r="AL266" s="154">
        <f t="shared" si="137"/>
        <v>0</v>
      </c>
      <c r="AM266" s="2">
        <f t="shared" si="149"/>
        <v>12.649110640673518</v>
      </c>
      <c r="AN266" s="2"/>
      <c r="AO266">
        <f t="shared" si="150"/>
        <v>311</v>
      </c>
      <c r="AP266" s="117"/>
      <c r="AQ266" s="2"/>
      <c r="AR266" s="2">
        <f>INDEX('2001'!$B$44:$B$140,'10Year_History_Results'!BF266)</f>
        <v>0</v>
      </c>
      <c r="AS266" s="2">
        <f>INDEX('2002'!$B$44:$B$140,'10Year_History_Results'!BG266)</f>
        <v>16</v>
      </c>
      <c r="AT266" s="2">
        <f>INDEX('2003'!$B$44:$B$140,'10Year_History_Results'!BH266)</f>
        <v>9</v>
      </c>
      <c r="AU266" s="2">
        <f>INDEX('2004'!$B$44:$B$140,'10Year_History_Results'!BI266)</f>
        <v>2</v>
      </c>
      <c r="AV266" s="2">
        <f>INDEX('2005'!$B$44:$B$140,'10Year_History_Results'!BJ266)</f>
        <v>0</v>
      </c>
      <c r="AW266" s="2">
        <f>INDEX('2006'!$B$44:$B$140,'10Year_History_Results'!BK266)</f>
        <v>0</v>
      </c>
      <c r="AX266" s="2">
        <f>INDEX('2007'!$B$44:$B$140,'10Year_History_Results'!BL266)</f>
        <v>0</v>
      </c>
      <c r="AY266" s="2">
        <f>INDEX('2008'!$B$44:$B$140,'10Year_History_Results'!BM266)</f>
        <v>0</v>
      </c>
      <c r="AZ266" s="2">
        <f>INDEX('2009'!$B$44:$B$140,'10Year_History_Results'!BN266)</f>
        <v>0</v>
      </c>
      <c r="BA266" s="154">
        <f>INDEX('2010'!$B$44:$B$140,'10Year_History_Results'!BO266)</f>
        <v>0</v>
      </c>
      <c r="BC266">
        <f t="shared" si="151"/>
        <v>311</v>
      </c>
      <c r="BD266" s="117"/>
      <c r="BE266" s="2"/>
      <c r="BF266" s="2">
        <f>IF(ISNA(MATCH($BC266,'2001'!$A$44:$A$139,0)),97,MATCH($BC266,'2001'!$A$44:$A$139,0))</f>
        <v>97</v>
      </c>
      <c r="BG266" s="2">
        <f>IF(ISNA(MATCH($BC266,'2002'!$A$44:$A$139,0)),97,MATCH($BC266,'2002'!$A$44:$A$139,0))</f>
        <v>63</v>
      </c>
      <c r="BH266" s="2">
        <f>IF(ISNA(MATCH($BC266,'2003'!$A$44:$A$139,0)),97,MATCH($BC266,'2003'!$A$44:$A$139,0))</f>
        <v>57</v>
      </c>
      <c r="BI266" s="2">
        <f>IF(ISNA(MATCH($BC266,'2004'!$A$44:$A$139,0)),97,MATCH($BC266,'2004'!$A$44:$A$139,0))</f>
        <v>47</v>
      </c>
      <c r="BJ266" s="2">
        <f>IF(ISNA(MATCH($BC266,'2005'!$A$44:$A$139,0)),97,MATCH($BC266,'2005'!$A$44:$A$139,0))</f>
        <v>97</v>
      </c>
      <c r="BK266" s="2">
        <f>IF(ISNA(MATCH($BC266,'2006'!$A$44:$A$139,0)),97,MATCH($BC266,'2006'!$A$44:$A$139,0))</f>
        <v>97</v>
      </c>
      <c r="BL266" s="2">
        <f>IF(ISNA(MATCH($BC266,'2007'!$A$44:$A$139,0)),97,MATCH($BC266,'2007'!$A$44:$A$139,0))</f>
        <v>97</v>
      </c>
      <c r="BM266" s="2">
        <f>IF(ISNA(MATCH($BC266,'2008'!$A$44:$A$139,0)),97,MATCH($BC266,'2008'!$A$44:$A$139,0))</f>
        <v>97</v>
      </c>
      <c r="BN266" s="2">
        <f>IF(ISNA(MATCH($BC266,'2009'!$A$44:$A$139,0)),97,MATCH($BC266,'2009'!$A$44:$A$139,0))</f>
        <v>97</v>
      </c>
      <c r="BO266" s="154">
        <f>IF(ISNA(MATCH($BC266,'2010'!$A$44:$A$139,0)),97,MATCH($BC266,'2010'!$A$44:$A$139,0))</f>
        <v>97</v>
      </c>
      <c r="BQ266">
        <f t="shared" si="152"/>
        <v>311</v>
      </c>
      <c r="BR266" s="326"/>
      <c r="BS266" s="324"/>
      <c r="BT266" s="324">
        <f t="shared" si="153"/>
        <v>0</v>
      </c>
      <c r="BU266" s="324">
        <f t="shared" si="138"/>
        <v>56</v>
      </c>
      <c r="BV266" s="324">
        <f t="shared" si="139"/>
        <v>46.329599999999999</v>
      </c>
      <c r="BW266" s="324">
        <f t="shared" si="140"/>
        <v>32.883311359999993</v>
      </c>
      <c r="BX266" s="324">
        <f t="shared" si="141"/>
        <v>21.920015352575994</v>
      </c>
      <c r="BY266" s="324">
        <f t="shared" si="142"/>
        <v>14.611882234027156</v>
      </c>
      <c r="BZ266" s="324">
        <f t="shared" si="143"/>
        <v>9.7402806972025022</v>
      </c>
      <c r="CA266" s="324">
        <f t="shared" si="144"/>
        <v>6.4928711127551875</v>
      </c>
      <c r="CB266" s="324">
        <f t="shared" si="145"/>
        <v>4.3281478837626075</v>
      </c>
      <c r="CC266" s="325">
        <f t="shared" si="146"/>
        <v>2.8851433793161538</v>
      </c>
    </row>
    <row r="267" spans="2:81" ht="13.5" thickBot="1">
      <c r="B267" s="138">
        <v>126</v>
      </c>
      <c r="C267" s="52">
        <f t="shared" si="124"/>
        <v>2</v>
      </c>
      <c r="D267" s="52">
        <f t="shared" si="147"/>
        <v>0</v>
      </c>
      <c r="E267" s="99"/>
      <c r="F267" s="2">
        <f t="shared" si="154"/>
        <v>262</v>
      </c>
      <c r="G267" s="100">
        <v>753</v>
      </c>
      <c r="H267" s="169">
        <f t="shared" si="125"/>
        <v>1</v>
      </c>
      <c r="I267" s="169">
        <f t="shared" si="126"/>
        <v>14</v>
      </c>
      <c r="J267" s="331">
        <f t="shared" si="127"/>
        <v>2.7643260918407901</v>
      </c>
      <c r="K267" s="99"/>
      <c r="L267" s="268"/>
      <c r="M267" s="268" t="e">
        <f>(INDEX(Finish_table!R$4:R$83,MATCH('10Year_History_Results'!$G267,Finish_table!S$4:S$83,0),1))</f>
        <v>#N/A</v>
      </c>
      <c r="N267" s="268" t="e">
        <f>(INDEX(Finish_table!Z$4:Z$99,MATCH('10Year_History_Results'!$G267,Finish_table!AA$4:AA$99,0),1))</f>
        <v>#N/A</v>
      </c>
      <c r="O267" s="268" t="e">
        <f>(INDEX(Finish_table!AI$4:AI$99,MATCH('10Year_History_Results'!$G267,Finish_table!AJ$4:AJ$99,0),1))</f>
        <v>#N/A</v>
      </c>
      <c r="P267" s="268" t="e">
        <f>(INDEX(Finish_table!AR$4:AR$99,MATCH('10Year_History_Results'!$G267,Finish_table!AS$4:AS$99,0),1))</f>
        <v>#N/A</v>
      </c>
      <c r="Q267" s="268" t="e">
        <f>(INDEX(Finish_table!BA$4:BA$99,MATCH('10Year_History_Results'!$G267,Finish_table!BB$4:BB$99,0),1))</f>
        <v>#N/A</v>
      </c>
      <c r="R267" s="268" t="str">
        <f>(INDEX(Finish_table!BJ$4:BJ$99,MATCH('10Year_History_Results'!$G267,Finish_table!BK$4:BK$99,0),1))</f>
        <v>SF</v>
      </c>
      <c r="S267" s="268" t="e">
        <f>(INDEX(Finish_table!BS$4:BS$99,MATCH('10Year_History_Results'!$G267,Finish_table!BT$4:BT$99,0),1))</f>
        <v>#N/A</v>
      </c>
      <c r="T267" s="268" t="e">
        <f>(INDEX(Finish_table!CB$4:CB$99,MATCH('10Year_History_Results'!$G267,Finish_table!CC$4:CC$99,0),1))</f>
        <v>#N/A</v>
      </c>
      <c r="U267" s="268" t="e">
        <f>(INDEX(Finish_table!CK$4:CK$99,MATCH('10Year_History_Results'!$G267,Finish_table!CL$4:CL$99,0),1))</f>
        <v>#N/A</v>
      </c>
      <c r="V267" s="288" t="e">
        <f>(INDEX(Finish_table!CT$4:CT$99,MATCH('10Year_History_Results'!$G267,Finish_table!CU$4:CU$99,0),1))</f>
        <v>#N/A</v>
      </c>
      <c r="W267" s="2"/>
      <c r="Z267">
        <f t="shared" si="128"/>
        <v>753</v>
      </c>
      <c r="AA267" s="117"/>
      <c r="AB267" s="2"/>
      <c r="AC267" s="2">
        <f t="shared" si="148"/>
        <v>0</v>
      </c>
      <c r="AD267" s="2">
        <f t="shared" si="129"/>
        <v>0</v>
      </c>
      <c r="AE267" s="2">
        <f t="shared" si="130"/>
        <v>0</v>
      </c>
      <c r="AF267" s="2">
        <f t="shared" si="131"/>
        <v>0</v>
      </c>
      <c r="AG267" s="2">
        <f t="shared" si="132"/>
        <v>0</v>
      </c>
      <c r="AH267" s="2">
        <f t="shared" si="133"/>
        <v>10</v>
      </c>
      <c r="AI267" s="2">
        <f t="shared" si="134"/>
        <v>0</v>
      </c>
      <c r="AJ267" s="2">
        <f t="shared" si="135"/>
        <v>0</v>
      </c>
      <c r="AK267" s="2">
        <f t="shared" si="136"/>
        <v>0</v>
      </c>
      <c r="AL267" s="154">
        <f t="shared" si="137"/>
        <v>0</v>
      </c>
      <c r="AM267" s="2">
        <f t="shared" si="149"/>
        <v>3.1622776601683795</v>
      </c>
      <c r="AN267" s="2"/>
      <c r="AO267">
        <f t="shared" si="150"/>
        <v>753</v>
      </c>
      <c r="AP267" s="117"/>
      <c r="AQ267" s="2"/>
      <c r="AR267" s="2">
        <f>INDEX('2001'!$B$44:$B$140,'10Year_History_Results'!BF267)</f>
        <v>0</v>
      </c>
      <c r="AS267" s="2">
        <f>INDEX('2002'!$B$44:$B$140,'10Year_History_Results'!BG267)</f>
        <v>0</v>
      </c>
      <c r="AT267" s="2">
        <f>INDEX('2003'!$B$44:$B$140,'10Year_History_Results'!BH267)</f>
        <v>0</v>
      </c>
      <c r="AU267" s="2">
        <f>INDEX('2004'!$B$44:$B$140,'10Year_History_Results'!BI267)</f>
        <v>0</v>
      </c>
      <c r="AV267" s="2">
        <f>INDEX('2005'!$B$44:$B$140,'10Year_History_Results'!BJ267)</f>
        <v>0</v>
      </c>
      <c r="AW267" s="2">
        <f>INDEX('2006'!$B$44:$B$140,'10Year_History_Results'!BK267)</f>
        <v>4</v>
      </c>
      <c r="AX267" s="2">
        <f>INDEX('2007'!$B$44:$B$140,'10Year_History_Results'!BL267)</f>
        <v>0</v>
      </c>
      <c r="AY267" s="2">
        <f>INDEX('2008'!$B$44:$B$140,'10Year_History_Results'!BM267)</f>
        <v>0</v>
      </c>
      <c r="AZ267" s="2">
        <f>INDEX('2009'!$B$44:$B$140,'10Year_History_Results'!BN267)</f>
        <v>0</v>
      </c>
      <c r="BA267" s="154">
        <f>INDEX('2010'!$B$44:$B$140,'10Year_History_Results'!BO267)</f>
        <v>0</v>
      </c>
      <c r="BC267">
        <f t="shared" si="151"/>
        <v>753</v>
      </c>
      <c r="BD267" s="117"/>
      <c r="BE267" s="2"/>
      <c r="BF267" s="2">
        <f>IF(ISNA(MATCH($BC267,'2001'!$A$44:$A$139,0)),97,MATCH($BC267,'2001'!$A$44:$A$139,0))</f>
        <v>97</v>
      </c>
      <c r="BG267" s="2">
        <f>IF(ISNA(MATCH($BC267,'2002'!$A$44:$A$139,0)),97,MATCH($BC267,'2002'!$A$44:$A$139,0))</f>
        <v>97</v>
      </c>
      <c r="BH267" s="2">
        <f>IF(ISNA(MATCH($BC267,'2003'!$A$44:$A$139,0)),97,MATCH($BC267,'2003'!$A$44:$A$139,0))</f>
        <v>97</v>
      </c>
      <c r="BI267" s="2">
        <f>IF(ISNA(MATCH($BC267,'2004'!$A$44:$A$139,0)),97,MATCH($BC267,'2004'!$A$44:$A$139,0))</f>
        <v>97</v>
      </c>
      <c r="BJ267" s="2">
        <f>IF(ISNA(MATCH($BC267,'2005'!$A$44:$A$139,0)),97,MATCH($BC267,'2005'!$A$44:$A$139,0))</f>
        <v>97</v>
      </c>
      <c r="BK267" s="2">
        <f>IF(ISNA(MATCH($BC267,'2006'!$A$44:$A$139,0)),97,MATCH($BC267,'2006'!$A$44:$A$139,0))</f>
        <v>70</v>
      </c>
      <c r="BL267" s="2">
        <f>IF(ISNA(MATCH($BC267,'2007'!$A$44:$A$139,0)),97,MATCH($BC267,'2007'!$A$44:$A$139,0))</f>
        <v>97</v>
      </c>
      <c r="BM267" s="2">
        <f>IF(ISNA(MATCH($BC267,'2008'!$A$44:$A$139,0)),97,MATCH($BC267,'2008'!$A$44:$A$139,0))</f>
        <v>97</v>
      </c>
      <c r="BN267" s="2">
        <f>IF(ISNA(MATCH($BC267,'2009'!$A$44:$A$139,0)),97,MATCH($BC267,'2009'!$A$44:$A$139,0))</f>
        <v>97</v>
      </c>
      <c r="BO267" s="154">
        <f>IF(ISNA(MATCH($BC267,'2010'!$A$44:$A$139,0)),97,MATCH($BC267,'2010'!$A$44:$A$139,0))</f>
        <v>97</v>
      </c>
      <c r="BQ267">
        <f t="shared" si="152"/>
        <v>753</v>
      </c>
      <c r="BR267" s="326"/>
      <c r="BS267" s="324"/>
      <c r="BT267" s="324">
        <f t="shared" si="153"/>
        <v>0</v>
      </c>
      <c r="BU267" s="324">
        <f t="shared" si="138"/>
        <v>0</v>
      </c>
      <c r="BV267" s="324">
        <f t="shared" si="139"/>
        <v>0</v>
      </c>
      <c r="BW267" s="324">
        <f t="shared" si="140"/>
        <v>0</v>
      </c>
      <c r="BX267" s="324">
        <f t="shared" si="141"/>
        <v>0</v>
      </c>
      <c r="BY267" s="324">
        <f t="shared" si="142"/>
        <v>14</v>
      </c>
      <c r="BZ267" s="324">
        <f t="shared" si="143"/>
        <v>9.3323999999999998</v>
      </c>
      <c r="CA267" s="324">
        <f t="shared" si="144"/>
        <v>6.2209778399999998</v>
      </c>
      <c r="CB267" s="324">
        <f t="shared" si="145"/>
        <v>4.1469038281439996</v>
      </c>
      <c r="CC267" s="325">
        <f t="shared" si="146"/>
        <v>2.7643260918407901</v>
      </c>
    </row>
    <row r="268" spans="2:81" ht="13.5" thickBot="1">
      <c r="B268" s="138">
        <v>126</v>
      </c>
      <c r="C268" s="52">
        <f t="shared" si="124"/>
        <v>3</v>
      </c>
      <c r="D268" s="52">
        <f t="shared" si="147"/>
        <v>0</v>
      </c>
      <c r="E268" s="99"/>
      <c r="F268" s="2">
        <f t="shared" si="154"/>
        <v>263</v>
      </c>
      <c r="G268" s="100">
        <v>610</v>
      </c>
      <c r="H268" s="169">
        <f t="shared" si="125"/>
        <v>2</v>
      </c>
      <c r="I268" s="169">
        <f t="shared" si="126"/>
        <v>26</v>
      </c>
      <c r="J268" s="331">
        <f t="shared" si="127"/>
        <v>2.7567790779283583</v>
      </c>
      <c r="K268" s="99"/>
      <c r="L268" s="268"/>
      <c r="M268" s="268" t="e">
        <f>(INDEX(Finish_table!R$4:R$83,MATCH('10Year_History_Results'!$G268,Finish_table!S$4:S$83,0),1))</f>
        <v>#N/A</v>
      </c>
      <c r="N268" s="268" t="str">
        <f>(INDEX(Finish_table!Z$4:Z$99,MATCH('10Year_History_Results'!$G268,Finish_table!AA$4:AA$99,0),1))</f>
        <v>SF</v>
      </c>
      <c r="O268" s="268" t="e">
        <f>(INDEX(Finish_table!AI$4:AI$99,MATCH('10Year_History_Results'!$G268,Finish_table!AJ$4:AJ$99,0),1))</f>
        <v>#N/A</v>
      </c>
      <c r="P268" s="268" t="e">
        <f>(INDEX(Finish_table!AR$4:AR$99,MATCH('10Year_History_Results'!$G268,Finish_table!AS$4:AS$99,0),1))</f>
        <v>#N/A</v>
      </c>
      <c r="Q268" s="268" t="e">
        <f>(INDEX(Finish_table!BA$4:BA$99,MATCH('10Year_History_Results'!$G268,Finish_table!BB$4:BB$99,0),1))</f>
        <v>#N/A</v>
      </c>
      <c r="R268" s="268" t="str">
        <f>(INDEX(Finish_table!BJ$4:BJ$99,MATCH('10Year_History_Results'!$G268,Finish_table!BK$4:BK$99,0),1))</f>
        <v>QF</v>
      </c>
      <c r="S268" s="268" t="e">
        <f>(INDEX(Finish_table!BS$4:BS$99,MATCH('10Year_History_Results'!$G268,Finish_table!BT$4:BT$99,0),1))</f>
        <v>#N/A</v>
      </c>
      <c r="T268" s="268" t="e">
        <f>(INDEX(Finish_table!CB$4:CB$99,MATCH('10Year_History_Results'!$G268,Finish_table!CC$4:CC$99,0),1))</f>
        <v>#N/A</v>
      </c>
      <c r="U268" s="268" t="e">
        <f>(INDEX(Finish_table!CK$4:CK$99,MATCH('10Year_History_Results'!$G268,Finish_table!CL$4:CL$99,0),1))</f>
        <v>#N/A</v>
      </c>
      <c r="V268" s="288" t="e">
        <f>(INDEX(Finish_table!CT$4:CT$99,MATCH('10Year_History_Results'!$G268,Finish_table!CU$4:CU$99,0),1))</f>
        <v>#N/A</v>
      </c>
      <c r="W268" s="2"/>
      <c r="Z268">
        <f t="shared" si="128"/>
        <v>610</v>
      </c>
      <c r="AA268" s="117"/>
      <c r="AB268" s="2"/>
      <c r="AC268" s="2">
        <f t="shared" si="148"/>
        <v>0</v>
      </c>
      <c r="AD268" s="2">
        <f t="shared" si="129"/>
        <v>10</v>
      </c>
      <c r="AE268" s="2">
        <f t="shared" si="130"/>
        <v>0</v>
      </c>
      <c r="AF268" s="2">
        <f t="shared" si="131"/>
        <v>0</v>
      </c>
      <c r="AG268" s="2">
        <f t="shared" si="132"/>
        <v>0</v>
      </c>
      <c r="AH268" s="2">
        <f t="shared" si="133"/>
        <v>0</v>
      </c>
      <c r="AI268" s="2">
        <f t="shared" si="134"/>
        <v>0</v>
      </c>
      <c r="AJ268" s="2">
        <f t="shared" si="135"/>
        <v>0</v>
      </c>
      <c r="AK268" s="2">
        <f t="shared" si="136"/>
        <v>0</v>
      </c>
      <c r="AL268" s="154">
        <f t="shared" si="137"/>
        <v>0</v>
      </c>
      <c r="AM268" s="2">
        <f t="shared" si="149"/>
        <v>3.1622776601683795</v>
      </c>
      <c r="AN268" s="2"/>
      <c r="AO268">
        <f t="shared" si="150"/>
        <v>610</v>
      </c>
      <c r="AP268" s="117"/>
      <c r="AQ268" s="2"/>
      <c r="AR268" s="2">
        <f>INDEX('2001'!$B$44:$B$140,'10Year_History_Results'!BF268)</f>
        <v>0</v>
      </c>
      <c r="AS268" s="2">
        <f>INDEX('2002'!$B$44:$B$140,'10Year_History_Results'!BG268)</f>
        <v>5</v>
      </c>
      <c r="AT268" s="2">
        <f>INDEX('2003'!$B$44:$B$140,'10Year_History_Results'!BH268)</f>
        <v>0</v>
      </c>
      <c r="AU268" s="2">
        <f>INDEX('2004'!$B$44:$B$140,'10Year_History_Results'!BI268)</f>
        <v>0</v>
      </c>
      <c r="AV268" s="2">
        <f>INDEX('2005'!$B$44:$B$140,'10Year_History_Results'!BJ268)</f>
        <v>0</v>
      </c>
      <c r="AW268" s="2">
        <f>INDEX('2006'!$B$44:$B$140,'10Year_History_Results'!BK268)</f>
        <v>11</v>
      </c>
      <c r="AX268" s="2">
        <f>INDEX('2007'!$B$44:$B$140,'10Year_History_Results'!BL268)</f>
        <v>0</v>
      </c>
      <c r="AY268" s="2">
        <f>INDEX('2008'!$B$44:$B$140,'10Year_History_Results'!BM268)</f>
        <v>0</v>
      </c>
      <c r="AZ268" s="2">
        <f>INDEX('2009'!$B$44:$B$140,'10Year_History_Results'!BN268)</f>
        <v>0</v>
      </c>
      <c r="BA268" s="154">
        <f>INDEX('2010'!$B$44:$B$140,'10Year_History_Results'!BO268)</f>
        <v>0</v>
      </c>
      <c r="BC268">
        <f t="shared" si="151"/>
        <v>610</v>
      </c>
      <c r="BD268" s="117"/>
      <c r="BE268" s="2"/>
      <c r="BF268" s="2">
        <f>IF(ISNA(MATCH($BC268,'2001'!$A$44:$A$139,0)),97,MATCH($BC268,'2001'!$A$44:$A$139,0))</f>
        <v>97</v>
      </c>
      <c r="BG268" s="2">
        <f>IF(ISNA(MATCH($BC268,'2002'!$A$44:$A$139,0)),97,MATCH($BC268,'2002'!$A$44:$A$139,0))</f>
        <v>85</v>
      </c>
      <c r="BH268" s="2">
        <f>IF(ISNA(MATCH($BC268,'2003'!$A$44:$A$139,0)),97,MATCH($BC268,'2003'!$A$44:$A$139,0))</f>
        <v>97</v>
      </c>
      <c r="BI268" s="2">
        <f>IF(ISNA(MATCH($BC268,'2004'!$A$44:$A$139,0)),97,MATCH($BC268,'2004'!$A$44:$A$139,0))</f>
        <v>97</v>
      </c>
      <c r="BJ268" s="2">
        <f>IF(ISNA(MATCH($BC268,'2005'!$A$44:$A$139,0)),97,MATCH($BC268,'2005'!$A$44:$A$139,0))</f>
        <v>97</v>
      </c>
      <c r="BK268" s="2">
        <f>IF(ISNA(MATCH($BC268,'2006'!$A$44:$A$139,0)),97,MATCH($BC268,'2006'!$A$44:$A$139,0))</f>
        <v>69</v>
      </c>
      <c r="BL268" s="2">
        <f>IF(ISNA(MATCH($BC268,'2007'!$A$44:$A$139,0)),97,MATCH($BC268,'2007'!$A$44:$A$139,0))</f>
        <v>97</v>
      </c>
      <c r="BM268" s="2">
        <f>IF(ISNA(MATCH($BC268,'2008'!$A$44:$A$139,0)),97,MATCH($BC268,'2008'!$A$44:$A$139,0))</f>
        <v>97</v>
      </c>
      <c r="BN268" s="2">
        <f>IF(ISNA(MATCH($BC268,'2009'!$A$44:$A$139,0)),97,MATCH($BC268,'2009'!$A$44:$A$139,0))</f>
        <v>97</v>
      </c>
      <c r="BO268" s="154">
        <f>IF(ISNA(MATCH($BC268,'2010'!$A$44:$A$139,0)),97,MATCH($BC268,'2010'!$A$44:$A$139,0))</f>
        <v>97</v>
      </c>
      <c r="BQ268">
        <f t="shared" si="152"/>
        <v>610</v>
      </c>
      <c r="BR268" s="326"/>
      <c r="BS268" s="324"/>
      <c r="BT268" s="324">
        <f t="shared" si="153"/>
        <v>0</v>
      </c>
      <c r="BU268" s="324">
        <f t="shared" si="138"/>
        <v>15</v>
      </c>
      <c r="BV268" s="324">
        <f t="shared" si="139"/>
        <v>9.9989999999999988</v>
      </c>
      <c r="BW268" s="324">
        <f t="shared" si="140"/>
        <v>6.6653333999999989</v>
      </c>
      <c r="BX268" s="324">
        <f t="shared" si="141"/>
        <v>4.4431112444399989</v>
      </c>
      <c r="BY268" s="324">
        <f t="shared" si="142"/>
        <v>13.961777955543702</v>
      </c>
      <c r="BZ268" s="324">
        <f t="shared" si="143"/>
        <v>9.3069211851654323</v>
      </c>
      <c r="CA268" s="324">
        <f t="shared" si="144"/>
        <v>6.2039936620312766</v>
      </c>
      <c r="CB268" s="324">
        <f t="shared" si="145"/>
        <v>4.1355821751100486</v>
      </c>
      <c r="CC268" s="325">
        <f t="shared" si="146"/>
        <v>2.7567790779283583</v>
      </c>
    </row>
    <row r="269" spans="2:81" ht="13.5" thickBot="1">
      <c r="B269" s="138">
        <v>126</v>
      </c>
      <c r="C269" s="52">
        <f t="shared" si="124"/>
        <v>4</v>
      </c>
      <c r="D269" s="52">
        <f t="shared" si="147"/>
        <v>0</v>
      </c>
      <c r="E269" s="99"/>
      <c r="F269" s="2">
        <f t="shared" si="154"/>
        <v>264</v>
      </c>
      <c r="G269" s="100">
        <v>571</v>
      </c>
      <c r="H269" s="169">
        <f t="shared" si="125"/>
        <v>2</v>
      </c>
      <c r="I269" s="169">
        <f t="shared" si="126"/>
        <v>34</v>
      </c>
      <c r="J269" s="331">
        <f t="shared" si="127"/>
        <v>2.7198511942312251</v>
      </c>
      <c r="K269" s="99"/>
      <c r="L269" s="268"/>
      <c r="M269" s="268" t="e">
        <f>(INDEX(Finish_table!R$4:R$83,MATCH('10Year_History_Results'!$G269,Finish_table!S$4:S$83,0),1))</f>
        <v>#N/A</v>
      </c>
      <c r="N269" s="268" t="e">
        <f>(INDEX(Finish_table!Z$4:Z$99,MATCH('10Year_History_Results'!$G269,Finish_table!AA$4:AA$99,0),1))</f>
        <v>#N/A</v>
      </c>
      <c r="O269" s="268" t="str">
        <f>(INDEX(Finish_table!AI$4:AI$99,MATCH('10Year_History_Results'!$G269,Finish_table!AJ$4:AJ$99,0),1))</f>
        <v>QF</v>
      </c>
      <c r="P269" s="268" t="str">
        <f>(INDEX(Finish_table!AR$4:AR$99,MATCH('10Year_History_Results'!$G269,Finish_table!AS$4:AS$99,0),1))</f>
        <v>SF</v>
      </c>
      <c r="Q269" s="268" t="e">
        <f>(INDEX(Finish_table!BA$4:BA$99,MATCH('10Year_History_Results'!$G269,Finish_table!BB$4:BB$99,0),1))</f>
        <v>#N/A</v>
      </c>
      <c r="R269" s="268" t="e">
        <f>(INDEX(Finish_table!BJ$4:BJ$99,MATCH('10Year_History_Results'!$G269,Finish_table!BK$4:BK$99,0),1))</f>
        <v>#N/A</v>
      </c>
      <c r="S269" s="268" t="e">
        <f>(INDEX(Finish_table!BS$4:BS$99,MATCH('10Year_History_Results'!$G269,Finish_table!BT$4:BT$99,0),1))</f>
        <v>#N/A</v>
      </c>
      <c r="T269" s="268" t="e">
        <f>(INDEX(Finish_table!CB$4:CB$99,MATCH('10Year_History_Results'!$G269,Finish_table!CC$4:CC$99,0),1))</f>
        <v>#N/A</v>
      </c>
      <c r="U269" s="268" t="e">
        <f>(INDEX(Finish_table!CK$4:CK$99,MATCH('10Year_History_Results'!$G269,Finish_table!CL$4:CL$99,0),1))</f>
        <v>#N/A</v>
      </c>
      <c r="V269" s="288" t="e">
        <f>(INDEX(Finish_table!CT$4:CT$99,MATCH('10Year_History_Results'!$G269,Finish_table!CU$4:CU$99,0),1))</f>
        <v>#N/A</v>
      </c>
      <c r="W269" s="2"/>
      <c r="Z269">
        <f t="shared" si="128"/>
        <v>571</v>
      </c>
      <c r="AA269" s="117"/>
      <c r="AB269" s="2"/>
      <c r="AC269" s="2">
        <f t="shared" si="148"/>
        <v>0</v>
      </c>
      <c r="AD269" s="2">
        <f t="shared" si="129"/>
        <v>0</v>
      </c>
      <c r="AE269" s="2">
        <f t="shared" si="130"/>
        <v>0</v>
      </c>
      <c r="AF269" s="2">
        <f t="shared" si="131"/>
        <v>10</v>
      </c>
      <c r="AG269" s="2">
        <f t="shared" si="132"/>
        <v>0</v>
      </c>
      <c r="AH269" s="2">
        <f t="shared" si="133"/>
        <v>0</v>
      </c>
      <c r="AI269" s="2">
        <f t="shared" si="134"/>
        <v>0</v>
      </c>
      <c r="AJ269" s="2">
        <f t="shared" si="135"/>
        <v>0</v>
      </c>
      <c r="AK269" s="2">
        <f t="shared" si="136"/>
        <v>0</v>
      </c>
      <c r="AL269" s="154">
        <f t="shared" si="137"/>
        <v>0</v>
      </c>
      <c r="AM269" s="2">
        <f t="shared" si="149"/>
        <v>3.1622776601683795</v>
      </c>
      <c r="AN269" s="2"/>
      <c r="AO269">
        <f t="shared" si="150"/>
        <v>571</v>
      </c>
      <c r="AP269" s="117"/>
      <c r="AQ269" s="2"/>
      <c r="AR269" s="2">
        <f>INDEX('2001'!$B$44:$B$140,'10Year_History_Results'!BF269)</f>
        <v>0</v>
      </c>
      <c r="AS269" s="2">
        <f>INDEX('2002'!$B$44:$B$140,'10Year_History_Results'!BG269)</f>
        <v>0</v>
      </c>
      <c r="AT269" s="2">
        <f>INDEX('2003'!$B$44:$B$140,'10Year_History_Results'!BH269)</f>
        <v>9</v>
      </c>
      <c r="AU269" s="2">
        <f>INDEX('2004'!$B$44:$B$140,'10Year_History_Results'!BI269)</f>
        <v>15</v>
      </c>
      <c r="AV269" s="2">
        <f>INDEX('2005'!$B$44:$B$140,'10Year_History_Results'!BJ269)</f>
        <v>0</v>
      </c>
      <c r="AW269" s="2">
        <f>INDEX('2006'!$B$44:$B$140,'10Year_History_Results'!BK269)</f>
        <v>0</v>
      </c>
      <c r="AX269" s="2">
        <f>INDEX('2007'!$B$44:$B$140,'10Year_History_Results'!BL269)</f>
        <v>0</v>
      </c>
      <c r="AY269" s="2">
        <f>INDEX('2008'!$B$44:$B$140,'10Year_History_Results'!BM269)</f>
        <v>0</v>
      </c>
      <c r="AZ269" s="2">
        <f>INDEX('2009'!$B$44:$B$140,'10Year_History_Results'!BN269)</f>
        <v>0</v>
      </c>
      <c r="BA269" s="154">
        <f>INDEX('2010'!$B$44:$B$140,'10Year_History_Results'!BO269)</f>
        <v>0</v>
      </c>
      <c r="BC269">
        <f t="shared" si="151"/>
        <v>571</v>
      </c>
      <c r="BD269" s="117"/>
      <c r="BE269" s="2"/>
      <c r="BF269" s="2">
        <f>IF(ISNA(MATCH($BC269,'2001'!$A$44:$A$139,0)),97,MATCH($BC269,'2001'!$A$44:$A$139,0))</f>
        <v>97</v>
      </c>
      <c r="BG269" s="2">
        <f>IF(ISNA(MATCH($BC269,'2002'!$A$44:$A$139,0)),97,MATCH($BC269,'2002'!$A$44:$A$139,0))</f>
        <v>97</v>
      </c>
      <c r="BH269" s="2">
        <f>IF(ISNA(MATCH($BC269,'2003'!$A$44:$A$139,0)),97,MATCH($BC269,'2003'!$A$44:$A$139,0))</f>
        <v>79</v>
      </c>
      <c r="BI269" s="2">
        <f>IF(ISNA(MATCH($BC269,'2004'!$A$44:$A$139,0)),97,MATCH($BC269,'2004'!$A$44:$A$139,0))</f>
        <v>70</v>
      </c>
      <c r="BJ269" s="2">
        <f>IF(ISNA(MATCH($BC269,'2005'!$A$44:$A$139,0)),97,MATCH($BC269,'2005'!$A$44:$A$139,0))</f>
        <v>97</v>
      </c>
      <c r="BK269" s="2">
        <f>IF(ISNA(MATCH($BC269,'2006'!$A$44:$A$139,0)),97,MATCH($BC269,'2006'!$A$44:$A$139,0))</f>
        <v>97</v>
      </c>
      <c r="BL269" s="2">
        <f>IF(ISNA(MATCH($BC269,'2007'!$A$44:$A$139,0)),97,MATCH($BC269,'2007'!$A$44:$A$139,0))</f>
        <v>97</v>
      </c>
      <c r="BM269" s="2">
        <f>IF(ISNA(MATCH($BC269,'2008'!$A$44:$A$139,0)),97,MATCH($BC269,'2008'!$A$44:$A$139,0))</f>
        <v>97</v>
      </c>
      <c r="BN269" s="2">
        <f>IF(ISNA(MATCH($BC269,'2009'!$A$44:$A$139,0)),97,MATCH($BC269,'2009'!$A$44:$A$139,0))</f>
        <v>97</v>
      </c>
      <c r="BO269" s="154">
        <f>IF(ISNA(MATCH($BC269,'2010'!$A$44:$A$139,0)),97,MATCH($BC269,'2010'!$A$44:$A$139,0))</f>
        <v>97</v>
      </c>
      <c r="BQ269">
        <f t="shared" si="152"/>
        <v>571</v>
      </c>
      <c r="BR269" s="326"/>
      <c r="BS269" s="324"/>
      <c r="BT269" s="324">
        <f t="shared" si="153"/>
        <v>0</v>
      </c>
      <c r="BU269" s="324">
        <f t="shared" si="138"/>
        <v>0</v>
      </c>
      <c r="BV269" s="324">
        <f t="shared" si="139"/>
        <v>9</v>
      </c>
      <c r="BW269" s="324">
        <f t="shared" si="140"/>
        <v>30.999400000000001</v>
      </c>
      <c r="BX269" s="324">
        <f t="shared" si="141"/>
        <v>20.664200040000001</v>
      </c>
      <c r="BY269" s="324">
        <f t="shared" si="142"/>
        <v>13.774755746664001</v>
      </c>
      <c r="BZ269" s="324">
        <f t="shared" si="143"/>
        <v>9.1822521807262216</v>
      </c>
      <c r="CA269" s="324">
        <f t="shared" si="144"/>
        <v>6.120889303672099</v>
      </c>
      <c r="CB269" s="324">
        <f t="shared" si="145"/>
        <v>4.0801848098278208</v>
      </c>
      <c r="CC269" s="325">
        <f t="shared" si="146"/>
        <v>2.7198511942312251</v>
      </c>
    </row>
    <row r="270" spans="2:81" ht="13.5" thickBot="1">
      <c r="B270" s="149">
        <v>126</v>
      </c>
      <c r="C270" s="52">
        <f t="shared" si="124"/>
        <v>5</v>
      </c>
      <c r="D270" s="52">
        <f t="shared" si="147"/>
        <v>0</v>
      </c>
      <c r="E270" s="99"/>
      <c r="F270" s="2">
        <f t="shared" si="154"/>
        <v>265</v>
      </c>
      <c r="G270" s="100">
        <v>1726</v>
      </c>
      <c r="H270" s="169">
        <f t="shared" si="125"/>
        <v>1</v>
      </c>
      <c r="I270" s="169">
        <f t="shared" si="126"/>
        <v>4</v>
      </c>
      <c r="J270" s="331">
        <f t="shared" si="127"/>
        <v>2.6663999999999999</v>
      </c>
      <c r="K270" s="99"/>
      <c r="L270" s="268"/>
      <c r="M270" s="268" t="e">
        <f>(INDEX(Finish_table!R$4:R$83,MATCH('10Year_History_Results'!$G270,Finish_table!S$4:S$83,0),1))</f>
        <v>#N/A</v>
      </c>
      <c r="N270" s="268" t="e">
        <f>(INDEX(Finish_table!Z$4:Z$99,MATCH('10Year_History_Results'!$G270,Finish_table!AA$4:AA$99,0),1))</f>
        <v>#N/A</v>
      </c>
      <c r="O270" s="268" t="e">
        <f>(INDEX(Finish_table!AI$4:AI$99,MATCH('10Year_History_Results'!$G270,Finish_table!AJ$4:AJ$99,0),1))</f>
        <v>#N/A</v>
      </c>
      <c r="P270" s="268" t="e">
        <f>(INDEX(Finish_table!AR$4:AR$99,MATCH('10Year_History_Results'!$G270,Finish_table!AS$4:AS$99,0),1))</f>
        <v>#N/A</v>
      </c>
      <c r="Q270" s="268" t="e">
        <f>(INDEX(Finish_table!BA$4:BA$99,MATCH('10Year_History_Results'!$G270,Finish_table!BB$4:BB$99,0),1))</f>
        <v>#N/A</v>
      </c>
      <c r="R270" s="268" t="e">
        <f>(INDEX(Finish_table!BJ$4:BJ$99,MATCH('10Year_History_Results'!$G270,Finish_table!BK$4:BK$99,0),1))</f>
        <v>#N/A</v>
      </c>
      <c r="S270" s="268" t="e">
        <f>(INDEX(Finish_table!BS$4:BS$99,MATCH('10Year_History_Results'!$G270,Finish_table!BT$4:BT$99,0),1))</f>
        <v>#N/A</v>
      </c>
      <c r="T270" s="268" t="e">
        <f>(INDEX(Finish_table!CB$4:CB$99,MATCH('10Year_History_Results'!$G270,Finish_table!CC$4:CC$99,0),1))</f>
        <v>#N/A</v>
      </c>
      <c r="U270" s="268" t="str">
        <f>(INDEX(Finish_table!CK$4:CK$99,MATCH('10Year_History_Results'!$G270,Finish_table!CL$4:CL$99,0),1))</f>
        <v>QF</v>
      </c>
      <c r="V270" s="288" t="e">
        <f>(INDEX(Finish_table!CT$4:CT$99,MATCH('10Year_History_Results'!$G270,Finish_table!CU$4:CU$99,0),1))</f>
        <v>#N/A</v>
      </c>
      <c r="W270" s="2"/>
      <c r="Z270">
        <f t="shared" si="128"/>
        <v>1726</v>
      </c>
      <c r="AA270" s="117"/>
      <c r="AB270" s="2"/>
      <c r="AC270" s="2">
        <f t="shared" si="148"/>
        <v>0</v>
      </c>
      <c r="AD270" s="2">
        <f t="shared" si="129"/>
        <v>0</v>
      </c>
      <c r="AE270" s="2">
        <f t="shared" si="130"/>
        <v>0</v>
      </c>
      <c r="AF270" s="2">
        <f t="shared" si="131"/>
        <v>0</v>
      </c>
      <c r="AG270" s="2">
        <f t="shared" si="132"/>
        <v>0</v>
      </c>
      <c r="AH270" s="2">
        <f t="shared" si="133"/>
        <v>0</v>
      </c>
      <c r="AI270" s="2">
        <f t="shared" si="134"/>
        <v>0</v>
      </c>
      <c r="AJ270" s="2">
        <f t="shared" si="135"/>
        <v>0</v>
      </c>
      <c r="AK270" s="2">
        <f t="shared" si="136"/>
        <v>0</v>
      </c>
      <c r="AL270" s="154">
        <f t="shared" si="137"/>
        <v>0</v>
      </c>
      <c r="AM270" s="2">
        <f t="shared" si="149"/>
        <v>0</v>
      </c>
      <c r="AN270" s="2"/>
      <c r="AO270">
        <f t="shared" si="150"/>
        <v>1726</v>
      </c>
      <c r="AP270" s="117"/>
      <c r="AQ270" s="2"/>
      <c r="AR270" s="2">
        <f>INDEX('2001'!$B$44:$B$140,'10Year_History_Results'!BF270)</f>
        <v>0</v>
      </c>
      <c r="AS270" s="2">
        <f>INDEX('2002'!$B$44:$B$140,'10Year_History_Results'!BG270)</f>
        <v>0</v>
      </c>
      <c r="AT270" s="2">
        <f>INDEX('2003'!$B$44:$B$140,'10Year_History_Results'!BH270)</f>
        <v>0</v>
      </c>
      <c r="AU270" s="2">
        <f>INDEX('2004'!$B$44:$B$140,'10Year_History_Results'!BI270)</f>
        <v>0</v>
      </c>
      <c r="AV270" s="2">
        <f>INDEX('2005'!$B$44:$B$140,'10Year_History_Results'!BJ270)</f>
        <v>0</v>
      </c>
      <c r="AW270" s="2">
        <f>INDEX('2006'!$B$44:$B$140,'10Year_History_Results'!BK270)</f>
        <v>0</v>
      </c>
      <c r="AX270" s="2">
        <f>INDEX('2007'!$B$44:$B$140,'10Year_History_Results'!BL270)</f>
        <v>0</v>
      </c>
      <c r="AY270" s="2">
        <f>INDEX('2008'!$B$44:$B$140,'10Year_History_Results'!BM270)</f>
        <v>0</v>
      </c>
      <c r="AZ270" s="2">
        <f>INDEX('2009'!$B$44:$B$140,'10Year_History_Results'!BN270)</f>
        <v>4</v>
      </c>
      <c r="BA270" s="154">
        <f>INDEX('2010'!$B$44:$B$140,'10Year_History_Results'!BO270)</f>
        <v>0</v>
      </c>
      <c r="BC270">
        <f t="shared" si="151"/>
        <v>1726</v>
      </c>
      <c r="BD270" s="117"/>
      <c r="BE270" s="2"/>
      <c r="BF270" s="2">
        <f>IF(ISNA(MATCH($BC270,'2001'!$A$44:$A$139,0)),97,MATCH($BC270,'2001'!$A$44:$A$139,0))</f>
        <v>97</v>
      </c>
      <c r="BG270" s="2">
        <f>IF(ISNA(MATCH($BC270,'2002'!$A$44:$A$139,0)),97,MATCH($BC270,'2002'!$A$44:$A$139,0))</f>
        <v>97</v>
      </c>
      <c r="BH270" s="2">
        <f>IF(ISNA(MATCH($BC270,'2003'!$A$44:$A$139,0)),97,MATCH($BC270,'2003'!$A$44:$A$139,0))</f>
        <v>97</v>
      </c>
      <c r="BI270" s="2">
        <f>IF(ISNA(MATCH($BC270,'2004'!$A$44:$A$139,0)),97,MATCH($BC270,'2004'!$A$44:$A$139,0))</f>
        <v>97</v>
      </c>
      <c r="BJ270" s="2">
        <f>IF(ISNA(MATCH($BC270,'2005'!$A$44:$A$139,0)),97,MATCH($BC270,'2005'!$A$44:$A$139,0))</f>
        <v>97</v>
      </c>
      <c r="BK270" s="2">
        <f>IF(ISNA(MATCH($BC270,'2006'!$A$44:$A$139,0)),97,MATCH($BC270,'2006'!$A$44:$A$139,0))</f>
        <v>97</v>
      </c>
      <c r="BL270" s="2">
        <f>IF(ISNA(MATCH($BC270,'2007'!$A$44:$A$139,0)),97,MATCH($BC270,'2007'!$A$44:$A$139,0))</f>
        <v>97</v>
      </c>
      <c r="BM270" s="2">
        <f>IF(ISNA(MATCH($BC270,'2008'!$A$44:$A$139,0)),97,MATCH($BC270,'2008'!$A$44:$A$139,0))</f>
        <v>97</v>
      </c>
      <c r="BN270" s="2">
        <f>IF(ISNA(MATCH($BC270,'2009'!$A$44:$A$139,0)),97,MATCH($BC270,'2009'!$A$44:$A$139,0))</f>
        <v>79</v>
      </c>
      <c r="BO270" s="154">
        <f>IF(ISNA(MATCH($BC270,'2010'!$A$44:$A$139,0)),97,MATCH($BC270,'2010'!$A$44:$A$139,0))</f>
        <v>97</v>
      </c>
      <c r="BQ270">
        <f t="shared" si="152"/>
        <v>1726</v>
      </c>
      <c r="BR270" s="326"/>
      <c r="BS270" s="324"/>
      <c r="BT270" s="324">
        <f t="shared" si="153"/>
        <v>0</v>
      </c>
      <c r="BU270" s="324">
        <f t="shared" si="138"/>
        <v>0</v>
      </c>
      <c r="BV270" s="324">
        <f t="shared" si="139"/>
        <v>0</v>
      </c>
      <c r="BW270" s="324">
        <f t="shared" si="140"/>
        <v>0</v>
      </c>
      <c r="BX270" s="324">
        <f t="shared" si="141"/>
        <v>0</v>
      </c>
      <c r="BY270" s="324">
        <f t="shared" si="142"/>
        <v>0</v>
      </c>
      <c r="BZ270" s="324">
        <f t="shared" si="143"/>
        <v>0</v>
      </c>
      <c r="CA270" s="324">
        <f t="shared" si="144"/>
        <v>0</v>
      </c>
      <c r="CB270" s="324">
        <f t="shared" si="145"/>
        <v>4</v>
      </c>
      <c r="CC270" s="325">
        <f t="shared" si="146"/>
        <v>2.6663999999999999</v>
      </c>
    </row>
    <row r="271" spans="2:81" ht="13.5" thickBot="1">
      <c r="B271" s="138">
        <v>126</v>
      </c>
      <c r="C271" s="52">
        <f t="shared" si="124"/>
        <v>6</v>
      </c>
      <c r="D271" s="52">
        <f t="shared" si="147"/>
        <v>0</v>
      </c>
      <c r="E271" s="99"/>
      <c r="F271" s="2">
        <f t="shared" si="154"/>
        <v>266</v>
      </c>
      <c r="G271" s="158">
        <v>1533</v>
      </c>
      <c r="H271" s="169">
        <f t="shared" si="125"/>
        <v>1</v>
      </c>
      <c r="I271" s="169">
        <f t="shared" si="126"/>
        <v>9</v>
      </c>
      <c r="J271" s="331">
        <f t="shared" si="127"/>
        <v>2.6658667466639994</v>
      </c>
      <c r="K271" s="99"/>
      <c r="L271" s="268"/>
      <c r="M271" s="268" t="e">
        <f>(INDEX(Finish_table!R$4:R$83,MATCH('10Year_History_Results'!$G271,Finish_table!S$4:S$83,0),1))</f>
        <v>#N/A</v>
      </c>
      <c r="N271" s="268" t="e">
        <f>(INDEX(Finish_table!Z$4:Z$99,MATCH('10Year_History_Results'!$G271,Finish_table!AA$4:AA$99,0),1))</f>
        <v>#N/A</v>
      </c>
      <c r="O271" s="268" t="e">
        <f>(INDEX(Finish_table!AI$4:AI$99,MATCH('10Year_History_Results'!$G271,Finish_table!AJ$4:AJ$99,0),1))</f>
        <v>#N/A</v>
      </c>
      <c r="P271" s="268" t="e">
        <f>(INDEX(Finish_table!AR$4:AR$99,MATCH('10Year_History_Results'!$G271,Finish_table!AS$4:AS$99,0),1))</f>
        <v>#N/A</v>
      </c>
      <c r="Q271" s="268" t="e">
        <f>(INDEX(Finish_table!BA$4:BA$99,MATCH('10Year_History_Results'!$G271,Finish_table!BB$4:BB$99,0),1))</f>
        <v>#N/A</v>
      </c>
      <c r="R271" s="268" t="e">
        <f>(INDEX(Finish_table!BJ$4:BJ$99,MATCH('10Year_History_Results'!$G271,Finish_table!BK$4:BK$99,0),1))</f>
        <v>#N/A</v>
      </c>
      <c r="S271" s="268" t="str">
        <f>(INDEX(Finish_table!BS$4:BS$99,MATCH('10Year_History_Results'!$G271,Finish_table!BT$4:BT$99,0),1))</f>
        <v>QF</v>
      </c>
      <c r="T271" s="268" t="e">
        <f>(INDEX(Finish_table!CB$4:CB$99,MATCH('10Year_History_Results'!$G271,Finish_table!CC$4:CC$99,0),1))</f>
        <v>#N/A</v>
      </c>
      <c r="U271" s="268" t="e">
        <f>(INDEX(Finish_table!CK$4:CK$99,MATCH('10Year_History_Results'!$G271,Finish_table!CL$4:CL$99,0),1))</f>
        <v>#N/A</v>
      </c>
      <c r="V271" s="288" t="e">
        <f>(INDEX(Finish_table!CT$4:CT$99,MATCH('10Year_History_Results'!$G271,Finish_table!CU$4:CU$99,0),1))</f>
        <v>#N/A</v>
      </c>
      <c r="W271" s="2"/>
      <c r="Z271">
        <f t="shared" si="128"/>
        <v>1533</v>
      </c>
      <c r="AA271" s="117"/>
      <c r="AB271" s="2"/>
      <c r="AC271" s="2">
        <f t="shared" si="148"/>
        <v>0</v>
      </c>
      <c r="AD271" s="2">
        <f t="shared" si="129"/>
        <v>0</v>
      </c>
      <c r="AE271" s="2">
        <f t="shared" si="130"/>
        <v>0</v>
      </c>
      <c r="AF271" s="2">
        <f t="shared" si="131"/>
        <v>0</v>
      </c>
      <c r="AG271" s="2">
        <f t="shared" si="132"/>
        <v>0</v>
      </c>
      <c r="AH271" s="2">
        <f t="shared" si="133"/>
        <v>0</v>
      </c>
      <c r="AI271" s="2">
        <f t="shared" si="134"/>
        <v>0</v>
      </c>
      <c r="AJ271" s="2">
        <f t="shared" si="135"/>
        <v>0</v>
      </c>
      <c r="AK271" s="2">
        <f t="shared" si="136"/>
        <v>0</v>
      </c>
      <c r="AL271" s="154">
        <f t="shared" si="137"/>
        <v>0</v>
      </c>
      <c r="AM271" s="2">
        <f t="shared" si="149"/>
        <v>0</v>
      </c>
      <c r="AN271" s="2"/>
      <c r="AO271">
        <f t="shared" si="150"/>
        <v>1533</v>
      </c>
      <c r="AP271" s="117"/>
      <c r="AQ271" s="2"/>
      <c r="AR271" s="2">
        <f>INDEX('2001'!$B$44:$B$140,'10Year_History_Results'!BF271)</f>
        <v>0</v>
      </c>
      <c r="AS271" s="2">
        <f>INDEX('2002'!$B$44:$B$140,'10Year_History_Results'!BG271)</f>
        <v>0</v>
      </c>
      <c r="AT271" s="2">
        <f>INDEX('2003'!$B$44:$B$140,'10Year_History_Results'!BH271)</f>
        <v>0</v>
      </c>
      <c r="AU271" s="2">
        <f>INDEX('2004'!$B$44:$B$140,'10Year_History_Results'!BI271)</f>
        <v>0</v>
      </c>
      <c r="AV271" s="2">
        <f>INDEX('2005'!$B$44:$B$140,'10Year_History_Results'!BJ271)</f>
        <v>0</v>
      </c>
      <c r="AW271" s="2">
        <f>INDEX('2006'!$B$44:$B$140,'10Year_History_Results'!BK271)</f>
        <v>0</v>
      </c>
      <c r="AX271" s="2">
        <f>INDEX('2007'!$B$44:$B$140,'10Year_History_Results'!BL271)</f>
        <v>9</v>
      </c>
      <c r="AY271" s="2">
        <f>INDEX('2008'!$B$44:$B$140,'10Year_History_Results'!BM271)</f>
        <v>0</v>
      </c>
      <c r="AZ271" s="2">
        <f>INDEX('2009'!$B$44:$B$140,'10Year_History_Results'!BN271)</f>
        <v>0</v>
      </c>
      <c r="BA271" s="154">
        <f>INDEX('2010'!$B$44:$B$140,'10Year_History_Results'!BO271)</f>
        <v>0</v>
      </c>
      <c r="BC271">
        <f t="shared" si="151"/>
        <v>1533</v>
      </c>
      <c r="BD271" s="117"/>
      <c r="BE271" s="2"/>
      <c r="BF271" s="2">
        <f>IF(ISNA(MATCH($BC271,'2001'!$A$44:$A$139,0)),97,MATCH($BC271,'2001'!$A$44:$A$139,0))</f>
        <v>97</v>
      </c>
      <c r="BG271" s="2">
        <f>IF(ISNA(MATCH($BC271,'2002'!$A$44:$A$139,0)),97,MATCH($BC271,'2002'!$A$44:$A$139,0))</f>
        <v>97</v>
      </c>
      <c r="BH271" s="2">
        <f>IF(ISNA(MATCH($BC271,'2003'!$A$44:$A$139,0)),97,MATCH($BC271,'2003'!$A$44:$A$139,0))</f>
        <v>97</v>
      </c>
      <c r="BI271" s="2">
        <f>IF(ISNA(MATCH($BC271,'2004'!$A$44:$A$139,0)),97,MATCH($BC271,'2004'!$A$44:$A$139,0))</f>
        <v>97</v>
      </c>
      <c r="BJ271" s="2">
        <f>IF(ISNA(MATCH($BC271,'2005'!$A$44:$A$139,0)),97,MATCH($BC271,'2005'!$A$44:$A$139,0))</f>
        <v>97</v>
      </c>
      <c r="BK271" s="2">
        <f>IF(ISNA(MATCH($BC271,'2006'!$A$44:$A$139,0)),97,MATCH($BC271,'2006'!$A$44:$A$139,0))</f>
        <v>97</v>
      </c>
      <c r="BL271" s="2">
        <f>IF(ISNA(MATCH($BC271,'2007'!$A$44:$A$139,0)),97,MATCH($BC271,'2007'!$A$44:$A$139,0))</f>
        <v>79</v>
      </c>
      <c r="BM271" s="2">
        <f>IF(ISNA(MATCH($BC271,'2008'!$A$44:$A$139,0)),97,MATCH($BC271,'2008'!$A$44:$A$139,0))</f>
        <v>97</v>
      </c>
      <c r="BN271" s="2">
        <f>IF(ISNA(MATCH($BC271,'2009'!$A$44:$A$139,0)),97,MATCH($BC271,'2009'!$A$44:$A$139,0))</f>
        <v>97</v>
      </c>
      <c r="BO271" s="154">
        <f>IF(ISNA(MATCH($BC271,'2010'!$A$44:$A$139,0)),97,MATCH($BC271,'2010'!$A$44:$A$139,0))</f>
        <v>97</v>
      </c>
      <c r="BQ271">
        <f t="shared" si="152"/>
        <v>1533</v>
      </c>
      <c r="BR271" s="326"/>
      <c r="BS271" s="324"/>
      <c r="BT271" s="324">
        <f t="shared" si="153"/>
        <v>0</v>
      </c>
      <c r="BU271" s="324">
        <f t="shared" si="138"/>
        <v>0</v>
      </c>
      <c r="BV271" s="324">
        <f t="shared" si="139"/>
        <v>0</v>
      </c>
      <c r="BW271" s="324">
        <f t="shared" si="140"/>
        <v>0</v>
      </c>
      <c r="BX271" s="324">
        <f t="shared" si="141"/>
        <v>0</v>
      </c>
      <c r="BY271" s="324">
        <f t="shared" si="142"/>
        <v>0</v>
      </c>
      <c r="BZ271" s="324">
        <f t="shared" si="143"/>
        <v>9</v>
      </c>
      <c r="CA271" s="324">
        <f t="shared" si="144"/>
        <v>5.9993999999999996</v>
      </c>
      <c r="CB271" s="324">
        <f t="shared" si="145"/>
        <v>3.9992000399999994</v>
      </c>
      <c r="CC271" s="325">
        <f t="shared" si="146"/>
        <v>2.6658667466639994</v>
      </c>
    </row>
    <row r="272" spans="2:81" ht="13.5" thickBot="1">
      <c r="B272" s="149">
        <v>126</v>
      </c>
      <c r="C272" s="52">
        <f t="shared" si="124"/>
        <v>7</v>
      </c>
      <c r="D272" s="52">
        <f t="shared" si="147"/>
        <v>0</v>
      </c>
      <c r="E272" s="99"/>
      <c r="F272" s="2">
        <f t="shared" si="154"/>
        <v>267</v>
      </c>
      <c r="G272" s="100">
        <v>2165</v>
      </c>
      <c r="H272" s="169">
        <f t="shared" si="125"/>
        <v>1</v>
      </c>
      <c r="I272" s="169">
        <f t="shared" si="126"/>
        <v>9</v>
      </c>
      <c r="J272" s="331">
        <f t="shared" si="127"/>
        <v>2.6658667466639994</v>
      </c>
      <c r="K272" s="99"/>
      <c r="L272" s="268"/>
      <c r="M272" s="268" t="e">
        <f>(INDEX(Finish_table!R$4:R$83,MATCH('10Year_History_Results'!$G272,Finish_table!S$4:S$83,0),1))</f>
        <v>#N/A</v>
      </c>
      <c r="N272" s="268" t="e">
        <f>(INDEX(Finish_table!Z$4:Z$99,MATCH('10Year_History_Results'!$G272,Finish_table!AA$4:AA$99,0),1))</f>
        <v>#N/A</v>
      </c>
      <c r="O272" s="268" t="e">
        <f>(INDEX(Finish_table!AI$4:AI$99,MATCH('10Year_History_Results'!$G272,Finish_table!AJ$4:AJ$99,0),1))</f>
        <v>#N/A</v>
      </c>
      <c r="P272" s="268" t="e">
        <f>(INDEX(Finish_table!AR$4:AR$99,MATCH('10Year_History_Results'!$G272,Finish_table!AS$4:AS$99,0),1))</f>
        <v>#N/A</v>
      </c>
      <c r="Q272" s="268" t="e">
        <f>(INDEX(Finish_table!BA$4:BA$99,MATCH('10Year_History_Results'!$G272,Finish_table!BB$4:BB$99,0),1))</f>
        <v>#N/A</v>
      </c>
      <c r="R272" s="268" t="e">
        <f>(INDEX(Finish_table!BJ$4:BJ$99,MATCH('10Year_History_Results'!$G272,Finish_table!BK$4:BK$99,0),1))</f>
        <v>#N/A</v>
      </c>
      <c r="S272" s="268" t="str">
        <f>(INDEX(Finish_table!BS$4:BS$99,MATCH('10Year_History_Results'!$G272,Finish_table!BT$4:BT$99,0),1))</f>
        <v>QF</v>
      </c>
      <c r="T272" s="268" t="e">
        <f>(INDEX(Finish_table!CB$4:CB$99,MATCH('10Year_History_Results'!$G272,Finish_table!CC$4:CC$99,0),1))</f>
        <v>#N/A</v>
      </c>
      <c r="U272" s="268" t="e">
        <f>(INDEX(Finish_table!CK$4:CK$99,MATCH('10Year_History_Results'!$G272,Finish_table!CL$4:CL$99,0),1))</f>
        <v>#N/A</v>
      </c>
      <c r="V272" s="288" t="e">
        <f>(INDEX(Finish_table!CT$4:CT$99,MATCH('10Year_History_Results'!$G272,Finish_table!CU$4:CU$99,0),1))</f>
        <v>#N/A</v>
      </c>
      <c r="W272" s="2"/>
      <c r="Z272">
        <f t="shared" si="128"/>
        <v>2165</v>
      </c>
      <c r="AA272" s="117"/>
      <c r="AB272" s="2"/>
      <c r="AC272" s="2">
        <f t="shared" si="148"/>
        <v>0</v>
      </c>
      <c r="AD272" s="2">
        <f t="shared" si="129"/>
        <v>0</v>
      </c>
      <c r="AE272" s="2">
        <f t="shared" si="130"/>
        <v>0</v>
      </c>
      <c r="AF272" s="2">
        <f t="shared" si="131"/>
        <v>0</v>
      </c>
      <c r="AG272" s="2">
        <f t="shared" si="132"/>
        <v>0</v>
      </c>
      <c r="AH272" s="2">
        <f t="shared" si="133"/>
        <v>0</v>
      </c>
      <c r="AI272" s="2">
        <f t="shared" si="134"/>
        <v>0</v>
      </c>
      <c r="AJ272" s="2">
        <f t="shared" si="135"/>
        <v>0</v>
      </c>
      <c r="AK272" s="2">
        <f t="shared" si="136"/>
        <v>0</v>
      </c>
      <c r="AL272" s="154">
        <f t="shared" si="137"/>
        <v>0</v>
      </c>
      <c r="AM272" s="2">
        <f t="shared" si="149"/>
        <v>0</v>
      </c>
      <c r="AN272" s="2"/>
      <c r="AO272">
        <f t="shared" si="150"/>
        <v>2165</v>
      </c>
      <c r="AP272" s="117"/>
      <c r="AQ272" s="2"/>
      <c r="AR272" s="2">
        <f>INDEX('2001'!$B$44:$B$140,'10Year_History_Results'!BF272)</f>
        <v>0</v>
      </c>
      <c r="AS272" s="2">
        <f>INDEX('2002'!$B$44:$B$140,'10Year_History_Results'!BG272)</f>
        <v>0</v>
      </c>
      <c r="AT272" s="2">
        <f>INDEX('2003'!$B$44:$B$140,'10Year_History_Results'!BH272)</f>
        <v>0</v>
      </c>
      <c r="AU272" s="2">
        <f>INDEX('2004'!$B$44:$B$140,'10Year_History_Results'!BI272)</f>
        <v>0</v>
      </c>
      <c r="AV272" s="2">
        <f>INDEX('2005'!$B$44:$B$140,'10Year_History_Results'!BJ272)</f>
        <v>0</v>
      </c>
      <c r="AW272" s="2">
        <f>INDEX('2006'!$B$44:$B$140,'10Year_History_Results'!BK272)</f>
        <v>0</v>
      </c>
      <c r="AX272" s="2">
        <f>INDEX('2007'!$B$44:$B$140,'10Year_History_Results'!BL272)</f>
        <v>9</v>
      </c>
      <c r="AY272" s="2">
        <f>INDEX('2008'!$B$44:$B$140,'10Year_History_Results'!BM272)</f>
        <v>0</v>
      </c>
      <c r="AZ272" s="2">
        <f>INDEX('2009'!$B$44:$B$140,'10Year_History_Results'!BN272)</f>
        <v>0</v>
      </c>
      <c r="BA272" s="154">
        <f>INDEX('2010'!$B$44:$B$140,'10Year_History_Results'!BO272)</f>
        <v>0</v>
      </c>
      <c r="BC272">
        <f t="shared" si="151"/>
        <v>2165</v>
      </c>
      <c r="BD272" s="117"/>
      <c r="BE272" s="2"/>
      <c r="BF272" s="2">
        <f>IF(ISNA(MATCH($BC272,'2001'!$A$44:$A$139,0)),97,MATCH($BC272,'2001'!$A$44:$A$139,0))</f>
        <v>97</v>
      </c>
      <c r="BG272" s="2">
        <f>IF(ISNA(MATCH($BC272,'2002'!$A$44:$A$139,0)),97,MATCH($BC272,'2002'!$A$44:$A$139,0))</f>
        <v>97</v>
      </c>
      <c r="BH272" s="2">
        <f>IF(ISNA(MATCH($BC272,'2003'!$A$44:$A$139,0)),97,MATCH($BC272,'2003'!$A$44:$A$139,0))</f>
        <v>97</v>
      </c>
      <c r="BI272" s="2">
        <f>IF(ISNA(MATCH($BC272,'2004'!$A$44:$A$139,0)),97,MATCH($BC272,'2004'!$A$44:$A$139,0))</f>
        <v>97</v>
      </c>
      <c r="BJ272" s="2">
        <f>IF(ISNA(MATCH($BC272,'2005'!$A$44:$A$139,0)),97,MATCH($BC272,'2005'!$A$44:$A$139,0))</f>
        <v>97</v>
      </c>
      <c r="BK272" s="2">
        <f>IF(ISNA(MATCH($BC272,'2006'!$A$44:$A$139,0)),97,MATCH($BC272,'2006'!$A$44:$A$139,0))</f>
        <v>97</v>
      </c>
      <c r="BL272" s="2">
        <f>IF(ISNA(MATCH($BC272,'2007'!$A$44:$A$139,0)),97,MATCH($BC272,'2007'!$A$44:$A$139,0))</f>
        <v>93</v>
      </c>
      <c r="BM272" s="2">
        <f>IF(ISNA(MATCH($BC272,'2008'!$A$44:$A$139,0)),97,MATCH($BC272,'2008'!$A$44:$A$139,0))</f>
        <v>97</v>
      </c>
      <c r="BN272" s="2">
        <f>IF(ISNA(MATCH($BC272,'2009'!$A$44:$A$139,0)),97,MATCH($BC272,'2009'!$A$44:$A$139,0))</f>
        <v>97</v>
      </c>
      <c r="BO272" s="154">
        <f>IF(ISNA(MATCH($BC272,'2010'!$A$44:$A$139,0)),97,MATCH($BC272,'2010'!$A$44:$A$139,0))</f>
        <v>97</v>
      </c>
      <c r="BQ272">
        <f t="shared" si="152"/>
        <v>2165</v>
      </c>
      <c r="BR272" s="326"/>
      <c r="BS272" s="324"/>
      <c r="BT272" s="324">
        <f t="shared" si="153"/>
        <v>0</v>
      </c>
      <c r="BU272" s="324">
        <f t="shared" si="138"/>
        <v>0</v>
      </c>
      <c r="BV272" s="324">
        <f t="shared" si="139"/>
        <v>0</v>
      </c>
      <c r="BW272" s="324">
        <f t="shared" si="140"/>
        <v>0</v>
      </c>
      <c r="BX272" s="324">
        <f t="shared" si="141"/>
        <v>0</v>
      </c>
      <c r="BY272" s="324">
        <f t="shared" si="142"/>
        <v>0</v>
      </c>
      <c r="BZ272" s="324">
        <f t="shared" si="143"/>
        <v>9</v>
      </c>
      <c r="CA272" s="324">
        <f t="shared" si="144"/>
        <v>5.9993999999999996</v>
      </c>
      <c r="CB272" s="324">
        <f t="shared" si="145"/>
        <v>3.9992000399999994</v>
      </c>
      <c r="CC272" s="325">
        <f t="shared" si="146"/>
        <v>2.6658667466639994</v>
      </c>
    </row>
    <row r="273" spans="2:81" ht="13.5" thickBot="1">
      <c r="B273" s="138">
        <v>126</v>
      </c>
      <c r="C273" s="52">
        <f t="shared" si="124"/>
        <v>8</v>
      </c>
      <c r="D273" s="52">
        <f t="shared" si="147"/>
        <v>0</v>
      </c>
      <c r="E273" s="99"/>
      <c r="F273" s="2">
        <f t="shared" si="154"/>
        <v>268</v>
      </c>
      <c r="G273" s="100">
        <v>291</v>
      </c>
      <c r="H273" s="169">
        <f t="shared" si="125"/>
        <v>2</v>
      </c>
      <c r="I273" s="169">
        <f t="shared" si="126"/>
        <v>15</v>
      </c>
      <c r="J273" s="331">
        <f t="shared" si="127"/>
        <v>2.6448487050973846</v>
      </c>
      <c r="K273" s="99"/>
      <c r="L273" s="268"/>
      <c r="M273" s="268" t="e">
        <f>(INDEX(Finish_table!R$4:R$83,MATCH('10Year_History_Results'!$G273,Finish_table!S$4:S$83,0),1))</f>
        <v>#N/A</v>
      </c>
      <c r="N273" s="268" t="str">
        <f>(INDEX(Finish_table!Z$4:Z$99,MATCH('10Year_History_Results'!$G273,Finish_table!AA$4:AA$99,0),1))</f>
        <v>QF</v>
      </c>
      <c r="O273" s="268" t="e">
        <f>(INDEX(Finish_table!AI$4:AI$99,MATCH('10Year_History_Results'!$G273,Finish_table!AJ$4:AJ$99,0),1))</f>
        <v>#N/A</v>
      </c>
      <c r="P273" s="268" t="e">
        <f>(INDEX(Finish_table!AR$4:AR$99,MATCH('10Year_History_Results'!$G273,Finish_table!AS$4:AS$99,0),1))</f>
        <v>#N/A</v>
      </c>
      <c r="Q273" s="268" t="e">
        <f>(INDEX(Finish_table!BA$4:BA$99,MATCH('10Year_History_Results'!$G273,Finish_table!BB$4:BB$99,0),1))</f>
        <v>#N/A</v>
      </c>
      <c r="R273" s="268" t="str">
        <f>(INDEX(Finish_table!BJ$4:BJ$99,MATCH('10Year_History_Results'!$G273,Finish_table!BK$4:BK$99,0),1))</f>
        <v>SF</v>
      </c>
      <c r="S273" s="268" t="e">
        <f>(INDEX(Finish_table!BS$4:BS$99,MATCH('10Year_History_Results'!$G273,Finish_table!BT$4:BT$99,0),1))</f>
        <v>#N/A</v>
      </c>
      <c r="T273" s="268" t="e">
        <f>(INDEX(Finish_table!CB$4:CB$99,MATCH('10Year_History_Results'!$G273,Finish_table!CC$4:CC$99,0),1))</f>
        <v>#N/A</v>
      </c>
      <c r="U273" s="268" t="e">
        <f>(INDEX(Finish_table!CK$4:CK$99,MATCH('10Year_History_Results'!$G273,Finish_table!CL$4:CL$99,0),1))</f>
        <v>#N/A</v>
      </c>
      <c r="V273" s="288" t="e">
        <f>(INDEX(Finish_table!CT$4:CT$99,MATCH('10Year_History_Results'!$G273,Finish_table!CU$4:CU$99,0),1))</f>
        <v>#N/A</v>
      </c>
      <c r="W273" s="2"/>
      <c r="Z273">
        <f t="shared" si="128"/>
        <v>291</v>
      </c>
      <c r="AA273" s="117"/>
      <c r="AB273" s="2"/>
      <c r="AC273" s="2">
        <f t="shared" si="148"/>
        <v>0</v>
      </c>
      <c r="AD273" s="2">
        <f t="shared" si="129"/>
        <v>0</v>
      </c>
      <c r="AE273" s="2">
        <f t="shared" si="130"/>
        <v>0</v>
      </c>
      <c r="AF273" s="2">
        <f t="shared" si="131"/>
        <v>0</v>
      </c>
      <c r="AG273" s="2">
        <f t="shared" si="132"/>
        <v>0</v>
      </c>
      <c r="AH273" s="2">
        <f t="shared" si="133"/>
        <v>10</v>
      </c>
      <c r="AI273" s="2">
        <f t="shared" si="134"/>
        <v>0</v>
      </c>
      <c r="AJ273" s="2">
        <f t="shared" si="135"/>
        <v>0</v>
      </c>
      <c r="AK273" s="2">
        <f t="shared" si="136"/>
        <v>0</v>
      </c>
      <c r="AL273" s="154">
        <f t="shared" si="137"/>
        <v>0</v>
      </c>
      <c r="AM273" s="2">
        <f t="shared" si="149"/>
        <v>3.1622776601683795</v>
      </c>
      <c r="AN273" s="2"/>
      <c r="AO273">
        <f t="shared" si="150"/>
        <v>291</v>
      </c>
      <c r="AP273" s="117"/>
      <c r="AQ273" s="2"/>
      <c r="AR273" s="2">
        <f>INDEX('2001'!$B$44:$B$140,'10Year_History_Results'!BF273)</f>
        <v>0</v>
      </c>
      <c r="AS273" s="2">
        <f>INDEX('2002'!$B$44:$B$140,'10Year_History_Results'!BG273)</f>
        <v>2</v>
      </c>
      <c r="AT273" s="2">
        <f>INDEX('2003'!$B$44:$B$140,'10Year_History_Results'!BH273)</f>
        <v>0</v>
      </c>
      <c r="AU273" s="2">
        <f>INDEX('2004'!$B$44:$B$140,'10Year_History_Results'!BI273)</f>
        <v>0</v>
      </c>
      <c r="AV273" s="2">
        <f>INDEX('2005'!$B$44:$B$140,'10Year_History_Results'!BJ273)</f>
        <v>0</v>
      </c>
      <c r="AW273" s="2">
        <f>INDEX('2006'!$B$44:$B$140,'10Year_History_Results'!BK273)</f>
        <v>3</v>
      </c>
      <c r="AX273" s="2">
        <f>INDEX('2007'!$B$44:$B$140,'10Year_History_Results'!BL273)</f>
        <v>0</v>
      </c>
      <c r="AY273" s="2">
        <f>INDEX('2008'!$B$44:$B$140,'10Year_History_Results'!BM273)</f>
        <v>0</v>
      </c>
      <c r="AZ273" s="2">
        <f>INDEX('2009'!$B$44:$B$140,'10Year_History_Results'!BN273)</f>
        <v>0</v>
      </c>
      <c r="BA273" s="154">
        <f>INDEX('2010'!$B$44:$B$140,'10Year_History_Results'!BO273)</f>
        <v>0</v>
      </c>
      <c r="BC273">
        <f t="shared" si="151"/>
        <v>291</v>
      </c>
      <c r="BD273" s="117"/>
      <c r="BE273" s="2"/>
      <c r="BF273" s="2">
        <f>IF(ISNA(MATCH($BC273,'2001'!$A$44:$A$139,0)),97,MATCH($BC273,'2001'!$A$44:$A$139,0))</f>
        <v>97</v>
      </c>
      <c r="BG273" s="2">
        <f>IF(ISNA(MATCH($BC273,'2002'!$A$44:$A$139,0)),97,MATCH($BC273,'2002'!$A$44:$A$139,0))</f>
        <v>59</v>
      </c>
      <c r="BH273" s="2">
        <f>IF(ISNA(MATCH($BC273,'2003'!$A$44:$A$139,0)),97,MATCH($BC273,'2003'!$A$44:$A$139,0))</f>
        <v>97</v>
      </c>
      <c r="BI273" s="2">
        <f>IF(ISNA(MATCH($BC273,'2004'!$A$44:$A$139,0)),97,MATCH($BC273,'2004'!$A$44:$A$139,0))</f>
        <v>97</v>
      </c>
      <c r="BJ273" s="2">
        <f>IF(ISNA(MATCH($BC273,'2005'!$A$44:$A$139,0)),97,MATCH($BC273,'2005'!$A$44:$A$139,0))</f>
        <v>97</v>
      </c>
      <c r="BK273" s="2">
        <f>IF(ISNA(MATCH($BC273,'2006'!$A$44:$A$139,0)),97,MATCH($BC273,'2006'!$A$44:$A$139,0))</f>
        <v>51</v>
      </c>
      <c r="BL273" s="2">
        <f>IF(ISNA(MATCH($BC273,'2007'!$A$44:$A$139,0)),97,MATCH($BC273,'2007'!$A$44:$A$139,0))</f>
        <v>97</v>
      </c>
      <c r="BM273" s="2">
        <f>IF(ISNA(MATCH($BC273,'2008'!$A$44:$A$139,0)),97,MATCH($BC273,'2008'!$A$44:$A$139,0))</f>
        <v>97</v>
      </c>
      <c r="BN273" s="2">
        <f>IF(ISNA(MATCH($BC273,'2009'!$A$44:$A$139,0)),97,MATCH($BC273,'2009'!$A$44:$A$139,0))</f>
        <v>97</v>
      </c>
      <c r="BO273" s="154">
        <f>IF(ISNA(MATCH($BC273,'2010'!$A$44:$A$139,0)),97,MATCH($BC273,'2010'!$A$44:$A$139,0))</f>
        <v>97</v>
      </c>
      <c r="BQ273">
        <f t="shared" si="152"/>
        <v>291</v>
      </c>
      <c r="BR273" s="326"/>
      <c r="BS273" s="324"/>
      <c r="BT273" s="324">
        <f t="shared" si="153"/>
        <v>0</v>
      </c>
      <c r="BU273" s="324">
        <f t="shared" si="138"/>
        <v>2</v>
      </c>
      <c r="BV273" s="324">
        <f t="shared" si="139"/>
        <v>1.3331999999999999</v>
      </c>
      <c r="BW273" s="324">
        <f t="shared" si="140"/>
        <v>0.88871111999999997</v>
      </c>
      <c r="BX273" s="324">
        <f t="shared" si="141"/>
        <v>0.5924148325919999</v>
      </c>
      <c r="BY273" s="324">
        <f t="shared" si="142"/>
        <v>13.394903727405827</v>
      </c>
      <c r="BZ273" s="324">
        <f t="shared" si="143"/>
        <v>8.9290428246887235</v>
      </c>
      <c r="CA273" s="324">
        <f t="shared" si="144"/>
        <v>5.9520999469375031</v>
      </c>
      <c r="CB273" s="324">
        <f t="shared" si="145"/>
        <v>3.9676698246285396</v>
      </c>
      <c r="CC273" s="325">
        <f t="shared" si="146"/>
        <v>2.6448487050973846</v>
      </c>
    </row>
    <row r="274" spans="2:81" ht="13.5" thickBot="1">
      <c r="B274" s="138">
        <v>126</v>
      </c>
      <c r="C274" s="52">
        <f t="shared" si="124"/>
        <v>9</v>
      </c>
      <c r="D274" s="52">
        <f t="shared" si="147"/>
        <v>9</v>
      </c>
      <c r="E274" s="99"/>
      <c r="F274" s="2">
        <f t="shared" si="154"/>
        <v>269</v>
      </c>
      <c r="G274" s="100">
        <v>224</v>
      </c>
      <c r="H274" s="169">
        <f t="shared" si="125"/>
        <v>3</v>
      </c>
      <c r="I274" s="169">
        <f t="shared" si="126"/>
        <v>39</v>
      </c>
      <c r="J274" s="331">
        <f t="shared" si="127"/>
        <v>2.6222778166960081</v>
      </c>
      <c r="K274" s="99"/>
      <c r="L274" s="268"/>
      <c r="M274" s="268" t="e">
        <f>(INDEX(Finish_table!R$4:R$83,MATCH('10Year_History_Results'!$G274,Finish_table!S$4:S$83,0),1))</f>
        <v>#N/A</v>
      </c>
      <c r="N274" s="268" t="str">
        <f>(INDEX(Finish_table!Z$4:Z$99,MATCH('10Year_History_Results'!$G274,Finish_table!AA$4:AA$99,0),1))</f>
        <v>QF</v>
      </c>
      <c r="O274" s="268" t="str">
        <f>(INDEX(Finish_table!AI$4:AI$99,MATCH('10Year_History_Results'!$G274,Finish_table!AJ$4:AJ$99,0),1))</f>
        <v>QF</v>
      </c>
      <c r="P274" s="268" t="str">
        <f>(INDEX(Finish_table!AR$4:AR$99,MATCH('10Year_History_Results'!$G274,Finish_table!AS$4:AS$99,0),1))</f>
        <v>SF</v>
      </c>
      <c r="Q274" s="268" t="e">
        <f>(INDEX(Finish_table!BA$4:BA$99,MATCH('10Year_History_Results'!$G274,Finish_table!BB$4:BB$99,0),1))</f>
        <v>#N/A</v>
      </c>
      <c r="R274" s="268" t="e">
        <f>(INDEX(Finish_table!BJ$4:BJ$99,MATCH('10Year_History_Results'!$G274,Finish_table!BK$4:BK$99,0),1))</f>
        <v>#N/A</v>
      </c>
      <c r="S274" s="268" t="e">
        <f>(INDEX(Finish_table!BS$4:BS$99,MATCH('10Year_History_Results'!$G274,Finish_table!BT$4:BT$99,0),1))</f>
        <v>#N/A</v>
      </c>
      <c r="T274" s="268" t="e">
        <f>(INDEX(Finish_table!CB$4:CB$99,MATCH('10Year_History_Results'!$G274,Finish_table!CC$4:CC$99,0),1))</f>
        <v>#N/A</v>
      </c>
      <c r="U274" s="268" t="e">
        <f>(INDEX(Finish_table!CK$4:CK$99,MATCH('10Year_History_Results'!$G274,Finish_table!CL$4:CL$99,0),1))</f>
        <v>#N/A</v>
      </c>
      <c r="V274" s="288" t="e">
        <f>(INDEX(Finish_table!CT$4:CT$99,MATCH('10Year_History_Results'!$G274,Finish_table!CU$4:CU$99,0),1))</f>
        <v>#N/A</v>
      </c>
      <c r="W274" s="2"/>
      <c r="Z274">
        <f t="shared" si="128"/>
        <v>224</v>
      </c>
      <c r="AA274" s="117"/>
      <c r="AB274" s="2"/>
      <c r="AC274" s="2">
        <f t="shared" si="148"/>
        <v>0</v>
      </c>
      <c r="AD274" s="2">
        <f t="shared" si="129"/>
        <v>0</v>
      </c>
      <c r="AE274" s="2">
        <f t="shared" si="130"/>
        <v>0</v>
      </c>
      <c r="AF274" s="2">
        <f t="shared" si="131"/>
        <v>10</v>
      </c>
      <c r="AG274" s="2">
        <f t="shared" si="132"/>
        <v>0</v>
      </c>
      <c r="AH274" s="2">
        <f t="shared" si="133"/>
        <v>0</v>
      </c>
      <c r="AI274" s="2">
        <f t="shared" si="134"/>
        <v>0</v>
      </c>
      <c r="AJ274" s="2">
        <f t="shared" si="135"/>
        <v>0</v>
      </c>
      <c r="AK274" s="2">
        <f t="shared" si="136"/>
        <v>0</v>
      </c>
      <c r="AL274" s="154">
        <f t="shared" si="137"/>
        <v>0</v>
      </c>
      <c r="AM274" s="2">
        <f t="shared" si="149"/>
        <v>3.1622776601683795</v>
      </c>
      <c r="AN274" s="2"/>
      <c r="AO274">
        <f t="shared" si="150"/>
        <v>224</v>
      </c>
      <c r="AP274" s="117"/>
      <c r="AQ274" s="2"/>
      <c r="AR274" s="2">
        <f>INDEX('2001'!$B$44:$B$140,'10Year_History_Results'!BF274)</f>
        <v>0</v>
      </c>
      <c r="AS274" s="2">
        <f>INDEX('2002'!$B$44:$B$140,'10Year_History_Results'!BG274)</f>
        <v>11</v>
      </c>
      <c r="AT274" s="2">
        <f>INDEX('2003'!$B$44:$B$140,'10Year_History_Results'!BH274)</f>
        <v>9</v>
      </c>
      <c r="AU274" s="2">
        <f>INDEX('2004'!$B$44:$B$140,'10Year_History_Results'!BI274)</f>
        <v>9</v>
      </c>
      <c r="AV274" s="2">
        <f>INDEX('2005'!$B$44:$B$140,'10Year_History_Results'!BJ274)</f>
        <v>0</v>
      </c>
      <c r="AW274" s="2">
        <f>INDEX('2006'!$B$44:$B$140,'10Year_History_Results'!BK274)</f>
        <v>0</v>
      </c>
      <c r="AX274" s="2">
        <f>INDEX('2007'!$B$44:$B$140,'10Year_History_Results'!BL274)</f>
        <v>0</v>
      </c>
      <c r="AY274" s="2">
        <f>INDEX('2008'!$B$44:$B$140,'10Year_History_Results'!BM274)</f>
        <v>0</v>
      </c>
      <c r="AZ274" s="2">
        <f>INDEX('2009'!$B$44:$B$140,'10Year_History_Results'!BN274)</f>
        <v>0</v>
      </c>
      <c r="BA274" s="154">
        <f>INDEX('2010'!$B$44:$B$140,'10Year_History_Results'!BO274)</f>
        <v>0</v>
      </c>
      <c r="BC274">
        <f t="shared" si="151"/>
        <v>224</v>
      </c>
      <c r="BD274" s="117"/>
      <c r="BE274" s="2"/>
      <c r="BF274" s="2">
        <f>IF(ISNA(MATCH($BC274,'2001'!$A$44:$A$139,0)),97,MATCH($BC274,'2001'!$A$44:$A$139,0))</f>
        <v>97</v>
      </c>
      <c r="BG274" s="2">
        <f>IF(ISNA(MATCH($BC274,'2002'!$A$44:$A$139,0)),97,MATCH($BC274,'2002'!$A$44:$A$139,0))</f>
        <v>48</v>
      </c>
      <c r="BH274" s="2">
        <f>IF(ISNA(MATCH($BC274,'2003'!$A$44:$A$139,0)),97,MATCH($BC274,'2003'!$A$44:$A$139,0))</f>
        <v>41</v>
      </c>
      <c r="BI274" s="2">
        <f>IF(ISNA(MATCH($BC274,'2004'!$A$44:$A$139,0)),97,MATCH($BC274,'2004'!$A$44:$A$139,0))</f>
        <v>35</v>
      </c>
      <c r="BJ274" s="2">
        <f>IF(ISNA(MATCH($BC274,'2005'!$A$44:$A$139,0)),97,MATCH($BC274,'2005'!$A$44:$A$139,0))</f>
        <v>97</v>
      </c>
      <c r="BK274" s="2">
        <f>IF(ISNA(MATCH($BC274,'2006'!$A$44:$A$139,0)),97,MATCH($BC274,'2006'!$A$44:$A$139,0))</f>
        <v>97</v>
      </c>
      <c r="BL274" s="2">
        <f>IF(ISNA(MATCH($BC274,'2007'!$A$44:$A$139,0)),97,MATCH($BC274,'2007'!$A$44:$A$139,0))</f>
        <v>97</v>
      </c>
      <c r="BM274" s="2">
        <f>IF(ISNA(MATCH($BC274,'2008'!$A$44:$A$139,0)),97,MATCH($BC274,'2008'!$A$44:$A$139,0))</f>
        <v>97</v>
      </c>
      <c r="BN274" s="2">
        <f>IF(ISNA(MATCH($BC274,'2009'!$A$44:$A$139,0)),97,MATCH($BC274,'2009'!$A$44:$A$139,0))</f>
        <v>97</v>
      </c>
      <c r="BO274" s="154">
        <f>IF(ISNA(MATCH($BC274,'2010'!$A$44:$A$139,0)),97,MATCH($BC274,'2010'!$A$44:$A$139,0))</f>
        <v>97</v>
      </c>
      <c r="BQ274">
        <f t="shared" si="152"/>
        <v>224</v>
      </c>
      <c r="BR274" s="326"/>
      <c r="BS274" s="324"/>
      <c r="BT274" s="324">
        <f t="shared" si="153"/>
        <v>0</v>
      </c>
      <c r="BU274" s="324">
        <f t="shared" si="138"/>
        <v>11</v>
      </c>
      <c r="BV274" s="324">
        <f t="shared" si="139"/>
        <v>16.332599999999999</v>
      </c>
      <c r="BW274" s="324">
        <f t="shared" si="140"/>
        <v>29.887311159999999</v>
      </c>
      <c r="BX274" s="324">
        <f t="shared" si="141"/>
        <v>19.922881619256</v>
      </c>
      <c r="BY274" s="324">
        <f t="shared" si="142"/>
        <v>13.280592887396049</v>
      </c>
      <c r="BZ274" s="324">
        <f t="shared" si="143"/>
        <v>8.8528432187382062</v>
      </c>
      <c r="CA274" s="324">
        <f t="shared" si="144"/>
        <v>5.901305289610888</v>
      </c>
      <c r="CB274" s="324">
        <f t="shared" si="145"/>
        <v>3.9338101060546178</v>
      </c>
      <c r="CC274" s="325">
        <f t="shared" si="146"/>
        <v>2.6222778166960081</v>
      </c>
    </row>
    <row r="275" spans="2:81" ht="13.5" thickBot="1">
      <c r="B275" s="138">
        <v>128</v>
      </c>
      <c r="C275" s="52">
        <f t="shared" si="124"/>
        <v>1</v>
      </c>
      <c r="D275" s="52">
        <f t="shared" si="147"/>
        <v>1</v>
      </c>
      <c r="E275" s="99"/>
      <c r="F275" s="2">
        <f t="shared" si="154"/>
        <v>270</v>
      </c>
      <c r="G275" s="100">
        <v>138</v>
      </c>
      <c r="H275" s="169">
        <f t="shared" si="125"/>
        <v>2</v>
      </c>
      <c r="I275" s="169">
        <f t="shared" si="126"/>
        <v>30</v>
      </c>
      <c r="J275" s="331">
        <f t="shared" si="127"/>
        <v>2.5957987814010552</v>
      </c>
      <c r="K275" s="99"/>
      <c r="L275" s="268"/>
      <c r="M275" s="268" t="e">
        <f>(INDEX(Finish_table!R$4:R$83,MATCH('10Year_History_Results'!$G275,Finish_table!S$4:S$83,0),1))</f>
        <v>#N/A</v>
      </c>
      <c r="N275" s="268" t="str">
        <f>(INDEX(Finish_table!Z$4:Z$99,MATCH('10Year_History_Results'!$G275,Finish_table!AA$4:AA$99,0),1))</f>
        <v>SF</v>
      </c>
      <c r="O275" s="268" t="e">
        <f>(INDEX(Finish_table!AI$4:AI$99,MATCH('10Year_History_Results'!$G275,Finish_table!AJ$4:AJ$99,0),1))</f>
        <v>#N/A</v>
      </c>
      <c r="P275" s="268" t="e">
        <f>(INDEX(Finish_table!AR$4:AR$99,MATCH('10Year_History_Results'!$G275,Finish_table!AS$4:AS$99,0),1))</f>
        <v>#N/A</v>
      </c>
      <c r="Q275" s="268" t="e">
        <f>(INDEX(Finish_table!BA$4:BA$99,MATCH('10Year_History_Results'!$G275,Finish_table!BB$4:BB$99,0),1))</f>
        <v>#N/A</v>
      </c>
      <c r="R275" s="268" t="str">
        <f>(INDEX(Finish_table!BJ$4:BJ$99,MATCH('10Year_History_Results'!$G275,Finish_table!BK$4:BK$99,0),1))</f>
        <v>QF</v>
      </c>
      <c r="S275" s="268" t="e">
        <f>(INDEX(Finish_table!BS$4:BS$99,MATCH('10Year_History_Results'!$G275,Finish_table!BT$4:BT$99,0),1))</f>
        <v>#N/A</v>
      </c>
      <c r="T275" s="268" t="e">
        <f>(INDEX(Finish_table!CB$4:CB$99,MATCH('10Year_History_Results'!$G275,Finish_table!CC$4:CC$99,0),1))</f>
        <v>#N/A</v>
      </c>
      <c r="U275" s="268" t="e">
        <f>(INDEX(Finish_table!CK$4:CK$99,MATCH('10Year_History_Results'!$G275,Finish_table!CL$4:CL$99,0),1))</f>
        <v>#N/A</v>
      </c>
      <c r="V275" s="288" t="e">
        <f>(INDEX(Finish_table!CT$4:CT$99,MATCH('10Year_History_Results'!$G275,Finish_table!CU$4:CU$99,0),1))</f>
        <v>#N/A</v>
      </c>
      <c r="W275" s="2"/>
      <c r="Z275">
        <f t="shared" si="128"/>
        <v>138</v>
      </c>
      <c r="AA275" s="117"/>
      <c r="AB275" s="2"/>
      <c r="AC275" s="2">
        <f t="shared" si="148"/>
        <v>0</v>
      </c>
      <c r="AD275" s="2">
        <f t="shared" si="129"/>
        <v>10</v>
      </c>
      <c r="AE275" s="2">
        <f t="shared" si="130"/>
        <v>0</v>
      </c>
      <c r="AF275" s="2">
        <f t="shared" si="131"/>
        <v>0</v>
      </c>
      <c r="AG275" s="2">
        <f t="shared" si="132"/>
        <v>0</v>
      </c>
      <c r="AH275" s="2">
        <f t="shared" si="133"/>
        <v>0</v>
      </c>
      <c r="AI275" s="2">
        <f t="shared" si="134"/>
        <v>0</v>
      </c>
      <c r="AJ275" s="2">
        <f t="shared" si="135"/>
        <v>0</v>
      </c>
      <c r="AK275" s="2">
        <f t="shared" si="136"/>
        <v>0</v>
      </c>
      <c r="AL275" s="154">
        <f t="shared" si="137"/>
        <v>0</v>
      </c>
      <c r="AM275" s="2">
        <f t="shared" si="149"/>
        <v>3.1622776601683795</v>
      </c>
      <c r="AN275" s="2"/>
      <c r="AO275">
        <f t="shared" si="150"/>
        <v>138</v>
      </c>
      <c r="AP275" s="117"/>
      <c r="AQ275" s="2"/>
      <c r="AR275" s="2">
        <f>INDEX('2001'!$B$44:$B$140,'10Year_History_Results'!BF275)</f>
        <v>0</v>
      </c>
      <c r="AS275" s="2">
        <f>INDEX('2002'!$B$44:$B$140,'10Year_History_Results'!BG275)</f>
        <v>11</v>
      </c>
      <c r="AT275" s="2">
        <f>INDEX('2003'!$B$44:$B$140,'10Year_History_Results'!BH275)</f>
        <v>0</v>
      </c>
      <c r="AU275" s="2">
        <f>INDEX('2004'!$B$44:$B$140,'10Year_History_Results'!BI275)</f>
        <v>0</v>
      </c>
      <c r="AV275" s="2">
        <f>INDEX('2005'!$B$44:$B$140,'10Year_History_Results'!BJ275)</f>
        <v>0</v>
      </c>
      <c r="AW275" s="2">
        <f>INDEX('2006'!$B$44:$B$140,'10Year_History_Results'!BK275)</f>
        <v>9</v>
      </c>
      <c r="AX275" s="2">
        <f>INDEX('2007'!$B$44:$B$140,'10Year_History_Results'!BL275)</f>
        <v>0</v>
      </c>
      <c r="AY275" s="2">
        <f>INDEX('2008'!$B$44:$B$140,'10Year_History_Results'!BM275)</f>
        <v>0</v>
      </c>
      <c r="AZ275" s="2">
        <f>INDEX('2009'!$B$44:$B$140,'10Year_History_Results'!BN275)</f>
        <v>0</v>
      </c>
      <c r="BA275" s="154">
        <f>INDEX('2010'!$B$44:$B$140,'10Year_History_Results'!BO275)</f>
        <v>0</v>
      </c>
      <c r="BC275">
        <f t="shared" si="151"/>
        <v>138</v>
      </c>
      <c r="BD275" s="117"/>
      <c r="BE275" s="2"/>
      <c r="BF275" s="2">
        <f>IF(ISNA(MATCH($BC275,'2001'!$A$44:$A$139,0)),97,MATCH($BC275,'2001'!$A$44:$A$139,0))</f>
        <v>97</v>
      </c>
      <c r="BG275" s="2">
        <f>IF(ISNA(MATCH($BC275,'2002'!$A$44:$A$139,0)),97,MATCH($BC275,'2002'!$A$44:$A$139,0))</f>
        <v>30</v>
      </c>
      <c r="BH275" s="2">
        <f>IF(ISNA(MATCH($BC275,'2003'!$A$44:$A$139,0)),97,MATCH($BC275,'2003'!$A$44:$A$139,0))</f>
        <v>97</v>
      </c>
      <c r="BI275" s="2">
        <f>IF(ISNA(MATCH($BC275,'2004'!$A$44:$A$139,0)),97,MATCH($BC275,'2004'!$A$44:$A$139,0))</f>
        <v>97</v>
      </c>
      <c r="BJ275" s="2">
        <f>IF(ISNA(MATCH($BC275,'2005'!$A$44:$A$139,0)),97,MATCH($BC275,'2005'!$A$44:$A$139,0))</f>
        <v>97</v>
      </c>
      <c r="BK275" s="2">
        <f>IF(ISNA(MATCH($BC275,'2006'!$A$44:$A$139,0)),97,MATCH($BC275,'2006'!$A$44:$A$139,0))</f>
        <v>29</v>
      </c>
      <c r="BL275" s="2">
        <f>IF(ISNA(MATCH($BC275,'2007'!$A$44:$A$139,0)),97,MATCH($BC275,'2007'!$A$44:$A$139,0))</f>
        <v>97</v>
      </c>
      <c r="BM275" s="2">
        <f>IF(ISNA(MATCH($BC275,'2008'!$A$44:$A$139,0)),97,MATCH($BC275,'2008'!$A$44:$A$139,0))</f>
        <v>97</v>
      </c>
      <c r="BN275" s="2">
        <f>IF(ISNA(MATCH($BC275,'2009'!$A$44:$A$139,0)),97,MATCH($BC275,'2009'!$A$44:$A$139,0))</f>
        <v>97</v>
      </c>
      <c r="BO275" s="154">
        <f>IF(ISNA(MATCH($BC275,'2010'!$A$44:$A$139,0)),97,MATCH($BC275,'2010'!$A$44:$A$139,0))</f>
        <v>97</v>
      </c>
      <c r="BQ275">
        <f t="shared" si="152"/>
        <v>138</v>
      </c>
      <c r="BR275" s="326"/>
      <c r="BS275" s="324"/>
      <c r="BT275" s="324">
        <f t="shared" si="153"/>
        <v>0</v>
      </c>
      <c r="BU275" s="324">
        <f t="shared" si="138"/>
        <v>21</v>
      </c>
      <c r="BV275" s="324">
        <f t="shared" si="139"/>
        <v>13.9986</v>
      </c>
      <c r="BW275" s="324">
        <f t="shared" si="140"/>
        <v>9.3314667599999996</v>
      </c>
      <c r="BX275" s="324">
        <f t="shared" si="141"/>
        <v>6.2203557422159994</v>
      </c>
      <c r="BY275" s="324">
        <f t="shared" si="142"/>
        <v>13.146489137761186</v>
      </c>
      <c r="BZ275" s="324">
        <f t="shared" si="143"/>
        <v>8.7634496592316058</v>
      </c>
      <c r="CA275" s="324">
        <f t="shared" si="144"/>
        <v>5.8417155428437884</v>
      </c>
      <c r="CB275" s="324">
        <f t="shared" si="145"/>
        <v>3.8940875808596691</v>
      </c>
      <c r="CC275" s="325">
        <f t="shared" si="146"/>
        <v>2.5957987814010552</v>
      </c>
    </row>
    <row r="276" spans="2:81" ht="13.5" thickBot="1">
      <c r="B276" s="138">
        <v>131</v>
      </c>
      <c r="C276" s="52">
        <f t="shared" si="124"/>
        <v>1</v>
      </c>
      <c r="D276" s="52">
        <f t="shared" si="147"/>
        <v>0</v>
      </c>
      <c r="E276" s="99"/>
      <c r="F276" s="2">
        <f t="shared" si="154"/>
        <v>271</v>
      </c>
      <c r="G276" s="100">
        <v>120</v>
      </c>
      <c r="H276" s="169">
        <f t="shared" si="125"/>
        <v>1</v>
      </c>
      <c r="I276" s="169">
        <f t="shared" si="126"/>
        <v>13</v>
      </c>
      <c r="J276" s="331">
        <f t="shared" si="127"/>
        <v>2.566874228137876</v>
      </c>
      <c r="K276" s="99"/>
      <c r="L276" s="268"/>
      <c r="M276" s="268" t="e">
        <f>(INDEX(Finish_table!R$4:R$83,MATCH('10Year_History_Results'!$G276,Finish_table!S$4:S$83,0),1))</f>
        <v>#N/A</v>
      </c>
      <c r="N276" s="268" t="e">
        <f>(INDEX(Finish_table!Z$4:Z$99,MATCH('10Year_History_Results'!$G276,Finish_table!AA$4:AA$99,0),1))</f>
        <v>#N/A</v>
      </c>
      <c r="O276" s="268" t="e">
        <f>(INDEX(Finish_table!AI$4:AI$99,MATCH('10Year_History_Results'!$G276,Finish_table!AJ$4:AJ$99,0),1))</f>
        <v>#N/A</v>
      </c>
      <c r="P276" s="268" t="e">
        <f>(INDEX(Finish_table!AR$4:AR$99,MATCH('10Year_History_Results'!$G276,Finish_table!AS$4:AS$99,0),1))</f>
        <v>#N/A</v>
      </c>
      <c r="Q276" s="268" t="e">
        <f>(INDEX(Finish_table!BA$4:BA$99,MATCH('10Year_History_Results'!$G276,Finish_table!BB$4:BB$99,0),1))</f>
        <v>#N/A</v>
      </c>
      <c r="R276" s="268" t="str">
        <f>(INDEX(Finish_table!BJ$4:BJ$99,MATCH('10Year_History_Results'!$G276,Finish_table!BK$4:BK$99,0),1))</f>
        <v>QF</v>
      </c>
      <c r="S276" s="268" t="e">
        <f>(INDEX(Finish_table!BS$4:BS$99,MATCH('10Year_History_Results'!$G276,Finish_table!BT$4:BT$99,0),1))</f>
        <v>#N/A</v>
      </c>
      <c r="T276" s="268" t="e">
        <f>(INDEX(Finish_table!CB$4:CB$99,MATCH('10Year_History_Results'!$G276,Finish_table!CC$4:CC$99,0),1))</f>
        <v>#N/A</v>
      </c>
      <c r="U276" s="268" t="e">
        <f>(INDEX(Finish_table!CK$4:CK$99,MATCH('10Year_History_Results'!$G276,Finish_table!CL$4:CL$99,0),1))</f>
        <v>#N/A</v>
      </c>
      <c r="V276" s="288" t="e">
        <f>(INDEX(Finish_table!CT$4:CT$99,MATCH('10Year_History_Results'!$G276,Finish_table!CU$4:CU$99,0),1))</f>
        <v>#N/A</v>
      </c>
      <c r="W276" s="2"/>
      <c r="Z276">
        <f t="shared" si="128"/>
        <v>120</v>
      </c>
      <c r="AA276" s="117"/>
      <c r="AB276" s="2"/>
      <c r="AC276" s="2">
        <f t="shared" si="148"/>
        <v>0</v>
      </c>
      <c r="AD276" s="2">
        <f t="shared" si="129"/>
        <v>0</v>
      </c>
      <c r="AE276" s="2">
        <f t="shared" si="130"/>
        <v>0</v>
      </c>
      <c r="AF276" s="2">
        <f t="shared" si="131"/>
        <v>0</v>
      </c>
      <c r="AG276" s="2">
        <f t="shared" si="132"/>
        <v>0</v>
      </c>
      <c r="AH276" s="2">
        <f t="shared" si="133"/>
        <v>0</v>
      </c>
      <c r="AI276" s="2">
        <f t="shared" si="134"/>
        <v>0</v>
      </c>
      <c r="AJ276" s="2">
        <f t="shared" si="135"/>
        <v>0</v>
      </c>
      <c r="AK276" s="2">
        <f t="shared" si="136"/>
        <v>0</v>
      </c>
      <c r="AL276" s="154">
        <f t="shared" si="137"/>
        <v>0</v>
      </c>
      <c r="AM276" s="2">
        <f t="shared" si="149"/>
        <v>0</v>
      </c>
      <c r="AN276" s="2"/>
      <c r="AO276">
        <f t="shared" si="150"/>
        <v>120</v>
      </c>
      <c r="AP276" s="117"/>
      <c r="AQ276" s="2"/>
      <c r="AR276" s="2">
        <f>INDEX('2001'!$B$44:$B$140,'10Year_History_Results'!BF276)</f>
        <v>0</v>
      </c>
      <c r="AS276" s="2">
        <f>INDEX('2002'!$B$44:$B$140,'10Year_History_Results'!BG276)</f>
        <v>0</v>
      </c>
      <c r="AT276" s="2">
        <f>INDEX('2003'!$B$44:$B$140,'10Year_History_Results'!BH276)</f>
        <v>0</v>
      </c>
      <c r="AU276" s="2">
        <f>INDEX('2004'!$B$44:$B$140,'10Year_History_Results'!BI276)</f>
        <v>0</v>
      </c>
      <c r="AV276" s="2">
        <f>INDEX('2005'!$B$44:$B$140,'10Year_History_Results'!BJ276)</f>
        <v>0</v>
      </c>
      <c r="AW276" s="2">
        <f>INDEX('2006'!$B$44:$B$140,'10Year_History_Results'!BK276)</f>
        <v>13</v>
      </c>
      <c r="AX276" s="2">
        <f>INDEX('2007'!$B$44:$B$140,'10Year_History_Results'!BL276)</f>
        <v>0</v>
      </c>
      <c r="AY276" s="2">
        <f>INDEX('2008'!$B$44:$B$140,'10Year_History_Results'!BM276)</f>
        <v>0</v>
      </c>
      <c r="AZ276" s="2">
        <f>INDEX('2009'!$B$44:$B$140,'10Year_History_Results'!BN276)</f>
        <v>0</v>
      </c>
      <c r="BA276" s="154">
        <f>INDEX('2010'!$B$44:$B$140,'10Year_History_Results'!BO276)</f>
        <v>0</v>
      </c>
      <c r="BC276">
        <f t="shared" si="151"/>
        <v>120</v>
      </c>
      <c r="BD276" s="117"/>
      <c r="BE276" s="2"/>
      <c r="BF276" s="2">
        <f>IF(ISNA(MATCH($BC276,'2001'!$A$44:$A$139,0)),97,MATCH($BC276,'2001'!$A$44:$A$139,0))</f>
        <v>97</v>
      </c>
      <c r="BG276" s="2">
        <f>IF(ISNA(MATCH($BC276,'2002'!$A$44:$A$139,0)),97,MATCH($BC276,'2002'!$A$44:$A$139,0))</f>
        <v>97</v>
      </c>
      <c r="BH276" s="2">
        <f>IF(ISNA(MATCH($BC276,'2003'!$A$44:$A$139,0)),97,MATCH($BC276,'2003'!$A$44:$A$139,0))</f>
        <v>97</v>
      </c>
      <c r="BI276" s="2">
        <f>IF(ISNA(MATCH($BC276,'2004'!$A$44:$A$139,0)),97,MATCH($BC276,'2004'!$A$44:$A$139,0))</f>
        <v>97</v>
      </c>
      <c r="BJ276" s="2">
        <f>IF(ISNA(MATCH($BC276,'2005'!$A$44:$A$139,0)),97,MATCH($BC276,'2005'!$A$44:$A$139,0))</f>
        <v>97</v>
      </c>
      <c r="BK276" s="2">
        <f>IF(ISNA(MATCH($BC276,'2006'!$A$44:$A$139,0)),97,MATCH($BC276,'2006'!$A$44:$A$139,0))</f>
        <v>23</v>
      </c>
      <c r="BL276" s="2">
        <f>IF(ISNA(MATCH($BC276,'2007'!$A$44:$A$139,0)),97,MATCH($BC276,'2007'!$A$44:$A$139,0))</f>
        <v>97</v>
      </c>
      <c r="BM276" s="2">
        <f>IF(ISNA(MATCH($BC276,'2008'!$A$44:$A$139,0)),97,MATCH($BC276,'2008'!$A$44:$A$139,0))</f>
        <v>97</v>
      </c>
      <c r="BN276" s="2">
        <f>IF(ISNA(MATCH($BC276,'2009'!$A$44:$A$139,0)),97,MATCH($BC276,'2009'!$A$44:$A$139,0))</f>
        <v>97</v>
      </c>
      <c r="BO276" s="154">
        <f>IF(ISNA(MATCH($BC276,'2010'!$A$44:$A$139,0)),97,MATCH($BC276,'2010'!$A$44:$A$139,0))</f>
        <v>97</v>
      </c>
      <c r="BQ276">
        <f t="shared" si="152"/>
        <v>120</v>
      </c>
      <c r="BR276" s="326"/>
      <c r="BS276" s="324"/>
      <c r="BT276" s="324">
        <f t="shared" si="153"/>
        <v>0</v>
      </c>
      <c r="BU276" s="324">
        <f t="shared" si="138"/>
        <v>0</v>
      </c>
      <c r="BV276" s="324">
        <f t="shared" si="139"/>
        <v>0</v>
      </c>
      <c r="BW276" s="324">
        <f t="shared" si="140"/>
        <v>0</v>
      </c>
      <c r="BX276" s="324">
        <f t="shared" si="141"/>
        <v>0</v>
      </c>
      <c r="BY276" s="324">
        <f t="shared" si="142"/>
        <v>13</v>
      </c>
      <c r="BZ276" s="324">
        <f t="shared" si="143"/>
        <v>8.6657999999999991</v>
      </c>
      <c r="CA276" s="324">
        <f t="shared" si="144"/>
        <v>5.7766222799999989</v>
      </c>
      <c r="CB276" s="324">
        <f t="shared" si="145"/>
        <v>3.8506964118479989</v>
      </c>
      <c r="CC276" s="325">
        <f t="shared" si="146"/>
        <v>2.566874228137876</v>
      </c>
    </row>
    <row r="277" spans="2:81" ht="13.5" thickBot="1">
      <c r="B277" s="138">
        <v>131</v>
      </c>
      <c r="C277" s="52">
        <f t="shared" si="124"/>
        <v>2</v>
      </c>
      <c r="D277" s="52">
        <f t="shared" si="147"/>
        <v>2</v>
      </c>
      <c r="E277" s="99"/>
      <c r="F277" s="2">
        <f t="shared" si="154"/>
        <v>272</v>
      </c>
      <c r="G277" s="100">
        <v>1323</v>
      </c>
      <c r="H277" s="169">
        <f t="shared" si="125"/>
        <v>1</v>
      </c>
      <c r="I277" s="169">
        <f t="shared" si="126"/>
        <v>13</v>
      </c>
      <c r="J277" s="331">
        <f t="shared" si="127"/>
        <v>2.566874228137876</v>
      </c>
      <c r="K277" s="99"/>
      <c r="L277" s="268"/>
      <c r="M277" s="268" t="e">
        <f>(INDEX(Finish_table!R$4:R$83,MATCH('10Year_History_Results'!$G277,Finish_table!S$4:S$83,0),1))</f>
        <v>#N/A</v>
      </c>
      <c r="N277" s="268" t="e">
        <f>(INDEX(Finish_table!Z$4:Z$99,MATCH('10Year_History_Results'!$G277,Finish_table!AA$4:AA$99,0),1))</f>
        <v>#N/A</v>
      </c>
      <c r="O277" s="268" t="e">
        <f>(INDEX(Finish_table!AI$4:AI$99,MATCH('10Year_History_Results'!$G277,Finish_table!AJ$4:AJ$99,0),1))</f>
        <v>#N/A</v>
      </c>
      <c r="P277" s="268" t="e">
        <f>(INDEX(Finish_table!AR$4:AR$99,MATCH('10Year_History_Results'!$G277,Finish_table!AS$4:AS$99,0),1))</f>
        <v>#N/A</v>
      </c>
      <c r="Q277" s="268" t="e">
        <f>(INDEX(Finish_table!BA$4:BA$99,MATCH('10Year_History_Results'!$G277,Finish_table!BB$4:BB$99,0),1))</f>
        <v>#N/A</v>
      </c>
      <c r="R277" s="268" t="str">
        <f>(INDEX(Finish_table!BJ$4:BJ$99,MATCH('10Year_History_Results'!$G277,Finish_table!BK$4:BK$99,0),1))</f>
        <v>QF</v>
      </c>
      <c r="S277" s="268" t="e">
        <f>(INDEX(Finish_table!BS$4:BS$99,MATCH('10Year_History_Results'!$G277,Finish_table!BT$4:BT$99,0),1))</f>
        <v>#N/A</v>
      </c>
      <c r="T277" s="268" t="e">
        <f>(INDEX(Finish_table!CB$4:CB$99,MATCH('10Year_History_Results'!$G277,Finish_table!CC$4:CC$99,0),1))</f>
        <v>#N/A</v>
      </c>
      <c r="U277" s="268" t="e">
        <f>(INDEX(Finish_table!CK$4:CK$99,MATCH('10Year_History_Results'!$G277,Finish_table!CL$4:CL$99,0),1))</f>
        <v>#N/A</v>
      </c>
      <c r="V277" s="288" t="e">
        <f>(INDEX(Finish_table!CT$4:CT$99,MATCH('10Year_History_Results'!$G277,Finish_table!CU$4:CU$99,0),1))</f>
        <v>#N/A</v>
      </c>
      <c r="W277" s="2"/>
      <c r="Z277">
        <f t="shared" si="128"/>
        <v>1323</v>
      </c>
      <c r="AA277" s="117"/>
      <c r="AB277" s="2"/>
      <c r="AC277" s="2">
        <f t="shared" si="148"/>
        <v>0</v>
      </c>
      <c r="AD277" s="2">
        <f t="shared" si="129"/>
        <v>0</v>
      </c>
      <c r="AE277" s="2">
        <f t="shared" si="130"/>
        <v>0</v>
      </c>
      <c r="AF277" s="2">
        <f t="shared" si="131"/>
        <v>0</v>
      </c>
      <c r="AG277" s="2">
        <f t="shared" si="132"/>
        <v>0</v>
      </c>
      <c r="AH277" s="2">
        <f t="shared" si="133"/>
        <v>0</v>
      </c>
      <c r="AI277" s="2">
        <f t="shared" si="134"/>
        <v>0</v>
      </c>
      <c r="AJ277" s="2">
        <f t="shared" si="135"/>
        <v>0</v>
      </c>
      <c r="AK277" s="2">
        <f t="shared" si="136"/>
        <v>0</v>
      </c>
      <c r="AL277" s="154">
        <f t="shared" si="137"/>
        <v>0</v>
      </c>
      <c r="AM277" s="2">
        <f t="shared" si="149"/>
        <v>0</v>
      </c>
      <c r="AN277" s="2"/>
      <c r="AO277">
        <f t="shared" si="150"/>
        <v>1323</v>
      </c>
      <c r="AP277" s="117"/>
      <c r="AQ277" s="2"/>
      <c r="AR277" s="2">
        <f>INDEX('2001'!$B$44:$B$140,'10Year_History_Results'!BF277)</f>
        <v>0</v>
      </c>
      <c r="AS277" s="2">
        <f>INDEX('2002'!$B$44:$B$140,'10Year_History_Results'!BG277)</f>
        <v>0</v>
      </c>
      <c r="AT277" s="2">
        <f>INDEX('2003'!$B$44:$B$140,'10Year_History_Results'!BH277)</f>
        <v>0</v>
      </c>
      <c r="AU277" s="2">
        <f>INDEX('2004'!$B$44:$B$140,'10Year_History_Results'!BI277)</f>
        <v>0</v>
      </c>
      <c r="AV277" s="2">
        <f>INDEX('2005'!$B$44:$B$140,'10Year_History_Results'!BJ277)</f>
        <v>0</v>
      </c>
      <c r="AW277" s="2">
        <f>INDEX('2006'!$B$44:$B$140,'10Year_History_Results'!BK277)</f>
        <v>13</v>
      </c>
      <c r="AX277" s="2">
        <f>INDEX('2007'!$B$44:$B$140,'10Year_History_Results'!BL277)</f>
        <v>0</v>
      </c>
      <c r="AY277" s="2">
        <f>INDEX('2008'!$B$44:$B$140,'10Year_History_Results'!BM277)</f>
        <v>0</v>
      </c>
      <c r="AZ277" s="2">
        <f>INDEX('2009'!$B$44:$B$140,'10Year_History_Results'!BN277)</f>
        <v>0</v>
      </c>
      <c r="BA277" s="154">
        <f>INDEX('2010'!$B$44:$B$140,'10Year_History_Results'!BO277)</f>
        <v>0</v>
      </c>
      <c r="BC277">
        <f t="shared" si="151"/>
        <v>1323</v>
      </c>
      <c r="BD277" s="117"/>
      <c r="BE277" s="2"/>
      <c r="BF277" s="2">
        <f>IF(ISNA(MATCH($BC277,'2001'!$A$44:$A$139,0)),97,MATCH($BC277,'2001'!$A$44:$A$139,0))</f>
        <v>97</v>
      </c>
      <c r="BG277" s="2">
        <f>IF(ISNA(MATCH($BC277,'2002'!$A$44:$A$139,0)),97,MATCH($BC277,'2002'!$A$44:$A$139,0))</f>
        <v>97</v>
      </c>
      <c r="BH277" s="2">
        <f>IF(ISNA(MATCH($BC277,'2003'!$A$44:$A$139,0)),97,MATCH($BC277,'2003'!$A$44:$A$139,0))</f>
        <v>97</v>
      </c>
      <c r="BI277" s="2">
        <f>IF(ISNA(MATCH($BC277,'2004'!$A$44:$A$139,0)),97,MATCH($BC277,'2004'!$A$44:$A$139,0))</f>
        <v>97</v>
      </c>
      <c r="BJ277" s="2">
        <f>IF(ISNA(MATCH($BC277,'2005'!$A$44:$A$139,0)),97,MATCH($BC277,'2005'!$A$44:$A$139,0))</f>
        <v>97</v>
      </c>
      <c r="BK277" s="2">
        <f>IF(ISNA(MATCH($BC277,'2006'!$A$44:$A$139,0)),97,MATCH($BC277,'2006'!$A$44:$A$139,0))</f>
        <v>83</v>
      </c>
      <c r="BL277" s="2">
        <f>IF(ISNA(MATCH($BC277,'2007'!$A$44:$A$139,0)),97,MATCH($BC277,'2007'!$A$44:$A$139,0))</f>
        <v>97</v>
      </c>
      <c r="BM277" s="2">
        <f>IF(ISNA(MATCH($BC277,'2008'!$A$44:$A$139,0)),97,MATCH($BC277,'2008'!$A$44:$A$139,0))</f>
        <v>97</v>
      </c>
      <c r="BN277" s="2">
        <f>IF(ISNA(MATCH($BC277,'2009'!$A$44:$A$139,0)),97,MATCH($BC277,'2009'!$A$44:$A$139,0))</f>
        <v>97</v>
      </c>
      <c r="BO277" s="154">
        <f>IF(ISNA(MATCH($BC277,'2010'!$A$44:$A$139,0)),97,MATCH($BC277,'2010'!$A$44:$A$139,0))</f>
        <v>97</v>
      </c>
      <c r="BQ277">
        <f t="shared" si="152"/>
        <v>1323</v>
      </c>
      <c r="BR277" s="326"/>
      <c r="BS277" s="324"/>
      <c r="BT277" s="324">
        <f t="shared" si="153"/>
        <v>0</v>
      </c>
      <c r="BU277" s="324">
        <f t="shared" si="138"/>
        <v>0</v>
      </c>
      <c r="BV277" s="324">
        <f t="shared" si="139"/>
        <v>0</v>
      </c>
      <c r="BW277" s="324">
        <f t="shared" si="140"/>
        <v>0</v>
      </c>
      <c r="BX277" s="324">
        <f t="shared" si="141"/>
        <v>0</v>
      </c>
      <c r="BY277" s="324">
        <f t="shared" si="142"/>
        <v>13</v>
      </c>
      <c r="BZ277" s="324">
        <f t="shared" si="143"/>
        <v>8.6657999999999991</v>
      </c>
      <c r="CA277" s="324">
        <f t="shared" si="144"/>
        <v>5.7766222799999989</v>
      </c>
      <c r="CB277" s="324">
        <f t="shared" si="145"/>
        <v>3.8506964118479989</v>
      </c>
      <c r="CC277" s="325">
        <f t="shared" si="146"/>
        <v>2.566874228137876</v>
      </c>
    </row>
    <row r="278" spans="2:81" ht="13.5" thickBot="1">
      <c r="B278" s="138">
        <v>133</v>
      </c>
      <c r="C278" s="52">
        <f t="shared" si="124"/>
        <v>1</v>
      </c>
      <c r="D278" s="52">
        <f t="shared" si="147"/>
        <v>1</v>
      </c>
      <c r="E278" s="99"/>
      <c r="F278" s="2">
        <f t="shared" si="154"/>
        <v>273</v>
      </c>
      <c r="G278" s="100">
        <v>69</v>
      </c>
      <c r="H278" s="169">
        <f t="shared" si="125"/>
        <v>3</v>
      </c>
      <c r="I278" s="169">
        <f t="shared" si="126"/>
        <v>36</v>
      </c>
      <c r="J278" s="331">
        <f t="shared" si="127"/>
        <v>2.4608190800645704</v>
      </c>
      <c r="K278" s="99"/>
      <c r="L278" s="268"/>
      <c r="M278" s="268" t="str">
        <f>(INDEX(Finish_table!R$4:R$83,MATCH('10Year_History_Results'!$G278,Finish_table!S$4:S$83,0),1))</f>
        <v>SF</v>
      </c>
      <c r="N278" s="268" t="e">
        <f>(INDEX(Finish_table!Z$4:Z$99,MATCH('10Year_History_Results'!$G278,Finish_table!AA$4:AA$99,0),1))</f>
        <v>#N/A</v>
      </c>
      <c r="O278" s="268" t="str">
        <f>(INDEX(Finish_table!AI$4:AI$99,MATCH('10Year_History_Results'!$G278,Finish_table!AJ$4:AJ$99,0),1))</f>
        <v>QF</v>
      </c>
      <c r="P278" s="268" t="e">
        <f>(INDEX(Finish_table!AR$4:AR$99,MATCH('10Year_History_Results'!$G278,Finish_table!AS$4:AS$99,0),1))</f>
        <v>#N/A</v>
      </c>
      <c r="Q278" s="268" t="e">
        <f>(INDEX(Finish_table!BA$4:BA$99,MATCH('10Year_History_Results'!$G278,Finish_table!BB$4:BB$99,0),1))</f>
        <v>#N/A</v>
      </c>
      <c r="R278" s="268" t="str">
        <f>(INDEX(Finish_table!BJ$4:BJ$99,MATCH('10Year_History_Results'!$G278,Finish_table!BK$4:BK$99,0),1))</f>
        <v>QF</v>
      </c>
      <c r="S278" s="268" t="e">
        <f>(INDEX(Finish_table!BS$4:BS$99,MATCH('10Year_History_Results'!$G278,Finish_table!BT$4:BT$99,0),1))</f>
        <v>#N/A</v>
      </c>
      <c r="T278" s="268" t="e">
        <f>(INDEX(Finish_table!CB$4:CB$99,MATCH('10Year_History_Results'!$G278,Finish_table!CC$4:CC$99,0),1))</f>
        <v>#N/A</v>
      </c>
      <c r="U278" s="268" t="e">
        <f>(INDEX(Finish_table!CK$4:CK$99,MATCH('10Year_History_Results'!$G278,Finish_table!CL$4:CL$99,0),1))</f>
        <v>#N/A</v>
      </c>
      <c r="V278" s="288" t="e">
        <f>(INDEX(Finish_table!CT$4:CT$99,MATCH('10Year_History_Results'!$G278,Finish_table!CU$4:CU$99,0),1))</f>
        <v>#N/A</v>
      </c>
      <c r="W278" s="2"/>
      <c r="Z278">
        <f t="shared" si="128"/>
        <v>69</v>
      </c>
      <c r="AA278" s="117"/>
      <c r="AB278" s="2"/>
      <c r="AC278" s="2">
        <f t="shared" si="148"/>
        <v>10</v>
      </c>
      <c r="AD278" s="2">
        <f t="shared" si="129"/>
        <v>0</v>
      </c>
      <c r="AE278" s="2">
        <f t="shared" si="130"/>
        <v>0</v>
      </c>
      <c r="AF278" s="2">
        <f t="shared" si="131"/>
        <v>0</v>
      </c>
      <c r="AG278" s="2">
        <f t="shared" si="132"/>
        <v>0</v>
      </c>
      <c r="AH278" s="2">
        <f t="shared" si="133"/>
        <v>0</v>
      </c>
      <c r="AI278" s="2">
        <f t="shared" si="134"/>
        <v>0</v>
      </c>
      <c r="AJ278" s="2">
        <f t="shared" si="135"/>
        <v>0</v>
      </c>
      <c r="AK278" s="2">
        <f t="shared" si="136"/>
        <v>0</v>
      </c>
      <c r="AL278" s="154">
        <f t="shared" si="137"/>
        <v>0</v>
      </c>
      <c r="AM278" s="2">
        <f t="shared" si="149"/>
        <v>3.1622776601683795</v>
      </c>
      <c r="AN278" s="2"/>
      <c r="AO278">
        <f t="shared" si="150"/>
        <v>69</v>
      </c>
      <c r="AP278" s="117"/>
      <c r="AQ278" s="2"/>
      <c r="AR278" s="2">
        <f>INDEX('2001'!$B$44:$B$140,'10Year_History_Results'!BF278)</f>
        <v>9</v>
      </c>
      <c r="AS278" s="2">
        <f>INDEX('2002'!$B$44:$B$140,'10Year_History_Results'!BG278)</f>
        <v>0</v>
      </c>
      <c r="AT278" s="2">
        <f>INDEX('2003'!$B$44:$B$140,'10Year_History_Results'!BH278)</f>
        <v>10</v>
      </c>
      <c r="AU278" s="2">
        <f>INDEX('2004'!$B$44:$B$140,'10Year_History_Results'!BI278)</f>
        <v>0</v>
      </c>
      <c r="AV278" s="2">
        <f>INDEX('2005'!$B$44:$B$140,'10Year_History_Results'!BJ278)</f>
        <v>0</v>
      </c>
      <c r="AW278" s="2">
        <f>INDEX('2006'!$B$44:$B$140,'10Year_History_Results'!BK278)</f>
        <v>7</v>
      </c>
      <c r="AX278" s="2">
        <f>INDEX('2007'!$B$44:$B$140,'10Year_History_Results'!BL278)</f>
        <v>0</v>
      </c>
      <c r="AY278" s="2">
        <f>INDEX('2008'!$B$44:$B$140,'10Year_History_Results'!BM278)</f>
        <v>0</v>
      </c>
      <c r="AZ278" s="2">
        <f>INDEX('2009'!$B$44:$B$140,'10Year_History_Results'!BN278)</f>
        <v>0</v>
      </c>
      <c r="BA278" s="154">
        <f>INDEX('2010'!$B$44:$B$140,'10Year_History_Results'!BO278)</f>
        <v>0</v>
      </c>
      <c r="BC278">
        <f t="shared" si="151"/>
        <v>69</v>
      </c>
      <c r="BD278" s="117"/>
      <c r="BE278" s="2"/>
      <c r="BF278" s="2">
        <f>IF(ISNA(MATCH($BC278,'2001'!$A$44:$A$139,0)),97,MATCH($BC278,'2001'!$A$44:$A$139,0))</f>
        <v>18</v>
      </c>
      <c r="BG278" s="2">
        <f>IF(ISNA(MATCH($BC278,'2002'!$A$44:$A$139,0)),97,MATCH($BC278,'2002'!$A$44:$A$139,0))</f>
        <v>97</v>
      </c>
      <c r="BH278" s="2">
        <f>IF(ISNA(MATCH($BC278,'2003'!$A$44:$A$139,0)),97,MATCH($BC278,'2003'!$A$44:$A$139,0))</f>
        <v>15</v>
      </c>
      <c r="BI278" s="2">
        <f>IF(ISNA(MATCH($BC278,'2004'!$A$44:$A$139,0)),97,MATCH($BC278,'2004'!$A$44:$A$139,0))</f>
        <v>97</v>
      </c>
      <c r="BJ278" s="2">
        <f>IF(ISNA(MATCH($BC278,'2005'!$A$44:$A$139,0)),97,MATCH($BC278,'2005'!$A$44:$A$139,0))</f>
        <v>97</v>
      </c>
      <c r="BK278" s="2">
        <f>IF(ISNA(MATCH($BC278,'2006'!$A$44:$A$139,0)),97,MATCH($BC278,'2006'!$A$44:$A$139,0))</f>
        <v>12</v>
      </c>
      <c r="BL278" s="2">
        <f>IF(ISNA(MATCH($BC278,'2007'!$A$44:$A$139,0)),97,MATCH($BC278,'2007'!$A$44:$A$139,0))</f>
        <v>97</v>
      </c>
      <c r="BM278" s="2">
        <f>IF(ISNA(MATCH($BC278,'2008'!$A$44:$A$139,0)),97,MATCH($BC278,'2008'!$A$44:$A$139,0))</f>
        <v>97</v>
      </c>
      <c r="BN278" s="2">
        <f>IF(ISNA(MATCH($BC278,'2009'!$A$44:$A$139,0)),97,MATCH($BC278,'2009'!$A$44:$A$139,0))</f>
        <v>97</v>
      </c>
      <c r="BO278" s="154">
        <f>IF(ISNA(MATCH($BC278,'2010'!$A$44:$A$139,0)),97,MATCH($BC278,'2010'!$A$44:$A$139,0))</f>
        <v>97</v>
      </c>
      <c r="BQ278">
        <f t="shared" si="152"/>
        <v>69</v>
      </c>
      <c r="BR278" s="326"/>
      <c r="BS278" s="324"/>
      <c r="BT278" s="324">
        <f t="shared" si="153"/>
        <v>19</v>
      </c>
      <c r="BU278" s="324">
        <f t="shared" si="138"/>
        <v>12.6654</v>
      </c>
      <c r="BV278" s="324">
        <f t="shared" si="139"/>
        <v>18.442755640000001</v>
      </c>
      <c r="BW278" s="324">
        <f t="shared" si="140"/>
        <v>12.293940909624</v>
      </c>
      <c r="BX278" s="324">
        <f t="shared" si="141"/>
        <v>8.1951410103553588</v>
      </c>
      <c r="BY278" s="324">
        <f t="shared" si="142"/>
        <v>12.462880997502882</v>
      </c>
      <c r="BZ278" s="324">
        <f t="shared" si="143"/>
        <v>8.3077564729354201</v>
      </c>
      <c r="CA278" s="324">
        <f t="shared" si="144"/>
        <v>5.537950464858751</v>
      </c>
      <c r="CB278" s="324">
        <f t="shared" si="145"/>
        <v>3.6915977798748432</v>
      </c>
      <c r="CC278" s="325">
        <f t="shared" si="146"/>
        <v>2.4608190800645704</v>
      </c>
    </row>
    <row r="279" spans="2:81" ht="13.5" thickBot="1">
      <c r="B279" s="138">
        <v>135</v>
      </c>
      <c r="C279" s="52">
        <f t="shared" si="124"/>
        <v>1</v>
      </c>
      <c r="D279" s="52">
        <f t="shared" si="147"/>
        <v>0</v>
      </c>
      <c r="E279" s="99"/>
      <c r="F279" s="2">
        <f t="shared" si="154"/>
        <v>274</v>
      </c>
      <c r="G279" s="100">
        <v>1087</v>
      </c>
      <c r="H279" s="169">
        <f t="shared" si="125"/>
        <v>1</v>
      </c>
      <c r="I279" s="169">
        <f t="shared" si="126"/>
        <v>8</v>
      </c>
      <c r="J279" s="331">
        <f t="shared" si="127"/>
        <v>2.3696593303679996</v>
      </c>
      <c r="K279" s="99"/>
      <c r="L279" s="268"/>
      <c r="M279" s="268" t="e">
        <f>(INDEX(Finish_table!R$4:R$83,MATCH('10Year_History_Results'!$G279,Finish_table!S$4:S$83,0),1))</f>
        <v>#N/A</v>
      </c>
      <c r="N279" s="268" t="e">
        <f>(INDEX(Finish_table!Z$4:Z$99,MATCH('10Year_History_Results'!$G279,Finish_table!AA$4:AA$99,0),1))</f>
        <v>#N/A</v>
      </c>
      <c r="O279" s="268" t="e">
        <f>(INDEX(Finish_table!AI$4:AI$99,MATCH('10Year_History_Results'!$G279,Finish_table!AJ$4:AJ$99,0),1))</f>
        <v>#N/A</v>
      </c>
      <c r="P279" s="268" t="e">
        <f>(INDEX(Finish_table!AR$4:AR$99,MATCH('10Year_History_Results'!$G279,Finish_table!AS$4:AS$99,0),1))</f>
        <v>#N/A</v>
      </c>
      <c r="Q279" s="268" t="e">
        <f>(INDEX(Finish_table!BA$4:BA$99,MATCH('10Year_History_Results'!$G279,Finish_table!BB$4:BB$99,0),1))</f>
        <v>#N/A</v>
      </c>
      <c r="R279" s="268" t="e">
        <f>(INDEX(Finish_table!BJ$4:BJ$99,MATCH('10Year_History_Results'!$G279,Finish_table!BK$4:BK$99,0),1))</f>
        <v>#N/A</v>
      </c>
      <c r="S279" s="268" t="str">
        <f>(INDEX(Finish_table!BS$4:BS$99,MATCH('10Year_History_Results'!$G279,Finish_table!BT$4:BT$99,0),1))</f>
        <v>QF</v>
      </c>
      <c r="T279" s="268" t="e">
        <f>(INDEX(Finish_table!CB$4:CB$99,MATCH('10Year_History_Results'!$G279,Finish_table!CC$4:CC$99,0),1))</f>
        <v>#N/A</v>
      </c>
      <c r="U279" s="268" t="e">
        <f>(INDEX(Finish_table!CK$4:CK$99,MATCH('10Year_History_Results'!$G279,Finish_table!CL$4:CL$99,0),1))</f>
        <v>#N/A</v>
      </c>
      <c r="V279" s="288" t="e">
        <f>(INDEX(Finish_table!CT$4:CT$99,MATCH('10Year_History_Results'!$G279,Finish_table!CU$4:CU$99,0),1))</f>
        <v>#N/A</v>
      </c>
      <c r="W279" s="2"/>
      <c r="Z279">
        <f t="shared" si="128"/>
        <v>1087</v>
      </c>
      <c r="AA279" s="117"/>
      <c r="AB279" s="2"/>
      <c r="AC279" s="2">
        <f t="shared" si="148"/>
        <v>0</v>
      </c>
      <c r="AD279" s="2">
        <f t="shared" si="129"/>
        <v>0</v>
      </c>
      <c r="AE279" s="2">
        <f t="shared" si="130"/>
        <v>0</v>
      </c>
      <c r="AF279" s="2">
        <f t="shared" si="131"/>
        <v>0</v>
      </c>
      <c r="AG279" s="2">
        <f t="shared" si="132"/>
        <v>0</v>
      </c>
      <c r="AH279" s="2">
        <f t="shared" si="133"/>
        <v>0</v>
      </c>
      <c r="AI279" s="2">
        <f t="shared" si="134"/>
        <v>0</v>
      </c>
      <c r="AJ279" s="2">
        <f t="shared" si="135"/>
        <v>0</v>
      </c>
      <c r="AK279" s="2">
        <f t="shared" si="136"/>
        <v>0</v>
      </c>
      <c r="AL279" s="154">
        <f t="shared" si="137"/>
        <v>0</v>
      </c>
      <c r="AM279" s="2">
        <f t="shared" si="149"/>
        <v>0</v>
      </c>
      <c r="AN279" s="2"/>
      <c r="AO279">
        <f t="shared" si="150"/>
        <v>1087</v>
      </c>
      <c r="AP279" s="117"/>
      <c r="AQ279" s="2"/>
      <c r="AR279" s="2">
        <f>INDEX('2001'!$B$44:$B$140,'10Year_History_Results'!BF279)</f>
        <v>0</v>
      </c>
      <c r="AS279" s="2">
        <f>INDEX('2002'!$B$44:$B$140,'10Year_History_Results'!BG279)</f>
        <v>0</v>
      </c>
      <c r="AT279" s="2">
        <f>INDEX('2003'!$B$44:$B$140,'10Year_History_Results'!BH279)</f>
        <v>0</v>
      </c>
      <c r="AU279" s="2">
        <f>INDEX('2004'!$B$44:$B$140,'10Year_History_Results'!BI279)</f>
        <v>0</v>
      </c>
      <c r="AV279" s="2">
        <f>INDEX('2005'!$B$44:$B$140,'10Year_History_Results'!BJ279)</f>
        <v>0</v>
      </c>
      <c r="AW279" s="2">
        <f>INDEX('2006'!$B$44:$B$140,'10Year_History_Results'!BK279)</f>
        <v>0</v>
      </c>
      <c r="AX279" s="2">
        <f>INDEX('2007'!$B$44:$B$140,'10Year_History_Results'!BL279)</f>
        <v>8</v>
      </c>
      <c r="AY279" s="2">
        <f>INDEX('2008'!$B$44:$B$140,'10Year_History_Results'!BM279)</f>
        <v>0</v>
      </c>
      <c r="AZ279" s="2">
        <f>INDEX('2009'!$B$44:$B$140,'10Year_History_Results'!BN279)</f>
        <v>0</v>
      </c>
      <c r="BA279" s="154">
        <f>INDEX('2010'!$B$44:$B$140,'10Year_History_Results'!BO279)</f>
        <v>0</v>
      </c>
      <c r="BC279">
        <f t="shared" si="151"/>
        <v>1087</v>
      </c>
      <c r="BD279" s="117"/>
      <c r="BE279" s="2"/>
      <c r="BF279" s="2">
        <f>IF(ISNA(MATCH($BC279,'2001'!$A$44:$A$139,0)),97,MATCH($BC279,'2001'!$A$44:$A$139,0))</f>
        <v>97</v>
      </c>
      <c r="BG279" s="2">
        <f>IF(ISNA(MATCH($BC279,'2002'!$A$44:$A$139,0)),97,MATCH($BC279,'2002'!$A$44:$A$139,0))</f>
        <v>97</v>
      </c>
      <c r="BH279" s="2">
        <f>IF(ISNA(MATCH($BC279,'2003'!$A$44:$A$139,0)),97,MATCH($BC279,'2003'!$A$44:$A$139,0))</f>
        <v>97</v>
      </c>
      <c r="BI279" s="2">
        <f>IF(ISNA(MATCH($BC279,'2004'!$A$44:$A$139,0)),97,MATCH($BC279,'2004'!$A$44:$A$139,0))</f>
        <v>97</v>
      </c>
      <c r="BJ279" s="2">
        <f>IF(ISNA(MATCH($BC279,'2005'!$A$44:$A$139,0)),97,MATCH($BC279,'2005'!$A$44:$A$139,0))</f>
        <v>97</v>
      </c>
      <c r="BK279" s="2">
        <f>IF(ISNA(MATCH($BC279,'2006'!$A$44:$A$139,0)),97,MATCH($BC279,'2006'!$A$44:$A$139,0))</f>
        <v>97</v>
      </c>
      <c r="BL279" s="2">
        <f>IF(ISNA(MATCH($BC279,'2007'!$A$44:$A$139,0)),97,MATCH($BC279,'2007'!$A$44:$A$139,0))</f>
        <v>61</v>
      </c>
      <c r="BM279" s="2">
        <f>IF(ISNA(MATCH($BC279,'2008'!$A$44:$A$139,0)),97,MATCH($BC279,'2008'!$A$44:$A$139,0))</f>
        <v>97</v>
      </c>
      <c r="BN279" s="2">
        <f>IF(ISNA(MATCH($BC279,'2009'!$A$44:$A$139,0)),97,MATCH($BC279,'2009'!$A$44:$A$139,0))</f>
        <v>97</v>
      </c>
      <c r="BO279" s="154">
        <f>IF(ISNA(MATCH($BC279,'2010'!$A$44:$A$139,0)),97,MATCH($BC279,'2010'!$A$44:$A$139,0))</f>
        <v>97</v>
      </c>
      <c r="BQ279">
        <f t="shared" si="152"/>
        <v>1087</v>
      </c>
      <c r="BR279" s="326"/>
      <c r="BS279" s="324"/>
      <c r="BT279" s="324">
        <f t="shared" si="153"/>
        <v>0</v>
      </c>
      <c r="BU279" s="324">
        <f t="shared" si="138"/>
        <v>0</v>
      </c>
      <c r="BV279" s="324">
        <f t="shared" si="139"/>
        <v>0</v>
      </c>
      <c r="BW279" s="324">
        <f t="shared" si="140"/>
        <v>0</v>
      </c>
      <c r="BX279" s="324">
        <f t="shared" si="141"/>
        <v>0</v>
      </c>
      <c r="BY279" s="324">
        <f t="shared" si="142"/>
        <v>0</v>
      </c>
      <c r="BZ279" s="324">
        <f t="shared" si="143"/>
        <v>8</v>
      </c>
      <c r="CA279" s="324">
        <f t="shared" si="144"/>
        <v>5.3327999999999998</v>
      </c>
      <c r="CB279" s="324">
        <f t="shared" si="145"/>
        <v>3.5548444799999999</v>
      </c>
      <c r="CC279" s="325">
        <f t="shared" si="146"/>
        <v>2.3696593303679996</v>
      </c>
    </row>
    <row r="280" spans="2:81" ht="13.5" thickBot="1">
      <c r="B280" s="138">
        <v>135</v>
      </c>
      <c r="C280" s="52">
        <f t="shared" si="124"/>
        <v>2</v>
      </c>
      <c r="D280" s="52">
        <f t="shared" si="147"/>
        <v>0</v>
      </c>
      <c r="E280" s="99"/>
      <c r="F280" s="2">
        <f t="shared" si="154"/>
        <v>275</v>
      </c>
      <c r="G280" s="100">
        <v>1138</v>
      </c>
      <c r="H280" s="169">
        <f t="shared" si="125"/>
        <v>1</v>
      </c>
      <c r="I280" s="169">
        <f t="shared" si="126"/>
        <v>12</v>
      </c>
      <c r="J280" s="331">
        <f t="shared" si="127"/>
        <v>2.3694223644349628</v>
      </c>
      <c r="K280" s="99"/>
      <c r="L280" s="268"/>
      <c r="M280" s="268" t="e">
        <f>(INDEX(Finish_table!R$4:R$83,MATCH('10Year_History_Results'!$G280,Finish_table!S$4:S$83,0),1))</f>
        <v>#N/A</v>
      </c>
      <c r="N280" s="268" t="e">
        <f>(INDEX(Finish_table!Z$4:Z$99,MATCH('10Year_History_Results'!$G280,Finish_table!AA$4:AA$99,0),1))</f>
        <v>#N/A</v>
      </c>
      <c r="O280" s="268" t="e">
        <f>(INDEX(Finish_table!AI$4:AI$99,MATCH('10Year_History_Results'!$G280,Finish_table!AJ$4:AJ$99,0),1))</f>
        <v>#N/A</v>
      </c>
      <c r="P280" s="268" t="e">
        <f>(INDEX(Finish_table!AR$4:AR$99,MATCH('10Year_History_Results'!$G280,Finish_table!AS$4:AS$99,0),1))</f>
        <v>#N/A</v>
      </c>
      <c r="Q280" s="268" t="e">
        <f>(INDEX(Finish_table!BA$4:BA$99,MATCH('10Year_History_Results'!$G280,Finish_table!BB$4:BB$99,0),1))</f>
        <v>#N/A</v>
      </c>
      <c r="R280" s="268" t="str">
        <f>(INDEX(Finish_table!BJ$4:BJ$99,MATCH('10Year_History_Results'!$G280,Finish_table!BK$4:BK$99,0),1))</f>
        <v>SF</v>
      </c>
      <c r="S280" s="268" t="e">
        <f>(INDEX(Finish_table!BS$4:BS$99,MATCH('10Year_History_Results'!$G280,Finish_table!BT$4:BT$99,0),1))</f>
        <v>#N/A</v>
      </c>
      <c r="T280" s="268" t="e">
        <f>(INDEX(Finish_table!CB$4:CB$99,MATCH('10Year_History_Results'!$G280,Finish_table!CC$4:CC$99,0),1))</f>
        <v>#N/A</v>
      </c>
      <c r="U280" s="268" t="e">
        <f>(INDEX(Finish_table!CK$4:CK$99,MATCH('10Year_History_Results'!$G280,Finish_table!CL$4:CL$99,0),1))</f>
        <v>#N/A</v>
      </c>
      <c r="V280" s="288" t="e">
        <f>(INDEX(Finish_table!CT$4:CT$99,MATCH('10Year_History_Results'!$G280,Finish_table!CU$4:CU$99,0),1))</f>
        <v>#N/A</v>
      </c>
      <c r="W280" s="2"/>
      <c r="Z280">
        <f t="shared" si="128"/>
        <v>1138</v>
      </c>
      <c r="AA280" s="117"/>
      <c r="AB280" s="2"/>
      <c r="AC280" s="2">
        <f t="shared" si="148"/>
        <v>0</v>
      </c>
      <c r="AD280" s="2">
        <f t="shared" si="129"/>
        <v>0</v>
      </c>
      <c r="AE280" s="2">
        <f t="shared" si="130"/>
        <v>0</v>
      </c>
      <c r="AF280" s="2">
        <f t="shared" si="131"/>
        <v>0</v>
      </c>
      <c r="AG280" s="2">
        <f t="shared" si="132"/>
        <v>0</v>
      </c>
      <c r="AH280" s="2">
        <f t="shared" si="133"/>
        <v>10</v>
      </c>
      <c r="AI280" s="2">
        <f t="shared" si="134"/>
        <v>0</v>
      </c>
      <c r="AJ280" s="2">
        <f t="shared" si="135"/>
        <v>0</v>
      </c>
      <c r="AK280" s="2">
        <f t="shared" si="136"/>
        <v>0</v>
      </c>
      <c r="AL280" s="154">
        <f t="shared" si="137"/>
        <v>0</v>
      </c>
      <c r="AM280" s="2">
        <f t="shared" si="149"/>
        <v>3.1622776601683795</v>
      </c>
      <c r="AN280" s="2"/>
      <c r="AO280">
        <f t="shared" si="150"/>
        <v>1138</v>
      </c>
      <c r="AP280" s="117"/>
      <c r="AQ280" s="2"/>
      <c r="AR280" s="2">
        <f>INDEX('2001'!$B$44:$B$140,'10Year_History_Results'!BF280)</f>
        <v>0</v>
      </c>
      <c r="AS280" s="2">
        <f>INDEX('2002'!$B$44:$B$140,'10Year_History_Results'!BG280)</f>
        <v>0</v>
      </c>
      <c r="AT280" s="2">
        <f>INDEX('2003'!$B$44:$B$140,'10Year_History_Results'!BH280)</f>
        <v>0</v>
      </c>
      <c r="AU280" s="2">
        <f>INDEX('2004'!$B$44:$B$140,'10Year_History_Results'!BI280)</f>
        <v>0</v>
      </c>
      <c r="AV280" s="2">
        <f>INDEX('2005'!$B$44:$B$140,'10Year_History_Results'!BJ280)</f>
        <v>0</v>
      </c>
      <c r="AW280" s="2">
        <f>INDEX('2006'!$B$44:$B$140,'10Year_History_Results'!BK280)</f>
        <v>2</v>
      </c>
      <c r="AX280" s="2">
        <f>INDEX('2007'!$B$44:$B$140,'10Year_History_Results'!BL280)</f>
        <v>0</v>
      </c>
      <c r="AY280" s="2">
        <f>INDEX('2008'!$B$44:$B$140,'10Year_History_Results'!BM280)</f>
        <v>0</v>
      </c>
      <c r="AZ280" s="2">
        <f>INDEX('2009'!$B$44:$B$140,'10Year_History_Results'!BN280)</f>
        <v>0</v>
      </c>
      <c r="BA280" s="154">
        <f>INDEX('2010'!$B$44:$B$140,'10Year_History_Results'!BO280)</f>
        <v>0</v>
      </c>
      <c r="BC280">
        <f t="shared" si="151"/>
        <v>1138</v>
      </c>
      <c r="BD280" s="117"/>
      <c r="BE280" s="2"/>
      <c r="BF280" s="2">
        <f>IF(ISNA(MATCH($BC280,'2001'!$A$44:$A$139,0)),97,MATCH($BC280,'2001'!$A$44:$A$139,0))</f>
        <v>97</v>
      </c>
      <c r="BG280" s="2">
        <f>IF(ISNA(MATCH($BC280,'2002'!$A$44:$A$139,0)),97,MATCH($BC280,'2002'!$A$44:$A$139,0))</f>
        <v>97</v>
      </c>
      <c r="BH280" s="2">
        <f>IF(ISNA(MATCH($BC280,'2003'!$A$44:$A$139,0)),97,MATCH($BC280,'2003'!$A$44:$A$139,0))</f>
        <v>97</v>
      </c>
      <c r="BI280" s="2">
        <f>IF(ISNA(MATCH($BC280,'2004'!$A$44:$A$139,0)),97,MATCH($BC280,'2004'!$A$44:$A$139,0))</f>
        <v>97</v>
      </c>
      <c r="BJ280" s="2">
        <f>IF(ISNA(MATCH($BC280,'2005'!$A$44:$A$139,0)),97,MATCH($BC280,'2005'!$A$44:$A$139,0))</f>
        <v>97</v>
      </c>
      <c r="BK280" s="2">
        <f>IF(ISNA(MATCH($BC280,'2006'!$A$44:$A$139,0)),97,MATCH($BC280,'2006'!$A$44:$A$139,0))</f>
        <v>79</v>
      </c>
      <c r="BL280" s="2">
        <f>IF(ISNA(MATCH($BC280,'2007'!$A$44:$A$139,0)),97,MATCH($BC280,'2007'!$A$44:$A$139,0))</f>
        <v>97</v>
      </c>
      <c r="BM280" s="2">
        <f>IF(ISNA(MATCH($BC280,'2008'!$A$44:$A$139,0)),97,MATCH($BC280,'2008'!$A$44:$A$139,0))</f>
        <v>97</v>
      </c>
      <c r="BN280" s="2">
        <f>IF(ISNA(MATCH($BC280,'2009'!$A$44:$A$139,0)),97,MATCH($BC280,'2009'!$A$44:$A$139,0))</f>
        <v>97</v>
      </c>
      <c r="BO280" s="154">
        <f>IF(ISNA(MATCH($BC280,'2010'!$A$44:$A$139,0)),97,MATCH($BC280,'2010'!$A$44:$A$139,0))</f>
        <v>97</v>
      </c>
      <c r="BQ280">
        <f t="shared" si="152"/>
        <v>1138</v>
      </c>
      <c r="BR280" s="326"/>
      <c r="BS280" s="324"/>
      <c r="BT280" s="324">
        <f t="shared" si="153"/>
        <v>0</v>
      </c>
      <c r="BU280" s="324">
        <f t="shared" si="138"/>
        <v>0</v>
      </c>
      <c r="BV280" s="324">
        <f t="shared" si="139"/>
        <v>0</v>
      </c>
      <c r="BW280" s="324">
        <f t="shared" si="140"/>
        <v>0</v>
      </c>
      <c r="BX280" s="324">
        <f t="shared" si="141"/>
        <v>0</v>
      </c>
      <c r="BY280" s="324">
        <f t="shared" si="142"/>
        <v>12</v>
      </c>
      <c r="BZ280" s="324">
        <f t="shared" si="143"/>
        <v>7.9992000000000001</v>
      </c>
      <c r="CA280" s="324">
        <f t="shared" si="144"/>
        <v>5.3322667199999998</v>
      </c>
      <c r="CB280" s="324">
        <f t="shared" si="145"/>
        <v>3.5544889955519996</v>
      </c>
      <c r="CC280" s="325">
        <f t="shared" si="146"/>
        <v>2.3694223644349628</v>
      </c>
    </row>
    <row r="281" spans="2:81" ht="13.5" thickBot="1">
      <c r="B281" s="149">
        <v>135</v>
      </c>
      <c r="C281" s="52">
        <f t="shared" si="124"/>
        <v>3</v>
      </c>
      <c r="D281" s="52">
        <f t="shared" si="147"/>
        <v>0</v>
      </c>
      <c r="E281" s="99"/>
      <c r="F281" s="2">
        <f t="shared" si="154"/>
        <v>276</v>
      </c>
      <c r="G281" s="158">
        <v>1276</v>
      </c>
      <c r="H281" s="169">
        <f t="shared" si="125"/>
        <v>1</v>
      </c>
      <c r="I281" s="169">
        <f t="shared" si="126"/>
        <v>12</v>
      </c>
      <c r="J281" s="331">
        <f t="shared" si="127"/>
        <v>2.3694223644349628</v>
      </c>
      <c r="K281" s="99"/>
      <c r="L281" s="268"/>
      <c r="M281" s="268" t="e">
        <f>(INDEX(Finish_table!R$4:R$83,MATCH('10Year_History_Results'!$G281,Finish_table!S$4:S$83,0),1))</f>
        <v>#N/A</v>
      </c>
      <c r="N281" s="268" t="e">
        <f>(INDEX(Finish_table!Z$4:Z$99,MATCH('10Year_History_Results'!$G281,Finish_table!AA$4:AA$99,0),1))</f>
        <v>#N/A</v>
      </c>
      <c r="O281" s="268" t="e">
        <f>(INDEX(Finish_table!AI$4:AI$99,MATCH('10Year_History_Results'!$G281,Finish_table!AJ$4:AJ$99,0),1))</f>
        <v>#N/A</v>
      </c>
      <c r="P281" s="268" t="e">
        <f>(INDEX(Finish_table!AR$4:AR$99,MATCH('10Year_History_Results'!$G281,Finish_table!AS$4:AS$99,0),1))</f>
        <v>#N/A</v>
      </c>
      <c r="Q281" s="268" t="e">
        <f>(INDEX(Finish_table!BA$4:BA$99,MATCH('10Year_History_Results'!$G281,Finish_table!BB$4:BB$99,0),1))</f>
        <v>#N/A</v>
      </c>
      <c r="R281" s="268" t="str">
        <f>(INDEX(Finish_table!BJ$4:BJ$99,MATCH('10Year_History_Results'!$G281,Finish_table!BK$4:BK$99,0),1))</f>
        <v>QF</v>
      </c>
      <c r="S281" s="268" t="e">
        <f>(INDEX(Finish_table!BS$4:BS$99,MATCH('10Year_History_Results'!$G281,Finish_table!BT$4:BT$99,0),1))</f>
        <v>#N/A</v>
      </c>
      <c r="T281" s="268" t="e">
        <f>(INDEX(Finish_table!CB$4:CB$99,MATCH('10Year_History_Results'!$G281,Finish_table!CC$4:CC$99,0),1))</f>
        <v>#N/A</v>
      </c>
      <c r="U281" s="268" t="e">
        <f>(INDEX(Finish_table!CK$4:CK$99,MATCH('10Year_History_Results'!$G281,Finish_table!CL$4:CL$99,0),1))</f>
        <v>#N/A</v>
      </c>
      <c r="V281" s="288" t="e">
        <f>(INDEX(Finish_table!CT$4:CT$99,MATCH('10Year_History_Results'!$G281,Finish_table!CU$4:CU$99,0),1))</f>
        <v>#N/A</v>
      </c>
      <c r="W281" s="2"/>
      <c r="Z281">
        <f t="shared" si="128"/>
        <v>1276</v>
      </c>
      <c r="AA281" s="117"/>
      <c r="AB281" s="2"/>
      <c r="AC281" s="2">
        <f t="shared" si="148"/>
        <v>0</v>
      </c>
      <c r="AD281" s="2">
        <f t="shared" si="129"/>
        <v>0</v>
      </c>
      <c r="AE281" s="2">
        <f t="shared" si="130"/>
        <v>0</v>
      </c>
      <c r="AF281" s="2">
        <f t="shared" si="131"/>
        <v>0</v>
      </c>
      <c r="AG281" s="2">
        <f t="shared" si="132"/>
        <v>0</v>
      </c>
      <c r="AH281" s="2">
        <f t="shared" si="133"/>
        <v>0</v>
      </c>
      <c r="AI281" s="2">
        <f t="shared" si="134"/>
        <v>0</v>
      </c>
      <c r="AJ281" s="2">
        <f t="shared" si="135"/>
        <v>0</v>
      </c>
      <c r="AK281" s="2">
        <f t="shared" si="136"/>
        <v>0</v>
      </c>
      <c r="AL281" s="154">
        <f t="shared" si="137"/>
        <v>0</v>
      </c>
      <c r="AM281" s="2">
        <f t="shared" si="149"/>
        <v>0</v>
      </c>
      <c r="AN281" s="2"/>
      <c r="AO281">
        <f t="shared" si="150"/>
        <v>1276</v>
      </c>
      <c r="AP281" s="117"/>
      <c r="AQ281" s="2"/>
      <c r="AR281" s="2">
        <f>INDEX('2001'!$B$44:$B$140,'10Year_History_Results'!BF281)</f>
        <v>0</v>
      </c>
      <c r="AS281" s="2">
        <f>INDEX('2002'!$B$44:$B$140,'10Year_History_Results'!BG281)</f>
        <v>0</v>
      </c>
      <c r="AT281" s="2">
        <f>INDEX('2003'!$B$44:$B$140,'10Year_History_Results'!BH281)</f>
        <v>0</v>
      </c>
      <c r="AU281" s="2">
        <f>INDEX('2004'!$B$44:$B$140,'10Year_History_Results'!BI281)</f>
        <v>0</v>
      </c>
      <c r="AV281" s="2">
        <f>INDEX('2005'!$B$44:$B$140,'10Year_History_Results'!BJ281)</f>
        <v>0</v>
      </c>
      <c r="AW281" s="2">
        <f>INDEX('2006'!$B$44:$B$140,'10Year_History_Results'!BK281)</f>
        <v>12</v>
      </c>
      <c r="AX281" s="2">
        <f>INDEX('2007'!$B$44:$B$140,'10Year_History_Results'!BL281)</f>
        <v>0</v>
      </c>
      <c r="AY281" s="2">
        <f>INDEX('2008'!$B$44:$B$140,'10Year_History_Results'!BM281)</f>
        <v>0</v>
      </c>
      <c r="AZ281" s="2">
        <f>INDEX('2009'!$B$44:$B$140,'10Year_History_Results'!BN281)</f>
        <v>0</v>
      </c>
      <c r="BA281" s="154">
        <f>INDEX('2010'!$B$44:$B$140,'10Year_History_Results'!BO281)</f>
        <v>0</v>
      </c>
      <c r="BC281">
        <f t="shared" si="151"/>
        <v>1276</v>
      </c>
      <c r="BD281" s="117"/>
      <c r="BE281" s="2"/>
      <c r="BF281" s="2">
        <f>IF(ISNA(MATCH($BC281,'2001'!$A$44:$A$139,0)),97,MATCH($BC281,'2001'!$A$44:$A$139,0))</f>
        <v>97</v>
      </c>
      <c r="BG281" s="2">
        <f>IF(ISNA(MATCH($BC281,'2002'!$A$44:$A$139,0)),97,MATCH($BC281,'2002'!$A$44:$A$139,0))</f>
        <v>97</v>
      </c>
      <c r="BH281" s="2">
        <f>IF(ISNA(MATCH($BC281,'2003'!$A$44:$A$139,0)),97,MATCH($BC281,'2003'!$A$44:$A$139,0))</f>
        <v>97</v>
      </c>
      <c r="BI281" s="2">
        <f>IF(ISNA(MATCH($BC281,'2004'!$A$44:$A$139,0)),97,MATCH($BC281,'2004'!$A$44:$A$139,0))</f>
        <v>97</v>
      </c>
      <c r="BJ281" s="2">
        <f>IF(ISNA(MATCH($BC281,'2005'!$A$44:$A$139,0)),97,MATCH($BC281,'2005'!$A$44:$A$139,0))</f>
        <v>97</v>
      </c>
      <c r="BK281" s="2">
        <f>IF(ISNA(MATCH($BC281,'2006'!$A$44:$A$139,0)),97,MATCH($BC281,'2006'!$A$44:$A$139,0))</f>
        <v>81</v>
      </c>
      <c r="BL281" s="2">
        <f>IF(ISNA(MATCH($BC281,'2007'!$A$44:$A$139,0)),97,MATCH($BC281,'2007'!$A$44:$A$139,0))</f>
        <v>97</v>
      </c>
      <c r="BM281" s="2">
        <f>IF(ISNA(MATCH($BC281,'2008'!$A$44:$A$139,0)),97,MATCH($BC281,'2008'!$A$44:$A$139,0))</f>
        <v>97</v>
      </c>
      <c r="BN281" s="2">
        <f>IF(ISNA(MATCH($BC281,'2009'!$A$44:$A$139,0)),97,MATCH($BC281,'2009'!$A$44:$A$139,0))</f>
        <v>97</v>
      </c>
      <c r="BO281" s="154">
        <f>IF(ISNA(MATCH($BC281,'2010'!$A$44:$A$139,0)),97,MATCH($BC281,'2010'!$A$44:$A$139,0))</f>
        <v>97</v>
      </c>
      <c r="BQ281">
        <f t="shared" si="152"/>
        <v>1276</v>
      </c>
      <c r="BR281" s="326"/>
      <c r="BS281" s="324"/>
      <c r="BT281" s="324">
        <f t="shared" si="153"/>
        <v>0</v>
      </c>
      <c r="BU281" s="324">
        <f t="shared" si="138"/>
        <v>0</v>
      </c>
      <c r="BV281" s="324">
        <f t="shared" si="139"/>
        <v>0</v>
      </c>
      <c r="BW281" s="324">
        <f t="shared" si="140"/>
        <v>0</v>
      </c>
      <c r="BX281" s="324">
        <f t="shared" si="141"/>
        <v>0</v>
      </c>
      <c r="BY281" s="324">
        <f t="shared" si="142"/>
        <v>12</v>
      </c>
      <c r="BZ281" s="324">
        <f t="shared" si="143"/>
        <v>7.9992000000000001</v>
      </c>
      <c r="CA281" s="324">
        <f t="shared" si="144"/>
        <v>5.3322667199999998</v>
      </c>
      <c r="CB281" s="324">
        <f t="shared" si="145"/>
        <v>3.5544889955519996</v>
      </c>
      <c r="CC281" s="325">
        <f t="shared" si="146"/>
        <v>2.3694223644349628</v>
      </c>
    </row>
    <row r="282" spans="2:81" ht="13.5" thickBot="1">
      <c r="B282" s="138">
        <v>135</v>
      </c>
      <c r="C282" s="52">
        <f t="shared" si="124"/>
        <v>4</v>
      </c>
      <c r="D282" s="52">
        <f t="shared" si="147"/>
        <v>0</v>
      </c>
      <c r="E282" s="99"/>
      <c r="F282" s="2">
        <f t="shared" si="154"/>
        <v>277</v>
      </c>
      <c r="G282" s="100">
        <v>1468</v>
      </c>
      <c r="H282" s="169">
        <f t="shared" si="125"/>
        <v>1</v>
      </c>
      <c r="I282" s="169">
        <f t="shared" si="126"/>
        <v>12</v>
      </c>
      <c r="J282" s="331">
        <f t="shared" si="127"/>
        <v>2.3694223644349628</v>
      </c>
      <c r="K282" s="99"/>
      <c r="L282" s="268"/>
      <c r="M282" s="268" t="e">
        <f>(INDEX(Finish_table!R$4:R$83,MATCH('10Year_History_Results'!$G282,Finish_table!S$4:S$83,0),1))</f>
        <v>#N/A</v>
      </c>
      <c r="N282" s="268" t="e">
        <f>(INDEX(Finish_table!Z$4:Z$99,MATCH('10Year_History_Results'!$G282,Finish_table!AA$4:AA$99,0),1))</f>
        <v>#N/A</v>
      </c>
      <c r="O282" s="268" t="e">
        <f>(INDEX(Finish_table!AI$4:AI$99,MATCH('10Year_History_Results'!$G282,Finish_table!AJ$4:AJ$99,0),1))</f>
        <v>#N/A</v>
      </c>
      <c r="P282" s="268" t="e">
        <f>(INDEX(Finish_table!AR$4:AR$99,MATCH('10Year_History_Results'!$G282,Finish_table!AS$4:AS$99,0),1))</f>
        <v>#N/A</v>
      </c>
      <c r="Q282" s="268" t="e">
        <f>(INDEX(Finish_table!BA$4:BA$99,MATCH('10Year_History_Results'!$G282,Finish_table!BB$4:BB$99,0),1))</f>
        <v>#N/A</v>
      </c>
      <c r="R282" s="268" t="str">
        <f>(INDEX(Finish_table!BJ$4:BJ$99,MATCH('10Year_History_Results'!$G282,Finish_table!BK$4:BK$99,0),1))</f>
        <v>QF</v>
      </c>
      <c r="S282" s="268" t="e">
        <f>(INDEX(Finish_table!BS$4:BS$99,MATCH('10Year_History_Results'!$G282,Finish_table!BT$4:BT$99,0),1))</f>
        <v>#N/A</v>
      </c>
      <c r="T282" s="268" t="e">
        <f>(INDEX(Finish_table!CB$4:CB$99,MATCH('10Year_History_Results'!$G282,Finish_table!CC$4:CC$99,0),1))</f>
        <v>#N/A</v>
      </c>
      <c r="U282" s="268" t="e">
        <f>(INDEX(Finish_table!CK$4:CK$99,MATCH('10Year_History_Results'!$G282,Finish_table!CL$4:CL$99,0),1))</f>
        <v>#N/A</v>
      </c>
      <c r="V282" s="288" t="e">
        <f>(INDEX(Finish_table!CT$4:CT$99,MATCH('10Year_History_Results'!$G282,Finish_table!CU$4:CU$99,0),1))</f>
        <v>#N/A</v>
      </c>
      <c r="W282" s="2"/>
      <c r="Z282">
        <f t="shared" si="128"/>
        <v>1468</v>
      </c>
      <c r="AA282" s="117"/>
      <c r="AB282" s="2"/>
      <c r="AC282" s="2">
        <f t="shared" si="148"/>
        <v>0</v>
      </c>
      <c r="AD282" s="2">
        <f t="shared" si="129"/>
        <v>0</v>
      </c>
      <c r="AE282" s="2">
        <f t="shared" si="130"/>
        <v>0</v>
      </c>
      <c r="AF282" s="2">
        <f t="shared" si="131"/>
        <v>0</v>
      </c>
      <c r="AG282" s="2">
        <f t="shared" si="132"/>
        <v>0</v>
      </c>
      <c r="AH282" s="2">
        <f t="shared" si="133"/>
        <v>0</v>
      </c>
      <c r="AI282" s="2">
        <f t="shared" si="134"/>
        <v>0</v>
      </c>
      <c r="AJ282" s="2">
        <f t="shared" si="135"/>
        <v>0</v>
      </c>
      <c r="AK282" s="2">
        <f t="shared" si="136"/>
        <v>0</v>
      </c>
      <c r="AL282" s="154">
        <f t="shared" si="137"/>
        <v>0</v>
      </c>
      <c r="AM282" s="2">
        <f t="shared" si="149"/>
        <v>0</v>
      </c>
      <c r="AN282" s="2"/>
      <c r="AO282">
        <f t="shared" si="150"/>
        <v>1468</v>
      </c>
      <c r="AP282" s="117"/>
      <c r="AQ282" s="2"/>
      <c r="AR282" s="2">
        <f>INDEX('2001'!$B$44:$B$140,'10Year_History_Results'!BF282)</f>
        <v>0</v>
      </c>
      <c r="AS282" s="2">
        <f>INDEX('2002'!$B$44:$B$140,'10Year_History_Results'!BG282)</f>
        <v>0</v>
      </c>
      <c r="AT282" s="2">
        <f>INDEX('2003'!$B$44:$B$140,'10Year_History_Results'!BH282)</f>
        <v>0</v>
      </c>
      <c r="AU282" s="2">
        <f>INDEX('2004'!$B$44:$B$140,'10Year_History_Results'!BI282)</f>
        <v>0</v>
      </c>
      <c r="AV282" s="2">
        <f>INDEX('2005'!$B$44:$B$140,'10Year_History_Results'!BJ282)</f>
        <v>0</v>
      </c>
      <c r="AW282" s="2">
        <f>INDEX('2006'!$B$44:$B$140,'10Year_History_Results'!BK282)</f>
        <v>12</v>
      </c>
      <c r="AX282" s="2">
        <f>INDEX('2007'!$B$44:$B$140,'10Year_History_Results'!BL282)</f>
        <v>0</v>
      </c>
      <c r="AY282" s="2">
        <f>INDEX('2008'!$B$44:$B$140,'10Year_History_Results'!BM282)</f>
        <v>0</v>
      </c>
      <c r="AZ282" s="2">
        <f>INDEX('2009'!$B$44:$B$140,'10Year_History_Results'!BN282)</f>
        <v>0</v>
      </c>
      <c r="BA282" s="154">
        <f>INDEX('2010'!$B$44:$B$140,'10Year_History_Results'!BO282)</f>
        <v>0</v>
      </c>
      <c r="BC282">
        <f t="shared" si="151"/>
        <v>1468</v>
      </c>
      <c r="BD282" s="117"/>
      <c r="BE282" s="2"/>
      <c r="BF282" s="2">
        <f>IF(ISNA(MATCH($BC282,'2001'!$A$44:$A$139,0)),97,MATCH($BC282,'2001'!$A$44:$A$139,0))</f>
        <v>97</v>
      </c>
      <c r="BG282" s="2">
        <f>IF(ISNA(MATCH($BC282,'2002'!$A$44:$A$139,0)),97,MATCH($BC282,'2002'!$A$44:$A$139,0))</f>
        <v>97</v>
      </c>
      <c r="BH282" s="2">
        <f>IF(ISNA(MATCH($BC282,'2003'!$A$44:$A$139,0)),97,MATCH($BC282,'2003'!$A$44:$A$139,0))</f>
        <v>97</v>
      </c>
      <c r="BI282" s="2">
        <f>IF(ISNA(MATCH($BC282,'2004'!$A$44:$A$139,0)),97,MATCH($BC282,'2004'!$A$44:$A$139,0))</f>
        <v>97</v>
      </c>
      <c r="BJ282" s="2">
        <f>IF(ISNA(MATCH($BC282,'2005'!$A$44:$A$139,0)),97,MATCH($BC282,'2005'!$A$44:$A$139,0))</f>
        <v>97</v>
      </c>
      <c r="BK282" s="2">
        <f>IF(ISNA(MATCH($BC282,'2006'!$A$44:$A$139,0)),97,MATCH($BC282,'2006'!$A$44:$A$139,0))</f>
        <v>84</v>
      </c>
      <c r="BL282" s="2">
        <f>IF(ISNA(MATCH($BC282,'2007'!$A$44:$A$139,0)),97,MATCH($BC282,'2007'!$A$44:$A$139,0))</f>
        <v>97</v>
      </c>
      <c r="BM282" s="2">
        <f>IF(ISNA(MATCH($BC282,'2008'!$A$44:$A$139,0)),97,MATCH($BC282,'2008'!$A$44:$A$139,0))</f>
        <v>97</v>
      </c>
      <c r="BN282" s="2">
        <f>IF(ISNA(MATCH($BC282,'2009'!$A$44:$A$139,0)),97,MATCH($BC282,'2009'!$A$44:$A$139,0))</f>
        <v>97</v>
      </c>
      <c r="BO282" s="154">
        <f>IF(ISNA(MATCH($BC282,'2010'!$A$44:$A$139,0)),97,MATCH($BC282,'2010'!$A$44:$A$139,0))</f>
        <v>97</v>
      </c>
      <c r="BQ282">
        <f t="shared" si="152"/>
        <v>1468</v>
      </c>
      <c r="BR282" s="326"/>
      <c r="BS282" s="324"/>
      <c r="BT282" s="324">
        <f t="shared" si="153"/>
        <v>0</v>
      </c>
      <c r="BU282" s="324">
        <f t="shared" si="138"/>
        <v>0</v>
      </c>
      <c r="BV282" s="324">
        <f t="shared" si="139"/>
        <v>0</v>
      </c>
      <c r="BW282" s="324">
        <f t="shared" si="140"/>
        <v>0</v>
      </c>
      <c r="BX282" s="324">
        <f t="shared" si="141"/>
        <v>0</v>
      </c>
      <c r="BY282" s="324">
        <f t="shared" si="142"/>
        <v>12</v>
      </c>
      <c r="BZ282" s="324">
        <f t="shared" si="143"/>
        <v>7.9992000000000001</v>
      </c>
      <c r="CA282" s="324">
        <f t="shared" si="144"/>
        <v>5.3322667199999998</v>
      </c>
      <c r="CB282" s="324">
        <f t="shared" si="145"/>
        <v>3.5544889955519996</v>
      </c>
      <c r="CC282" s="325">
        <f t="shared" si="146"/>
        <v>2.3694223644349628</v>
      </c>
    </row>
    <row r="283" spans="2:81" ht="13.5" thickBot="1">
      <c r="B283" s="138">
        <v>135</v>
      </c>
      <c r="C283" s="52">
        <f t="shared" si="124"/>
        <v>5</v>
      </c>
      <c r="D283" s="52">
        <f t="shared" si="147"/>
        <v>0</v>
      </c>
      <c r="E283" s="99"/>
      <c r="F283" s="2">
        <f t="shared" si="154"/>
        <v>278</v>
      </c>
      <c r="G283" s="100">
        <v>461</v>
      </c>
      <c r="H283" s="169">
        <f t="shared" si="125"/>
        <v>1</v>
      </c>
      <c r="I283" s="169">
        <f t="shared" si="126"/>
        <v>26</v>
      </c>
      <c r="J283" s="331">
        <f t="shared" si="127"/>
        <v>2.2812096701875473</v>
      </c>
      <c r="K283" s="99"/>
      <c r="L283" s="268"/>
      <c r="M283" s="268" t="e">
        <f>(INDEX(Finish_table!R$4:R$83,MATCH('10Year_History_Results'!$G283,Finish_table!S$4:S$83,0),1))</f>
        <v>#N/A</v>
      </c>
      <c r="N283" s="268" t="e">
        <f>(INDEX(Finish_table!Z$4:Z$99,MATCH('10Year_History_Results'!$G283,Finish_table!AA$4:AA$99,0),1))</f>
        <v>#N/A</v>
      </c>
      <c r="O283" s="268" t="e">
        <f>(INDEX(Finish_table!AI$4:AI$99,MATCH('10Year_History_Results'!$G283,Finish_table!AJ$4:AJ$99,0),1))</f>
        <v>#N/A</v>
      </c>
      <c r="P283" s="268" t="str">
        <f>(INDEX(Finish_table!AR$4:AR$99,MATCH('10Year_History_Results'!$G283,Finish_table!AS$4:AS$99,0),1))</f>
        <v>F</v>
      </c>
      <c r="Q283" s="268" t="e">
        <f>(INDEX(Finish_table!BA$4:BA$99,MATCH('10Year_History_Results'!$G283,Finish_table!BB$4:BB$99,0),1))</f>
        <v>#N/A</v>
      </c>
      <c r="R283" s="268" t="e">
        <f>(INDEX(Finish_table!BJ$4:BJ$99,MATCH('10Year_History_Results'!$G283,Finish_table!BK$4:BK$99,0),1))</f>
        <v>#N/A</v>
      </c>
      <c r="S283" s="268" t="e">
        <f>(INDEX(Finish_table!BS$4:BS$99,MATCH('10Year_History_Results'!$G283,Finish_table!BT$4:BT$99,0),1))</f>
        <v>#N/A</v>
      </c>
      <c r="T283" s="268" t="e">
        <f>(INDEX(Finish_table!CB$4:CB$99,MATCH('10Year_History_Results'!$G283,Finish_table!CC$4:CC$99,0),1))</f>
        <v>#N/A</v>
      </c>
      <c r="U283" s="268" t="e">
        <f>(INDEX(Finish_table!CK$4:CK$99,MATCH('10Year_History_Results'!$G283,Finish_table!CL$4:CL$99,0),1))</f>
        <v>#N/A</v>
      </c>
      <c r="V283" s="288" t="e">
        <f>(INDEX(Finish_table!CT$4:CT$99,MATCH('10Year_History_Results'!$G283,Finish_table!CU$4:CU$99,0),1))</f>
        <v>#N/A</v>
      </c>
      <c r="W283" s="2"/>
      <c r="Z283">
        <f t="shared" si="128"/>
        <v>461</v>
      </c>
      <c r="AA283" s="117"/>
      <c r="AB283" s="2"/>
      <c r="AC283" s="2">
        <f t="shared" si="148"/>
        <v>0</v>
      </c>
      <c r="AD283" s="2">
        <f t="shared" si="129"/>
        <v>0</v>
      </c>
      <c r="AE283" s="2">
        <f t="shared" si="130"/>
        <v>0</v>
      </c>
      <c r="AF283" s="2">
        <f t="shared" si="131"/>
        <v>20</v>
      </c>
      <c r="AG283" s="2">
        <f t="shared" si="132"/>
        <v>0</v>
      </c>
      <c r="AH283" s="2">
        <f t="shared" si="133"/>
        <v>0</v>
      </c>
      <c r="AI283" s="2">
        <f t="shared" si="134"/>
        <v>0</v>
      </c>
      <c r="AJ283" s="2">
        <f t="shared" si="135"/>
        <v>0</v>
      </c>
      <c r="AK283" s="2">
        <f t="shared" si="136"/>
        <v>0</v>
      </c>
      <c r="AL283" s="154">
        <f t="shared" si="137"/>
        <v>0</v>
      </c>
      <c r="AM283" s="2">
        <f t="shared" si="149"/>
        <v>6.324555320336759</v>
      </c>
      <c r="AN283" s="2"/>
      <c r="AO283">
        <f t="shared" si="150"/>
        <v>461</v>
      </c>
      <c r="AP283" s="117"/>
      <c r="AQ283" s="2"/>
      <c r="AR283" s="2">
        <f>INDEX('2001'!$B$44:$B$140,'10Year_History_Results'!BF283)</f>
        <v>0</v>
      </c>
      <c r="AS283" s="2">
        <f>INDEX('2002'!$B$44:$B$140,'10Year_History_Results'!BG283)</f>
        <v>0</v>
      </c>
      <c r="AT283" s="2">
        <f>INDEX('2003'!$B$44:$B$140,'10Year_History_Results'!BH283)</f>
        <v>0</v>
      </c>
      <c r="AU283" s="2">
        <f>INDEX('2004'!$B$44:$B$140,'10Year_History_Results'!BI283)</f>
        <v>6</v>
      </c>
      <c r="AV283" s="2">
        <f>INDEX('2005'!$B$44:$B$140,'10Year_History_Results'!BJ283)</f>
        <v>0</v>
      </c>
      <c r="AW283" s="2">
        <f>INDEX('2006'!$B$44:$B$140,'10Year_History_Results'!BK283)</f>
        <v>0</v>
      </c>
      <c r="AX283" s="2">
        <f>INDEX('2007'!$B$44:$B$140,'10Year_History_Results'!BL283)</f>
        <v>0</v>
      </c>
      <c r="AY283" s="2">
        <f>INDEX('2008'!$B$44:$B$140,'10Year_History_Results'!BM283)</f>
        <v>0</v>
      </c>
      <c r="AZ283" s="2">
        <f>INDEX('2009'!$B$44:$B$140,'10Year_History_Results'!BN283)</f>
        <v>0</v>
      </c>
      <c r="BA283" s="154">
        <f>INDEX('2010'!$B$44:$B$140,'10Year_History_Results'!BO283)</f>
        <v>0</v>
      </c>
      <c r="BC283">
        <f t="shared" si="151"/>
        <v>461</v>
      </c>
      <c r="BD283" s="117"/>
      <c r="BE283" s="2"/>
      <c r="BF283" s="2">
        <f>IF(ISNA(MATCH($BC283,'2001'!$A$44:$A$139,0)),97,MATCH($BC283,'2001'!$A$44:$A$139,0))</f>
        <v>97</v>
      </c>
      <c r="BG283" s="2">
        <f>IF(ISNA(MATCH($BC283,'2002'!$A$44:$A$139,0)),97,MATCH($BC283,'2002'!$A$44:$A$139,0))</f>
        <v>97</v>
      </c>
      <c r="BH283" s="2">
        <f>IF(ISNA(MATCH($BC283,'2003'!$A$44:$A$139,0)),97,MATCH($BC283,'2003'!$A$44:$A$139,0))</f>
        <v>97</v>
      </c>
      <c r="BI283" s="2">
        <f>IF(ISNA(MATCH($BC283,'2004'!$A$44:$A$139,0)),97,MATCH($BC283,'2004'!$A$44:$A$139,0))</f>
        <v>62</v>
      </c>
      <c r="BJ283" s="2">
        <f>IF(ISNA(MATCH($BC283,'2005'!$A$44:$A$139,0)),97,MATCH($BC283,'2005'!$A$44:$A$139,0))</f>
        <v>97</v>
      </c>
      <c r="BK283" s="2">
        <f>IF(ISNA(MATCH($BC283,'2006'!$A$44:$A$139,0)),97,MATCH($BC283,'2006'!$A$44:$A$139,0))</f>
        <v>97</v>
      </c>
      <c r="BL283" s="2">
        <f>IF(ISNA(MATCH($BC283,'2007'!$A$44:$A$139,0)),97,MATCH($BC283,'2007'!$A$44:$A$139,0))</f>
        <v>97</v>
      </c>
      <c r="BM283" s="2">
        <f>IF(ISNA(MATCH($BC283,'2008'!$A$44:$A$139,0)),97,MATCH($BC283,'2008'!$A$44:$A$139,0))</f>
        <v>97</v>
      </c>
      <c r="BN283" s="2">
        <f>IF(ISNA(MATCH($BC283,'2009'!$A$44:$A$139,0)),97,MATCH($BC283,'2009'!$A$44:$A$139,0))</f>
        <v>97</v>
      </c>
      <c r="BO283" s="154">
        <f>IF(ISNA(MATCH($BC283,'2010'!$A$44:$A$139,0)),97,MATCH($BC283,'2010'!$A$44:$A$139,0))</f>
        <v>97</v>
      </c>
      <c r="BQ283">
        <f t="shared" si="152"/>
        <v>461</v>
      </c>
      <c r="BR283" s="326"/>
      <c r="BS283" s="324"/>
      <c r="BT283" s="324">
        <f t="shared" si="153"/>
        <v>0</v>
      </c>
      <c r="BU283" s="324">
        <f t="shared" si="138"/>
        <v>0</v>
      </c>
      <c r="BV283" s="324">
        <f t="shared" si="139"/>
        <v>0</v>
      </c>
      <c r="BW283" s="324">
        <f t="shared" si="140"/>
        <v>26</v>
      </c>
      <c r="BX283" s="324">
        <f t="shared" si="141"/>
        <v>17.331599999999998</v>
      </c>
      <c r="BY283" s="324">
        <f t="shared" si="142"/>
        <v>11.553244559999998</v>
      </c>
      <c r="BZ283" s="324">
        <f t="shared" si="143"/>
        <v>7.7013928236959979</v>
      </c>
      <c r="CA283" s="324">
        <f t="shared" si="144"/>
        <v>5.133748456275752</v>
      </c>
      <c r="CB283" s="324">
        <f t="shared" si="145"/>
        <v>3.4221567209534163</v>
      </c>
      <c r="CC283" s="325">
        <f t="shared" si="146"/>
        <v>2.2812096701875473</v>
      </c>
    </row>
    <row r="284" spans="2:81" ht="13.5" thickBot="1">
      <c r="B284" s="138">
        <v>135</v>
      </c>
      <c r="C284" s="52">
        <f t="shared" si="124"/>
        <v>6</v>
      </c>
      <c r="D284" s="52">
        <f t="shared" si="147"/>
        <v>6</v>
      </c>
      <c r="E284" s="99"/>
      <c r="F284" s="2">
        <f t="shared" si="154"/>
        <v>279</v>
      </c>
      <c r="G284" s="100">
        <v>1272</v>
      </c>
      <c r="H284" s="169">
        <f t="shared" si="125"/>
        <v>1</v>
      </c>
      <c r="I284" s="169">
        <f t="shared" si="126"/>
        <v>26</v>
      </c>
      <c r="J284" s="331">
        <f t="shared" si="127"/>
        <v>2.2812096701875473</v>
      </c>
      <c r="K284" s="99"/>
      <c r="L284" s="268"/>
      <c r="M284" s="268" t="e">
        <f>(INDEX(Finish_table!R$4:R$83,MATCH('10Year_History_Results'!$G284,Finish_table!S$4:S$83,0),1))</f>
        <v>#N/A</v>
      </c>
      <c r="N284" s="268" t="e">
        <f>(INDEX(Finish_table!Z$4:Z$99,MATCH('10Year_History_Results'!$G284,Finish_table!AA$4:AA$99,0),1))</f>
        <v>#N/A</v>
      </c>
      <c r="O284" s="268" t="e">
        <f>(INDEX(Finish_table!AI$4:AI$99,MATCH('10Year_History_Results'!$G284,Finish_table!AJ$4:AJ$99,0),1))</f>
        <v>#N/A</v>
      </c>
      <c r="P284" s="268" t="str">
        <f>(INDEX(Finish_table!AR$4:AR$99,MATCH('10Year_History_Results'!$G284,Finish_table!AS$4:AS$99,0),1))</f>
        <v>F</v>
      </c>
      <c r="Q284" s="268" t="e">
        <f>(INDEX(Finish_table!BA$4:BA$99,MATCH('10Year_History_Results'!$G284,Finish_table!BB$4:BB$99,0),1))</f>
        <v>#N/A</v>
      </c>
      <c r="R284" s="268" t="e">
        <f>(INDEX(Finish_table!BJ$4:BJ$99,MATCH('10Year_History_Results'!$G284,Finish_table!BK$4:BK$99,0),1))</f>
        <v>#N/A</v>
      </c>
      <c r="S284" s="268" t="e">
        <f>(INDEX(Finish_table!BS$4:BS$99,MATCH('10Year_History_Results'!$G284,Finish_table!BT$4:BT$99,0),1))</f>
        <v>#N/A</v>
      </c>
      <c r="T284" s="268" t="e">
        <f>(INDEX(Finish_table!CB$4:CB$99,MATCH('10Year_History_Results'!$G284,Finish_table!CC$4:CC$99,0),1))</f>
        <v>#N/A</v>
      </c>
      <c r="U284" s="268" t="e">
        <f>(INDEX(Finish_table!CK$4:CK$99,MATCH('10Year_History_Results'!$G284,Finish_table!CL$4:CL$99,0),1))</f>
        <v>#N/A</v>
      </c>
      <c r="V284" s="288" t="e">
        <f>(INDEX(Finish_table!CT$4:CT$99,MATCH('10Year_History_Results'!$G284,Finish_table!CU$4:CU$99,0),1))</f>
        <v>#N/A</v>
      </c>
      <c r="W284" s="2"/>
      <c r="Z284">
        <f t="shared" si="128"/>
        <v>1272</v>
      </c>
      <c r="AA284" s="117"/>
      <c r="AB284" s="2"/>
      <c r="AC284" s="2">
        <f t="shared" si="148"/>
        <v>0</v>
      </c>
      <c r="AD284" s="2">
        <f t="shared" si="129"/>
        <v>0</v>
      </c>
      <c r="AE284" s="2">
        <f t="shared" si="130"/>
        <v>0</v>
      </c>
      <c r="AF284" s="2">
        <f t="shared" si="131"/>
        <v>20</v>
      </c>
      <c r="AG284" s="2">
        <f t="shared" si="132"/>
        <v>0</v>
      </c>
      <c r="AH284" s="2">
        <f t="shared" si="133"/>
        <v>0</v>
      </c>
      <c r="AI284" s="2">
        <f t="shared" si="134"/>
        <v>0</v>
      </c>
      <c r="AJ284" s="2">
        <f t="shared" si="135"/>
        <v>0</v>
      </c>
      <c r="AK284" s="2">
        <f t="shared" si="136"/>
        <v>0</v>
      </c>
      <c r="AL284" s="154">
        <f t="shared" si="137"/>
        <v>0</v>
      </c>
      <c r="AM284" s="2">
        <f t="shared" si="149"/>
        <v>6.324555320336759</v>
      </c>
      <c r="AN284" s="2"/>
      <c r="AO284">
        <f t="shared" si="150"/>
        <v>1272</v>
      </c>
      <c r="AP284" s="117"/>
      <c r="AQ284" s="2"/>
      <c r="AR284" s="2">
        <f>INDEX('2001'!$B$44:$B$140,'10Year_History_Results'!BF284)</f>
        <v>0</v>
      </c>
      <c r="AS284" s="2">
        <f>INDEX('2002'!$B$44:$B$140,'10Year_History_Results'!BG284)</f>
        <v>0</v>
      </c>
      <c r="AT284" s="2">
        <f>INDEX('2003'!$B$44:$B$140,'10Year_History_Results'!BH284)</f>
        <v>0</v>
      </c>
      <c r="AU284" s="2">
        <f>INDEX('2004'!$B$44:$B$140,'10Year_History_Results'!BI284)</f>
        <v>6</v>
      </c>
      <c r="AV284" s="2">
        <f>INDEX('2005'!$B$44:$B$140,'10Year_History_Results'!BJ284)</f>
        <v>0</v>
      </c>
      <c r="AW284" s="2">
        <f>INDEX('2006'!$B$44:$B$140,'10Year_History_Results'!BK284)</f>
        <v>0</v>
      </c>
      <c r="AX284" s="2">
        <f>INDEX('2007'!$B$44:$B$140,'10Year_History_Results'!BL284)</f>
        <v>0</v>
      </c>
      <c r="AY284" s="2">
        <f>INDEX('2008'!$B$44:$B$140,'10Year_History_Results'!BM284)</f>
        <v>0</v>
      </c>
      <c r="AZ284" s="2">
        <f>INDEX('2009'!$B$44:$B$140,'10Year_History_Results'!BN284)</f>
        <v>0</v>
      </c>
      <c r="BA284" s="154">
        <f>INDEX('2010'!$B$44:$B$140,'10Year_History_Results'!BO284)</f>
        <v>0</v>
      </c>
      <c r="BC284">
        <f t="shared" si="151"/>
        <v>1272</v>
      </c>
      <c r="BD284" s="117"/>
      <c r="BE284" s="2"/>
      <c r="BF284" s="2">
        <f>IF(ISNA(MATCH($BC284,'2001'!$A$44:$A$139,0)),97,MATCH($BC284,'2001'!$A$44:$A$139,0))</f>
        <v>97</v>
      </c>
      <c r="BG284" s="2">
        <f>IF(ISNA(MATCH($BC284,'2002'!$A$44:$A$139,0)),97,MATCH($BC284,'2002'!$A$44:$A$139,0))</f>
        <v>97</v>
      </c>
      <c r="BH284" s="2">
        <f>IF(ISNA(MATCH($BC284,'2003'!$A$44:$A$139,0)),97,MATCH($BC284,'2003'!$A$44:$A$139,0))</f>
        <v>97</v>
      </c>
      <c r="BI284" s="2">
        <f>IF(ISNA(MATCH($BC284,'2004'!$A$44:$A$139,0)),97,MATCH($BC284,'2004'!$A$44:$A$139,0))</f>
        <v>91</v>
      </c>
      <c r="BJ284" s="2">
        <f>IF(ISNA(MATCH($BC284,'2005'!$A$44:$A$139,0)),97,MATCH($BC284,'2005'!$A$44:$A$139,0))</f>
        <v>97</v>
      </c>
      <c r="BK284" s="2">
        <f>IF(ISNA(MATCH($BC284,'2006'!$A$44:$A$139,0)),97,MATCH($BC284,'2006'!$A$44:$A$139,0))</f>
        <v>97</v>
      </c>
      <c r="BL284" s="2">
        <f>IF(ISNA(MATCH($BC284,'2007'!$A$44:$A$139,0)),97,MATCH($BC284,'2007'!$A$44:$A$139,0))</f>
        <v>97</v>
      </c>
      <c r="BM284" s="2">
        <f>IF(ISNA(MATCH($BC284,'2008'!$A$44:$A$139,0)),97,MATCH($BC284,'2008'!$A$44:$A$139,0))</f>
        <v>97</v>
      </c>
      <c r="BN284" s="2">
        <f>IF(ISNA(MATCH($BC284,'2009'!$A$44:$A$139,0)),97,MATCH($BC284,'2009'!$A$44:$A$139,0))</f>
        <v>97</v>
      </c>
      <c r="BO284" s="154">
        <f>IF(ISNA(MATCH($BC284,'2010'!$A$44:$A$139,0)),97,MATCH($BC284,'2010'!$A$44:$A$139,0))</f>
        <v>97</v>
      </c>
      <c r="BQ284">
        <f t="shared" si="152"/>
        <v>1272</v>
      </c>
      <c r="BR284" s="326"/>
      <c r="BS284" s="324"/>
      <c r="BT284" s="324">
        <f t="shared" si="153"/>
        <v>0</v>
      </c>
      <c r="BU284" s="324">
        <f t="shared" si="138"/>
        <v>0</v>
      </c>
      <c r="BV284" s="324">
        <f t="shared" si="139"/>
        <v>0</v>
      </c>
      <c r="BW284" s="324">
        <f t="shared" si="140"/>
        <v>26</v>
      </c>
      <c r="BX284" s="324">
        <f t="shared" si="141"/>
        <v>17.331599999999998</v>
      </c>
      <c r="BY284" s="324">
        <f t="shared" si="142"/>
        <v>11.553244559999998</v>
      </c>
      <c r="BZ284" s="324">
        <f t="shared" si="143"/>
        <v>7.7013928236959979</v>
      </c>
      <c r="CA284" s="324">
        <f t="shared" si="144"/>
        <v>5.133748456275752</v>
      </c>
      <c r="CB284" s="324">
        <f t="shared" si="145"/>
        <v>3.4221567209534163</v>
      </c>
      <c r="CC284" s="325">
        <f t="shared" si="146"/>
        <v>2.2812096701875473</v>
      </c>
    </row>
    <row r="285" spans="2:81" ht="13.5" thickBot="1">
      <c r="B285" s="138">
        <v>138</v>
      </c>
      <c r="C285" s="52">
        <f t="shared" si="124"/>
        <v>1</v>
      </c>
      <c r="D285" s="52">
        <f t="shared" si="147"/>
        <v>0</v>
      </c>
      <c r="E285" s="99"/>
      <c r="F285" s="2">
        <f t="shared" si="154"/>
        <v>280</v>
      </c>
      <c r="G285" s="158">
        <v>326</v>
      </c>
      <c r="H285" s="169">
        <f t="shared" si="125"/>
        <v>1</v>
      </c>
      <c r="I285" s="169">
        <f t="shared" si="126"/>
        <v>5</v>
      </c>
      <c r="J285" s="331">
        <f t="shared" si="127"/>
        <v>2.2217777999999999</v>
      </c>
      <c r="K285" s="99"/>
      <c r="L285" s="268"/>
      <c r="M285" s="268" t="e">
        <f>(INDEX(Finish_table!R$4:R$83,MATCH('10Year_History_Results'!$G285,Finish_table!S$4:S$83,0),1))</f>
        <v>#N/A</v>
      </c>
      <c r="N285" s="268" t="e">
        <f>(INDEX(Finish_table!Z$4:Z$99,MATCH('10Year_History_Results'!$G285,Finish_table!AA$4:AA$99,0),1))</f>
        <v>#N/A</v>
      </c>
      <c r="O285" s="268" t="e">
        <f>(INDEX(Finish_table!AI$4:AI$99,MATCH('10Year_History_Results'!$G285,Finish_table!AJ$4:AJ$99,0),1))</f>
        <v>#N/A</v>
      </c>
      <c r="P285" s="268" t="e">
        <f>(INDEX(Finish_table!AR$4:AR$99,MATCH('10Year_History_Results'!$G285,Finish_table!AS$4:AS$99,0),1))</f>
        <v>#N/A</v>
      </c>
      <c r="Q285" s="268" t="e">
        <f>(INDEX(Finish_table!BA$4:BA$99,MATCH('10Year_History_Results'!$G285,Finish_table!BB$4:BB$99,0),1))</f>
        <v>#N/A</v>
      </c>
      <c r="R285" s="268" t="e">
        <f>(INDEX(Finish_table!BJ$4:BJ$99,MATCH('10Year_History_Results'!$G285,Finish_table!BK$4:BK$99,0),1))</f>
        <v>#N/A</v>
      </c>
      <c r="S285" s="268" t="e">
        <f>(INDEX(Finish_table!BS$4:BS$99,MATCH('10Year_History_Results'!$G285,Finish_table!BT$4:BT$99,0),1))</f>
        <v>#N/A</v>
      </c>
      <c r="T285" s="268" t="str">
        <f>(INDEX(Finish_table!CB$4:CB$99,MATCH('10Year_History_Results'!$G285,Finish_table!CC$4:CC$99,0),1))</f>
        <v>QF</v>
      </c>
      <c r="U285" s="268" t="e">
        <f>(INDEX(Finish_table!CK$4:CK$99,MATCH('10Year_History_Results'!$G285,Finish_table!CL$4:CL$99,0),1))</f>
        <v>#N/A</v>
      </c>
      <c r="V285" s="288" t="e">
        <f>(INDEX(Finish_table!CT$4:CT$99,MATCH('10Year_History_Results'!$G285,Finish_table!CU$4:CU$99,0),1))</f>
        <v>#N/A</v>
      </c>
      <c r="W285" s="2"/>
      <c r="Z285">
        <f t="shared" si="128"/>
        <v>326</v>
      </c>
      <c r="AA285" s="117"/>
      <c r="AB285" s="2"/>
      <c r="AC285" s="2">
        <f t="shared" si="148"/>
        <v>0</v>
      </c>
      <c r="AD285" s="2">
        <f t="shared" si="129"/>
        <v>0</v>
      </c>
      <c r="AE285" s="2">
        <f t="shared" si="130"/>
        <v>0</v>
      </c>
      <c r="AF285" s="2">
        <f t="shared" si="131"/>
        <v>0</v>
      </c>
      <c r="AG285" s="2">
        <f t="shared" si="132"/>
        <v>0</v>
      </c>
      <c r="AH285" s="2">
        <f t="shared" si="133"/>
        <v>0</v>
      </c>
      <c r="AI285" s="2">
        <f t="shared" si="134"/>
        <v>0</v>
      </c>
      <c r="AJ285" s="2">
        <f t="shared" si="135"/>
        <v>0</v>
      </c>
      <c r="AK285" s="2">
        <f t="shared" si="136"/>
        <v>0</v>
      </c>
      <c r="AL285" s="154">
        <f t="shared" si="137"/>
        <v>0</v>
      </c>
      <c r="AM285" s="2">
        <f t="shared" si="149"/>
        <v>0</v>
      </c>
      <c r="AN285" s="2"/>
      <c r="AO285">
        <f t="shared" si="150"/>
        <v>326</v>
      </c>
      <c r="AP285" s="117"/>
      <c r="AQ285" s="2"/>
      <c r="AR285" s="2">
        <f>INDEX('2001'!$B$44:$B$140,'10Year_History_Results'!BF285)</f>
        <v>0</v>
      </c>
      <c r="AS285" s="2">
        <f>INDEX('2002'!$B$44:$B$140,'10Year_History_Results'!BG285)</f>
        <v>0</v>
      </c>
      <c r="AT285" s="2">
        <f>INDEX('2003'!$B$44:$B$140,'10Year_History_Results'!BH285)</f>
        <v>0</v>
      </c>
      <c r="AU285" s="2">
        <f>INDEX('2004'!$B$44:$B$140,'10Year_History_Results'!BI285)</f>
        <v>0</v>
      </c>
      <c r="AV285" s="2">
        <f>INDEX('2005'!$B$44:$B$140,'10Year_History_Results'!BJ285)</f>
        <v>0</v>
      </c>
      <c r="AW285" s="2">
        <f>INDEX('2006'!$B$44:$B$140,'10Year_History_Results'!BK285)</f>
        <v>0</v>
      </c>
      <c r="AX285" s="2">
        <f>INDEX('2007'!$B$44:$B$140,'10Year_History_Results'!BL285)</f>
        <v>0</v>
      </c>
      <c r="AY285" s="2">
        <f>INDEX('2008'!$B$44:$B$140,'10Year_History_Results'!BM285)</f>
        <v>5</v>
      </c>
      <c r="AZ285" s="2">
        <f>INDEX('2009'!$B$44:$B$140,'10Year_History_Results'!BN285)</f>
        <v>0</v>
      </c>
      <c r="BA285" s="154">
        <f>INDEX('2010'!$B$44:$B$140,'10Year_History_Results'!BO285)</f>
        <v>0</v>
      </c>
      <c r="BC285">
        <f t="shared" si="151"/>
        <v>326</v>
      </c>
      <c r="BD285" s="117"/>
      <c r="BE285" s="2"/>
      <c r="BF285" s="2">
        <f>IF(ISNA(MATCH($BC285,'2001'!$A$44:$A$139,0)),97,MATCH($BC285,'2001'!$A$44:$A$139,0))</f>
        <v>97</v>
      </c>
      <c r="BG285" s="2">
        <f>IF(ISNA(MATCH($BC285,'2002'!$A$44:$A$139,0)),97,MATCH($BC285,'2002'!$A$44:$A$139,0))</f>
        <v>97</v>
      </c>
      <c r="BH285" s="2">
        <f>IF(ISNA(MATCH($BC285,'2003'!$A$44:$A$139,0)),97,MATCH($BC285,'2003'!$A$44:$A$139,0))</f>
        <v>97</v>
      </c>
      <c r="BI285" s="2">
        <f>IF(ISNA(MATCH($BC285,'2004'!$A$44:$A$139,0)),97,MATCH($BC285,'2004'!$A$44:$A$139,0))</f>
        <v>97</v>
      </c>
      <c r="BJ285" s="2">
        <f>IF(ISNA(MATCH($BC285,'2005'!$A$44:$A$139,0)),97,MATCH($BC285,'2005'!$A$44:$A$139,0))</f>
        <v>97</v>
      </c>
      <c r="BK285" s="2">
        <f>IF(ISNA(MATCH($BC285,'2006'!$A$44:$A$139,0)),97,MATCH($BC285,'2006'!$A$44:$A$139,0))</f>
        <v>97</v>
      </c>
      <c r="BL285" s="2">
        <f>IF(ISNA(MATCH($BC285,'2007'!$A$44:$A$139,0)),97,MATCH($BC285,'2007'!$A$44:$A$139,0))</f>
        <v>97</v>
      </c>
      <c r="BM285" s="2">
        <f>IF(ISNA(MATCH($BC285,'2008'!$A$44:$A$139,0)),97,MATCH($BC285,'2008'!$A$44:$A$139,0))</f>
        <v>44</v>
      </c>
      <c r="BN285" s="2">
        <f>IF(ISNA(MATCH($BC285,'2009'!$A$44:$A$139,0)),97,MATCH($BC285,'2009'!$A$44:$A$139,0))</f>
        <v>97</v>
      </c>
      <c r="BO285" s="154">
        <f>IF(ISNA(MATCH($BC285,'2010'!$A$44:$A$139,0)),97,MATCH($BC285,'2010'!$A$44:$A$139,0))</f>
        <v>97</v>
      </c>
      <c r="BQ285">
        <f t="shared" si="152"/>
        <v>326</v>
      </c>
      <c r="BR285" s="326"/>
      <c r="BS285" s="324"/>
      <c r="BT285" s="324">
        <f t="shared" si="153"/>
        <v>0</v>
      </c>
      <c r="BU285" s="324">
        <f t="shared" si="138"/>
        <v>0</v>
      </c>
      <c r="BV285" s="324">
        <f t="shared" si="139"/>
        <v>0</v>
      </c>
      <c r="BW285" s="324">
        <f t="shared" si="140"/>
        <v>0</v>
      </c>
      <c r="BX285" s="324">
        <f t="shared" si="141"/>
        <v>0</v>
      </c>
      <c r="BY285" s="324">
        <f t="shared" si="142"/>
        <v>0</v>
      </c>
      <c r="BZ285" s="324">
        <f t="shared" si="143"/>
        <v>0</v>
      </c>
      <c r="CA285" s="324">
        <f t="shared" si="144"/>
        <v>5</v>
      </c>
      <c r="CB285" s="324">
        <f t="shared" si="145"/>
        <v>3.3329999999999997</v>
      </c>
      <c r="CC285" s="325">
        <f t="shared" si="146"/>
        <v>2.2217777999999999</v>
      </c>
    </row>
    <row r="286" spans="2:81" ht="13.5" thickBot="1">
      <c r="B286" s="138">
        <v>138</v>
      </c>
      <c r="C286" s="52">
        <f t="shared" si="124"/>
        <v>2</v>
      </c>
      <c r="D286" s="52">
        <f t="shared" si="147"/>
        <v>2</v>
      </c>
      <c r="E286" s="99"/>
      <c r="F286" s="2">
        <f t="shared" si="154"/>
        <v>281</v>
      </c>
      <c r="G286" s="158">
        <v>2046</v>
      </c>
      <c r="H286" s="169">
        <f t="shared" si="125"/>
        <v>1</v>
      </c>
      <c r="I286" s="169">
        <f t="shared" si="126"/>
        <v>5</v>
      </c>
      <c r="J286" s="331">
        <f t="shared" si="127"/>
        <v>2.2217777999999999</v>
      </c>
      <c r="K286" s="99"/>
      <c r="L286" s="268"/>
      <c r="M286" s="268" t="e">
        <f>(INDEX(Finish_table!R$4:R$83,MATCH('10Year_History_Results'!$G286,Finish_table!S$4:S$83,0),1))</f>
        <v>#N/A</v>
      </c>
      <c r="N286" s="268" t="e">
        <f>(INDEX(Finish_table!Z$4:Z$99,MATCH('10Year_History_Results'!$G286,Finish_table!AA$4:AA$99,0),1))</f>
        <v>#N/A</v>
      </c>
      <c r="O286" s="268" t="e">
        <f>(INDEX(Finish_table!AI$4:AI$99,MATCH('10Year_History_Results'!$G286,Finish_table!AJ$4:AJ$99,0),1))</f>
        <v>#N/A</v>
      </c>
      <c r="P286" s="268" t="e">
        <f>(INDEX(Finish_table!AR$4:AR$99,MATCH('10Year_History_Results'!$G286,Finish_table!AS$4:AS$99,0),1))</f>
        <v>#N/A</v>
      </c>
      <c r="Q286" s="268" t="e">
        <f>(INDEX(Finish_table!BA$4:BA$99,MATCH('10Year_History_Results'!$G286,Finish_table!BB$4:BB$99,0),1))</f>
        <v>#N/A</v>
      </c>
      <c r="R286" s="268" t="e">
        <f>(INDEX(Finish_table!BJ$4:BJ$99,MATCH('10Year_History_Results'!$G286,Finish_table!BK$4:BK$99,0),1))</f>
        <v>#N/A</v>
      </c>
      <c r="S286" s="268" t="e">
        <f>(INDEX(Finish_table!BS$4:BS$99,MATCH('10Year_History_Results'!$G286,Finish_table!BT$4:BT$99,0),1))</f>
        <v>#N/A</v>
      </c>
      <c r="T286" s="268" t="str">
        <f>(INDEX(Finish_table!CB$4:CB$99,MATCH('10Year_History_Results'!$G286,Finish_table!CC$4:CC$99,0),1))</f>
        <v>QF</v>
      </c>
      <c r="U286" s="268" t="e">
        <f>(INDEX(Finish_table!CK$4:CK$99,MATCH('10Year_History_Results'!$G286,Finish_table!CL$4:CL$99,0),1))</f>
        <v>#N/A</v>
      </c>
      <c r="V286" s="288" t="e">
        <f>(INDEX(Finish_table!CT$4:CT$99,MATCH('10Year_History_Results'!$G286,Finish_table!CU$4:CU$99,0),1))</f>
        <v>#N/A</v>
      </c>
      <c r="W286" s="2"/>
      <c r="Z286">
        <f t="shared" si="128"/>
        <v>2046</v>
      </c>
      <c r="AA286" s="117"/>
      <c r="AB286" s="2"/>
      <c r="AC286" s="2">
        <f t="shared" si="148"/>
        <v>0</v>
      </c>
      <c r="AD286" s="2">
        <f t="shared" si="129"/>
        <v>0</v>
      </c>
      <c r="AE286" s="2">
        <f t="shared" si="130"/>
        <v>0</v>
      </c>
      <c r="AF286" s="2">
        <f t="shared" si="131"/>
        <v>0</v>
      </c>
      <c r="AG286" s="2">
        <f t="shared" si="132"/>
        <v>0</v>
      </c>
      <c r="AH286" s="2">
        <f t="shared" si="133"/>
        <v>0</v>
      </c>
      <c r="AI286" s="2">
        <f t="shared" si="134"/>
        <v>0</v>
      </c>
      <c r="AJ286" s="2">
        <f t="shared" si="135"/>
        <v>0</v>
      </c>
      <c r="AK286" s="2">
        <f t="shared" si="136"/>
        <v>0</v>
      </c>
      <c r="AL286" s="154">
        <f t="shared" si="137"/>
        <v>0</v>
      </c>
      <c r="AM286" s="2">
        <f t="shared" si="149"/>
        <v>0</v>
      </c>
      <c r="AN286" s="2"/>
      <c r="AO286">
        <f t="shared" si="150"/>
        <v>2046</v>
      </c>
      <c r="AP286" s="117"/>
      <c r="AQ286" s="2"/>
      <c r="AR286" s="2">
        <f>INDEX('2001'!$B$44:$B$140,'10Year_History_Results'!BF286)</f>
        <v>0</v>
      </c>
      <c r="AS286" s="2">
        <f>INDEX('2002'!$B$44:$B$140,'10Year_History_Results'!BG286)</f>
        <v>0</v>
      </c>
      <c r="AT286" s="2">
        <f>INDEX('2003'!$B$44:$B$140,'10Year_History_Results'!BH286)</f>
        <v>0</v>
      </c>
      <c r="AU286" s="2">
        <f>INDEX('2004'!$B$44:$B$140,'10Year_History_Results'!BI286)</f>
        <v>0</v>
      </c>
      <c r="AV286" s="2">
        <f>INDEX('2005'!$B$44:$B$140,'10Year_History_Results'!BJ286)</f>
        <v>0</v>
      </c>
      <c r="AW286" s="2">
        <f>INDEX('2006'!$B$44:$B$140,'10Year_History_Results'!BK286)</f>
        <v>0</v>
      </c>
      <c r="AX286" s="2">
        <f>INDEX('2007'!$B$44:$B$140,'10Year_History_Results'!BL286)</f>
        <v>0</v>
      </c>
      <c r="AY286" s="2">
        <f>INDEX('2008'!$B$44:$B$140,'10Year_History_Results'!BM286)</f>
        <v>5</v>
      </c>
      <c r="AZ286" s="2">
        <f>INDEX('2009'!$B$44:$B$140,'10Year_History_Results'!BN286)</f>
        <v>0</v>
      </c>
      <c r="BA286" s="154">
        <f>INDEX('2010'!$B$44:$B$140,'10Year_History_Results'!BO286)</f>
        <v>0</v>
      </c>
      <c r="BC286">
        <f t="shared" si="151"/>
        <v>2046</v>
      </c>
      <c r="BD286" s="117"/>
      <c r="BE286" s="2"/>
      <c r="BF286" s="2">
        <f>IF(ISNA(MATCH($BC286,'2001'!$A$44:$A$139,0)),97,MATCH($BC286,'2001'!$A$44:$A$139,0))</f>
        <v>97</v>
      </c>
      <c r="BG286" s="2">
        <f>IF(ISNA(MATCH($BC286,'2002'!$A$44:$A$139,0)),97,MATCH($BC286,'2002'!$A$44:$A$139,0))</f>
        <v>97</v>
      </c>
      <c r="BH286" s="2">
        <f>IF(ISNA(MATCH($BC286,'2003'!$A$44:$A$139,0)),97,MATCH($BC286,'2003'!$A$44:$A$139,0))</f>
        <v>97</v>
      </c>
      <c r="BI286" s="2">
        <f>IF(ISNA(MATCH($BC286,'2004'!$A$44:$A$139,0)),97,MATCH($BC286,'2004'!$A$44:$A$139,0))</f>
        <v>97</v>
      </c>
      <c r="BJ286" s="2">
        <f>IF(ISNA(MATCH($BC286,'2005'!$A$44:$A$139,0)),97,MATCH($BC286,'2005'!$A$44:$A$139,0))</f>
        <v>97</v>
      </c>
      <c r="BK286" s="2">
        <f>IF(ISNA(MATCH($BC286,'2006'!$A$44:$A$139,0)),97,MATCH($BC286,'2006'!$A$44:$A$139,0))</f>
        <v>97</v>
      </c>
      <c r="BL286" s="2">
        <f>IF(ISNA(MATCH($BC286,'2007'!$A$44:$A$139,0)),97,MATCH($BC286,'2007'!$A$44:$A$139,0))</f>
        <v>97</v>
      </c>
      <c r="BM286" s="2">
        <f>IF(ISNA(MATCH($BC286,'2008'!$A$44:$A$139,0)),97,MATCH($BC286,'2008'!$A$44:$A$139,0))</f>
        <v>87</v>
      </c>
      <c r="BN286" s="2">
        <f>IF(ISNA(MATCH($BC286,'2009'!$A$44:$A$139,0)),97,MATCH($BC286,'2009'!$A$44:$A$139,0))</f>
        <v>97</v>
      </c>
      <c r="BO286" s="154">
        <f>IF(ISNA(MATCH($BC286,'2010'!$A$44:$A$139,0)),97,MATCH($BC286,'2010'!$A$44:$A$139,0))</f>
        <v>97</v>
      </c>
      <c r="BQ286">
        <f t="shared" si="152"/>
        <v>2046</v>
      </c>
      <c r="BR286" s="326"/>
      <c r="BS286" s="324"/>
      <c r="BT286" s="324">
        <f t="shared" si="153"/>
        <v>0</v>
      </c>
      <c r="BU286" s="324">
        <f t="shared" si="138"/>
        <v>0</v>
      </c>
      <c r="BV286" s="324">
        <f t="shared" si="139"/>
        <v>0</v>
      </c>
      <c r="BW286" s="324">
        <f t="shared" si="140"/>
        <v>0</v>
      </c>
      <c r="BX286" s="324">
        <f t="shared" si="141"/>
        <v>0</v>
      </c>
      <c r="BY286" s="324">
        <f t="shared" si="142"/>
        <v>0</v>
      </c>
      <c r="BZ286" s="324">
        <f t="shared" si="143"/>
        <v>0</v>
      </c>
      <c r="CA286" s="324">
        <f t="shared" si="144"/>
        <v>5</v>
      </c>
      <c r="CB286" s="324">
        <f t="shared" si="145"/>
        <v>3.3329999999999997</v>
      </c>
      <c r="CC286" s="325">
        <f t="shared" si="146"/>
        <v>2.2217777999999999</v>
      </c>
    </row>
    <row r="287" spans="2:81" ht="13.5" thickBot="1">
      <c r="B287" s="138">
        <v>140</v>
      </c>
      <c r="C287" s="52">
        <f t="shared" si="124"/>
        <v>1</v>
      </c>
      <c r="D287" s="52">
        <f t="shared" si="147"/>
        <v>1</v>
      </c>
      <c r="E287" s="99"/>
      <c r="F287" s="2">
        <f t="shared" si="154"/>
        <v>282</v>
      </c>
      <c r="G287" s="100">
        <v>1280</v>
      </c>
      <c r="H287" s="169">
        <f t="shared" si="125"/>
        <v>1</v>
      </c>
      <c r="I287" s="169">
        <f t="shared" si="126"/>
        <v>16</v>
      </c>
      <c r="J287" s="331">
        <f t="shared" si="127"/>
        <v>2.1059425975097947</v>
      </c>
      <c r="K287" s="99"/>
      <c r="L287" s="268"/>
      <c r="M287" s="268" t="e">
        <f>(INDEX(Finish_table!R$4:R$83,MATCH('10Year_History_Results'!$G287,Finish_table!S$4:S$83,0),1))</f>
        <v>#N/A</v>
      </c>
      <c r="N287" s="268" t="e">
        <f>(INDEX(Finish_table!Z$4:Z$99,MATCH('10Year_History_Results'!$G287,Finish_table!AA$4:AA$99,0),1))</f>
        <v>#N/A</v>
      </c>
      <c r="O287" s="268" t="e">
        <f>(INDEX(Finish_table!AI$4:AI$99,MATCH('10Year_History_Results'!$G287,Finish_table!AJ$4:AJ$99,0),1))</f>
        <v>#N/A</v>
      </c>
      <c r="P287" s="268" t="e">
        <f>(INDEX(Finish_table!AR$4:AR$99,MATCH('10Year_History_Results'!$G287,Finish_table!AS$4:AS$99,0),1))</f>
        <v>#N/A</v>
      </c>
      <c r="Q287" s="268" t="str">
        <f>(INDEX(Finish_table!BA$4:BA$99,MATCH('10Year_History_Results'!$G287,Finish_table!BB$4:BB$99,0),1))</f>
        <v>QF</v>
      </c>
      <c r="R287" s="268" t="e">
        <f>(INDEX(Finish_table!BJ$4:BJ$99,MATCH('10Year_History_Results'!$G287,Finish_table!BK$4:BK$99,0),1))</f>
        <v>#N/A</v>
      </c>
      <c r="S287" s="268" t="e">
        <f>(INDEX(Finish_table!BS$4:BS$99,MATCH('10Year_History_Results'!$G287,Finish_table!BT$4:BT$99,0),1))</f>
        <v>#N/A</v>
      </c>
      <c r="T287" s="268" t="e">
        <f>(INDEX(Finish_table!CB$4:CB$99,MATCH('10Year_History_Results'!$G287,Finish_table!CC$4:CC$99,0),1))</f>
        <v>#N/A</v>
      </c>
      <c r="U287" s="268" t="e">
        <f>(INDEX(Finish_table!CK$4:CK$99,MATCH('10Year_History_Results'!$G287,Finish_table!CL$4:CL$99,0),1))</f>
        <v>#N/A</v>
      </c>
      <c r="V287" s="288" t="e">
        <f>(INDEX(Finish_table!CT$4:CT$99,MATCH('10Year_History_Results'!$G287,Finish_table!CU$4:CU$99,0),1))</f>
        <v>#N/A</v>
      </c>
      <c r="W287" s="2"/>
      <c r="Z287">
        <f t="shared" si="128"/>
        <v>1280</v>
      </c>
      <c r="AA287" s="117"/>
      <c r="AB287" s="2"/>
      <c r="AC287" s="2">
        <f t="shared" si="148"/>
        <v>0</v>
      </c>
      <c r="AD287" s="2">
        <f t="shared" si="129"/>
        <v>0</v>
      </c>
      <c r="AE287" s="2">
        <f t="shared" si="130"/>
        <v>0</v>
      </c>
      <c r="AF287" s="2">
        <f t="shared" si="131"/>
        <v>0</v>
      </c>
      <c r="AG287" s="2">
        <f t="shared" si="132"/>
        <v>0</v>
      </c>
      <c r="AH287" s="2">
        <f t="shared" si="133"/>
        <v>0</v>
      </c>
      <c r="AI287" s="2">
        <f t="shared" si="134"/>
        <v>0</v>
      </c>
      <c r="AJ287" s="2">
        <f t="shared" si="135"/>
        <v>0</v>
      </c>
      <c r="AK287" s="2">
        <f t="shared" si="136"/>
        <v>0</v>
      </c>
      <c r="AL287" s="154">
        <f t="shared" si="137"/>
        <v>0</v>
      </c>
      <c r="AM287" s="2">
        <f t="shared" si="149"/>
        <v>0</v>
      </c>
      <c r="AN287" s="2"/>
      <c r="AO287">
        <f t="shared" si="150"/>
        <v>1280</v>
      </c>
      <c r="AP287" s="117"/>
      <c r="AQ287" s="2"/>
      <c r="AR287" s="2">
        <f>INDEX('2001'!$B$44:$B$140,'10Year_History_Results'!BF287)</f>
        <v>0</v>
      </c>
      <c r="AS287" s="2">
        <f>INDEX('2002'!$B$44:$B$140,'10Year_History_Results'!BG287)</f>
        <v>0</v>
      </c>
      <c r="AT287" s="2">
        <f>INDEX('2003'!$B$44:$B$140,'10Year_History_Results'!BH287)</f>
        <v>0</v>
      </c>
      <c r="AU287" s="2">
        <f>INDEX('2004'!$B$44:$B$140,'10Year_History_Results'!BI287)</f>
        <v>0</v>
      </c>
      <c r="AV287" s="2">
        <f>INDEX('2005'!$B$44:$B$140,'10Year_History_Results'!BJ287)</f>
        <v>16</v>
      </c>
      <c r="AW287" s="2">
        <f>INDEX('2006'!$B$44:$B$140,'10Year_History_Results'!BK287)</f>
        <v>0</v>
      </c>
      <c r="AX287" s="2">
        <f>INDEX('2007'!$B$44:$B$140,'10Year_History_Results'!BL287)</f>
        <v>0</v>
      </c>
      <c r="AY287" s="2">
        <f>INDEX('2008'!$B$44:$B$140,'10Year_History_Results'!BM287)</f>
        <v>0</v>
      </c>
      <c r="AZ287" s="2">
        <f>INDEX('2009'!$B$44:$B$140,'10Year_History_Results'!BN287)</f>
        <v>0</v>
      </c>
      <c r="BA287" s="154">
        <f>INDEX('2010'!$B$44:$B$140,'10Year_History_Results'!BO287)</f>
        <v>0</v>
      </c>
      <c r="BC287">
        <f t="shared" si="151"/>
        <v>1280</v>
      </c>
      <c r="BD287" s="117"/>
      <c r="BE287" s="2"/>
      <c r="BF287" s="2">
        <f>IF(ISNA(MATCH($BC287,'2001'!$A$44:$A$139,0)),97,MATCH($BC287,'2001'!$A$44:$A$139,0))</f>
        <v>97</v>
      </c>
      <c r="BG287" s="2">
        <f>IF(ISNA(MATCH($BC287,'2002'!$A$44:$A$139,0)),97,MATCH($BC287,'2002'!$A$44:$A$139,0))</f>
        <v>97</v>
      </c>
      <c r="BH287" s="2">
        <f>IF(ISNA(MATCH($BC287,'2003'!$A$44:$A$139,0)),97,MATCH($BC287,'2003'!$A$44:$A$139,0))</f>
        <v>97</v>
      </c>
      <c r="BI287" s="2">
        <f>IF(ISNA(MATCH($BC287,'2004'!$A$44:$A$139,0)),97,MATCH($BC287,'2004'!$A$44:$A$139,0))</f>
        <v>97</v>
      </c>
      <c r="BJ287" s="2">
        <f>IF(ISNA(MATCH($BC287,'2005'!$A$44:$A$139,0)),97,MATCH($BC287,'2005'!$A$44:$A$139,0))</f>
        <v>86</v>
      </c>
      <c r="BK287" s="2">
        <f>IF(ISNA(MATCH($BC287,'2006'!$A$44:$A$139,0)),97,MATCH($BC287,'2006'!$A$44:$A$139,0))</f>
        <v>97</v>
      </c>
      <c r="BL287" s="2">
        <f>IF(ISNA(MATCH($BC287,'2007'!$A$44:$A$139,0)),97,MATCH($BC287,'2007'!$A$44:$A$139,0))</f>
        <v>97</v>
      </c>
      <c r="BM287" s="2">
        <f>IF(ISNA(MATCH($BC287,'2008'!$A$44:$A$139,0)),97,MATCH($BC287,'2008'!$A$44:$A$139,0))</f>
        <v>97</v>
      </c>
      <c r="BN287" s="2">
        <f>IF(ISNA(MATCH($BC287,'2009'!$A$44:$A$139,0)),97,MATCH($BC287,'2009'!$A$44:$A$139,0))</f>
        <v>97</v>
      </c>
      <c r="BO287" s="154">
        <f>IF(ISNA(MATCH($BC287,'2010'!$A$44:$A$139,0)),97,MATCH($BC287,'2010'!$A$44:$A$139,0))</f>
        <v>97</v>
      </c>
      <c r="BQ287">
        <f t="shared" si="152"/>
        <v>1280</v>
      </c>
      <c r="BR287" s="326"/>
      <c r="BS287" s="324"/>
      <c r="BT287" s="324">
        <f t="shared" si="153"/>
        <v>0</v>
      </c>
      <c r="BU287" s="324">
        <f t="shared" si="138"/>
        <v>0</v>
      </c>
      <c r="BV287" s="324">
        <f t="shared" si="139"/>
        <v>0</v>
      </c>
      <c r="BW287" s="324">
        <f t="shared" si="140"/>
        <v>0</v>
      </c>
      <c r="BX287" s="324">
        <f t="shared" si="141"/>
        <v>16</v>
      </c>
      <c r="BY287" s="324">
        <f t="shared" si="142"/>
        <v>10.6656</v>
      </c>
      <c r="BZ287" s="324">
        <f t="shared" si="143"/>
        <v>7.1096889599999997</v>
      </c>
      <c r="CA287" s="324">
        <f t="shared" si="144"/>
        <v>4.7393186607359992</v>
      </c>
      <c r="CB287" s="324">
        <f t="shared" si="145"/>
        <v>3.1592298192466171</v>
      </c>
      <c r="CC287" s="325">
        <f t="shared" si="146"/>
        <v>2.1059425975097947</v>
      </c>
    </row>
    <row r="288" spans="2:81" ht="13.5" thickBot="1">
      <c r="B288" s="138">
        <v>141</v>
      </c>
      <c r="C288" s="52">
        <f t="shared" si="124"/>
        <v>1</v>
      </c>
      <c r="D288" s="52">
        <f t="shared" si="147"/>
        <v>0</v>
      </c>
      <c r="E288" s="99"/>
      <c r="F288" s="2">
        <f t="shared" si="154"/>
        <v>283</v>
      </c>
      <c r="G288" s="100">
        <v>1647</v>
      </c>
      <c r="H288" s="169">
        <f t="shared" si="125"/>
        <v>1</v>
      </c>
      <c r="I288" s="169">
        <f t="shared" si="126"/>
        <v>16</v>
      </c>
      <c r="J288" s="331">
        <f t="shared" si="127"/>
        <v>2.1059425975097947</v>
      </c>
      <c r="K288" s="99"/>
      <c r="L288" s="268"/>
      <c r="M288" s="268" t="e">
        <f>(INDEX(Finish_table!R$4:R$83,MATCH('10Year_History_Results'!$G288,Finish_table!S$4:S$83,0),1))</f>
        <v>#N/A</v>
      </c>
      <c r="N288" s="268" t="e">
        <f>(INDEX(Finish_table!Z$4:Z$99,MATCH('10Year_History_Results'!$G288,Finish_table!AA$4:AA$99,0),1))</f>
        <v>#N/A</v>
      </c>
      <c r="O288" s="268" t="e">
        <f>(INDEX(Finish_table!AI$4:AI$99,MATCH('10Year_History_Results'!$G288,Finish_table!AJ$4:AJ$99,0),1))</f>
        <v>#N/A</v>
      </c>
      <c r="P288" s="268" t="e">
        <f>(INDEX(Finish_table!AR$4:AR$99,MATCH('10Year_History_Results'!$G288,Finish_table!AS$4:AS$99,0),1))</f>
        <v>#N/A</v>
      </c>
      <c r="Q288" s="268" t="str">
        <f>(INDEX(Finish_table!BA$4:BA$99,MATCH('10Year_History_Results'!$G288,Finish_table!BB$4:BB$99,0),1))</f>
        <v>SF</v>
      </c>
      <c r="R288" s="268" t="e">
        <f>(INDEX(Finish_table!BJ$4:BJ$99,MATCH('10Year_History_Results'!$G288,Finish_table!BK$4:BK$99,0),1))</f>
        <v>#N/A</v>
      </c>
      <c r="S288" s="268" t="e">
        <f>(INDEX(Finish_table!BS$4:BS$99,MATCH('10Year_History_Results'!$G288,Finish_table!BT$4:BT$99,0),1))</f>
        <v>#N/A</v>
      </c>
      <c r="T288" s="268" t="e">
        <f>(INDEX(Finish_table!CB$4:CB$99,MATCH('10Year_History_Results'!$G288,Finish_table!CC$4:CC$99,0),1))</f>
        <v>#N/A</v>
      </c>
      <c r="U288" s="268" t="e">
        <f>(INDEX(Finish_table!CK$4:CK$99,MATCH('10Year_History_Results'!$G288,Finish_table!CL$4:CL$99,0),1))</f>
        <v>#N/A</v>
      </c>
      <c r="V288" s="288" t="e">
        <f>(INDEX(Finish_table!CT$4:CT$99,MATCH('10Year_History_Results'!$G288,Finish_table!CU$4:CU$99,0),1))</f>
        <v>#N/A</v>
      </c>
      <c r="W288" s="2"/>
      <c r="Z288">
        <f t="shared" si="128"/>
        <v>1647</v>
      </c>
      <c r="AA288" s="117"/>
      <c r="AB288" s="2"/>
      <c r="AC288" s="2">
        <f t="shared" si="148"/>
        <v>0</v>
      </c>
      <c r="AD288" s="2">
        <f t="shared" si="129"/>
        <v>0</v>
      </c>
      <c r="AE288" s="2">
        <f t="shared" si="130"/>
        <v>0</v>
      </c>
      <c r="AF288" s="2">
        <f t="shared" si="131"/>
        <v>0</v>
      </c>
      <c r="AG288" s="2">
        <f t="shared" si="132"/>
        <v>10</v>
      </c>
      <c r="AH288" s="2">
        <f t="shared" si="133"/>
        <v>0</v>
      </c>
      <c r="AI288" s="2">
        <f t="shared" si="134"/>
        <v>0</v>
      </c>
      <c r="AJ288" s="2">
        <f t="shared" si="135"/>
        <v>0</v>
      </c>
      <c r="AK288" s="2">
        <f t="shared" si="136"/>
        <v>0</v>
      </c>
      <c r="AL288" s="154">
        <f t="shared" si="137"/>
        <v>0</v>
      </c>
      <c r="AM288" s="2">
        <f t="shared" si="149"/>
        <v>3.1622776601683795</v>
      </c>
      <c r="AN288" s="2"/>
      <c r="AO288">
        <f t="shared" si="150"/>
        <v>1647</v>
      </c>
      <c r="AP288" s="117"/>
      <c r="AQ288" s="2"/>
      <c r="AR288" s="2">
        <f>INDEX('2001'!$B$44:$B$140,'10Year_History_Results'!BF288)</f>
        <v>0</v>
      </c>
      <c r="AS288" s="2">
        <f>INDEX('2002'!$B$44:$B$140,'10Year_History_Results'!BG288)</f>
        <v>0</v>
      </c>
      <c r="AT288" s="2">
        <f>INDEX('2003'!$B$44:$B$140,'10Year_History_Results'!BH288)</f>
        <v>0</v>
      </c>
      <c r="AU288" s="2">
        <f>INDEX('2004'!$B$44:$B$140,'10Year_History_Results'!BI288)</f>
        <v>0</v>
      </c>
      <c r="AV288" s="2">
        <f>INDEX('2005'!$B$44:$B$140,'10Year_History_Results'!BJ288)</f>
        <v>6</v>
      </c>
      <c r="AW288" s="2">
        <f>INDEX('2006'!$B$44:$B$140,'10Year_History_Results'!BK288)</f>
        <v>0</v>
      </c>
      <c r="AX288" s="2">
        <f>INDEX('2007'!$B$44:$B$140,'10Year_History_Results'!BL288)</f>
        <v>0</v>
      </c>
      <c r="AY288" s="2">
        <f>INDEX('2008'!$B$44:$B$140,'10Year_History_Results'!BM288)</f>
        <v>0</v>
      </c>
      <c r="AZ288" s="2">
        <f>INDEX('2009'!$B$44:$B$140,'10Year_History_Results'!BN288)</f>
        <v>0</v>
      </c>
      <c r="BA288" s="154">
        <f>INDEX('2010'!$B$44:$B$140,'10Year_History_Results'!BO288)</f>
        <v>0</v>
      </c>
      <c r="BC288">
        <f t="shared" si="151"/>
        <v>1647</v>
      </c>
      <c r="BD288" s="117"/>
      <c r="BE288" s="2"/>
      <c r="BF288" s="2">
        <f>IF(ISNA(MATCH($BC288,'2001'!$A$44:$A$139,0)),97,MATCH($BC288,'2001'!$A$44:$A$139,0))</f>
        <v>97</v>
      </c>
      <c r="BG288" s="2">
        <f>IF(ISNA(MATCH($BC288,'2002'!$A$44:$A$139,0)),97,MATCH($BC288,'2002'!$A$44:$A$139,0))</f>
        <v>97</v>
      </c>
      <c r="BH288" s="2">
        <f>IF(ISNA(MATCH($BC288,'2003'!$A$44:$A$139,0)),97,MATCH($BC288,'2003'!$A$44:$A$139,0))</f>
        <v>97</v>
      </c>
      <c r="BI288" s="2">
        <f>IF(ISNA(MATCH($BC288,'2004'!$A$44:$A$139,0)),97,MATCH($BC288,'2004'!$A$44:$A$139,0))</f>
        <v>97</v>
      </c>
      <c r="BJ288" s="2">
        <f>IF(ISNA(MATCH($BC288,'2005'!$A$44:$A$139,0)),97,MATCH($BC288,'2005'!$A$44:$A$139,0))</f>
        <v>94</v>
      </c>
      <c r="BK288" s="2">
        <f>IF(ISNA(MATCH($BC288,'2006'!$A$44:$A$139,0)),97,MATCH($BC288,'2006'!$A$44:$A$139,0))</f>
        <v>97</v>
      </c>
      <c r="BL288" s="2">
        <f>IF(ISNA(MATCH($BC288,'2007'!$A$44:$A$139,0)),97,MATCH($BC288,'2007'!$A$44:$A$139,0))</f>
        <v>97</v>
      </c>
      <c r="BM288" s="2">
        <f>IF(ISNA(MATCH($BC288,'2008'!$A$44:$A$139,0)),97,MATCH($BC288,'2008'!$A$44:$A$139,0))</f>
        <v>97</v>
      </c>
      <c r="BN288" s="2">
        <f>IF(ISNA(MATCH($BC288,'2009'!$A$44:$A$139,0)),97,MATCH($BC288,'2009'!$A$44:$A$139,0))</f>
        <v>97</v>
      </c>
      <c r="BO288" s="154">
        <f>IF(ISNA(MATCH($BC288,'2010'!$A$44:$A$139,0)),97,MATCH($BC288,'2010'!$A$44:$A$139,0))</f>
        <v>97</v>
      </c>
      <c r="BQ288">
        <f t="shared" si="152"/>
        <v>1647</v>
      </c>
      <c r="BR288" s="326"/>
      <c r="BS288" s="324"/>
      <c r="BT288" s="324">
        <f t="shared" si="153"/>
        <v>0</v>
      </c>
      <c r="BU288" s="324">
        <f t="shared" si="138"/>
        <v>0</v>
      </c>
      <c r="BV288" s="324">
        <f t="shared" si="139"/>
        <v>0</v>
      </c>
      <c r="BW288" s="324">
        <f t="shared" si="140"/>
        <v>0</v>
      </c>
      <c r="BX288" s="324">
        <f t="shared" si="141"/>
        <v>16</v>
      </c>
      <c r="BY288" s="324">
        <f t="shared" si="142"/>
        <v>10.6656</v>
      </c>
      <c r="BZ288" s="324">
        <f t="shared" si="143"/>
        <v>7.1096889599999997</v>
      </c>
      <c r="CA288" s="324">
        <f t="shared" si="144"/>
        <v>4.7393186607359992</v>
      </c>
      <c r="CB288" s="324">
        <f t="shared" si="145"/>
        <v>3.1592298192466171</v>
      </c>
      <c r="CC288" s="325">
        <f t="shared" si="146"/>
        <v>2.1059425975097947</v>
      </c>
    </row>
    <row r="289" spans="2:81" ht="13.5" thickBot="1">
      <c r="B289" s="138">
        <v>141</v>
      </c>
      <c r="C289" s="52">
        <f t="shared" si="124"/>
        <v>2</v>
      </c>
      <c r="D289" s="52">
        <f t="shared" si="147"/>
        <v>0</v>
      </c>
      <c r="E289" s="99"/>
      <c r="F289" s="2">
        <f t="shared" si="154"/>
        <v>284</v>
      </c>
      <c r="G289" s="100">
        <v>159</v>
      </c>
      <c r="H289" s="169">
        <f t="shared" si="125"/>
        <v>2</v>
      </c>
      <c r="I289" s="169">
        <f t="shared" si="126"/>
        <v>21</v>
      </c>
      <c r="J289" s="331">
        <f t="shared" si="127"/>
        <v>2.0864490098601096</v>
      </c>
      <c r="K289" s="99"/>
      <c r="L289" s="268"/>
      <c r="M289" s="268" t="e">
        <f>(INDEX(Finish_table!R$4:R$83,MATCH('10Year_History_Results'!$G289,Finish_table!S$4:S$83,0),1))</f>
        <v>#N/A</v>
      </c>
      <c r="N289" s="268" t="str">
        <f>(INDEX(Finish_table!Z$4:Z$99,MATCH('10Year_History_Results'!$G289,Finish_table!AA$4:AA$99,0),1))</f>
        <v>QF</v>
      </c>
      <c r="O289" s="268" t="e">
        <f>(INDEX(Finish_table!AI$4:AI$99,MATCH('10Year_History_Results'!$G289,Finish_table!AJ$4:AJ$99,0),1))</f>
        <v>#N/A</v>
      </c>
      <c r="P289" s="268" t="e">
        <f>(INDEX(Finish_table!AR$4:AR$99,MATCH('10Year_History_Results'!$G289,Finish_table!AS$4:AS$99,0),1))</f>
        <v>#N/A</v>
      </c>
      <c r="Q289" s="268" t="e">
        <f>(INDEX(Finish_table!BA$4:BA$99,MATCH('10Year_History_Results'!$G289,Finish_table!BB$4:BB$99,0),1))</f>
        <v>#N/A</v>
      </c>
      <c r="R289" s="268" t="str">
        <f>(INDEX(Finish_table!BJ$4:BJ$99,MATCH('10Year_History_Results'!$G289,Finish_table!BK$4:BK$99,0),1))</f>
        <v>QF</v>
      </c>
      <c r="S289" s="268" t="e">
        <f>(INDEX(Finish_table!BS$4:BS$99,MATCH('10Year_History_Results'!$G289,Finish_table!BT$4:BT$99,0),1))</f>
        <v>#N/A</v>
      </c>
      <c r="T289" s="268" t="e">
        <f>(INDEX(Finish_table!CB$4:CB$99,MATCH('10Year_History_Results'!$G289,Finish_table!CC$4:CC$99,0),1))</f>
        <v>#N/A</v>
      </c>
      <c r="U289" s="268" t="e">
        <f>(INDEX(Finish_table!CK$4:CK$99,MATCH('10Year_History_Results'!$G289,Finish_table!CL$4:CL$99,0),1))</f>
        <v>#N/A</v>
      </c>
      <c r="V289" s="288" t="e">
        <f>(INDEX(Finish_table!CT$4:CT$99,MATCH('10Year_History_Results'!$G289,Finish_table!CU$4:CU$99,0),1))</f>
        <v>#N/A</v>
      </c>
      <c r="W289" s="2"/>
      <c r="Z289">
        <f t="shared" si="128"/>
        <v>159</v>
      </c>
      <c r="AA289" s="117"/>
      <c r="AB289" s="2"/>
      <c r="AC289" s="2">
        <f t="shared" si="148"/>
        <v>0</v>
      </c>
      <c r="AD289" s="2">
        <f t="shared" si="129"/>
        <v>0</v>
      </c>
      <c r="AE289" s="2">
        <f t="shared" si="130"/>
        <v>0</v>
      </c>
      <c r="AF289" s="2">
        <f t="shared" si="131"/>
        <v>0</v>
      </c>
      <c r="AG289" s="2">
        <f t="shared" si="132"/>
        <v>0</v>
      </c>
      <c r="AH289" s="2">
        <f t="shared" si="133"/>
        <v>0</v>
      </c>
      <c r="AI289" s="2">
        <f t="shared" si="134"/>
        <v>0</v>
      </c>
      <c r="AJ289" s="2">
        <f t="shared" si="135"/>
        <v>0</v>
      </c>
      <c r="AK289" s="2">
        <f t="shared" si="136"/>
        <v>0</v>
      </c>
      <c r="AL289" s="154">
        <f t="shared" si="137"/>
        <v>0</v>
      </c>
      <c r="AM289" s="2">
        <f t="shared" si="149"/>
        <v>0</v>
      </c>
      <c r="AN289" s="2"/>
      <c r="AO289">
        <f t="shared" si="150"/>
        <v>159</v>
      </c>
      <c r="AP289" s="117"/>
      <c r="AQ289" s="2"/>
      <c r="AR289" s="2">
        <f>INDEX('2001'!$B$44:$B$140,'10Year_History_Results'!BF289)</f>
        <v>0</v>
      </c>
      <c r="AS289" s="2">
        <f>INDEX('2002'!$B$44:$B$140,'10Year_History_Results'!BG289)</f>
        <v>13</v>
      </c>
      <c r="AT289" s="2">
        <f>INDEX('2003'!$B$44:$B$140,'10Year_History_Results'!BH289)</f>
        <v>0</v>
      </c>
      <c r="AU289" s="2">
        <f>INDEX('2004'!$B$44:$B$140,'10Year_History_Results'!BI289)</f>
        <v>0</v>
      </c>
      <c r="AV289" s="2">
        <f>INDEX('2005'!$B$44:$B$140,'10Year_History_Results'!BJ289)</f>
        <v>0</v>
      </c>
      <c r="AW289" s="2">
        <f>INDEX('2006'!$B$44:$B$140,'10Year_History_Results'!BK289)</f>
        <v>8</v>
      </c>
      <c r="AX289" s="2">
        <f>INDEX('2007'!$B$44:$B$140,'10Year_History_Results'!BL289)</f>
        <v>0</v>
      </c>
      <c r="AY289" s="2">
        <f>INDEX('2008'!$B$44:$B$140,'10Year_History_Results'!BM289)</f>
        <v>0</v>
      </c>
      <c r="AZ289" s="2">
        <f>INDEX('2009'!$B$44:$B$140,'10Year_History_Results'!BN289)</f>
        <v>0</v>
      </c>
      <c r="BA289" s="154">
        <f>INDEX('2010'!$B$44:$B$140,'10Year_History_Results'!BO289)</f>
        <v>0</v>
      </c>
      <c r="BC289">
        <f t="shared" si="151"/>
        <v>159</v>
      </c>
      <c r="BD289" s="117"/>
      <c r="BE289" s="2"/>
      <c r="BF289" s="2">
        <f>IF(ISNA(MATCH($BC289,'2001'!$A$44:$A$139,0)),97,MATCH($BC289,'2001'!$A$44:$A$139,0))</f>
        <v>97</v>
      </c>
      <c r="BG289" s="2">
        <f>IF(ISNA(MATCH($BC289,'2002'!$A$44:$A$139,0)),97,MATCH($BC289,'2002'!$A$44:$A$139,0))</f>
        <v>37</v>
      </c>
      <c r="BH289" s="2">
        <f>IF(ISNA(MATCH($BC289,'2003'!$A$44:$A$139,0)),97,MATCH($BC289,'2003'!$A$44:$A$139,0))</f>
        <v>97</v>
      </c>
      <c r="BI289" s="2">
        <f>IF(ISNA(MATCH($BC289,'2004'!$A$44:$A$139,0)),97,MATCH($BC289,'2004'!$A$44:$A$139,0))</f>
        <v>97</v>
      </c>
      <c r="BJ289" s="2">
        <f>IF(ISNA(MATCH($BC289,'2005'!$A$44:$A$139,0)),97,MATCH($BC289,'2005'!$A$44:$A$139,0))</f>
        <v>97</v>
      </c>
      <c r="BK289" s="2">
        <f>IF(ISNA(MATCH($BC289,'2006'!$A$44:$A$139,0)),97,MATCH($BC289,'2006'!$A$44:$A$139,0))</f>
        <v>31</v>
      </c>
      <c r="BL289" s="2">
        <f>IF(ISNA(MATCH($BC289,'2007'!$A$44:$A$139,0)),97,MATCH($BC289,'2007'!$A$44:$A$139,0))</f>
        <v>97</v>
      </c>
      <c r="BM289" s="2">
        <f>IF(ISNA(MATCH($BC289,'2008'!$A$44:$A$139,0)),97,MATCH($BC289,'2008'!$A$44:$A$139,0))</f>
        <v>97</v>
      </c>
      <c r="BN289" s="2">
        <f>IF(ISNA(MATCH($BC289,'2009'!$A$44:$A$139,0)),97,MATCH($BC289,'2009'!$A$44:$A$139,0))</f>
        <v>97</v>
      </c>
      <c r="BO289" s="154">
        <f>IF(ISNA(MATCH($BC289,'2010'!$A$44:$A$139,0)),97,MATCH($BC289,'2010'!$A$44:$A$139,0))</f>
        <v>97</v>
      </c>
      <c r="BQ289">
        <f t="shared" si="152"/>
        <v>159</v>
      </c>
      <c r="BR289" s="326"/>
      <c r="BS289" s="324"/>
      <c r="BT289" s="324">
        <f t="shared" si="153"/>
        <v>0</v>
      </c>
      <c r="BU289" s="324">
        <f t="shared" si="138"/>
        <v>13</v>
      </c>
      <c r="BV289" s="324">
        <f t="shared" si="139"/>
        <v>8.6657999999999991</v>
      </c>
      <c r="BW289" s="324">
        <f t="shared" si="140"/>
        <v>5.7766222799999989</v>
      </c>
      <c r="BX289" s="324">
        <f t="shared" si="141"/>
        <v>3.8506964118479989</v>
      </c>
      <c r="BY289" s="324">
        <f t="shared" si="142"/>
        <v>10.566874228137877</v>
      </c>
      <c r="BZ289" s="324">
        <f t="shared" si="143"/>
        <v>7.0438783604767083</v>
      </c>
      <c r="CA289" s="324">
        <f t="shared" si="144"/>
        <v>4.6954493150937733</v>
      </c>
      <c r="CB289" s="324">
        <f t="shared" si="145"/>
        <v>3.129986513441509</v>
      </c>
      <c r="CC289" s="325">
        <f t="shared" si="146"/>
        <v>2.0864490098601096</v>
      </c>
    </row>
    <row r="290" spans="2:81" ht="13.5" thickBot="1">
      <c r="B290" s="138">
        <v>141</v>
      </c>
      <c r="C290" s="52">
        <f t="shared" si="124"/>
        <v>3</v>
      </c>
      <c r="D290" s="52">
        <f t="shared" si="147"/>
        <v>3</v>
      </c>
      <c r="E290" s="99"/>
      <c r="F290" s="2">
        <f t="shared" si="154"/>
        <v>285</v>
      </c>
      <c r="G290" s="100">
        <v>782</v>
      </c>
      <c r="H290" s="169">
        <f t="shared" si="125"/>
        <v>2</v>
      </c>
      <c r="I290" s="169">
        <f t="shared" si="126"/>
        <v>31</v>
      </c>
      <c r="J290" s="331">
        <f t="shared" si="127"/>
        <v>2.0763570418047057</v>
      </c>
      <c r="K290" s="99"/>
      <c r="L290" s="268"/>
      <c r="M290" s="268" t="e">
        <f>(INDEX(Finish_table!R$4:R$83,MATCH('10Year_History_Results'!$G290,Finish_table!S$4:S$83,0),1))</f>
        <v>#N/A</v>
      </c>
      <c r="N290" s="268" t="e">
        <f>(INDEX(Finish_table!Z$4:Z$99,MATCH('10Year_History_Results'!$G290,Finish_table!AA$4:AA$99,0),1))</f>
        <v>#N/A</v>
      </c>
      <c r="O290" s="268" t="str">
        <f>(INDEX(Finish_table!AI$4:AI$99,MATCH('10Year_History_Results'!$G290,Finish_table!AJ$4:AJ$99,0),1))</f>
        <v>SF</v>
      </c>
      <c r="P290" s="268" t="str">
        <f>(INDEX(Finish_table!AR$4:AR$99,MATCH('10Year_History_Results'!$G290,Finish_table!AS$4:AS$99,0),1))</f>
        <v>QF</v>
      </c>
      <c r="Q290" s="268" t="e">
        <f>(INDEX(Finish_table!BA$4:BA$99,MATCH('10Year_History_Results'!$G290,Finish_table!BB$4:BB$99,0),1))</f>
        <v>#N/A</v>
      </c>
      <c r="R290" s="268" t="e">
        <f>(INDEX(Finish_table!BJ$4:BJ$99,MATCH('10Year_History_Results'!$G290,Finish_table!BK$4:BK$99,0),1))</f>
        <v>#N/A</v>
      </c>
      <c r="S290" s="268" t="e">
        <f>(INDEX(Finish_table!BS$4:BS$99,MATCH('10Year_History_Results'!$G290,Finish_table!BT$4:BT$99,0),1))</f>
        <v>#N/A</v>
      </c>
      <c r="T290" s="268" t="e">
        <f>(INDEX(Finish_table!CB$4:CB$99,MATCH('10Year_History_Results'!$G290,Finish_table!CC$4:CC$99,0),1))</f>
        <v>#N/A</v>
      </c>
      <c r="U290" s="268" t="e">
        <f>(INDEX(Finish_table!CK$4:CK$99,MATCH('10Year_History_Results'!$G290,Finish_table!CL$4:CL$99,0),1))</f>
        <v>#N/A</v>
      </c>
      <c r="V290" s="288" t="e">
        <f>(INDEX(Finish_table!CT$4:CT$99,MATCH('10Year_History_Results'!$G290,Finish_table!CU$4:CU$99,0),1))</f>
        <v>#N/A</v>
      </c>
      <c r="W290" s="2"/>
      <c r="Z290">
        <f t="shared" si="128"/>
        <v>782</v>
      </c>
      <c r="AA290" s="117"/>
      <c r="AB290" s="2"/>
      <c r="AC290" s="2">
        <f t="shared" si="148"/>
        <v>0</v>
      </c>
      <c r="AD290" s="2">
        <f t="shared" si="129"/>
        <v>0</v>
      </c>
      <c r="AE290" s="2">
        <f t="shared" si="130"/>
        <v>10</v>
      </c>
      <c r="AF290" s="2">
        <f t="shared" si="131"/>
        <v>0</v>
      </c>
      <c r="AG290" s="2">
        <f t="shared" si="132"/>
        <v>0</v>
      </c>
      <c r="AH290" s="2">
        <f t="shared" si="133"/>
        <v>0</v>
      </c>
      <c r="AI290" s="2">
        <f t="shared" si="134"/>
        <v>0</v>
      </c>
      <c r="AJ290" s="2">
        <f t="shared" si="135"/>
        <v>0</v>
      </c>
      <c r="AK290" s="2">
        <f t="shared" si="136"/>
        <v>0</v>
      </c>
      <c r="AL290" s="154">
        <f t="shared" si="137"/>
        <v>0</v>
      </c>
      <c r="AM290" s="2">
        <f t="shared" si="149"/>
        <v>3.1622776601683795</v>
      </c>
      <c r="AN290" s="2"/>
      <c r="AO290">
        <f t="shared" si="150"/>
        <v>782</v>
      </c>
      <c r="AP290" s="117"/>
      <c r="AQ290" s="2"/>
      <c r="AR290" s="2">
        <f>INDEX('2001'!$B$44:$B$140,'10Year_History_Results'!BF290)</f>
        <v>0</v>
      </c>
      <c r="AS290" s="2">
        <f>INDEX('2002'!$B$44:$B$140,'10Year_History_Results'!BG290)</f>
        <v>0</v>
      </c>
      <c r="AT290" s="2">
        <f>INDEX('2003'!$B$44:$B$140,'10Year_History_Results'!BH290)</f>
        <v>12</v>
      </c>
      <c r="AU290" s="2">
        <f>INDEX('2004'!$B$44:$B$140,'10Year_History_Results'!BI290)</f>
        <v>9</v>
      </c>
      <c r="AV290" s="2">
        <f>INDEX('2005'!$B$44:$B$140,'10Year_History_Results'!BJ290)</f>
        <v>0</v>
      </c>
      <c r="AW290" s="2">
        <f>INDEX('2006'!$B$44:$B$140,'10Year_History_Results'!BK290)</f>
        <v>0</v>
      </c>
      <c r="AX290" s="2">
        <f>INDEX('2007'!$B$44:$B$140,'10Year_History_Results'!BL290)</f>
        <v>0</v>
      </c>
      <c r="AY290" s="2">
        <f>INDEX('2008'!$B$44:$B$140,'10Year_History_Results'!BM290)</f>
        <v>0</v>
      </c>
      <c r="AZ290" s="2">
        <f>INDEX('2009'!$B$44:$B$140,'10Year_History_Results'!BN290)</f>
        <v>0</v>
      </c>
      <c r="BA290" s="154">
        <f>INDEX('2010'!$B$44:$B$140,'10Year_History_Results'!BO290)</f>
        <v>0</v>
      </c>
      <c r="BC290">
        <f t="shared" si="151"/>
        <v>782</v>
      </c>
      <c r="BD290" s="117"/>
      <c r="BE290" s="2"/>
      <c r="BF290" s="2">
        <f>IF(ISNA(MATCH($BC290,'2001'!$A$44:$A$139,0)),97,MATCH($BC290,'2001'!$A$44:$A$139,0))</f>
        <v>97</v>
      </c>
      <c r="BG290" s="2">
        <f>IF(ISNA(MATCH($BC290,'2002'!$A$44:$A$139,0)),97,MATCH($BC290,'2002'!$A$44:$A$139,0))</f>
        <v>97</v>
      </c>
      <c r="BH290" s="2">
        <f>IF(ISNA(MATCH($BC290,'2003'!$A$44:$A$139,0)),97,MATCH($BC290,'2003'!$A$44:$A$139,0))</f>
        <v>89</v>
      </c>
      <c r="BI290" s="2">
        <f>IF(ISNA(MATCH($BC290,'2004'!$A$44:$A$139,0)),97,MATCH($BC290,'2004'!$A$44:$A$139,0))</f>
        <v>76</v>
      </c>
      <c r="BJ290" s="2">
        <f>IF(ISNA(MATCH($BC290,'2005'!$A$44:$A$139,0)),97,MATCH($BC290,'2005'!$A$44:$A$139,0))</f>
        <v>97</v>
      </c>
      <c r="BK290" s="2">
        <f>IF(ISNA(MATCH($BC290,'2006'!$A$44:$A$139,0)),97,MATCH($BC290,'2006'!$A$44:$A$139,0))</f>
        <v>97</v>
      </c>
      <c r="BL290" s="2">
        <f>IF(ISNA(MATCH($BC290,'2007'!$A$44:$A$139,0)),97,MATCH($BC290,'2007'!$A$44:$A$139,0))</f>
        <v>97</v>
      </c>
      <c r="BM290" s="2">
        <f>IF(ISNA(MATCH($BC290,'2008'!$A$44:$A$139,0)),97,MATCH($BC290,'2008'!$A$44:$A$139,0))</f>
        <v>97</v>
      </c>
      <c r="BN290" s="2">
        <f>IF(ISNA(MATCH($BC290,'2009'!$A$44:$A$139,0)),97,MATCH($BC290,'2009'!$A$44:$A$139,0))</f>
        <v>97</v>
      </c>
      <c r="BO290" s="154">
        <f>IF(ISNA(MATCH($BC290,'2010'!$A$44:$A$139,0)),97,MATCH($BC290,'2010'!$A$44:$A$139,0))</f>
        <v>97</v>
      </c>
      <c r="BQ290">
        <f t="shared" si="152"/>
        <v>782</v>
      </c>
      <c r="BR290" s="326"/>
      <c r="BS290" s="324"/>
      <c r="BT290" s="324">
        <f t="shared" si="153"/>
        <v>0</v>
      </c>
      <c r="BU290" s="324">
        <f t="shared" si="138"/>
        <v>0</v>
      </c>
      <c r="BV290" s="324">
        <f t="shared" si="139"/>
        <v>22</v>
      </c>
      <c r="BW290" s="324">
        <f t="shared" si="140"/>
        <v>23.665199999999999</v>
      </c>
      <c r="BX290" s="324">
        <f t="shared" si="141"/>
        <v>15.775222319999999</v>
      </c>
      <c r="BY290" s="324">
        <f t="shared" si="142"/>
        <v>10.515763198511999</v>
      </c>
      <c r="BZ290" s="324">
        <f t="shared" si="143"/>
        <v>7.0098077481280985</v>
      </c>
      <c r="CA290" s="324">
        <f t="shared" si="144"/>
        <v>4.6727378449021906</v>
      </c>
      <c r="CB290" s="324">
        <f t="shared" si="145"/>
        <v>3.1148470474118</v>
      </c>
      <c r="CC290" s="325">
        <f t="shared" si="146"/>
        <v>2.0763570418047057</v>
      </c>
    </row>
    <row r="291" spans="2:81" ht="13.5" thickBot="1">
      <c r="B291" s="138">
        <v>144</v>
      </c>
      <c r="C291" s="52">
        <f t="shared" si="124"/>
        <v>1</v>
      </c>
      <c r="D291" s="52">
        <f t="shared" si="147"/>
        <v>0</v>
      </c>
      <c r="E291" s="99"/>
      <c r="F291" s="2">
        <f t="shared" si="154"/>
        <v>286</v>
      </c>
      <c r="G291" s="100">
        <v>288</v>
      </c>
      <c r="H291" s="169">
        <f t="shared" si="125"/>
        <v>3</v>
      </c>
      <c r="I291" s="169">
        <f t="shared" si="126"/>
        <v>39</v>
      </c>
      <c r="J291" s="331">
        <f t="shared" si="127"/>
        <v>2.0763141640312188</v>
      </c>
      <c r="K291" s="99"/>
      <c r="L291" s="268"/>
      <c r="M291" s="268" t="str">
        <f>(INDEX(Finish_table!R$4:R$83,MATCH('10Year_History_Results'!$G291,Finish_table!S$4:S$83,0),1))</f>
        <v>SF</v>
      </c>
      <c r="N291" s="268" t="str">
        <f>(INDEX(Finish_table!Z$4:Z$99,MATCH('10Year_History_Results'!$G291,Finish_table!AA$4:AA$99,0),1))</f>
        <v>QF</v>
      </c>
      <c r="O291" s="268" t="e">
        <f>(INDEX(Finish_table!AI$4:AI$99,MATCH('10Year_History_Results'!$G291,Finish_table!AJ$4:AJ$99,0),1))</f>
        <v>#N/A</v>
      </c>
      <c r="P291" s="268" t="str">
        <f>(INDEX(Finish_table!AR$4:AR$99,MATCH('10Year_History_Results'!$G291,Finish_table!AS$4:AS$99,0),1))</f>
        <v>SF</v>
      </c>
      <c r="Q291" s="268" t="e">
        <f>(INDEX(Finish_table!BA$4:BA$99,MATCH('10Year_History_Results'!$G291,Finish_table!BB$4:BB$99,0),1))</f>
        <v>#N/A</v>
      </c>
      <c r="R291" s="268" t="e">
        <f>(INDEX(Finish_table!BJ$4:BJ$99,MATCH('10Year_History_Results'!$G291,Finish_table!BK$4:BK$99,0),1))</f>
        <v>#N/A</v>
      </c>
      <c r="S291" s="268" t="e">
        <f>(INDEX(Finish_table!BS$4:BS$99,MATCH('10Year_History_Results'!$G291,Finish_table!BT$4:BT$99,0),1))</f>
        <v>#N/A</v>
      </c>
      <c r="T291" s="268" t="e">
        <f>(INDEX(Finish_table!CB$4:CB$99,MATCH('10Year_History_Results'!$G291,Finish_table!CC$4:CC$99,0),1))</f>
        <v>#N/A</v>
      </c>
      <c r="U291" s="268" t="e">
        <f>(INDEX(Finish_table!CK$4:CK$99,MATCH('10Year_History_Results'!$G291,Finish_table!CL$4:CL$99,0),1))</f>
        <v>#N/A</v>
      </c>
      <c r="V291" s="288" t="e">
        <f>(INDEX(Finish_table!CT$4:CT$99,MATCH('10Year_History_Results'!$G291,Finish_table!CU$4:CU$99,0),1))</f>
        <v>#N/A</v>
      </c>
      <c r="W291" s="2"/>
      <c r="Z291">
        <f t="shared" si="128"/>
        <v>288</v>
      </c>
      <c r="AA291" s="117"/>
      <c r="AB291" s="2"/>
      <c r="AC291" s="2">
        <f t="shared" si="148"/>
        <v>10</v>
      </c>
      <c r="AD291" s="2">
        <f t="shared" si="129"/>
        <v>0</v>
      </c>
      <c r="AE291" s="2">
        <f t="shared" si="130"/>
        <v>0</v>
      </c>
      <c r="AF291" s="2">
        <f t="shared" si="131"/>
        <v>10</v>
      </c>
      <c r="AG291" s="2">
        <f t="shared" si="132"/>
        <v>0</v>
      </c>
      <c r="AH291" s="2">
        <f t="shared" si="133"/>
        <v>0</v>
      </c>
      <c r="AI291" s="2">
        <f t="shared" si="134"/>
        <v>0</v>
      </c>
      <c r="AJ291" s="2">
        <f t="shared" si="135"/>
        <v>0</v>
      </c>
      <c r="AK291" s="2">
        <f t="shared" si="136"/>
        <v>0</v>
      </c>
      <c r="AL291" s="154">
        <f t="shared" si="137"/>
        <v>0</v>
      </c>
      <c r="AM291" s="2">
        <f t="shared" si="149"/>
        <v>4.2163702135578394</v>
      </c>
      <c r="AN291" s="2"/>
      <c r="AO291">
        <f t="shared" si="150"/>
        <v>288</v>
      </c>
      <c r="AP291" s="117"/>
      <c r="AQ291" s="2"/>
      <c r="AR291" s="2">
        <f>INDEX('2001'!$B$44:$B$140,'10Year_History_Results'!BF291)</f>
        <v>11</v>
      </c>
      <c r="AS291" s="2">
        <f>INDEX('2002'!$B$44:$B$140,'10Year_History_Results'!BG291)</f>
        <v>1</v>
      </c>
      <c r="AT291" s="2">
        <f>INDEX('2003'!$B$44:$B$140,'10Year_History_Results'!BH291)</f>
        <v>0</v>
      </c>
      <c r="AU291" s="2">
        <f>INDEX('2004'!$B$44:$B$140,'10Year_History_Results'!BI291)</f>
        <v>7</v>
      </c>
      <c r="AV291" s="2">
        <f>INDEX('2005'!$B$44:$B$140,'10Year_History_Results'!BJ291)</f>
        <v>0</v>
      </c>
      <c r="AW291" s="2">
        <f>INDEX('2006'!$B$44:$B$140,'10Year_History_Results'!BK291)</f>
        <v>0</v>
      </c>
      <c r="AX291" s="2">
        <f>INDEX('2007'!$B$44:$B$140,'10Year_History_Results'!BL291)</f>
        <v>0</v>
      </c>
      <c r="AY291" s="2">
        <f>INDEX('2008'!$B$44:$B$140,'10Year_History_Results'!BM291)</f>
        <v>0</v>
      </c>
      <c r="AZ291" s="2">
        <f>INDEX('2009'!$B$44:$B$140,'10Year_History_Results'!BN291)</f>
        <v>0</v>
      </c>
      <c r="BA291" s="154">
        <f>INDEX('2010'!$B$44:$B$140,'10Year_History_Results'!BO291)</f>
        <v>0</v>
      </c>
      <c r="BC291">
        <f t="shared" si="151"/>
        <v>288</v>
      </c>
      <c r="BD291" s="117"/>
      <c r="BE291" s="2"/>
      <c r="BF291" s="2">
        <f>IF(ISNA(MATCH($BC291,'2001'!$A$44:$A$139,0)),97,MATCH($BC291,'2001'!$A$44:$A$139,0))</f>
        <v>57</v>
      </c>
      <c r="BG291" s="2">
        <f>IF(ISNA(MATCH($BC291,'2002'!$A$44:$A$139,0)),97,MATCH($BC291,'2002'!$A$44:$A$139,0))</f>
        <v>58</v>
      </c>
      <c r="BH291" s="2">
        <f>IF(ISNA(MATCH($BC291,'2003'!$A$44:$A$139,0)),97,MATCH($BC291,'2003'!$A$44:$A$139,0))</f>
        <v>97</v>
      </c>
      <c r="BI291" s="2">
        <f>IF(ISNA(MATCH($BC291,'2004'!$A$44:$A$139,0)),97,MATCH($BC291,'2004'!$A$44:$A$139,0))</f>
        <v>43</v>
      </c>
      <c r="BJ291" s="2">
        <f>IF(ISNA(MATCH($BC291,'2005'!$A$44:$A$139,0)),97,MATCH($BC291,'2005'!$A$44:$A$139,0))</f>
        <v>97</v>
      </c>
      <c r="BK291" s="2">
        <f>IF(ISNA(MATCH($BC291,'2006'!$A$44:$A$139,0)),97,MATCH($BC291,'2006'!$A$44:$A$139,0))</f>
        <v>97</v>
      </c>
      <c r="BL291" s="2">
        <f>IF(ISNA(MATCH($BC291,'2007'!$A$44:$A$139,0)),97,MATCH($BC291,'2007'!$A$44:$A$139,0))</f>
        <v>97</v>
      </c>
      <c r="BM291" s="2">
        <f>IF(ISNA(MATCH($BC291,'2008'!$A$44:$A$139,0)),97,MATCH($BC291,'2008'!$A$44:$A$139,0))</f>
        <v>97</v>
      </c>
      <c r="BN291" s="2">
        <f>IF(ISNA(MATCH($BC291,'2009'!$A$44:$A$139,0)),97,MATCH($BC291,'2009'!$A$44:$A$139,0))</f>
        <v>97</v>
      </c>
      <c r="BO291" s="154">
        <f>IF(ISNA(MATCH($BC291,'2010'!$A$44:$A$139,0)),97,MATCH($BC291,'2010'!$A$44:$A$139,0))</f>
        <v>97</v>
      </c>
      <c r="BQ291">
        <f t="shared" si="152"/>
        <v>288</v>
      </c>
      <c r="BR291" s="326"/>
      <c r="BS291" s="324"/>
      <c r="BT291" s="324">
        <f t="shared" si="153"/>
        <v>21</v>
      </c>
      <c r="BU291" s="324">
        <f t="shared" si="138"/>
        <v>14.9986</v>
      </c>
      <c r="BV291" s="324">
        <f t="shared" si="139"/>
        <v>9.9980667599999986</v>
      </c>
      <c r="BW291" s="324">
        <f t="shared" si="140"/>
        <v>23.664711302215999</v>
      </c>
      <c r="BX291" s="324">
        <f t="shared" si="141"/>
        <v>15.774896554057184</v>
      </c>
      <c r="BY291" s="324">
        <f t="shared" si="142"/>
        <v>10.515546042934519</v>
      </c>
      <c r="BZ291" s="324">
        <f t="shared" si="143"/>
        <v>7.0096629922201501</v>
      </c>
      <c r="CA291" s="324">
        <f t="shared" si="144"/>
        <v>4.6726413506139517</v>
      </c>
      <c r="CB291" s="324">
        <f t="shared" si="145"/>
        <v>3.1147827243192601</v>
      </c>
      <c r="CC291" s="325">
        <f t="shared" si="146"/>
        <v>2.0763141640312188</v>
      </c>
    </row>
    <row r="292" spans="2:81" ht="13.5" thickBot="1">
      <c r="B292" s="138">
        <v>144</v>
      </c>
      <c r="C292" s="52">
        <f t="shared" si="124"/>
        <v>2</v>
      </c>
      <c r="D292" s="52">
        <f t="shared" si="147"/>
        <v>2</v>
      </c>
      <c r="E292" s="99"/>
      <c r="F292" s="2">
        <f t="shared" si="154"/>
        <v>287</v>
      </c>
      <c r="G292" s="100">
        <v>1501</v>
      </c>
      <c r="H292" s="169">
        <f t="shared" si="125"/>
        <v>1</v>
      </c>
      <c r="I292" s="169">
        <f t="shared" si="126"/>
        <v>7</v>
      </c>
      <c r="J292" s="331">
        <f t="shared" si="127"/>
        <v>2.0734519140719998</v>
      </c>
      <c r="K292" s="99"/>
      <c r="L292" s="268"/>
      <c r="M292" s="268" t="e">
        <f>(INDEX(Finish_table!R$4:R$83,MATCH('10Year_History_Results'!$G292,Finish_table!S$4:S$83,0),1))</f>
        <v>#N/A</v>
      </c>
      <c r="N292" s="268" t="e">
        <f>(INDEX(Finish_table!Z$4:Z$99,MATCH('10Year_History_Results'!$G292,Finish_table!AA$4:AA$99,0),1))</f>
        <v>#N/A</v>
      </c>
      <c r="O292" s="268" t="e">
        <f>(INDEX(Finish_table!AI$4:AI$99,MATCH('10Year_History_Results'!$G292,Finish_table!AJ$4:AJ$99,0),1))</f>
        <v>#N/A</v>
      </c>
      <c r="P292" s="268" t="e">
        <f>(INDEX(Finish_table!AR$4:AR$99,MATCH('10Year_History_Results'!$G292,Finish_table!AS$4:AS$99,0),1))</f>
        <v>#N/A</v>
      </c>
      <c r="Q292" s="268" t="e">
        <f>(INDEX(Finish_table!BA$4:BA$99,MATCH('10Year_History_Results'!$G292,Finish_table!BB$4:BB$99,0),1))</f>
        <v>#N/A</v>
      </c>
      <c r="R292" s="268" t="e">
        <f>(INDEX(Finish_table!BJ$4:BJ$99,MATCH('10Year_History_Results'!$G292,Finish_table!BK$4:BK$99,0),1))</f>
        <v>#N/A</v>
      </c>
      <c r="S292" s="268" t="str">
        <f>(INDEX(Finish_table!BS$4:BS$99,MATCH('10Year_History_Results'!$G292,Finish_table!BT$4:BT$99,0),1))</f>
        <v>QF</v>
      </c>
      <c r="T292" s="268" t="e">
        <f>(INDEX(Finish_table!CB$4:CB$99,MATCH('10Year_History_Results'!$G292,Finish_table!CC$4:CC$99,0),1))</f>
        <v>#N/A</v>
      </c>
      <c r="U292" s="268" t="e">
        <f>(INDEX(Finish_table!CK$4:CK$99,MATCH('10Year_History_Results'!$G292,Finish_table!CL$4:CL$99,0),1))</f>
        <v>#N/A</v>
      </c>
      <c r="V292" s="288" t="e">
        <f>(INDEX(Finish_table!CT$4:CT$99,MATCH('10Year_History_Results'!$G292,Finish_table!CU$4:CU$99,0),1))</f>
        <v>#N/A</v>
      </c>
      <c r="W292" s="2"/>
      <c r="Z292">
        <f t="shared" si="128"/>
        <v>1501</v>
      </c>
      <c r="AA292" s="117"/>
      <c r="AB292" s="2"/>
      <c r="AC292" s="2">
        <f t="shared" si="148"/>
        <v>0</v>
      </c>
      <c r="AD292" s="2">
        <f t="shared" si="129"/>
        <v>0</v>
      </c>
      <c r="AE292" s="2">
        <f t="shared" si="130"/>
        <v>0</v>
      </c>
      <c r="AF292" s="2">
        <f t="shared" si="131"/>
        <v>0</v>
      </c>
      <c r="AG292" s="2">
        <f t="shared" si="132"/>
        <v>0</v>
      </c>
      <c r="AH292" s="2">
        <f t="shared" si="133"/>
        <v>0</v>
      </c>
      <c r="AI292" s="2">
        <f t="shared" si="134"/>
        <v>0</v>
      </c>
      <c r="AJ292" s="2">
        <f t="shared" si="135"/>
        <v>0</v>
      </c>
      <c r="AK292" s="2">
        <f t="shared" si="136"/>
        <v>0</v>
      </c>
      <c r="AL292" s="154">
        <f t="shared" si="137"/>
        <v>0</v>
      </c>
      <c r="AM292" s="2">
        <f t="shared" si="149"/>
        <v>0</v>
      </c>
      <c r="AN292" s="2"/>
      <c r="AO292">
        <f t="shared" si="150"/>
        <v>1501</v>
      </c>
      <c r="AP292" s="117"/>
      <c r="AQ292" s="2"/>
      <c r="AR292" s="2">
        <f>INDEX('2001'!$B$44:$B$140,'10Year_History_Results'!BF292)</f>
        <v>0</v>
      </c>
      <c r="AS292" s="2">
        <f>INDEX('2002'!$B$44:$B$140,'10Year_History_Results'!BG292)</f>
        <v>0</v>
      </c>
      <c r="AT292" s="2">
        <f>INDEX('2003'!$B$44:$B$140,'10Year_History_Results'!BH292)</f>
        <v>0</v>
      </c>
      <c r="AU292" s="2">
        <f>INDEX('2004'!$B$44:$B$140,'10Year_History_Results'!BI292)</f>
        <v>0</v>
      </c>
      <c r="AV292" s="2">
        <f>INDEX('2005'!$B$44:$B$140,'10Year_History_Results'!BJ292)</f>
        <v>0</v>
      </c>
      <c r="AW292" s="2">
        <f>INDEX('2006'!$B$44:$B$140,'10Year_History_Results'!BK292)</f>
        <v>0</v>
      </c>
      <c r="AX292" s="2">
        <f>INDEX('2007'!$B$44:$B$140,'10Year_History_Results'!BL292)</f>
        <v>7</v>
      </c>
      <c r="AY292" s="2">
        <f>INDEX('2008'!$B$44:$B$140,'10Year_History_Results'!BM292)</f>
        <v>0</v>
      </c>
      <c r="AZ292" s="2">
        <f>INDEX('2009'!$B$44:$B$140,'10Year_History_Results'!BN292)</f>
        <v>0</v>
      </c>
      <c r="BA292" s="154">
        <f>INDEX('2010'!$B$44:$B$140,'10Year_History_Results'!BO292)</f>
        <v>0</v>
      </c>
      <c r="BC292">
        <f t="shared" si="151"/>
        <v>1501</v>
      </c>
      <c r="BD292" s="117"/>
      <c r="BE292" s="2"/>
      <c r="BF292" s="2">
        <f>IF(ISNA(MATCH($BC292,'2001'!$A$44:$A$139,0)),97,MATCH($BC292,'2001'!$A$44:$A$139,0))</f>
        <v>97</v>
      </c>
      <c r="BG292" s="2">
        <f>IF(ISNA(MATCH($BC292,'2002'!$A$44:$A$139,0)),97,MATCH($BC292,'2002'!$A$44:$A$139,0))</f>
        <v>97</v>
      </c>
      <c r="BH292" s="2">
        <f>IF(ISNA(MATCH($BC292,'2003'!$A$44:$A$139,0)),97,MATCH($BC292,'2003'!$A$44:$A$139,0))</f>
        <v>97</v>
      </c>
      <c r="BI292" s="2">
        <f>IF(ISNA(MATCH($BC292,'2004'!$A$44:$A$139,0)),97,MATCH($BC292,'2004'!$A$44:$A$139,0))</f>
        <v>97</v>
      </c>
      <c r="BJ292" s="2">
        <f>IF(ISNA(MATCH($BC292,'2005'!$A$44:$A$139,0)),97,MATCH($BC292,'2005'!$A$44:$A$139,0))</f>
        <v>97</v>
      </c>
      <c r="BK292" s="2">
        <f>IF(ISNA(MATCH($BC292,'2006'!$A$44:$A$139,0)),97,MATCH($BC292,'2006'!$A$44:$A$139,0))</f>
        <v>97</v>
      </c>
      <c r="BL292" s="2">
        <f>IF(ISNA(MATCH($BC292,'2007'!$A$44:$A$139,0)),97,MATCH($BC292,'2007'!$A$44:$A$139,0))</f>
        <v>74</v>
      </c>
      <c r="BM292" s="2">
        <f>IF(ISNA(MATCH($BC292,'2008'!$A$44:$A$139,0)),97,MATCH($BC292,'2008'!$A$44:$A$139,0))</f>
        <v>97</v>
      </c>
      <c r="BN292" s="2">
        <f>IF(ISNA(MATCH($BC292,'2009'!$A$44:$A$139,0)),97,MATCH($BC292,'2009'!$A$44:$A$139,0))</f>
        <v>97</v>
      </c>
      <c r="BO292" s="154">
        <f>IF(ISNA(MATCH($BC292,'2010'!$A$44:$A$139,0)),97,MATCH($BC292,'2010'!$A$44:$A$139,0))</f>
        <v>97</v>
      </c>
      <c r="BQ292">
        <f t="shared" si="152"/>
        <v>1501</v>
      </c>
      <c r="BR292" s="326"/>
      <c r="BS292" s="324"/>
      <c r="BT292" s="324">
        <f t="shared" si="153"/>
        <v>0</v>
      </c>
      <c r="BU292" s="324">
        <f t="shared" si="138"/>
        <v>0</v>
      </c>
      <c r="BV292" s="324">
        <f t="shared" si="139"/>
        <v>0</v>
      </c>
      <c r="BW292" s="324">
        <f t="shared" si="140"/>
        <v>0</v>
      </c>
      <c r="BX292" s="324">
        <f t="shared" si="141"/>
        <v>0</v>
      </c>
      <c r="BY292" s="324">
        <f t="shared" si="142"/>
        <v>0</v>
      </c>
      <c r="BZ292" s="324">
        <f t="shared" si="143"/>
        <v>7</v>
      </c>
      <c r="CA292" s="324">
        <f t="shared" si="144"/>
        <v>4.6661999999999999</v>
      </c>
      <c r="CB292" s="324">
        <f t="shared" si="145"/>
        <v>3.1104889199999999</v>
      </c>
      <c r="CC292" s="325">
        <f t="shared" si="146"/>
        <v>2.0734519140719998</v>
      </c>
    </row>
    <row r="293" spans="2:81" ht="13.5" thickBot="1">
      <c r="B293" s="149">
        <v>145</v>
      </c>
      <c r="C293" s="52">
        <f t="shared" si="124"/>
        <v>1</v>
      </c>
      <c r="D293" s="52">
        <f t="shared" si="147"/>
        <v>1</v>
      </c>
      <c r="E293" s="99"/>
      <c r="F293" s="2">
        <f t="shared" si="154"/>
        <v>288</v>
      </c>
      <c r="G293" s="100">
        <v>167</v>
      </c>
      <c r="H293" s="169">
        <f t="shared" si="125"/>
        <v>1</v>
      </c>
      <c r="I293" s="169">
        <f t="shared" si="126"/>
        <v>35</v>
      </c>
      <c r="J293" s="331">
        <f t="shared" si="127"/>
        <v>2.0470347236594493</v>
      </c>
      <c r="K293" s="99"/>
      <c r="L293" s="268"/>
      <c r="M293" s="268" t="e">
        <f>(INDEX(Finish_table!R$4:R$83,MATCH('10Year_History_Results'!$G293,Finish_table!S$4:S$83,0),1))</f>
        <v>#N/A</v>
      </c>
      <c r="N293" s="268" t="e">
        <f>(INDEX(Finish_table!Z$4:Z$99,MATCH('10Year_History_Results'!$G293,Finish_table!AA$4:AA$99,0),1))</f>
        <v>#N/A</v>
      </c>
      <c r="O293" s="268" t="str">
        <f>(INDEX(Finish_table!AI$4:AI$99,MATCH('10Year_History_Results'!$G293,Finish_table!AJ$4:AJ$99,0),1))</f>
        <v>F</v>
      </c>
      <c r="P293" s="268" t="e">
        <f>(INDEX(Finish_table!AR$4:AR$99,MATCH('10Year_History_Results'!$G293,Finish_table!AS$4:AS$99,0),1))</f>
        <v>#N/A</v>
      </c>
      <c r="Q293" s="268" t="e">
        <f>(INDEX(Finish_table!BA$4:BA$99,MATCH('10Year_History_Results'!$G293,Finish_table!BB$4:BB$99,0),1))</f>
        <v>#N/A</v>
      </c>
      <c r="R293" s="268" t="e">
        <f>(INDEX(Finish_table!BJ$4:BJ$99,MATCH('10Year_History_Results'!$G293,Finish_table!BK$4:BK$99,0),1))</f>
        <v>#N/A</v>
      </c>
      <c r="S293" s="268" t="e">
        <f>(INDEX(Finish_table!BS$4:BS$99,MATCH('10Year_History_Results'!$G293,Finish_table!BT$4:BT$99,0),1))</f>
        <v>#N/A</v>
      </c>
      <c r="T293" s="268" t="e">
        <f>(INDEX(Finish_table!CB$4:CB$99,MATCH('10Year_History_Results'!$G293,Finish_table!CC$4:CC$99,0),1))</f>
        <v>#N/A</v>
      </c>
      <c r="U293" s="268" t="e">
        <f>(INDEX(Finish_table!CK$4:CK$99,MATCH('10Year_History_Results'!$G293,Finish_table!CL$4:CL$99,0),1))</f>
        <v>#N/A</v>
      </c>
      <c r="V293" s="288" t="e">
        <f>(INDEX(Finish_table!CT$4:CT$99,MATCH('10Year_History_Results'!$G293,Finish_table!CU$4:CU$99,0),1))</f>
        <v>#N/A</v>
      </c>
      <c r="W293" s="2"/>
      <c r="Z293">
        <f t="shared" si="128"/>
        <v>167</v>
      </c>
      <c r="AA293" s="117"/>
      <c r="AB293" s="2"/>
      <c r="AC293" s="2">
        <f t="shared" si="148"/>
        <v>0</v>
      </c>
      <c r="AD293" s="2">
        <f t="shared" si="129"/>
        <v>0</v>
      </c>
      <c r="AE293" s="2">
        <f t="shared" si="130"/>
        <v>20</v>
      </c>
      <c r="AF293" s="2">
        <f t="shared" si="131"/>
        <v>0</v>
      </c>
      <c r="AG293" s="2">
        <f t="shared" si="132"/>
        <v>0</v>
      </c>
      <c r="AH293" s="2">
        <f t="shared" si="133"/>
        <v>0</v>
      </c>
      <c r="AI293" s="2">
        <f t="shared" si="134"/>
        <v>0</v>
      </c>
      <c r="AJ293" s="2">
        <f t="shared" si="135"/>
        <v>0</v>
      </c>
      <c r="AK293" s="2">
        <f t="shared" si="136"/>
        <v>0</v>
      </c>
      <c r="AL293" s="154">
        <f t="shared" si="137"/>
        <v>0</v>
      </c>
      <c r="AM293" s="2">
        <f t="shared" si="149"/>
        <v>6.324555320336759</v>
      </c>
      <c r="AN293" s="2"/>
      <c r="AO293">
        <f t="shared" si="150"/>
        <v>167</v>
      </c>
      <c r="AP293" s="117"/>
      <c r="AQ293" s="2"/>
      <c r="AR293" s="2">
        <f>INDEX('2001'!$B$44:$B$140,'10Year_History_Results'!BF293)</f>
        <v>0</v>
      </c>
      <c r="AS293" s="2">
        <f>INDEX('2002'!$B$44:$B$140,'10Year_History_Results'!BG293)</f>
        <v>0</v>
      </c>
      <c r="AT293" s="2">
        <f>INDEX('2003'!$B$44:$B$140,'10Year_History_Results'!BH293)</f>
        <v>15</v>
      </c>
      <c r="AU293" s="2">
        <f>INDEX('2004'!$B$44:$B$140,'10Year_History_Results'!BI293)</f>
        <v>0</v>
      </c>
      <c r="AV293" s="2">
        <f>INDEX('2005'!$B$44:$B$140,'10Year_History_Results'!BJ293)</f>
        <v>0</v>
      </c>
      <c r="AW293" s="2">
        <f>INDEX('2006'!$B$44:$B$140,'10Year_History_Results'!BK293)</f>
        <v>0</v>
      </c>
      <c r="AX293" s="2">
        <f>INDEX('2007'!$B$44:$B$140,'10Year_History_Results'!BL293)</f>
        <v>0</v>
      </c>
      <c r="AY293" s="2">
        <f>INDEX('2008'!$B$44:$B$140,'10Year_History_Results'!BM293)</f>
        <v>0</v>
      </c>
      <c r="AZ293" s="2">
        <f>INDEX('2009'!$B$44:$B$140,'10Year_History_Results'!BN293)</f>
        <v>0</v>
      </c>
      <c r="BA293" s="154">
        <f>INDEX('2010'!$B$44:$B$140,'10Year_History_Results'!BO293)</f>
        <v>0</v>
      </c>
      <c r="BC293">
        <f t="shared" si="151"/>
        <v>167</v>
      </c>
      <c r="BD293" s="117"/>
      <c r="BE293" s="2"/>
      <c r="BF293" s="2">
        <f>IF(ISNA(MATCH($BC293,'2001'!$A$44:$A$139,0)),97,MATCH($BC293,'2001'!$A$44:$A$139,0))</f>
        <v>97</v>
      </c>
      <c r="BG293" s="2">
        <f>IF(ISNA(MATCH($BC293,'2002'!$A$44:$A$139,0)),97,MATCH($BC293,'2002'!$A$44:$A$139,0))</f>
        <v>97</v>
      </c>
      <c r="BH293" s="2">
        <f>IF(ISNA(MATCH($BC293,'2003'!$A$44:$A$139,0)),97,MATCH($BC293,'2003'!$A$44:$A$139,0))</f>
        <v>28</v>
      </c>
      <c r="BI293" s="2">
        <f>IF(ISNA(MATCH($BC293,'2004'!$A$44:$A$139,0)),97,MATCH($BC293,'2004'!$A$44:$A$139,0))</f>
        <v>97</v>
      </c>
      <c r="BJ293" s="2">
        <f>IF(ISNA(MATCH($BC293,'2005'!$A$44:$A$139,0)),97,MATCH($BC293,'2005'!$A$44:$A$139,0))</f>
        <v>97</v>
      </c>
      <c r="BK293" s="2">
        <f>IF(ISNA(MATCH($BC293,'2006'!$A$44:$A$139,0)),97,MATCH($BC293,'2006'!$A$44:$A$139,0))</f>
        <v>97</v>
      </c>
      <c r="BL293" s="2">
        <f>IF(ISNA(MATCH($BC293,'2007'!$A$44:$A$139,0)),97,MATCH($BC293,'2007'!$A$44:$A$139,0))</f>
        <v>97</v>
      </c>
      <c r="BM293" s="2">
        <f>IF(ISNA(MATCH($BC293,'2008'!$A$44:$A$139,0)),97,MATCH($BC293,'2008'!$A$44:$A$139,0))</f>
        <v>97</v>
      </c>
      <c r="BN293" s="2">
        <f>IF(ISNA(MATCH($BC293,'2009'!$A$44:$A$139,0)),97,MATCH($BC293,'2009'!$A$44:$A$139,0))</f>
        <v>97</v>
      </c>
      <c r="BO293" s="154">
        <f>IF(ISNA(MATCH($BC293,'2010'!$A$44:$A$139,0)),97,MATCH($BC293,'2010'!$A$44:$A$139,0))</f>
        <v>97</v>
      </c>
      <c r="BQ293">
        <f t="shared" si="152"/>
        <v>167</v>
      </c>
      <c r="BR293" s="326"/>
      <c r="BS293" s="324"/>
      <c r="BT293" s="324">
        <f t="shared" si="153"/>
        <v>0</v>
      </c>
      <c r="BU293" s="324">
        <f t="shared" si="138"/>
        <v>0</v>
      </c>
      <c r="BV293" s="324">
        <f t="shared" si="139"/>
        <v>35</v>
      </c>
      <c r="BW293" s="324">
        <f t="shared" si="140"/>
        <v>23.331</v>
      </c>
      <c r="BX293" s="324">
        <f t="shared" si="141"/>
        <v>15.552444599999999</v>
      </c>
      <c r="BY293" s="324">
        <f t="shared" si="142"/>
        <v>10.36725957036</v>
      </c>
      <c r="BZ293" s="324">
        <f t="shared" si="143"/>
        <v>6.910815229601976</v>
      </c>
      <c r="CA293" s="324">
        <f t="shared" si="144"/>
        <v>4.606749432052677</v>
      </c>
      <c r="CB293" s="324">
        <f t="shared" si="145"/>
        <v>3.0708591714063145</v>
      </c>
      <c r="CC293" s="325">
        <f t="shared" si="146"/>
        <v>2.0470347236594493</v>
      </c>
    </row>
    <row r="294" spans="2:81" ht="13.5" thickBot="1">
      <c r="B294" s="138">
        <v>147</v>
      </c>
      <c r="C294" s="52">
        <f t="shared" si="124"/>
        <v>1</v>
      </c>
      <c r="D294" s="52">
        <f t="shared" si="147"/>
        <v>1</v>
      </c>
      <c r="E294" s="99"/>
      <c r="F294" s="2">
        <f t="shared" si="154"/>
        <v>289</v>
      </c>
      <c r="G294" s="100">
        <v>1923</v>
      </c>
      <c r="H294" s="169">
        <f t="shared" si="125"/>
        <v>1</v>
      </c>
      <c r="I294" s="169">
        <f t="shared" si="126"/>
        <v>3</v>
      </c>
      <c r="J294" s="331">
        <f t="shared" si="127"/>
        <v>1.9998</v>
      </c>
      <c r="K294" s="99"/>
      <c r="L294" s="268"/>
      <c r="M294" s="268" t="e">
        <f>(INDEX(Finish_table!R$4:R$83,MATCH('10Year_History_Results'!$G294,Finish_table!S$4:S$83,0),1))</f>
        <v>#N/A</v>
      </c>
      <c r="N294" s="268" t="e">
        <f>(INDEX(Finish_table!Z$4:Z$99,MATCH('10Year_History_Results'!$G294,Finish_table!AA$4:AA$99,0),1))</f>
        <v>#N/A</v>
      </c>
      <c r="O294" s="268" t="e">
        <f>(INDEX(Finish_table!AI$4:AI$99,MATCH('10Year_History_Results'!$G294,Finish_table!AJ$4:AJ$99,0),1))</f>
        <v>#N/A</v>
      </c>
      <c r="P294" s="268" t="e">
        <f>(INDEX(Finish_table!AR$4:AR$99,MATCH('10Year_History_Results'!$G294,Finish_table!AS$4:AS$99,0),1))</f>
        <v>#N/A</v>
      </c>
      <c r="Q294" s="268" t="e">
        <f>(INDEX(Finish_table!BA$4:BA$99,MATCH('10Year_History_Results'!$G294,Finish_table!BB$4:BB$99,0),1))</f>
        <v>#N/A</v>
      </c>
      <c r="R294" s="268" t="e">
        <f>(INDEX(Finish_table!BJ$4:BJ$99,MATCH('10Year_History_Results'!$G294,Finish_table!BK$4:BK$99,0),1))</f>
        <v>#N/A</v>
      </c>
      <c r="S294" s="268" t="e">
        <f>(INDEX(Finish_table!BS$4:BS$99,MATCH('10Year_History_Results'!$G294,Finish_table!BT$4:BT$99,0),1))</f>
        <v>#N/A</v>
      </c>
      <c r="T294" s="268" t="e">
        <f>(INDEX(Finish_table!CB$4:CB$99,MATCH('10Year_History_Results'!$G294,Finish_table!CC$4:CC$99,0),1))</f>
        <v>#N/A</v>
      </c>
      <c r="U294" s="268" t="str">
        <f>(INDEX(Finish_table!CK$4:CK$99,MATCH('10Year_History_Results'!$G294,Finish_table!CL$4:CL$99,0),1))</f>
        <v>QF</v>
      </c>
      <c r="V294" s="288" t="e">
        <f>(INDEX(Finish_table!CT$4:CT$99,MATCH('10Year_History_Results'!$G294,Finish_table!CU$4:CU$99,0),1))</f>
        <v>#N/A</v>
      </c>
      <c r="W294" s="2"/>
      <c r="Z294">
        <f t="shared" si="128"/>
        <v>1923</v>
      </c>
      <c r="AA294" s="117"/>
      <c r="AB294" s="2"/>
      <c r="AC294" s="2">
        <f t="shared" si="148"/>
        <v>0</v>
      </c>
      <c r="AD294" s="2">
        <f t="shared" si="129"/>
        <v>0</v>
      </c>
      <c r="AE294" s="2">
        <f t="shared" si="130"/>
        <v>0</v>
      </c>
      <c r="AF294" s="2">
        <f t="shared" si="131"/>
        <v>0</v>
      </c>
      <c r="AG294" s="2">
        <f t="shared" si="132"/>
        <v>0</v>
      </c>
      <c r="AH294" s="2">
        <f t="shared" si="133"/>
        <v>0</v>
      </c>
      <c r="AI294" s="2">
        <f t="shared" si="134"/>
        <v>0</v>
      </c>
      <c r="AJ294" s="2">
        <f t="shared" si="135"/>
        <v>0</v>
      </c>
      <c r="AK294" s="2">
        <f t="shared" si="136"/>
        <v>0</v>
      </c>
      <c r="AL294" s="154">
        <f t="shared" si="137"/>
        <v>0</v>
      </c>
      <c r="AM294" s="2">
        <f t="shared" si="149"/>
        <v>0</v>
      </c>
      <c r="AN294" s="2"/>
      <c r="AO294">
        <f t="shared" si="150"/>
        <v>1923</v>
      </c>
      <c r="AP294" s="117"/>
      <c r="AQ294" s="2"/>
      <c r="AR294" s="2">
        <f>INDEX('2001'!$B$44:$B$140,'10Year_History_Results'!BF294)</f>
        <v>0</v>
      </c>
      <c r="AS294" s="2">
        <f>INDEX('2002'!$B$44:$B$140,'10Year_History_Results'!BG294)</f>
        <v>0</v>
      </c>
      <c r="AT294" s="2">
        <f>INDEX('2003'!$B$44:$B$140,'10Year_History_Results'!BH294)</f>
        <v>0</v>
      </c>
      <c r="AU294" s="2">
        <f>INDEX('2004'!$B$44:$B$140,'10Year_History_Results'!BI294)</f>
        <v>0</v>
      </c>
      <c r="AV294" s="2">
        <f>INDEX('2005'!$B$44:$B$140,'10Year_History_Results'!BJ294)</f>
        <v>0</v>
      </c>
      <c r="AW294" s="2">
        <f>INDEX('2006'!$B$44:$B$140,'10Year_History_Results'!BK294)</f>
        <v>0</v>
      </c>
      <c r="AX294" s="2">
        <f>INDEX('2007'!$B$44:$B$140,'10Year_History_Results'!BL294)</f>
        <v>0</v>
      </c>
      <c r="AY294" s="2">
        <f>INDEX('2008'!$B$44:$B$140,'10Year_History_Results'!BM294)</f>
        <v>0</v>
      </c>
      <c r="AZ294" s="2">
        <f>INDEX('2009'!$B$44:$B$140,'10Year_History_Results'!BN294)</f>
        <v>3</v>
      </c>
      <c r="BA294" s="154">
        <f>INDEX('2010'!$B$44:$B$140,'10Year_History_Results'!BO294)</f>
        <v>0</v>
      </c>
      <c r="BC294">
        <f t="shared" si="151"/>
        <v>1923</v>
      </c>
      <c r="BD294" s="117"/>
      <c r="BE294" s="2"/>
      <c r="BF294" s="2">
        <f>IF(ISNA(MATCH($BC294,'2001'!$A$44:$A$139,0)),97,MATCH($BC294,'2001'!$A$44:$A$139,0))</f>
        <v>97</v>
      </c>
      <c r="BG294" s="2">
        <f>IF(ISNA(MATCH($BC294,'2002'!$A$44:$A$139,0)),97,MATCH($BC294,'2002'!$A$44:$A$139,0))</f>
        <v>97</v>
      </c>
      <c r="BH294" s="2">
        <f>IF(ISNA(MATCH($BC294,'2003'!$A$44:$A$139,0)),97,MATCH($BC294,'2003'!$A$44:$A$139,0))</f>
        <v>97</v>
      </c>
      <c r="BI294" s="2">
        <f>IF(ISNA(MATCH($BC294,'2004'!$A$44:$A$139,0)),97,MATCH($BC294,'2004'!$A$44:$A$139,0))</f>
        <v>97</v>
      </c>
      <c r="BJ294" s="2">
        <f>IF(ISNA(MATCH($BC294,'2005'!$A$44:$A$139,0)),97,MATCH($BC294,'2005'!$A$44:$A$139,0))</f>
        <v>97</v>
      </c>
      <c r="BK294" s="2">
        <f>IF(ISNA(MATCH($BC294,'2006'!$A$44:$A$139,0)),97,MATCH($BC294,'2006'!$A$44:$A$139,0))</f>
        <v>97</v>
      </c>
      <c r="BL294" s="2">
        <f>IF(ISNA(MATCH($BC294,'2007'!$A$44:$A$139,0)),97,MATCH($BC294,'2007'!$A$44:$A$139,0))</f>
        <v>97</v>
      </c>
      <c r="BM294" s="2">
        <f>IF(ISNA(MATCH($BC294,'2008'!$A$44:$A$139,0)),97,MATCH($BC294,'2008'!$A$44:$A$139,0))</f>
        <v>97</v>
      </c>
      <c r="BN294" s="2">
        <f>IF(ISNA(MATCH($BC294,'2009'!$A$44:$A$139,0)),97,MATCH($BC294,'2009'!$A$44:$A$139,0))</f>
        <v>86</v>
      </c>
      <c r="BO294" s="154">
        <f>IF(ISNA(MATCH($BC294,'2010'!$A$44:$A$139,0)),97,MATCH($BC294,'2010'!$A$44:$A$139,0))</f>
        <v>97</v>
      </c>
      <c r="BQ294">
        <f t="shared" si="152"/>
        <v>1923</v>
      </c>
      <c r="BR294" s="326"/>
      <c r="BS294" s="324"/>
      <c r="BT294" s="324">
        <f t="shared" si="153"/>
        <v>0</v>
      </c>
      <c r="BU294" s="324">
        <f t="shared" si="138"/>
        <v>0</v>
      </c>
      <c r="BV294" s="324">
        <f t="shared" si="139"/>
        <v>0</v>
      </c>
      <c r="BW294" s="324">
        <f t="shared" si="140"/>
        <v>0</v>
      </c>
      <c r="BX294" s="324">
        <f t="shared" si="141"/>
        <v>0</v>
      </c>
      <c r="BY294" s="324">
        <f t="shared" si="142"/>
        <v>0</v>
      </c>
      <c r="BZ294" s="324">
        <f t="shared" si="143"/>
        <v>0</v>
      </c>
      <c r="CA294" s="324">
        <f t="shared" si="144"/>
        <v>0</v>
      </c>
      <c r="CB294" s="324">
        <f t="shared" si="145"/>
        <v>3</v>
      </c>
      <c r="CC294" s="325">
        <f t="shared" si="146"/>
        <v>1.9998</v>
      </c>
    </row>
    <row r="295" spans="2:81" ht="13.5" thickBot="1">
      <c r="B295" s="138">
        <v>148</v>
      </c>
      <c r="C295" s="52">
        <f t="shared" si="124"/>
        <v>1</v>
      </c>
      <c r="D295" s="52">
        <f t="shared" si="147"/>
        <v>0</v>
      </c>
      <c r="E295" s="99"/>
      <c r="F295" s="2">
        <f t="shared" si="154"/>
        <v>290</v>
      </c>
      <c r="G295" s="100">
        <v>2185</v>
      </c>
      <c r="H295" s="169">
        <f t="shared" si="125"/>
        <v>1</v>
      </c>
      <c r="I295" s="169">
        <f t="shared" si="126"/>
        <v>3</v>
      </c>
      <c r="J295" s="331">
        <f t="shared" si="127"/>
        <v>1.9998</v>
      </c>
      <c r="K295" s="99"/>
      <c r="L295" s="268"/>
      <c r="M295" s="268" t="e">
        <f>(INDEX(Finish_table!R$4:R$83,MATCH('10Year_History_Results'!$G295,Finish_table!S$4:S$83,0),1))</f>
        <v>#N/A</v>
      </c>
      <c r="N295" s="268" t="e">
        <f>(INDEX(Finish_table!Z$4:Z$99,MATCH('10Year_History_Results'!$G295,Finish_table!AA$4:AA$99,0),1))</f>
        <v>#N/A</v>
      </c>
      <c r="O295" s="268" t="e">
        <f>(INDEX(Finish_table!AI$4:AI$99,MATCH('10Year_History_Results'!$G295,Finish_table!AJ$4:AJ$99,0),1))</f>
        <v>#N/A</v>
      </c>
      <c r="P295" s="268" t="e">
        <f>(INDEX(Finish_table!AR$4:AR$99,MATCH('10Year_History_Results'!$G295,Finish_table!AS$4:AS$99,0),1))</f>
        <v>#N/A</v>
      </c>
      <c r="Q295" s="268" t="e">
        <f>(INDEX(Finish_table!BA$4:BA$99,MATCH('10Year_History_Results'!$G295,Finish_table!BB$4:BB$99,0),1))</f>
        <v>#N/A</v>
      </c>
      <c r="R295" s="268" t="e">
        <f>(INDEX(Finish_table!BJ$4:BJ$99,MATCH('10Year_History_Results'!$G295,Finish_table!BK$4:BK$99,0),1))</f>
        <v>#N/A</v>
      </c>
      <c r="S295" s="268" t="e">
        <f>(INDEX(Finish_table!BS$4:BS$99,MATCH('10Year_History_Results'!$G295,Finish_table!BT$4:BT$99,0),1))</f>
        <v>#N/A</v>
      </c>
      <c r="T295" s="268" t="e">
        <f>(INDEX(Finish_table!CB$4:CB$99,MATCH('10Year_History_Results'!$G295,Finish_table!CC$4:CC$99,0),1))</f>
        <v>#N/A</v>
      </c>
      <c r="U295" s="268" t="str">
        <f>(INDEX(Finish_table!CK$4:CK$99,MATCH('10Year_History_Results'!$G295,Finish_table!CL$4:CL$99,0),1))</f>
        <v>QF</v>
      </c>
      <c r="V295" s="288" t="e">
        <f>(INDEX(Finish_table!CT$4:CT$99,MATCH('10Year_History_Results'!$G295,Finish_table!CU$4:CU$99,0),1))</f>
        <v>#N/A</v>
      </c>
      <c r="W295" s="2"/>
      <c r="Z295">
        <f t="shared" si="128"/>
        <v>2185</v>
      </c>
      <c r="AA295" s="117"/>
      <c r="AB295" s="2"/>
      <c r="AC295" s="2">
        <f t="shared" si="148"/>
        <v>0</v>
      </c>
      <c r="AD295" s="2">
        <f t="shared" si="129"/>
        <v>0</v>
      </c>
      <c r="AE295" s="2">
        <f t="shared" si="130"/>
        <v>0</v>
      </c>
      <c r="AF295" s="2">
        <f t="shared" si="131"/>
        <v>0</v>
      </c>
      <c r="AG295" s="2">
        <f t="shared" si="132"/>
        <v>0</v>
      </c>
      <c r="AH295" s="2">
        <f t="shared" si="133"/>
        <v>0</v>
      </c>
      <c r="AI295" s="2">
        <f t="shared" si="134"/>
        <v>0</v>
      </c>
      <c r="AJ295" s="2">
        <f t="shared" si="135"/>
        <v>0</v>
      </c>
      <c r="AK295" s="2">
        <f t="shared" si="136"/>
        <v>0</v>
      </c>
      <c r="AL295" s="154">
        <f t="shared" si="137"/>
        <v>0</v>
      </c>
      <c r="AM295" s="2">
        <f t="shared" si="149"/>
        <v>0</v>
      </c>
      <c r="AN295" s="2"/>
      <c r="AO295">
        <f t="shared" si="150"/>
        <v>2185</v>
      </c>
      <c r="AP295" s="117"/>
      <c r="AQ295" s="2"/>
      <c r="AR295" s="2">
        <f>INDEX('2001'!$B$44:$B$140,'10Year_History_Results'!BF295)</f>
        <v>0</v>
      </c>
      <c r="AS295" s="2">
        <f>INDEX('2002'!$B$44:$B$140,'10Year_History_Results'!BG295)</f>
        <v>0</v>
      </c>
      <c r="AT295" s="2">
        <f>INDEX('2003'!$B$44:$B$140,'10Year_History_Results'!BH295)</f>
        <v>0</v>
      </c>
      <c r="AU295" s="2">
        <f>INDEX('2004'!$B$44:$B$140,'10Year_History_Results'!BI295)</f>
        <v>0</v>
      </c>
      <c r="AV295" s="2">
        <f>INDEX('2005'!$B$44:$B$140,'10Year_History_Results'!BJ295)</f>
        <v>0</v>
      </c>
      <c r="AW295" s="2">
        <f>INDEX('2006'!$B$44:$B$140,'10Year_History_Results'!BK295)</f>
        <v>0</v>
      </c>
      <c r="AX295" s="2">
        <f>INDEX('2007'!$B$44:$B$140,'10Year_History_Results'!BL295)</f>
        <v>0</v>
      </c>
      <c r="AY295" s="2">
        <f>INDEX('2008'!$B$44:$B$140,'10Year_History_Results'!BM295)</f>
        <v>0</v>
      </c>
      <c r="AZ295" s="2">
        <f>INDEX('2009'!$B$44:$B$140,'10Year_History_Results'!BN295)</f>
        <v>3</v>
      </c>
      <c r="BA295" s="154">
        <f>INDEX('2010'!$B$44:$B$140,'10Year_History_Results'!BO295)</f>
        <v>0</v>
      </c>
      <c r="BC295">
        <f t="shared" si="151"/>
        <v>2185</v>
      </c>
      <c r="BD295" s="117"/>
      <c r="BE295" s="2"/>
      <c r="BF295" s="2">
        <f>IF(ISNA(MATCH($BC295,'2001'!$A$44:$A$139,0)),97,MATCH($BC295,'2001'!$A$44:$A$139,0))</f>
        <v>97</v>
      </c>
      <c r="BG295" s="2">
        <f>IF(ISNA(MATCH($BC295,'2002'!$A$44:$A$139,0)),97,MATCH($BC295,'2002'!$A$44:$A$139,0))</f>
        <v>97</v>
      </c>
      <c r="BH295" s="2">
        <f>IF(ISNA(MATCH($BC295,'2003'!$A$44:$A$139,0)),97,MATCH($BC295,'2003'!$A$44:$A$139,0))</f>
        <v>97</v>
      </c>
      <c r="BI295" s="2">
        <f>IF(ISNA(MATCH($BC295,'2004'!$A$44:$A$139,0)),97,MATCH($BC295,'2004'!$A$44:$A$139,0))</f>
        <v>97</v>
      </c>
      <c r="BJ295" s="2">
        <f>IF(ISNA(MATCH($BC295,'2005'!$A$44:$A$139,0)),97,MATCH($BC295,'2005'!$A$44:$A$139,0))</f>
        <v>97</v>
      </c>
      <c r="BK295" s="2">
        <f>IF(ISNA(MATCH($BC295,'2006'!$A$44:$A$139,0)),97,MATCH($BC295,'2006'!$A$44:$A$139,0))</f>
        <v>97</v>
      </c>
      <c r="BL295" s="2">
        <f>IF(ISNA(MATCH($BC295,'2007'!$A$44:$A$139,0)),97,MATCH($BC295,'2007'!$A$44:$A$139,0))</f>
        <v>97</v>
      </c>
      <c r="BM295" s="2">
        <f>IF(ISNA(MATCH($BC295,'2008'!$A$44:$A$139,0)),97,MATCH($BC295,'2008'!$A$44:$A$139,0))</f>
        <v>97</v>
      </c>
      <c r="BN295" s="2">
        <f>IF(ISNA(MATCH($BC295,'2009'!$A$44:$A$139,0)),97,MATCH($BC295,'2009'!$A$44:$A$139,0))</f>
        <v>90</v>
      </c>
      <c r="BO295" s="154">
        <f>IF(ISNA(MATCH($BC295,'2010'!$A$44:$A$139,0)),97,MATCH($BC295,'2010'!$A$44:$A$139,0))</f>
        <v>97</v>
      </c>
      <c r="BQ295">
        <f t="shared" si="152"/>
        <v>2185</v>
      </c>
      <c r="BR295" s="326"/>
      <c r="BS295" s="324"/>
      <c r="BT295" s="324">
        <f t="shared" si="153"/>
        <v>0</v>
      </c>
      <c r="BU295" s="324">
        <f t="shared" si="138"/>
        <v>0</v>
      </c>
      <c r="BV295" s="324">
        <f t="shared" si="139"/>
        <v>0</v>
      </c>
      <c r="BW295" s="324">
        <f t="shared" si="140"/>
        <v>0</v>
      </c>
      <c r="BX295" s="324">
        <f t="shared" si="141"/>
        <v>0</v>
      </c>
      <c r="BY295" s="324">
        <f t="shared" si="142"/>
        <v>0</v>
      </c>
      <c r="BZ295" s="324">
        <f t="shared" si="143"/>
        <v>0</v>
      </c>
      <c r="CA295" s="324">
        <f t="shared" si="144"/>
        <v>0</v>
      </c>
      <c r="CB295" s="324">
        <f t="shared" si="145"/>
        <v>3</v>
      </c>
      <c r="CC295" s="325">
        <f t="shared" si="146"/>
        <v>1.9998</v>
      </c>
    </row>
    <row r="296" spans="2:81" ht="13.5" thickBot="1">
      <c r="B296" s="149">
        <v>148</v>
      </c>
      <c r="C296" s="52">
        <f t="shared" si="124"/>
        <v>2</v>
      </c>
      <c r="D296" s="52">
        <f t="shared" si="147"/>
        <v>0</v>
      </c>
      <c r="E296" s="99"/>
      <c r="F296" s="2">
        <f t="shared" si="154"/>
        <v>291</v>
      </c>
      <c r="G296" s="273">
        <v>87</v>
      </c>
      <c r="H296" s="169">
        <f t="shared" si="125"/>
        <v>1</v>
      </c>
      <c r="I296" s="169">
        <f t="shared" si="126"/>
        <v>34</v>
      </c>
      <c r="J296" s="331">
        <f t="shared" si="127"/>
        <v>1.9885480172691787</v>
      </c>
      <c r="K296" s="99"/>
      <c r="L296" s="268"/>
      <c r="M296" s="268" t="e">
        <f>(INDEX(Finish_table!R$4:R$83,MATCH('10Year_History_Results'!$G296,Finish_table!S$4:S$83,0),1))</f>
        <v>#N/A</v>
      </c>
      <c r="N296" s="268" t="e">
        <f>(INDEX(Finish_table!Z$4:Z$99,MATCH('10Year_History_Results'!$G296,Finish_table!AA$4:AA$99,0),1))</f>
        <v>#N/A</v>
      </c>
      <c r="O296" s="268" t="str">
        <f>(INDEX(Finish_table!AI$4:AI$99,MATCH('10Year_History_Results'!$G296,Finish_table!AJ$4:AJ$99,0),1))</f>
        <v>F</v>
      </c>
      <c r="P296" s="268" t="e">
        <f>(INDEX(Finish_table!AR$4:AR$99,MATCH('10Year_History_Results'!$G296,Finish_table!AS$4:AS$99,0),1))</f>
        <v>#N/A</v>
      </c>
      <c r="Q296" s="268" t="e">
        <f>(INDEX(Finish_table!BA$4:BA$99,MATCH('10Year_History_Results'!$G296,Finish_table!BB$4:BB$99,0),1))</f>
        <v>#N/A</v>
      </c>
      <c r="R296" s="268" t="e">
        <f>(INDEX(Finish_table!BJ$4:BJ$99,MATCH('10Year_History_Results'!$G296,Finish_table!BK$4:BK$99,0),1))</f>
        <v>#N/A</v>
      </c>
      <c r="S296" s="268" t="e">
        <f>(INDEX(Finish_table!BS$4:BS$99,MATCH('10Year_History_Results'!$G296,Finish_table!BT$4:BT$99,0),1))</f>
        <v>#N/A</v>
      </c>
      <c r="T296" s="268" t="e">
        <f>(INDEX(Finish_table!CB$4:CB$99,MATCH('10Year_History_Results'!$G296,Finish_table!CC$4:CC$99,0),1))</f>
        <v>#N/A</v>
      </c>
      <c r="U296" s="268" t="e">
        <f>(INDEX(Finish_table!CK$4:CK$99,MATCH('10Year_History_Results'!$G296,Finish_table!CL$4:CL$99,0),1))</f>
        <v>#N/A</v>
      </c>
      <c r="V296" s="288" t="e">
        <f>(INDEX(Finish_table!CT$4:CT$99,MATCH('10Year_History_Results'!$G296,Finish_table!CU$4:CU$99,0),1))</f>
        <v>#N/A</v>
      </c>
      <c r="W296" s="2"/>
      <c r="Z296">
        <f t="shared" si="128"/>
        <v>87</v>
      </c>
      <c r="AA296" s="117"/>
      <c r="AB296" s="2"/>
      <c r="AC296" s="2">
        <f t="shared" si="148"/>
        <v>0</v>
      </c>
      <c r="AD296" s="2">
        <f t="shared" si="129"/>
        <v>0</v>
      </c>
      <c r="AE296" s="2">
        <f t="shared" si="130"/>
        <v>20</v>
      </c>
      <c r="AF296" s="2">
        <f t="shared" si="131"/>
        <v>0</v>
      </c>
      <c r="AG296" s="2">
        <f t="shared" si="132"/>
        <v>0</v>
      </c>
      <c r="AH296" s="2">
        <f t="shared" si="133"/>
        <v>0</v>
      </c>
      <c r="AI296" s="2">
        <f t="shared" si="134"/>
        <v>0</v>
      </c>
      <c r="AJ296" s="2">
        <f t="shared" si="135"/>
        <v>0</v>
      </c>
      <c r="AK296" s="2">
        <f t="shared" si="136"/>
        <v>0</v>
      </c>
      <c r="AL296" s="154">
        <f t="shared" si="137"/>
        <v>0</v>
      </c>
      <c r="AM296" s="2">
        <f t="shared" si="149"/>
        <v>6.324555320336759</v>
      </c>
      <c r="AN296" s="2"/>
      <c r="AO296">
        <f t="shared" si="150"/>
        <v>87</v>
      </c>
      <c r="AP296" s="117"/>
      <c r="AQ296" s="2"/>
      <c r="AR296" s="2">
        <f>INDEX('2001'!$B$44:$B$140,'10Year_History_Results'!BF296)</f>
        <v>0</v>
      </c>
      <c r="AS296" s="2">
        <f>INDEX('2002'!$B$44:$B$140,'10Year_History_Results'!BG296)</f>
        <v>0</v>
      </c>
      <c r="AT296" s="2">
        <f>INDEX('2003'!$B$44:$B$140,'10Year_History_Results'!BH296)</f>
        <v>14</v>
      </c>
      <c r="AU296" s="2">
        <f>INDEX('2004'!$B$44:$B$140,'10Year_History_Results'!BI296)</f>
        <v>0</v>
      </c>
      <c r="AV296" s="2">
        <f>INDEX('2005'!$B$44:$B$140,'10Year_History_Results'!BJ296)</f>
        <v>0</v>
      </c>
      <c r="AW296" s="2">
        <f>INDEX('2006'!$B$44:$B$140,'10Year_History_Results'!BK296)</f>
        <v>0</v>
      </c>
      <c r="AX296" s="2">
        <f>INDEX('2007'!$B$44:$B$140,'10Year_History_Results'!BL296)</f>
        <v>0</v>
      </c>
      <c r="AY296" s="2">
        <f>INDEX('2008'!$B$44:$B$140,'10Year_History_Results'!BM296)</f>
        <v>0</v>
      </c>
      <c r="AZ296" s="2">
        <f>INDEX('2009'!$B$44:$B$140,'10Year_History_Results'!BN296)</f>
        <v>0</v>
      </c>
      <c r="BA296" s="154">
        <f>INDEX('2010'!$B$44:$B$140,'10Year_History_Results'!BO296)</f>
        <v>0</v>
      </c>
      <c r="BC296">
        <f t="shared" si="151"/>
        <v>87</v>
      </c>
      <c r="BD296" s="117"/>
      <c r="BE296" s="2"/>
      <c r="BF296" s="2">
        <f>IF(ISNA(MATCH($BC296,'2001'!$A$44:$A$139,0)),97,MATCH($BC296,'2001'!$A$44:$A$139,0))</f>
        <v>97</v>
      </c>
      <c r="BG296" s="2">
        <f>IF(ISNA(MATCH($BC296,'2002'!$A$44:$A$139,0)),97,MATCH($BC296,'2002'!$A$44:$A$139,0))</f>
        <v>97</v>
      </c>
      <c r="BH296" s="2">
        <f>IF(ISNA(MATCH($BC296,'2003'!$A$44:$A$139,0)),97,MATCH($BC296,'2003'!$A$44:$A$139,0))</f>
        <v>19</v>
      </c>
      <c r="BI296" s="2">
        <f>IF(ISNA(MATCH($BC296,'2004'!$A$44:$A$139,0)),97,MATCH($BC296,'2004'!$A$44:$A$139,0))</f>
        <v>97</v>
      </c>
      <c r="BJ296" s="2">
        <f>IF(ISNA(MATCH($BC296,'2005'!$A$44:$A$139,0)),97,MATCH($BC296,'2005'!$A$44:$A$139,0))</f>
        <v>97</v>
      </c>
      <c r="BK296" s="2">
        <f>IF(ISNA(MATCH($BC296,'2006'!$A$44:$A$139,0)),97,MATCH($BC296,'2006'!$A$44:$A$139,0))</f>
        <v>97</v>
      </c>
      <c r="BL296" s="2">
        <f>IF(ISNA(MATCH($BC296,'2007'!$A$44:$A$139,0)),97,MATCH($BC296,'2007'!$A$44:$A$139,0))</f>
        <v>97</v>
      </c>
      <c r="BM296" s="2">
        <f>IF(ISNA(MATCH($BC296,'2008'!$A$44:$A$139,0)),97,MATCH($BC296,'2008'!$A$44:$A$139,0))</f>
        <v>97</v>
      </c>
      <c r="BN296" s="2">
        <f>IF(ISNA(MATCH($BC296,'2009'!$A$44:$A$139,0)),97,MATCH($BC296,'2009'!$A$44:$A$139,0))</f>
        <v>97</v>
      </c>
      <c r="BO296" s="154">
        <f>IF(ISNA(MATCH($BC296,'2010'!$A$44:$A$139,0)),97,MATCH($BC296,'2010'!$A$44:$A$139,0))</f>
        <v>97</v>
      </c>
      <c r="BQ296">
        <f t="shared" si="152"/>
        <v>87</v>
      </c>
      <c r="BR296" s="326"/>
      <c r="BS296" s="324"/>
      <c r="BT296" s="324">
        <f t="shared" si="153"/>
        <v>0</v>
      </c>
      <c r="BU296" s="324">
        <f t="shared" si="138"/>
        <v>0</v>
      </c>
      <c r="BV296" s="324">
        <f t="shared" si="139"/>
        <v>34</v>
      </c>
      <c r="BW296" s="324">
        <f t="shared" si="140"/>
        <v>22.664400000000001</v>
      </c>
      <c r="BX296" s="324">
        <f t="shared" si="141"/>
        <v>15.108089039999999</v>
      </c>
      <c r="BY296" s="324">
        <f t="shared" si="142"/>
        <v>10.071052154063999</v>
      </c>
      <c r="BZ296" s="324">
        <f t="shared" si="143"/>
        <v>6.7133633658990615</v>
      </c>
      <c r="CA296" s="324">
        <f t="shared" si="144"/>
        <v>4.4751280197083139</v>
      </c>
      <c r="CB296" s="324">
        <f t="shared" si="145"/>
        <v>2.9831203379375619</v>
      </c>
      <c r="CC296" s="325">
        <f t="shared" si="146"/>
        <v>1.9885480172691787</v>
      </c>
    </row>
    <row r="297" spans="2:81" ht="13.5" thickBot="1">
      <c r="B297" s="138">
        <v>148</v>
      </c>
      <c r="C297" s="52">
        <f t="shared" si="124"/>
        <v>3</v>
      </c>
      <c r="D297" s="52">
        <f t="shared" si="147"/>
        <v>0</v>
      </c>
      <c r="E297" s="99"/>
      <c r="F297" s="2">
        <f t="shared" si="154"/>
        <v>292</v>
      </c>
      <c r="G297" s="100">
        <v>133</v>
      </c>
      <c r="H297" s="169">
        <f t="shared" si="125"/>
        <v>1</v>
      </c>
      <c r="I297" s="169">
        <f t="shared" si="126"/>
        <v>10</v>
      </c>
      <c r="J297" s="331">
        <f t="shared" si="127"/>
        <v>1.9745186370291357</v>
      </c>
      <c r="K297" s="99"/>
      <c r="L297" s="268"/>
      <c r="M297" s="268" t="e">
        <f>(INDEX(Finish_table!R$4:R$83,MATCH('10Year_History_Results'!$G297,Finish_table!S$4:S$83,0),1))</f>
        <v>#N/A</v>
      </c>
      <c r="N297" s="268" t="e">
        <f>(INDEX(Finish_table!Z$4:Z$99,MATCH('10Year_History_Results'!$G297,Finish_table!AA$4:AA$99,0),1))</f>
        <v>#N/A</v>
      </c>
      <c r="O297" s="268" t="e">
        <f>(INDEX(Finish_table!AI$4:AI$99,MATCH('10Year_History_Results'!$G297,Finish_table!AJ$4:AJ$99,0),1))</f>
        <v>#N/A</v>
      </c>
      <c r="P297" s="268" t="e">
        <f>(INDEX(Finish_table!AR$4:AR$99,MATCH('10Year_History_Results'!$G297,Finish_table!AS$4:AS$99,0),1))</f>
        <v>#N/A</v>
      </c>
      <c r="Q297" s="268" t="e">
        <f>(INDEX(Finish_table!BA$4:BA$99,MATCH('10Year_History_Results'!$G297,Finish_table!BB$4:BB$99,0),1))</f>
        <v>#N/A</v>
      </c>
      <c r="R297" s="268" t="str">
        <f>(INDEX(Finish_table!BJ$4:BJ$99,MATCH('10Year_History_Results'!$G297,Finish_table!BK$4:BK$99,0),1))</f>
        <v>QF</v>
      </c>
      <c r="S297" s="268" t="e">
        <f>(INDEX(Finish_table!BS$4:BS$99,MATCH('10Year_History_Results'!$G297,Finish_table!BT$4:BT$99,0),1))</f>
        <v>#N/A</v>
      </c>
      <c r="T297" s="268" t="e">
        <f>(INDEX(Finish_table!CB$4:CB$99,MATCH('10Year_History_Results'!$G297,Finish_table!CC$4:CC$99,0),1))</f>
        <v>#N/A</v>
      </c>
      <c r="U297" s="268" t="e">
        <f>(INDEX(Finish_table!CK$4:CK$99,MATCH('10Year_History_Results'!$G297,Finish_table!CL$4:CL$99,0),1))</f>
        <v>#N/A</v>
      </c>
      <c r="V297" s="288" t="e">
        <f>(INDEX(Finish_table!CT$4:CT$99,MATCH('10Year_History_Results'!$G297,Finish_table!CU$4:CU$99,0),1))</f>
        <v>#N/A</v>
      </c>
      <c r="W297" s="2"/>
      <c r="Z297">
        <f t="shared" si="128"/>
        <v>133</v>
      </c>
      <c r="AA297" s="117"/>
      <c r="AB297" s="2"/>
      <c r="AC297" s="2">
        <f t="shared" si="148"/>
        <v>0</v>
      </c>
      <c r="AD297" s="2">
        <f t="shared" si="129"/>
        <v>0</v>
      </c>
      <c r="AE297" s="2">
        <f t="shared" si="130"/>
        <v>0</v>
      </c>
      <c r="AF297" s="2">
        <f t="shared" si="131"/>
        <v>0</v>
      </c>
      <c r="AG297" s="2">
        <f t="shared" si="132"/>
        <v>0</v>
      </c>
      <c r="AH297" s="2">
        <f t="shared" si="133"/>
        <v>0</v>
      </c>
      <c r="AI297" s="2">
        <f t="shared" si="134"/>
        <v>0</v>
      </c>
      <c r="AJ297" s="2">
        <f t="shared" si="135"/>
        <v>0</v>
      </c>
      <c r="AK297" s="2">
        <f t="shared" si="136"/>
        <v>0</v>
      </c>
      <c r="AL297" s="154">
        <f t="shared" si="137"/>
        <v>0</v>
      </c>
      <c r="AM297" s="2">
        <f t="shared" si="149"/>
        <v>0</v>
      </c>
      <c r="AN297" s="2"/>
      <c r="AO297">
        <f t="shared" si="150"/>
        <v>133</v>
      </c>
      <c r="AP297" s="117"/>
      <c r="AQ297" s="2"/>
      <c r="AR297" s="2">
        <f>INDEX('2001'!$B$44:$B$140,'10Year_History_Results'!BF297)</f>
        <v>0</v>
      </c>
      <c r="AS297" s="2">
        <f>INDEX('2002'!$B$44:$B$140,'10Year_History_Results'!BG297)</f>
        <v>0</v>
      </c>
      <c r="AT297" s="2">
        <f>INDEX('2003'!$B$44:$B$140,'10Year_History_Results'!BH297)</f>
        <v>0</v>
      </c>
      <c r="AU297" s="2">
        <f>INDEX('2004'!$B$44:$B$140,'10Year_History_Results'!BI297)</f>
        <v>0</v>
      </c>
      <c r="AV297" s="2">
        <f>INDEX('2005'!$B$44:$B$140,'10Year_History_Results'!BJ297)</f>
        <v>0</v>
      </c>
      <c r="AW297" s="2">
        <f>INDEX('2006'!$B$44:$B$140,'10Year_History_Results'!BK297)</f>
        <v>10</v>
      </c>
      <c r="AX297" s="2">
        <f>INDEX('2007'!$B$44:$B$140,'10Year_History_Results'!BL297)</f>
        <v>0</v>
      </c>
      <c r="AY297" s="2">
        <f>INDEX('2008'!$B$44:$B$140,'10Year_History_Results'!BM297)</f>
        <v>0</v>
      </c>
      <c r="AZ297" s="2">
        <f>INDEX('2009'!$B$44:$B$140,'10Year_History_Results'!BN297)</f>
        <v>0</v>
      </c>
      <c r="BA297" s="154">
        <f>INDEX('2010'!$B$44:$B$140,'10Year_History_Results'!BO297)</f>
        <v>0</v>
      </c>
      <c r="BC297">
        <f t="shared" si="151"/>
        <v>133</v>
      </c>
      <c r="BD297" s="117"/>
      <c r="BE297" s="2"/>
      <c r="BF297" s="2">
        <f>IF(ISNA(MATCH($BC297,'2001'!$A$44:$A$139,0)),97,MATCH($BC297,'2001'!$A$44:$A$139,0))</f>
        <v>97</v>
      </c>
      <c r="BG297" s="2">
        <f>IF(ISNA(MATCH($BC297,'2002'!$A$44:$A$139,0)),97,MATCH($BC297,'2002'!$A$44:$A$139,0))</f>
        <v>97</v>
      </c>
      <c r="BH297" s="2">
        <f>IF(ISNA(MATCH($BC297,'2003'!$A$44:$A$139,0)),97,MATCH($BC297,'2003'!$A$44:$A$139,0))</f>
        <v>97</v>
      </c>
      <c r="BI297" s="2">
        <f>IF(ISNA(MATCH($BC297,'2004'!$A$44:$A$139,0)),97,MATCH($BC297,'2004'!$A$44:$A$139,0))</f>
        <v>97</v>
      </c>
      <c r="BJ297" s="2">
        <f>IF(ISNA(MATCH($BC297,'2005'!$A$44:$A$139,0)),97,MATCH($BC297,'2005'!$A$44:$A$139,0))</f>
        <v>97</v>
      </c>
      <c r="BK297" s="2">
        <f>IF(ISNA(MATCH($BC297,'2006'!$A$44:$A$139,0)),97,MATCH($BC297,'2006'!$A$44:$A$139,0))</f>
        <v>27</v>
      </c>
      <c r="BL297" s="2">
        <f>IF(ISNA(MATCH($BC297,'2007'!$A$44:$A$139,0)),97,MATCH($BC297,'2007'!$A$44:$A$139,0))</f>
        <v>97</v>
      </c>
      <c r="BM297" s="2">
        <f>IF(ISNA(MATCH($BC297,'2008'!$A$44:$A$139,0)),97,MATCH($BC297,'2008'!$A$44:$A$139,0))</f>
        <v>97</v>
      </c>
      <c r="BN297" s="2">
        <f>IF(ISNA(MATCH($BC297,'2009'!$A$44:$A$139,0)),97,MATCH($BC297,'2009'!$A$44:$A$139,0))</f>
        <v>97</v>
      </c>
      <c r="BO297" s="154">
        <f>IF(ISNA(MATCH($BC297,'2010'!$A$44:$A$139,0)),97,MATCH($BC297,'2010'!$A$44:$A$139,0))</f>
        <v>97</v>
      </c>
      <c r="BQ297">
        <f t="shared" si="152"/>
        <v>133</v>
      </c>
      <c r="BR297" s="326"/>
      <c r="BS297" s="324"/>
      <c r="BT297" s="324">
        <f t="shared" si="153"/>
        <v>0</v>
      </c>
      <c r="BU297" s="324">
        <f t="shared" si="138"/>
        <v>0</v>
      </c>
      <c r="BV297" s="324">
        <f t="shared" si="139"/>
        <v>0</v>
      </c>
      <c r="BW297" s="324">
        <f t="shared" si="140"/>
        <v>0</v>
      </c>
      <c r="BX297" s="324">
        <f t="shared" si="141"/>
        <v>0</v>
      </c>
      <c r="BY297" s="324">
        <f t="shared" si="142"/>
        <v>10</v>
      </c>
      <c r="BZ297" s="324">
        <f t="shared" si="143"/>
        <v>6.6659999999999995</v>
      </c>
      <c r="CA297" s="324">
        <f t="shared" si="144"/>
        <v>4.4435555999999998</v>
      </c>
      <c r="CB297" s="324">
        <f t="shared" si="145"/>
        <v>2.9620741629599996</v>
      </c>
      <c r="CC297" s="325">
        <f t="shared" si="146"/>
        <v>1.9745186370291357</v>
      </c>
    </row>
    <row r="298" spans="2:81" ht="13.5" thickBot="1">
      <c r="B298" s="138">
        <v>148</v>
      </c>
      <c r="C298" s="52">
        <f t="shared" si="124"/>
        <v>4</v>
      </c>
      <c r="D298" s="52">
        <f t="shared" si="147"/>
        <v>0</v>
      </c>
      <c r="E298" s="99"/>
      <c r="F298" s="2">
        <f t="shared" si="154"/>
        <v>293</v>
      </c>
      <c r="G298" s="100">
        <v>1023</v>
      </c>
      <c r="H298" s="169">
        <f t="shared" si="125"/>
        <v>1</v>
      </c>
      <c r="I298" s="169">
        <f t="shared" si="126"/>
        <v>10</v>
      </c>
      <c r="J298" s="331">
        <f t="shared" si="127"/>
        <v>1.9745186370291357</v>
      </c>
      <c r="K298" s="99"/>
      <c r="L298" s="268"/>
      <c r="M298" s="268" t="e">
        <f>(INDEX(Finish_table!R$4:R$83,MATCH('10Year_History_Results'!$G298,Finish_table!S$4:S$83,0),1))</f>
        <v>#N/A</v>
      </c>
      <c r="N298" s="268" t="e">
        <f>(INDEX(Finish_table!Z$4:Z$99,MATCH('10Year_History_Results'!$G298,Finish_table!AA$4:AA$99,0),1))</f>
        <v>#N/A</v>
      </c>
      <c r="O298" s="268" t="e">
        <f>(INDEX(Finish_table!AI$4:AI$99,MATCH('10Year_History_Results'!$G298,Finish_table!AJ$4:AJ$99,0),1))</f>
        <v>#N/A</v>
      </c>
      <c r="P298" s="268" t="e">
        <f>(INDEX(Finish_table!AR$4:AR$99,MATCH('10Year_History_Results'!$G298,Finish_table!AS$4:AS$99,0),1))</f>
        <v>#N/A</v>
      </c>
      <c r="Q298" s="268" t="e">
        <f>(INDEX(Finish_table!BA$4:BA$99,MATCH('10Year_History_Results'!$G298,Finish_table!BB$4:BB$99,0),1))</f>
        <v>#N/A</v>
      </c>
      <c r="R298" s="268" t="str">
        <f>(INDEX(Finish_table!BJ$4:BJ$99,MATCH('10Year_History_Results'!$G298,Finish_table!BK$4:BK$99,0),1))</f>
        <v>QF</v>
      </c>
      <c r="S298" s="268" t="e">
        <f>(INDEX(Finish_table!BS$4:BS$99,MATCH('10Year_History_Results'!$G298,Finish_table!BT$4:BT$99,0),1))</f>
        <v>#N/A</v>
      </c>
      <c r="T298" s="268" t="e">
        <f>(INDEX(Finish_table!CB$4:CB$99,MATCH('10Year_History_Results'!$G298,Finish_table!CC$4:CC$99,0),1))</f>
        <v>#N/A</v>
      </c>
      <c r="U298" s="268" t="e">
        <f>(INDEX(Finish_table!CK$4:CK$99,MATCH('10Year_History_Results'!$G298,Finish_table!CL$4:CL$99,0),1))</f>
        <v>#N/A</v>
      </c>
      <c r="V298" s="288" t="e">
        <f>(INDEX(Finish_table!CT$4:CT$99,MATCH('10Year_History_Results'!$G298,Finish_table!CU$4:CU$99,0),1))</f>
        <v>#N/A</v>
      </c>
      <c r="W298" s="2"/>
      <c r="Z298">
        <f t="shared" si="128"/>
        <v>1023</v>
      </c>
      <c r="AA298" s="117"/>
      <c r="AB298" s="2"/>
      <c r="AC298" s="2">
        <f t="shared" si="148"/>
        <v>0</v>
      </c>
      <c r="AD298" s="2">
        <f t="shared" si="129"/>
        <v>0</v>
      </c>
      <c r="AE298" s="2">
        <f t="shared" si="130"/>
        <v>0</v>
      </c>
      <c r="AF298" s="2">
        <f t="shared" si="131"/>
        <v>0</v>
      </c>
      <c r="AG298" s="2">
        <f t="shared" si="132"/>
        <v>0</v>
      </c>
      <c r="AH298" s="2">
        <f t="shared" si="133"/>
        <v>0</v>
      </c>
      <c r="AI298" s="2">
        <f t="shared" si="134"/>
        <v>0</v>
      </c>
      <c r="AJ298" s="2">
        <f t="shared" si="135"/>
        <v>0</v>
      </c>
      <c r="AK298" s="2">
        <f t="shared" si="136"/>
        <v>0</v>
      </c>
      <c r="AL298" s="154">
        <f t="shared" si="137"/>
        <v>0</v>
      </c>
      <c r="AM298" s="2">
        <f t="shared" si="149"/>
        <v>0</v>
      </c>
      <c r="AN298" s="2"/>
      <c r="AO298">
        <f t="shared" si="150"/>
        <v>1023</v>
      </c>
      <c r="AP298" s="117"/>
      <c r="AQ298" s="2"/>
      <c r="AR298" s="2">
        <f>INDEX('2001'!$B$44:$B$140,'10Year_History_Results'!BF298)</f>
        <v>0</v>
      </c>
      <c r="AS298" s="2">
        <f>INDEX('2002'!$B$44:$B$140,'10Year_History_Results'!BG298)</f>
        <v>0</v>
      </c>
      <c r="AT298" s="2">
        <f>INDEX('2003'!$B$44:$B$140,'10Year_History_Results'!BH298)</f>
        <v>0</v>
      </c>
      <c r="AU298" s="2">
        <f>INDEX('2004'!$B$44:$B$140,'10Year_History_Results'!BI298)</f>
        <v>0</v>
      </c>
      <c r="AV298" s="2">
        <f>INDEX('2005'!$B$44:$B$140,'10Year_History_Results'!BJ298)</f>
        <v>0</v>
      </c>
      <c r="AW298" s="2">
        <f>INDEX('2006'!$B$44:$B$140,'10Year_History_Results'!BK298)</f>
        <v>10</v>
      </c>
      <c r="AX298" s="2">
        <f>INDEX('2007'!$B$44:$B$140,'10Year_History_Results'!BL298)</f>
        <v>0</v>
      </c>
      <c r="AY298" s="2">
        <f>INDEX('2008'!$B$44:$B$140,'10Year_History_Results'!BM298)</f>
        <v>0</v>
      </c>
      <c r="AZ298" s="2">
        <f>INDEX('2009'!$B$44:$B$140,'10Year_History_Results'!BN298)</f>
        <v>0</v>
      </c>
      <c r="BA298" s="154">
        <f>INDEX('2010'!$B$44:$B$140,'10Year_History_Results'!BO298)</f>
        <v>0</v>
      </c>
      <c r="BC298">
        <f t="shared" si="151"/>
        <v>1023</v>
      </c>
      <c r="BD298" s="117"/>
      <c r="BE298" s="2"/>
      <c r="BF298" s="2">
        <f>IF(ISNA(MATCH($BC298,'2001'!$A$44:$A$139,0)),97,MATCH($BC298,'2001'!$A$44:$A$139,0))</f>
        <v>97</v>
      </c>
      <c r="BG298" s="2">
        <f>IF(ISNA(MATCH($BC298,'2002'!$A$44:$A$139,0)),97,MATCH($BC298,'2002'!$A$44:$A$139,0))</f>
        <v>97</v>
      </c>
      <c r="BH298" s="2">
        <f>IF(ISNA(MATCH($BC298,'2003'!$A$44:$A$139,0)),97,MATCH($BC298,'2003'!$A$44:$A$139,0))</f>
        <v>97</v>
      </c>
      <c r="BI298" s="2">
        <f>IF(ISNA(MATCH($BC298,'2004'!$A$44:$A$139,0)),97,MATCH($BC298,'2004'!$A$44:$A$139,0))</f>
        <v>97</v>
      </c>
      <c r="BJ298" s="2">
        <f>IF(ISNA(MATCH($BC298,'2005'!$A$44:$A$139,0)),97,MATCH($BC298,'2005'!$A$44:$A$139,0))</f>
        <v>97</v>
      </c>
      <c r="BK298" s="2">
        <f>IF(ISNA(MATCH($BC298,'2006'!$A$44:$A$139,0)),97,MATCH($BC298,'2006'!$A$44:$A$139,0))</f>
        <v>74</v>
      </c>
      <c r="BL298" s="2">
        <f>IF(ISNA(MATCH($BC298,'2007'!$A$44:$A$139,0)),97,MATCH($BC298,'2007'!$A$44:$A$139,0))</f>
        <v>97</v>
      </c>
      <c r="BM298" s="2">
        <f>IF(ISNA(MATCH($BC298,'2008'!$A$44:$A$139,0)),97,MATCH($BC298,'2008'!$A$44:$A$139,0))</f>
        <v>97</v>
      </c>
      <c r="BN298" s="2">
        <f>IF(ISNA(MATCH($BC298,'2009'!$A$44:$A$139,0)),97,MATCH($BC298,'2009'!$A$44:$A$139,0))</f>
        <v>97</v>
      </c>
      <c r="BO298" s="154">
        <f>IF(ISNA(MATCH($BC298,'2010'!$A$44:$A$139,0)),97,MATCH($BC298,'2010'!$A$44:$A$139,0))</f>
        <v>97</v>
      </c>
      <c r="BQ298">
        <f t="shared" si="152"/>
        <v>1023</v>
      </c>
      <c r="BR298" s="326"/>
      <c r="BS298" s="324"/>
      <c r="BT298" s="324">
        <f t="shared" si="153"/>
        <v>0</v>
      </c>
      <c r="BU298" s="324">
        <f t="shared" si="138"/>
        <v>0</v>
      </c>
      <c r="BV298" s="324">
        <f t="shared" si="139"/>
        <v>0</v>
      </c>
      <c r="BW298" s="324">
        <f t="shared" si="140"/>
        <v>0</v>
      </c>
      <c r="BX298" s="324">
        <f t="shared" si="141"/>
        <v>0</v>
      </c>
      <c r="BY298" s="324">
        <f t="shared" si="142"/>
        <v>10</v>
      </c>
      <c r="BZ298" s="324">
        <f t="shared" si="143"/>
        <v>6.6659999999999995</v>
      </c>
      <c r="CA298" s="324">
        <f t="shared" si="144"/>
        <v>4.4435555999999998</v>
      </c>
      <c r="CB298" s="324">
        <f t="shared" si="145"/>
        <v>2.9620741629599996</v>
      </c>
      <c r="CC298" s="325">
        <f t="shared" si="146"/>
        <v>1.9745186370291357</v>
      </c>
    </row>
    <row r="299" spans="2:81" ht="13.5" thickBot="1">
      <c r="B299" s="138">
        <v>148</v>
      </c>
      <c r="C299" s="52">
        <f t="shared" si="124"/>
        <v>5</v>
      </c>
      <c r="D299" s="52">
        <f t="shared" si="147"/>
        <v>0</v>
      </c>
      <c r="E299" s="99"/>
      <c r="F299" s="2">
        <f t="shared" si="154"/>
        <v>294</v>
      </c>
      <c r="G299" s="100">
        <v>1756</v>
      </c>
      <c r="H299" s="169">
        <f t="shared" si="125"/>
        <v>1</v>
      </c>
      <c r="I299" s="169">
        <f t="shared" si="126"/>
        <v>10</v>
      </c>
      <c r="J299" s="331">
        <f t="shared" si="127"/>
        <v>1.9745186370291357</v>
      </c>
      <c r="K299" s="99"/>
      <c r="L299" s="268"/>
      <c r="M299" s="268" t="e">
        <f>(INDEX(Finish_table!R$4:R$83,MATCH('10Year_History_Results'!$G299,Finish_table!S$4:S$83,0),1))</f>
        <v>#N/A</v>
      </c>
      <c r="N299" s="268" t="e">
        <f>(INDEX(Finish_table!Z$4:Z$99,MATCH('10Year_History_Results'!$G299,Finish_table!AA$4:AA$99,0),1))</f>
        <v>#N/A</v>
      </c>
      <c r="O299" s="268" t="e">
        <f>(INDEX(Finish_table!AI$4:AI$99,MATCH('10Year_History_Results'!$G299,Finish_table!AJ$4:AJ$99,0),1))</f>
        <v>#N/A</v>
      </c>
      <c r="P299" s="268" t="e">
        <f>(INDEX(Finish_table!AR$4:AR$99,MATCH('10Year_History_Results'!$G299,Finish_table!AS$4:AS$99,0),1))</f>
        <v>#N/A</v>
      </c>
      <c r="Q299" s="268" t="e">
        <f>(INDEX(Finish_table!BA$4:BA$99,MATCH('10Year_History_Results'!$G299,Finish_table!BB$4:BB$99,0),1))</f>
        <v>#N/A</v>
      </c>
      <c r="R299" s="268" t="str">
        <f>(INDEX(Finish_table!BJ$4:BJ$99,MATCH('10Year_History_Results'!$G299,Finish_table!BK$4:BK$99,0),1))</f>
        <v>QF</v>
      </c>
      <c r="S299" s="268" t="e">
        <f>(INDEX(Finish_table!BS$4:BS$99,MATCH('10Year_History_Results'!$G299,Finish_table!BT$4:BT$99,0),1))</f>
        <v>#N/A</v>
      </c>
      <c r="T299" s="268" t="e">
        <f>(INDEX(Finish_table!CB$4:CB$99,MATCH('10Year_History_Results'!$G299,Finish_table!CC$4:CC$99,0),1))</f>
        <v>#N/A</v>
      </c>
      <c r="U299" s="268" t="e">
        <f>(INDEX(Finish_table!CK$4:CK$99,MATCH('10Year_History_Results'!$G299,Finish_table!CL$4:CL$99,0),1))</f>
        <v>#N/A</v>
      </c>
      <c r="V299" s="288" t="e">
        <f>(INDEX(Finish_table!CT$4:CT$99,MATCH('10Year_History_Results'!$G299,Finish_table!CU$4:CU$99,0),1))</f>
        <v>#N/A</v>
      </c>
      <c r="W299" s="2"/>
      <c r="Z299">
        <f t="shared" si="128"/>
        <v>1756</v>
      </c>
      <c r="AA299" s="117"/>
      <c r="AB299" s="2"/>
      <c r="AC299" s="2">
        <f t="shared" si="148"/>
        <v>0</v>
      </c>
      <c r="AD299" s="2">
        <f t="shared" si="129"/>
        <v>0</v>
      </c>
      <c r="AE299" s="2">
        <f t="shared" si="130"/>
        <v>0</v>
      </c>
      <c r="AF299" s="2">
        <f t="shared" si="131"/>
        <v>0</v>
      </c>
      <c r="AG299" s="2">
        <f t="shared" si="132"/>
        <v>0</v>
      </c>
      <c r="AH299" s="2">
        <f t="shared" si="133"/>
        <v>0</v>
      </c>
      <c r="AI299" s="2">
        <f t="shared" si="134"/>
        <v>0</v>
      </c>
      <c r="AJ299" s="2">
        <f t="shared" si="135"/>
        <v>0</v>
      </c>
      <c r="AK299" s="2">
        <f t="shared" si="136"/>
        <v>0</v>
      </c>
      <c r="AL299" s="154">
        <f t="shared" si="137"/>
        <v>0</v>
      </c>
      <c r="AM299" s="2">
        <f t="shared" si="149"/>
        <v>0</v>
      </c>
      <c r="AN299" s="2"/>
      <c r="AO299">
        <f t="shared" si="150"/>
        <v>1756</v>
      </c>
      <c r="AP299" s="117"/>
      <c r="AQ299" s="2"/>
      <c r="AR299" s="2">
        <f>INDEX('2001'!$B$44:$B$140,'10Year_History_Results'!BF299)</f>
        <v>0</v>
      </c>
      <c r="AS299" s="2">
        <f>INDEX('2002'!$B$44:$B$140,'10Year_History_Results'!BG299)</f>
        <v>0</v>
      </c>
      <c r="AT299" s="2">
        <f>INDEX('2003'!$B$44:$B$140,'10Year_History_Results'!BH299)</f>
        <v>0</v>
      </c>
      <c r="AU299" s="2">
        <f>INDEX('2004'!$B$44:$B$140,'10Year_History_Results'!BI299)</f>
        <v>0</v>
      </c>
      <c r="AV299" s="2">
        <f>INDEX('2005'!$B$44:$B$140,'10Year_History_Results'!BJ299)</f>
        <v>0</v>
      </c>
      <c r="AW299" s="2">
        <f>INDEX('2006'!$B$44:$B$140,'10Year_History_Results'!BK299)</f>
        <v>10</v>
      </c>
      <c r="AX299" s="2">
        <f>INDEX('2007'!$B$44:$B$140,'10Year_History_Results'!BL299)</f>
        <v>0</v>
      </c>
      <c r="AY299" s="2">
        <f>INDEX('2008'!$B$44:$B$140,'10Year_History_Results'!BM299)</f>
        <v>0</v>
      </c>
      <c r="AZ299" s="2">
        <f>INDEX('2009'!$B$44:$B$140,'10Year_History_Results'!BN299)</f>
        <v>0</v>
      </c>
      <c r="BA299" s="154">
        <f>INDEX('2010'!$B$44:$B$140,'10Year_History_Results'!BO299)</f>
        <v>0</v>
      </c>
      <c r="BC299">
        <f t="shared" si="151"/>
        <v>1756</v>
      </c>
      <c r="BD299" s="117"/>
      <c r="BE299" s="2"/>
      <c r="BF299" s="2">
        <f>IF(ISNA(MATCH($BC299,'2001'!$A$44:$A$139,0)),97,MATCH($BC299,'2001'!$A$44:$A$139,0))</f>
        <v>97</v>
      </c>
      <c r="BG299" s="2">
        <f>IF(ISNA(MATCH($BC299,'2002'!$A$44:$A$139,0)),97,MATCH($BC299,'2002'!$A$44:$A$139,0))</f>
        <v>97</v>
      </c>
      <c r="BH299" s="2">
        <f>IF(ISNA(MATCH($BC299,'2003'!$A$44:$A$139,0)),97,MATCH($BC299,'2003'!$A$44:$A$139,0))</f>
        <v>97</v>
      </c>
      <c r="BI299" s="2">
        <f>IF(ISNA(MATCH($BC299,'2004'!$A$44:$A$139,0)),97,MATCH($BC299,'2004'!$A$44:$A$139,0))</f>
        <v>97</v>
      </c>
      <c r="BJ299" s="2">
        <f>IF(ISNA(MATCH($BC299,'2005'!$A$44:$A$139,0)),97,MATCH($BC299,'2005'!$A$44:$A$139,0))</f>
        <v>97</v>
      </c>
      <c r="BK299" s="2">
        <f>IF(ISNA(MATCH($BC299,'2006'!$A$44:$A$139,0)),97,MATCH($BC299,'2006'!$A$44:$A$139,0))</f>
        <v>94</v>
      </c>
      <c r="BL299" s="2">
        <f>IF(ISNA(MATCH($BC299,'2007'!$A$44:$A$139,0)),97,MATCH($BC299,'2007'!$A$44:$A$139,0))</f>
        <v>97</v>
      </c>
      <c r="BM299" s="2">
        <f>IF(ISNA(MATCH($BC299,'2008'!$A$44:$A$139,0)),97,MATCH($BC299,'2008'!$A$44:$A$139,0))</f>
        <v>97</v>
      </c>
      <c r="BN299" s="2">
        <f>IF(ISNA(MATCH($BC299,'2009'!$A$44:$A$139,0)),97,MATCH($BC299,'2009'!$A$44:$A$139,0))</f>
        <v>97</v>
      </c>
      <c r="BO299" s="154">
        <f>IF(ISNA(MATCH($BC299,'2010'!$A$44:$A$139,0)),97,MATCH($BC299,'2010'!$A$44:$A$139,0))</f>
        <v>97</v>
      </c>
      <c r="BQ299">
        <f t="shared" si="152"/>
        <v>1756</v>
      </c>
      <c r="BR299" s="326"/>
      <c r="BS299" s="324"/>
      <c r="BT299" s="324">
        <f t="shared" si="153"/>
        <v>0</v>
      </c>
      <c r="BU299" s="324">
        <f t="shared" si="138"/>
        <v>0</v>
      </c>
      <c r="BV299" s="324">
        <f t="shared" si="139"/>
        <v>0</v>
      </c>
      <c r="BW299" s="324">
        <f t="shared" si="140"/>
        <v>0</v>
      </c>
      <c r="BX299" s="324">
        <f t="shared" si="141"/>
        <v>0</v>
      </c>
      <c r="BY299" s="324">
        <f t="shared" si="142"/>
        <v>10</v>
      </c>
      <c r="BZ299" s="324">
        <f t="shared" si="143"/>
        <v>6.6659999999999995</v>
      </c>
      <c r="CA299" s="324">
        <f t="shared" si="144"/>
        <v>4.4435555999999998</v>
      </c>
      <c r="CB299" s="324">
        <f t="shared" si="145"/>
        <v>2.9620741629599996</v>
      </c>
      <c r="CC299" s="325">
        <f t="shared" si="146"/>
        <v>1.9745186370291357</v>
      </c>
    </row>
    <row r="300" spans="2:81" ht="13.5" thickBot="1">
      <c r="B300" s="138">
        <v>148</v>
      </c>
      <c r="C300" s="52">
        <f t="shared" si="124"/>
        <v>6</v>
      </c>
      <c r="D300" s="52">
        <f t="shared" si="147"/>
        <v>0</v>
      </c>
      <c r="E300" s="99"/>
      <c r="F300" s="2">
        <f t="shared" si="154"/>
        <v>295</v>
      </c>
      <c r="G300" s="100">
        <v>694</v>
      </c>
      <c r="H300" s="169">
        <f t="shared" si="125"/>
        <v>1</v>
      </c>
      <c r="I300" s="169">
        <f t="shared" si="126"/>
        <v>15</v>
      </c>
      <c r="J300" s="331">
        <f t="shared" si="127"/>
        <v>1.9743211851654325</v>
      </c>
      <c r="K300" s="99"/>
      <c r="L300" s="268"/>
      <c r="M300" s="268" t="e">
        <f>(INDEX(Finish_table!R$4:R$83,MATCH('10Year_History_Results'!$G300,Finish_table!S$4:S$83,0),1))</f>
        <v>#N/A</v>
      </c>
      <c r="N300" s="268" t="e">
        <f>(INDEX(Finish_table!Z$4:Z$99,MATCH('10Year_History_Results'!$G300,Finish_table!AA$4:AA$99,0),1))</f>
        <v>#N/A</v>
      </c>
      <c r="O300" s="268" t="e">
        <f>(INDEX(Finish_table!AI$4:AI$99,MATCH('10Year_History_Results'!$G300,Finish_table!AJ$4:AJ$99,0),1))</f>
        <v>#N/A</v>
      </c>
      <c r="P300" s="268" t="e">
        <f>(INDEX(Finish_table!AR$4:AR$99,MATCH('10Year_History_Results'!$G300,Finish_table!AS$4:AS$99,0),1))</f>
        <v>#N/A</v>
      </c>
      <c r="Q300" s="268" t="str">
        <f>(INDEX(Finish_table!BA$4:BA$99,MATCH('10Year_History_Results'!$G300,Finish_table!BB$4:BB$99,0),1))</f>
        <v>SF</v>
      </c>
      <c r="R300" s="268" t="e">
        <f>(INDEX(Finish_table!BJ$4:BJ$99,MATCH('10Year_History_Results'!$G300,Finish_table!BK$4:BK$99,0),1))</f>
        <v>#N/A</v>
      </c>
      <c r="S300" s="268" t="e">
        <f>(INDEX(Finish_table!BS$4:BS$99,MATCH('10Year_History_Results'!$G300,Finish_table!BT$4:BT$99,0),1))</f>
        <v>#N/A</v>
      </c>
      <c r="T300" s="268" t="e">
        <f>(INDEX(Finish_table!CB$4:CB$99,MATCH('10Year_History_Results'!$G300,Finish_table!CC$4:CC$99,0),1))</f>
        <v>#N/A</v>
      </c>
      <c r="U300" s="268" t="e">
        <f>(INDEX(Finish_table!CK$4:CK$99,MATCH('10Year_History_Results'!$G300,Finish_table!CL$4:CL$99,0),1))</f>
        <v>#N/A</v>
      </c>
      <c r="V300" s="288" t="e">
        <f>(INDEX(Finish_table!CT$4:CT$99,MATCH('10Year_History_Results'!$G300,Finish_table!CU$4:CU$99,0),1))</f>
        <v>#N/A</v>
      </c>
      <c r="W300" s="2"/>
      <c r="Z300">
        <f t="shared" si="128"/>
        <v>694</v>
      </c>
      <c r="AA300" s="117"/>
      <c r="AB300" s="2"/>
      <c r="AC300" s="2">
        <f t="shared" si="148"/>
        <v>0</v>
      </c>
      <c r="AD300" s="2">
        <f t="shared" si="129"/>
        <v>0</v>
      </c>
      <c r="AE300" s="2">
        <f t="shared" si="130"/>
        <v>0</v>
      </c>
      <c r="AF300" s="2">
        <f t="shared" si="131"/>
        <v>0</v>
      </c>
      <c r="AG300" s="2">
        <f t="shared" si="132"/>
        <v>10</v>
      </c>
      <c r="AH300" s="2">
        <f t="shared" si="133"/>
        <v>0</v>
      </c>
      <c r="AI300" s="2">
        <f t="shared" si="134"/>
        <v>0</v>
      </c>
      <c r="AJ300" s="2">
        <f t="shared" si="135"/>
        <v>0</v>
      </c>
      <c r="AK300" s="2">
        <f t="shared" si="136"/>
        <v>0</v>
      </c>
      <c r="AL300" s="154">
        <f t="shared" si="137"/>
        <v>0</v>
      </c>
      <c r="AM300" s="2">
        <f t="shared" si="149"/>
        <v>3.1622776601683795</v>
      </c>
      <c r="AN300" s="2"/>
      <c r="AO300">
        <f t="shared" si="150"/>
        <v>694</v>
      </c>
      <c r="AP300" s="117"/>
      <c r="AQ300" s="2"/>
      <c r="AR300" s="2">
        <f>INDEX('2001'!$B$44:$B$140,'10Year_History_Results'!BF300)</f>
        <v>0</v>
      </c>
      <c r="AS300" s="2">
        <f>INDEX('2002'!$B$44:$B$140,'10Year_History_Results'!BG300)</f>
        <v>0</v>
      </c>
      <c r="AT300" s="2">
        <f>INDEX('2003'!$B$44:$B$140,'10Year_History_Results'!BH300)</f>
        <v>0</v>
      </c>
      <c r="AU300" s="2">
        <f>INDEX('2004'!$B$44:$B$140,'10Year_History_Results'!BI300)</f>
        <v>0</v>
      </c>
      <c r="AV300" s="2">
        <f>INDEX('2005'!$B$44:$B$140,'10Year_History_Results'!BJ300)</f>
        <v>5</v>
      </c>
      <c r="AW300" s="2">
        <f>INDEX('2006'!$B$44:$B$140,'10Year_History_Results'!BK300)</f>
        <v>0</v>
      </c>
      <c r="AX300" s="2">
        <f>INDEX('2007'!$B$44:$B$140,'10Year_History_Results'!BL300)</f>
        <v>0</v>
      </c>
      <c r="AY300" s="2">
        <f>INDEX('2008'!$B$44:$B$140,'10Year_History_Results'!BM300)</f>
        <v>0</v>
      </c>
      <c r="AZ300" s="2">
        <f>INDEX('2009'!$B$44:$B$140,'10Year_History_Results'!BN300)</f>
        <v>0</v>
      </c>
      <c r="BA300" s="154">
        <f>INDEX('2010'!$B$44:$B$140,'10Year_History_Results'!BO300)</f>
        <v>0</v>
      </c>
      <c r="BC300">
        <f t="shared" si="151"/>
        <v>694</v>
      </c>
      <c r="BD300" s="117"/>
      <c r="BE300" s="2"/>
      <c r="BF300" s="2">
        <f>IF(ISNA(MATCH($BC300,'2001'!$A$44:$A$139,0)),97,MATCH($BC300,'2001'!$A$44:$A$139,0))</f>
        <v>97</v>
      </c>
      <c r="BG300" s="2">
        <f>IF(ISNA(MATCH($BC300,'2002'!$A$44:$A$139,0)),97,MATCH($BC300,'2002'!$A$44:$A$139,0))</f>
        <v>97</v>
      </c>
      <c r="BH300" s="2">
        <f>IF(ISNA(MATCH($BC300,'2003'!$A$44:$A$139,0)),97,MATCH($BC300,'2003'!$A$44:$A$139,0))</f>
        <v>97</v>
      </c>
      <c r="BI300" s="2">
        <f>IF(ISNA(MATCH($BC300,'2004'!$A$44:$A$139,0)),97,MATCH($BC300,'2004'!$A$44:$A$139,0))</f>
        <v>97</v>
      </c>
      <c r="BJ300" s="2">
        <f>IF(ISNA(MATCH($BC300,'2005'!$A$44:$A$139,0)),97,MATCH($BC300,'2005'!$A$44:$A$139,0))</f>
        <v>67</v>
      </c>
      <c r="BK300" s="2">
        <f>IF(ISNA(MATCH($BC300,'2006'!$A$44:$A$139,0)),97,MATCH($BC300,'2006'!$A$44:$A$139,0))</f>
        <v>97</v>
      </c>
      <c r="BL300" s="2">
        <f>IF(ISNA(MATCH($BC300,'2007'!$A$44:$A$139,0)),97,MATCH($BC300,'2007'!$A$44:$A$139,0))</f>
        <v>97</v>
      </c>
      <c r="BM300" s="2">
        <f>IF(ISNA(MATCH($BC300,'2008'!$A$44:$A$139,0)),97,MATCH($BC300,'2008'!$A$44:$A$139,0))</f>
        <v>97</v>
      </c>
      <c r="BN300" s="2">
        <f>IF(ISNA(MATCH($BC300,'2009'!$A$44:$A$139,0)),97,MATCH($BC300,'2009'!$A$44:$A$139,0))</f>
        <v>97</v>
      </c>
      <c r="BO300" s="154">
        <f>IF(ISNA(MATCH($BC300,'2010'!$A$44:$A$139,0)),97,MATCH($BC300,'2010'!$A$44:$A$139,0))</f>
        <v>97</v>
      </c>
      <c r="BQ300">
        <f t="shared" si="152"/>
        <v>694</v>
      </c>
      <c r="BR300" s="326"/>
      <c r="BS300" s="324"/>
      <c r="BT300" s="324">
        <f t="shared" si="153"/>
        <v>0</v>
      </c>
      <c r="BU300" s="324">
        <f t="shared" si="138"/>
        <v>0</v>
      </c>
      <c r="BV300" s="324">
        <f t="shared" si="139"/>
        <v>0</v>
      </c>
      <c r="BW300" s="324">
        <f t="shared" si="140"/>
        <v>0</v>
      </c>
      <c r="BX300" s="324">
        <f t="shared" si="141"/>
        <v>15</v>
      </c>
      <c r="BY300" s="324">
        <f t="shared" si="142"/>
        <v>9.9989999999999988</v>
      </c>
      <c r="BZ300" s="324">
        <f t="shared" si="143"/>
        <v>6.6653333999999989</v>
      </c>
      <c r="CA300" s="324">
        <f t="shared" si="144"/>
        <v>4.4431112444399989</v>
      </c>
      <c r="CB300" s="324">
        <f t="shared" si="145"/>
        <v>2.9617779555437034</v>
      </c>
      <c r="CC300" s="325">
        <f t="shared" si="146"/>
        <v>1.9743211851654325</v>
      </c>
    </row>
    <row r="301" spans="2:81" ht="13.5" thickBot="1">
      <c r="B301" s="138">
        <v>148</v>
      </c>
      <c r="C301" s="52">
        <f t="shared" si="124"/>
        <v>7</v>
      </c>
      <c r="D301" s="52">
        <f t="shared" si="147"/>
        <v>0</v>
      </c>
      <c r="E301" s="99"/>
      <c r="F301" s="2">
        <f t="shared" si="154"/>
        <v>296</v>
      </c>
      <c r="G301" s="100">
        <v>538</v>
      </c>
      <c r="H301" s="169">
        <f t="shared" si="125"/>
        <v>2</v>
      </c>
      <c r="I301" s="169">
        <f t="shared" si="126"/>
        <v>48</v>
      </c>
      <c r="J301" s="331">
        <f t="shared" si="127"/>
        <v>1.9624187630216428</v>
      </c>
      <c r="K301" s="99"/>
      <c r="L301" s="268"/>
      <c r="M301" s="268" t="str">
        <f>(INDEX(Finish_table!R$4:R$83,MATCH('10Year_History_Results'!$G301,Finish_table!S$4:S$83,0),1))</f>
        <v>F</v>
      </c>
      <c r="N301" s="268" t="e">
        <f>(INDEX(Finish_table!Z$4:Z$99,MATCH('10Year_History_Results'!$G301,Finish_table!AA$4:AA$99,0),1))</f>
        <v>#N/A</v>
      </c>
      <c r="O301" s="268" t="str">
        <f>(INDEX(Finish_table!AI$4:AI$99,MATCH('10Year_History_Results'!$G301,Finish_table!AJ$4:AJ$99,0),1))</f>
        <v>SF</v>
      </c>
      <c r="P301" s="268" t="e">
        <f>(INDEX(Finish_table!AR$4:AR$99,MATCH('10Year_History_Results'!$G301,Finish_table!AS$4:AS$99,0),1))</f>
        <v>#N/A</v>
      </c>
      <c r="Q301" s="268" t="e">
        <f>(INDEX(Finish_table!BA$4:BA$99,MATCH('10Year_History_Results'!$G301,Finish_table!BB$4:BB$99,0),1))</f>
        <v>#N/A</v>
      </c>
      <c r="R301" s="268" t="e">
        <f>(INDEX(Finish_table!BJ$4:BJ$99,MATCH('10Year_History_Results'!$G301,Finish_table!BK$4:BK$99,0),1))</f>
        <v>#N/A</v>
      </c>
      <c r="S301" s="268" t="e">
        <f>(INDEX(Finish_table!BS$4:BS$99,MATCH('10Year_History_Results'!$G301,Finish_table!BT$4:BT$99,0),1))</f>
        <v>#N/A</v>
      </c>
      <c r="T301" s="268" t="e">
        <f>(INDEX(Finish_table!CB$4:CB$99,MATCH('10Year_History_Results'!$G301,Finish_table!CC$4:CC$99,0),1))</f>
        <v>#N/A</v>
      </c>
      <c r="U301" s="268" t="e">
        <f>(INDEX(Finish_table!CK$4:CK$99,MATCH('10Year_History_Results'!$G301,Finish_table!CL$4:CL$99,0),1))</f>
        <v>#N/A</v>
      </c>
      <c r="V301" s="288" t="e">
        <f>(INDEX(Finish_table!CT$4:CT$99,MATCH('10Year_History_Results'!$G301,Finish_table!CU$4:CU$99,0),1))</f>
        <v>#N/A</v>
      </c>
      <c r="W301" s="2"/>
      <c r="Z301">
        <f t="shared" si="128"/>
        <v>538</v>
      </c>
      <c r="AA301" s="117"/>
      <c r="AB301" s="2"/>
      <c r="AC301" s="2">
        <f t="shared" si="148"/>
        <v>20</v>
      </c>
      <c r="AD301" s="2">
        <f t="shared" si="129"/>
        <v>0</v>
      </c>
      <c r="AE301" s="2">
        <f t="shared" si="130"/>
        <v>10</v>
      </c>
      <c r="AF301" s="2">
        <f t="shared" si="131"/>
        <v>0</v>
      </c>
      <c r="AG301" s="2">
        <f t="shared" si="132"/>
        <v>0</v>
      </c>
      <c r="AH301" s="2">
        <f t="shared" si="133"/>
        <v>0</v>
      </c>
      <c r="AI301" s="2">
        <f t="shared" si="134"/>
        <v>0</v>
      </c>
      <c r="AJ301" s="2">
        <f t="shared" si="135"/>
        <v>0</v>
      </c>
      <c r="AK301" s="2">
        <f t="shared" si="136"/>
        <v>0</v>
      </c>
      <c r="AL301" s="154">
        <f t="shared" si="137"/>
        <v>0</v>
      </c>
      <c r="AM301" s="2">
        <f t="shared" si="149"/>
        <v>6.7494855771055287</v>
      </c>
      <c r="AN301" s="2"/>
      <c r="AO301">
        <f t="shared" si="150"/>
        <v>538</v>
      </c>
      <c r="AP301" s="117"/>
      <c r="AQ301" s="2"/>
      <c r="AR301" s="2">
        <f>INDEX('2001'!$B$44:$B$140,'10Year_History_Results'!BF301)</f>
        <v>6</v>
      </c>
      <c r="AS301" s="2">
        <f>INDEX('2002'!$B$44:$B$140,'10Year_History_Results'!BG301)</f>
        <v>0</v>
      </c>
      <c r="AT301" s="2">
        <f>INDEX('2003'!$B$44:$B$140,'10Year_History_Results'!BH301)</f>
        <v>12</v>
      </c>
      <c r="AU301" s="2">
        <f>INDEX('2004'!$B$44:$B$140,'10Year_History_Results'!BI301)</f>
        <v>0</v>
      </c>
      <c r="AV301" s="2">
        <f>INDEX('2005'!$B$44:$B$140,'10Year_History_Results'!BJ301)</f>
        <v>0</v>
      </c>
      <c r="AW301" s="2">
        <f>INDEX('2006'!$B$44:$B$140,'10Year_History_Results'!BK301)</f>
        <v>0</v>
      </c>
      <c r="AX301" s="2">
        <f>INDEX('2007'!$B$44:$B$140,'10Year_History_Results'!BL301)</f>
        <v>0</v>
      </c>
      <c r="AY301" s="2">
        <f>INDEX('2008'!$B$44:$B$140,'10Year_History_Results'!BM301)</f>
        <v>0</v>
      </c>
      <c r="AZ301" s="2">
        <f>INDEX('2009'!$B$44:$B$140,'10Year_History_Results'!BN301)</f>
        <v>0</v>
      </c>
      <c r="BA301" s="154">
        <f>INDEX('2010'!$B$44:$B$140,'10Year_History_Results'!BO301)</f>
        <v>0</v>
      </c>
      <c r="BC301">
        <f t="shared" si="151"/>
        <v>538</v>
      </c>
      <c r="BD301" s="117"/>
      <c r="BE301" s="2"/>
      <c r="BF301" s="2">
        <f>IF(ISNA(MATCH($BC301,'2001'!$A$44:$A$139,0)),97,MATCH($BC301,'2001'!$A$44:$A$139,0))</f>
        <v>77</v>
      </c>
      <c r="BG301" s="2">
        <f>IF(ISNA(MATCH($BC301,'2002'!$A$44:$A$139,0)),97,MATCH($BC301,'2002'!$A$44:$A$139,0))</f>
        <v>97</v>
      </c>
      <c r="BH301" s="2">
        <f>IF(ISNA(MATCH($BC301,'2003'!$A$44:$A$139,0)),97,MATCH($BC301,'2003'!$A$44:$A$139,0))</f>
        <v>75</v>
      </c>
      <c r="BI301" s="2">
        <f>IF(ISNA(MATCH($BC301,'2004'!$A$44:$A$139,0)),97,MATCH($BC301,'2004'!$A$44:$A$139,0))</f>
        <v>97</v>
      </c>
      <c r="BJ301" s="2">
        <f>IF(ISNA(MATCH($BC301,'2005'!$A$44:$A$139,0)),97,MATCH($BC301,'2005'!$A$44:$A$139,0))</f>
        <v>97</v>
      </c>
      <c r="BK301" s="2">
        <f>IF(ISNA(MATCH($BC301,'2006'!$A$44:$A$139,0)),97,MATCH($BC301,'2006'!$A$44:$A$139,0))</f>
        <v>97</v>
      </c>
      <c r="BL301" s="2">
        <f>IF(ISNA(MATCH($BC301,'2007'!$A$44:$A$139,0)),97,MATCH($BC301,'2007'!$A$44:$A$139,0))</f>
        <v>97</v>
      </c>
      <c r="BM301" s="2">
        <f>IF(ISNA(MATCH($BC301,'2008'!$A$44:$A$139,0)),97,MATCH($BC301,'2008'!$A$44:$A$139,0))</f>
        <v>97</v>
      </c>
      <c r="BN301" s="2">
        <f>IF(ISNA(MATCH($BC301,'2009'!$A$44:$A$139,0)),97,MATCH($BC301,'2009'!$A$44:$A$139,0))</f>
        <v>97</v>
      </c>
      <c r="BO301" s="154">
        <f>IF(ISNA(MATCH($BC301,'2010'!$A$44:$A$139,0)),97,MATCH($BC301,'2010'!$A$44:$A$139,0))</f>
        <v>97</v>
      </c>
      <c r="BQ301">
        <f t="shared" si="152"/>
        <v>538</v>
      </c>
      <c r="BR301" s="326"/>
      <c r="BS301" s="324"/>
      <c r="BT301" s="324">
        <f t="shared" si="153"/>
        <v>26</v>
      </c>
      <c r="BU301" s="324">
        <f t="shared" si="138"/>
        <v>17.331599999999998</v>
      </c>
      <c r="BV301" s="324">
        <f t="shared" si="139"/>
        <v>33.553244559999996</v>
      </c>
      <c r="BW301" s="324">
        <f t="shared" si="140"/>
        <v>22.366592823695996</v>
      </c>
      <c r="BX301" s="324">
        <f t="shared" si="141"/>
        <v>14.90957077627575</v>
      </c>
      <c r="BY301" s="324">
        <f t="shared" si="142"/>
        <v>9.938719879465415</v>
      </c>
      <c r="BZ301" s="324">
        <f t="shared" si="143"/>
        <v>6.6251506716516451</v>
      </c>
      <c r="CA301" s="324">
        <f t="shared" si="144"/>
        <v>4.4163254377229864</v>
      </c>
      <c r="CB301" s="324">
        <f t="shared" si="145"/>
        <v>2.9439225367861428</v>
      </c>
      <c r="CC301" s="325">
        <f t="shared" si="146"/>
        <v>1.9624187630216428</v>
      </c>
    </row>
    <row r="302" spans="2:81" ht="13.5" thickBot="1">
      <c r="B302" s="149">
        <v>148</v>
      </c>
      <c r="C302" s="52">
        <f t="shared" si="124"/>
        <v>8</v>
      </c>
      <c r="D302" s="52">
        <f t="shared" si="147"/>
        <v>0</v>
      </c>
      <c r="E302" s="99"/>
      <c r="F302" s="2">
        <f t="shared" si="154"/>
        <v>297</v>
      </c>
      <c r="G302" s="100">
        <v>192</v>
      </c>
      <c r="H302" s="169">
        <f t="shared" si="125"/>
        <v>2</v>
      </c>
      <c r="I302" s="169">
        <f t="shared" si="126"/>
        <v>52</v>
      </c>
      <c r="J302" s="331">
        <f t="shared" si="127"/>
        <v>1.9038852696057289</v>
      </c>
      <c r="K302" s="99"/>
      <c r="L302" s="268"/>
      <c r="M302" s="268" t="str">
        <f>(INDEX(Finish_table!R$4:R$83,MATCH('10Year_History_Results'!$G302,Finish_table!S$4:S$83,0),1))</f>
        <v>F</v>
      </c>
      <c r="N302" s="268" t="e">
        <f>(INDEX(Finish_table!Z$4:Z$99,MATCH('10Year_History_Results'!$G302,Finish_table!AA$4:AA$99,0),1))</f>
        <v>#N/A</v>
      </c>
      <c r="O302" s="268" t="str">
        <f>(INDEX(Finish_table!AI$4:AI$99,MATCH('10Year_History_Results'!$G302,Finish_table!AJ$4:AJ$99,0),1))</f>
        <v>SF</v>
      </c>
      <c r="P302" s="268" t="e">
        <f>(INDEX(Finish_table!AR$4:AR$99,MATCH('10Year_History_Results'!$G302,Finish_table!AS$4:AS$99,0),1))</f>
        <v>#N/A</v>
      </c>
      <c r="Q302" s="268" t="e">
        <f>(INDEX(Finish_table!BA$4:BA$99,MATCH('10Year_History_Results'!$G302,Finish_table!BB$4:BB$99,0),1))</f>
        <v>#N/A</v>
      </c>
      <c r="R302" s="268" t="e">
        <f>(INDEX(Finish_table!BJ$4:BJ$99,MATCH('10Year_History_Results'!$G302,Finish_table!BK$4:BK$99,0),1))</f>
        <v>#N/A</v>
      </c>
      <c r="S302" s="268" t="e">
        <f>(INDEX(Finish_table!BS$4:BS$99,MATCH('10Year_History_Results'!$G302,Finish_table!BT$4:BT$99,0),1))</f>
        <v>#N/A</v>
      </c>
      <c r="T302" s="268" t="e">
        <f>(INDEX(Finish_table!CB$4:CB$99,MATCH('10Year_History_Results'!$G302,Finish_table!CC$4:CC$99,0),1))</f>
        <v>#N/A</v>
      </c>
      <c r="U302" s="268" t="e">
        <f>(INDEX(Finish_table!CK$4:CK$99,MATCH('10Year_History_Results'!$G302,Finish_table!CL$4:CL$99,0),1))</f>
        <v>#N/A</v>
      </c>
      <c r="V302" s="288" t="e">
        <f>(INDEX(Finish_table!CT$4:CT$99,MATCH('10Year_History_Results'!$G302,Finish_table!CU$4:CU$99,0),1))</f>
        <v>#N/A</v>
      </c>
      <c r="W302" s="2"/>
      <c r="Z302">
        <f t="shared" si="128"/>
        <v>192</v>
      </c>
      <c r="AA302" s="117"/>
      <c r="AB302" s="2"/>
      <c r="AC302" s="2">
        <f t="shared" si="148"/>
        <v>20</v>
      </c>
      <c r="AD302" s="2">
        <f t="shared" si="129"/>
        <v>0</v>
      </c>
      <c r="AE302" s="2">
        <f t="shared" si="130"/>
        <v>10</v>
      </c>
      <c r="AF302" s="2">
        <f t="shared" si="131"/>
        <v>0</v>
      </c>
      <c r="AG302" s="2">
        <f t="shared" si="132"/>
        <v>0</v>
      </c>
      <c r="AH302" s="2">
        <f t="shared" si="133"/>
        <v>0</v>
      </c>
      <c r="AI302" s="2">
        <f t="shared" si="134"/>
        <v>0</v>
      </c>
      <c r="AJ302" s="2">
        <f t="shared" si="135"/>
        <v>0</v>
      </c>
      <c r="AK302" s="2">
        <f t="shared" si="136"/>
        <v>0</v>
      </c>
      <c r="AL302" s="154">
        <f t="shared" si="137"/>
        <v>0</v>
      </c>
      <c r="AM302" s="2">
        <f t="shared" si="149"/>
        <v>6.7494855771055287</v>
      </c>
      <c r="AN302" s="2"/>
      <c r="AO302">
        <f t="shared" si="150"/>
        <v>192</v>
      </c>
      <c r="AP302" s="117"/>
      <c r="AQ302" s="2"/>
      <c r="AR302" s="2">
        <f>INDEX('2001'!$B$44:$B$140,'10Year_History_Results'!BF302)</f>
        <v>15</v>
      </c>
      <c r="AS302" s="2">
        <f>INDEX('2002'!$B$44:$B$140,'10Year_History_Results'!BG302)</f>
        <v>0</v>
      </c>
      <c r="AT302" s="2">
        <f>INDEX('2003'!$B$44:$B$140,'10Year_History_Results'!BH302)</f>
        <v>7</v>
      </c>
      <c r="AU302" s="2">
        <f>INDEX('2004'!$B$44:$B$140,'10Year_History_Results'!BI302)</f>
        <v>0</v>
      </c>
      <c r="AV302" s="2">
        <f>INDEX('2005'!$B$44:$B$140,'10Year_History_Results'!BJ302)</f>
        <v>0</v>
      </c>
      <c r="AW302" s="2">
        <f>INDEX('2006'!$B$44:$B$140,'10Year_History_Results'!BK302)</f>
        <v>0</v>
      </c>
      <c r="AX302" s="2">
        <f>INDEX('2007'!$B$44:$B$140,'10Year_History_Results'!BL302)</f>
        <v>0</v>
      </c>
      <c r="AY302" s="2">
        <f>INDEX('2008'!$B$44:$B$140,'10Year_History_Results'!BM302)</f>
        <v>0</v>
      </c>
      <c r="AZ302" s="2">
        <f>INDEX('2009'!$B$44:$B$140,'10Year_History_Results'!BN302)</f>
        <v>0</v>
      </c>
      <c r="BA302" s="154">
        <f>INDEX('2010'!$B$44:$B$140,'10Year_History_Results'!BO302)</f>
        <v>0</v>
      </c>
      <c r="BC302">
        <f t="shared" si="151"/>
        <v>192</v>
      </c>
      <c r="BD302" s="117"/>
      <c r="BE302" s="2"/>
      <c r="BF302" s="2">
        <f>IF(ISNA(MATCH($BC302,'2001'!$A$44:$A$139,0)),97,MATCH($BC302,'2001'!$A$44:$A$139,0))</f>
        <v>46</v>
      </c>
      <c r="BG302" s="2">
        <f>IF(ISNA(MATCH($BC302,'2002'!$A$44:$A$139,0)),97,MATCH($BC302,'2002'!$A$44:$A$139,0))</f>
        <v>97</v>
      </c>
      <c r="BH302" s="2">
        <f>IF(ISNA(MATCH($BC302,'2003'!$A$44:$A$139,0)),97,MATCH($BC302,'2003'!$A$44:$A$139,0))</f>
        <v>35</v>
      </c>
      <c r="BI302" s="2">
        <f>IF(ISNA(MATCH($BC302,'2004'!$A$44:$A$139,0)),97,MATCH($BC302,'2004'!$A$44:$A$139,0))</f>
        <v>97</v>
      </c>
      <c r="BJ302" s="2">
        <f>IF(ISNA(MATCH($BC302,'2005'!$A$44:$A$139,0)),97,MATCH($BC302,'2005'!$A$44:$A$139,0))</f>
        <v>97</v>
      </c>
      <c r="BK302" s="2">
        <f>IF(ISNA(MATCH($BC302,'2006'!$A$44:$A$139,0)),97,MATCH($BC302,'2006'!$A$44:$A$139,0))</f>
        <v>97</v>
      </c>
      <c r="BL302" s="2">
        <f>IF(ISNA(MATCH($BC302,'2007'!$A$44:$A$139,0)),97,MATCH($BC302,'2007'!$A$44:$A$139,0))</f>
        <v>97</v>
      </c>
      <c r="BM302" s="2">
        <f>IF(ISNA(MATCH($BC302,'2008'!$A$44:$A$139,0)),97,MATCH($BC302,'2008'!$A$44:$A$139,0))</f>
        <v>97</v>
      </c>
      <c r="BN302" s="2">
        <f>IF(ISNA(MATCH($BC302,'2009'!$A$44:$A$139,0)),97,MATCH($BC302,'2009'!$A$44:$A$139,0))</f>
        <v>97</v>
      </c>
      <c r="BO302" s="154">
        <f>IF(ISNA(MATCH($BC302,'2010'!$A$44:$A$139,0)),97,MATCH($BC302,'2010'!$A$44:$A$139,0))</f>
        <v>97</v>
      </c>
      <c r="BQ302">
        <f t="shared" si="152"/>
        <v>192</v>
      </c>
      <c r="BR302" s="326"/>
      <c r="BS302" s="324"/>
      <c r="BT302" s="324">
        <f t="shared" si="153"/>
        <v>35</v>
      </c>
      <c r="BU302" s="324">
        <f t="shared" si="138"/>
        <v>23.331</v>
      </c>
      <c r="BV302" s="324">
        <f t="shared" si="139"/>
        <v>32.552444600000001</v>
      </c>
      <c r="BW302" s="324">
        <f t="shared" si="140"/>
        <v>21.699459570359998</v>
      </c>
      <c r="BX302" s="324">
        <f t="shared" si="141"/>
        <v>14.464859749601974</v>
      </c>
      <c r="BY302" s="324">
        <f t="shared" si="142"/>
        <v>9.6422755090846746</v>
      </c>
      <c r="BZ302" s="324">
        <f t="shared" si="143"/>
        <v>6.4275408543558434</v>
      </c>
      <c r="CA302" s="324">
        <f t="shared" si="144"/>
        <v>4.2845987335136053</v>
      </c>
      <c r="CB302" s="324">
        <f t="shared" si="145"/>
        <v>2.8561135157601694</v>
      </c>
      <c r="CC302" s="325">
        <f t="shared" si="146"/>
        <v>1.9038852696057289</v>
      </c>
    </row>
    <row r="303" spans="2:81" ht="13.5" thickBot="1">
      <c r="B303" s="138">
        <v>148</v>
      </c>
      <c r="C303" s="52">
        <f t="shared" si="124"/>
        <v>9</v>
      </c>
      <c r="D303" s="52">
        <f t="shared" si="147"/>
        <v>9</v>
      </c>
      <c r="E303" s="99"/>
      <c r="F303" s="2">
        <f t="shared" si="154"/>
        <v>298</v>
      </c>
      <c r="G303" s="100">
        <v>358</v>
      </c>
      <c r="H303" s="169">
        <f t="shared" si="125"/>
        <v>3</v>
      </c>
      <c r="I303" s="169">
        <f t="shared" si="126"/>
        <v>12</v>
      </c>
      <c r="J303" s="331">
        <f t="shared" si="127"/>
        <v>1.8428138622628698</v>
      </c>
      <c r="K303" s="99"/>
      <c r="L303" s="268"/>
      <c r="M303" s="268" t="e">
        <f>(INDEX(Finish_table!R$4:R$83,MATCH('10Year_History_Results'!$G303,Finish_table!S$4:S$83,0),1))</f>
        <v>#N/A</v>
      </c>
      <c r="N303" s="268" t="e">
        <f>(INDEX(Finish_table!Z$4:Z$99,MATCH('10Year_History_Results'!$G303,Finish_table!AA$4:AA$99,0),1))</f>
        <v>#N/A</v>
      </c>
      <c r="O303" s="268" t="str">
        <f>(INDEX(Finish_table!AI$4:AI$99,MATCH('10Year_History_Results'!$G303,Finish_table!AJ$4:AJ$99,0),1))</f>
        <v>QF</v>
      </c>
      <c r="P303" s="268" t="str">
        <f>(INDEX(Finish_table!AR$4:AR$99,MATCH('10Year_History_Results'!$G303,Finish_table!AS$4:AS$99,0),1))</f>
        <v>QF</v>
      </c>
      <c r="Q303" s="268" t="e">
        <f>(INDEX(Finish_table!BA$4:BA$99,MATCH('10Year_History_Results'!$G303,Finish_table!BB$4:BB$99,0),1))</f>
        <v>#N/A</v>
      </c>
      <c r="R303" s="268" t="str">
        <f>(INDEX(Finish_table!BJ$4:BJ$99,MATCH('10Year_History_Results'!$G303,Finish_table!BK$4:BK$99,0),1))</f>
        <v>QF</v>
      </c>
      <c r="S303" s="268" t="e">
        <f>(INDEX(Finish_table!BS$4:BS$99,MATCH('10Year_History_Results'!$G303,Finish_table!BT$4:BT$99,0),1))</f>
        <v>#N/A</v>
      </c>
      <c r="T303" s="268" t="e">
        <f>(INDEX(Finish_table!CB$4:CB$99,MATCH('10Year_History_Results'!$G303,Finish_table!CC$4:CC$99,0),1))</f>
        <v>#N/A</v>
      </c>
      <c r="U303" s="268" t="e">
        <f>(INDEX(Finish_table!CK$4:CK$99,MATCH('10Year_History_Results'!$G303,Finish_table!CL$4:CL$99,0),1))</f>
        <v>#N/A</v>
      </c>
      <c r="V303" s="288" t="e">
        <f>(INDEX(Finish_table!CT$4:CT$99,MATCH('10Year_History_Results'!$G303,Finish_table!CU$4:CU$99,0),1))</f>
        <v>#N/A</v>
      </c>
      <c r="W303" s="2"/>
      <c r="Z303">
        <f t="shared" si="128"/>
        <v>358</v>
      </c>
      <c r="AA303" s="117"/>
      <c r="AB303" s="2"/>
      <c r="AC303" s="2">
        <f t="shared" si="148"/>
        <v>0</v>
      </c>
      <c r="AD303" s="2">
        <f t="shared" si="129"/>
        <v>0</v>
      </c>
      <c r="AE303" s="2">
        <f t="shared" si="130"/>
        <v>0</v>
      </c>
      <c r="AF303" s="2">
        <f t="shared" si="131"/>
        <v>0</v>
      </c>
      <c r="AG303" s="2">
        <f t="shared" si="132"/>
        <v>0</v>
      </c>
      <c r="AH303" s="2">
        <f t="shared" si="133"/>
        <v>0</v>
      </c>
      <c r="AI303" s="2">
        <f t="shared" si="134"/>
        <v>0</v>
      </c>
      <c r="AJ303" s="2">
        <f t="shared" si="135"/>
        <v>0</v>
      </c>
      <c r="AK303" s="2">
        <f t="shared" si="136"/>
        <v>0</v>
      </c>
      <c r="AL303" s="154">
        <f t="shared" si="137"/>
        <v>0</v>
      </c>
      <c r="AM303" s="2">
        <f t="shared" si="149"/>
        <v>0</v>
      </c>
      <c r="AN303" s="2"/>
      <c r="AO303">
        <f t="shared" si="150"/>
        <v>358</v>
      </c>
      <c r="AP303" s="117"/>
      <c r="AQ303" s="2"/>
      <c r="AR303" s="2">
        <f>INDEX('2001'!$B$44:$B$140,'10Year_History_Results'!BF303)</f>
        <v>0</v>
      </c>
      <c r="AS303" s="2">
        <f>INDEX('2002'!$B$44:$B$140,'10Year_History_Results'!BG303)</f>
        <v>0</v>
      </c>
      <c r="AT303" s="2">
        <f>INDEX('2003'!$B$44:$B$140,'10Year_History_Results'!BH303)</f>
        <v>3</v>
      </c>
      <c r="AU303" s="2">
        <f>INDEX('2004'!$B$44:$B$140,'10Year_History_Results'!BI303)</f>
        <v>1</v>
      </c>
      <c r="AV303" s="2">
        <f>INDEX('2005'!$B$44:$B$140,'10Year_History_Results'!BJ303)</f>
        <v>0</v>
      </c>
      <c r="AW303" s="2">
        <f>INDEX('2006'!$B$44:$B$140,'10Year_History_Results'!BK303)</f>
        <v>8</v>
      </c>
      <c r="AX303" s="2">
        <f>INDEX('2007'!$B$44:$B$140,'10Year_History_Results'!BL303)</f>
        <v>0</v>
      </c>
      <c r="AY303" s="2">
        <f>INDEX('2008'!$B$44:$B$140,'10Year_History_Results'!BM303)</f>
        <v>0</v>
      </c>
      <c r="AZ303" s="2">
        <f>INDEX('2009'!$B$44:$B$140,'10Year_History_Results'!BN303)</f>
        <v>0</v>
      </c>
      <c r="BA303" s="154">
        <f>INDEX('2010'!$B$44:$B$140,'10Year_History_Results'!BO303)</f>
        <v>0</v>
      </c>
      <c r="BC303">
        <f t="shared" si="151"/>
        <v>358</v>
      </c>
      <c r="BD303" s="117"/>
      <c r="BE303" s="2"/>
      <c r="BF303" s="2">
        <f>IF(ISNA(MATCH($BC303,'2001'!$A$44:$A$139,0)),97,MATCH($BC303,'2001'!$A$44:$A$139,0))</f>
        <v>97</v>
      </c>
      <c r="BG303" s="2">
        <f>IF(ISNA(MATCH($BC303,'2002'!$A$44:$A$139,0)),97,MATCH($BC303,'2002'!$A$44:$A$139,0))</f>
        <v>97</v>
      </c>
      <c r="BH303" s="2">
        <f>IF(ISNA(MATCH($BC303,'2003'!$A$44:$A$139,0)),97,MATCH($BC303,'2003'!$A$44:$A$139,0))</f>
        <v>64</v>
      </c>
      <c r="BI303" s="2">
        <f>IF(ISNA(MATCH($BC303,'2004'!$A$44:$A$139,0)),97,MATCH($BC303,'2004'!$A$44:$A$139,0))</f>
        <v>54</v>
      </c>
      <c r="BJ303" s="2">
        <f>IF(ISNA(MATCH($BC303,'2005'!$A$44:$A$139,0)),97,MATCH($BC303,'2005'!$A$44:$A$139,0))</f>
        <v>97</v>
      </c>
      <c r="BK303" s="2">
        <f>IF(ISNA(MATCH($BC303,'2006'!$A$44:$A$139,0)),97,MATCH($BC303,'2006'!$A$44:$A$139,0))</f>
        <v>56</v>
      </c>
      <c r="BL303" s="2">
        <f>IF(ISNA(MATCH($BC303,'2007'!$A$44:$A$139,0)),97,MATCH($BC303,'2007'!$A$44:$A$139,0))</f>
        <v>97</v>
      </c>
      <c r="BM303" s="2">
        <f>IF(ISNA(MATCH($BC303,'2008'!$A$44:$A$139,0)),97,MATCH($BC303,'2008'!$A$44:$A$139,0))</f>
        <v>97</v>
      </c>
      <c r="BN303" s="2">
        <f>IF(ISNA(MATCH($BC303,'2009'!$A$44:$A$139,0)),97,MATCH($BC303,'2009'!$A$44:$A$139,0))</f>
        <v>97</v>
      </c>
      <c r="BO303" s="154">
        <f>IF(ISNA(MATCH($BC303,'2010'!$A$44:$A$139,0)),97,MATCH($BC303,'2010'!$A$44:$A$139,0))</f>
        <v>97</v>
      </c>
      <c r="BQ303">
        <f t="shared" si="152"/>
        <v>358</v>
      </c>
      <c r="BR303" s="326"/>
      <c r="BS303" s="324"/>
      <c r="BT303" s="324">
        <f t="shared" si="153"/>
        <v>0</v>
      </c>
      <c r="BU303" s="324">
        <f t="shared" si="138"/>
        <v>0</v>
      </c>
      <c r="BV303" s="324">
        <f t="shared" si="139"/>
        <v>3</v>
      </c>
      <c r="BW303" s="324">
        <f t="shared" si="140"/>
        <v>2.9998</v>
      </c>
      <c r="BX303" s="324">
        <f t="shared" si="141"/>
        <v>1.99966668</v>
      </c>
      <c r="BY303" s="324">
        <f t="shared" si="142"/>
        <v>9.3329778088879998</v>
      </c>
      <c r="BZ303" s="324">
        <f t="shared" si="143"/>
        <v>6.2213630074047401</v>
      </c>
      <c r="CA303" s="324">
        <f t="shared" si="144"/>
        <v>4.1471605807359992</v>
      </c>
      <c r="CB303" s="324">
        <f t="shared" si="145"/>
        <v>2.7644972431186168</v>
      </c>
      <c r="CC303" s="325">
        <f t="shared" si="146"/>
        <v>1.8428138622628698</v>
      </c>
    </row>
    <row r="304" spans="2:81" ht="13.5" thickBot="1">
      <c r="B304" s="149">
        <v>151</v>
      </c>
      <c r="C304" s="52">
        <f t="shared" si="124"/>
        <v>1</v>
      </c>
      <c r="D304" s="52">
        <f t="shared" si="147"/>
        <v>1</v>
      </c>
      <c r="E304" s="99"/>
      <c r="F304" s="2">
        <f t="shared" si="154"/>
        <v>299</v>
      </c>
      <c r="G304" s="100">
        <v>181</v>
      </c>
      <c r="H304" s="169">
        <f t="shared" si="125"/>
        <v>1</v>
      </c>
      <c r="I304" s="169">
        <f t="shared" si="126"/>
        <v>6</v>
      </c>
      <c r="J304" s="331">
        <f t="shared" si="127"/>
        <v>1.7772444977759998</v>
      </c>
      <c r="K304" s="99"/>
      <c r="L304" s="268"/>
      <c r="M304" s="268" t="e">
        <f>(INDEX(Finish_table!R$4:R$83,MATCH('10Year_History_Results'!$G304,Finish_table!S$4:S$83,0),1))</f>
        <v>#N/A</v>
      </c>
      <c r="N304" s="268" t="e">
        <f>(INDEX(Finish_table!Z$4:Z$99,MATCH('10Year_History_Results'!$G304,Finish_table!AA$4:AA$99,0),1))</f>
        <v>#N/A</v>
      </c>
      <c r="O304" s="268" t="e">
        <f>(INDEX(Finish_table!AI$4:AI$99,MATCH('10Year_History_Results'!$G304,Finish_table!AJ$4:AJ$99,0),1))</f>
        <v>#N/A</v>
      </c>
      <c r="P304" s="268" t="e">
        <f>(INDEX(Finish_table!AR$4:AR$99,MATCH('10Year_History_Results'!$G304,Finish_table!AS$4:AS$99,0),1))</f>
        <v>#N/A</v>
      </c>
      <c r="Q304" s="268" t="e">
        <f>(INDEX(Finish_table!BA$4:BA$99,MATCH('10Year_History_Results'!$G304,Finish_table!BB$4:BB$99,0),1))</f>
        <v>#N/A</v>
      </c>
      <c r="R304" s="268" t="e">
        <f>(INDEX(Finish_table!BJ$4:BJ$99,MATCH('10Year_History_Results'!$G304,Finish_table!BK$4:BK$99,0),1))</f>
        <v>#N/A</v>
      </c>
      <c r="S304" s="268" t="str">
        <f>(INDEX(Finish_table!BS$4:BS$99,MATCH('10Year_History_Results'!$G304,Finish_table!BT$4:BT$99,0),1))</f>
        <v>QF</v>
      </c>
      <c r="T304" s="268" t="e">
        <f>(INDEX(Finish_table!CB$4:CB$99,MATCH('10Year_History_Results'!$G304,Finish_table!CC$4:CC$99,0),1))</f>
        <v>#N/A</v>
      </c>
      <c r="U304" s="268" t="e">
        <f>(INDEX(Finish_table!CK$4:CK$99,MATCH('10Year_History_Results'!$G304,Finish_table!CL$4:CL$99,0),1))</f>
        <v>#N/A</v>
      </c>
      <c r="V304" s="288" t="e">
        <f>(INDEX(Finish_table!CT$4:CT$99,MATCH('10Year_History_Results'!$G304,Finish_table!CU$4:CU$99,0),1))</f>
        <v>#N/A</v>
      </c>
      <c r="W304" s="2"/>
      <c r="Z304">
        <f t="shared" si="128"/>
        <v>181</v>
      </c>
      <c r="AA304" s="117"/>
      <c r="AB304" s="2"/>
      <c r="AC304" s="2">
        <f t="shared" si="148"/>
        <v>0</v>
      </c>
      <c r="AD304" s="2">
        <f t="shared" si="129"/>
        <v>0</v>
      </c>
      <c r="AE304" s="2">
        <f t="shared" si="130"/>
        <v>0</v>
      </c>
      <c r="AF304" s="2">
        <f t="shared" si="131"/>
        <v>0</v>
      </c>
      <c r="AG304" s="2">
        <f t="shared" si="132"/>
        <v>0</v>
      </c>
      <c r="AH304" s="2">
        <f t="shared" si="133"/>
        <v>0</v>
      </c>
      <c r="AI304" s="2">
        <f t="shared" si="134"/>
        <v>0</v>
      </c>
      <c r="AJ304" s="2">
        <f t="shared" si="135"/>
        <v>0</v>
      </c>
      <c r="AK304" s="2">
        <f t="shared" si="136"/>
        <v>0</v>
      </c>
      <c r="AL304" s="154">
        <f t="shared" si="137"/>
        <v>0</v>
      </c>
      <c r="AM304" s="2">
        <f t="shared" si="149"/>
        <v>0</v>
      </c>
      <c r="AN304" s="2"/>
      <c r="AO304">
        <f t="shared" si="150"/>
        <v>181</v>
      </c>
      <c r="AP304" s="117"/>
      <c r="AQ304" s="2"/>
      <c r="AR304" s="2">
        <f>INDEX('2001'!$B$44:$B$140,'10Year_History_Results'!BF304)</f>
        <v>0</v>
      </c>
      <c r="AS304" s="2">
        <f>INDEX('2002'!$B$44:$B$140,'10Year_History_Results'!BG304)</f>
        <v>0</v>
      </c>
      <c r="AT304" s="2">
        <f>INDEX('2003'!$B$44:$B$140,'10Year_History_Results'!BH304)</f>
        <v>0</v>
      </c>
      <c r="AU304" s="2">
        <f>INDEX('2004'!$B$44:$B$140,'10Year_History_Results'!BI304)</f>
        <v>0</v>
      </c>
      <c r="AV304" s="2">
        <f>INDEX('2005'!$B$44:$B$140,'10Year_History_Results'!BJ304)</f>
        <v>0</v>
      </c>
      <c r="AW304" s="2">
        <f>INDEX('2006'!$B$44:$B$140,'10Year_History_Results'!BK304)</f>
        <v>0</v>
      </c>
      <c r="AX304" s="2">
        <f>INDEX('2007'!$B$44:$B$140,'10Year_History_Results'!BL304)</f>
        <v>6</v>
      </c>
      <c r="AY304" s="2">
        <f>INDEX('2008'!$B$44:$B$140,'10Year_History_Results'!BM304)</f>
        <v>0</v>
      </c>
      <c r="AZ304" s="2">
        <f>INDEX('2009'!$B$44:$B$140,'10Year_History_Results'!BN304)</f>
        <v>0</v>
      </c>
      <c r="BA304" s="154">
        <f>INDEX('2010'!$B$44:$B$140,'10Year_History_Results'!BO304)</f>
        <v>0</v>
      </c>
      <c r="BC304">
        <f t="shared" si="151"/>
        <v>181</v>
      </c>
      <c r="BD304" s="117"/>
      <c r="BE304" s="2"/>
      <c r="BF304" s="2">
        <f>IF(ISNA(MATCH($BC304,'2001'!$A$44:$A$139,0)),97,MATCH($BC304,'2001'!$A$44:$A$139,0))</f>
        <v>97</v>
      </c>
      <c r="BG304" s="2">
        <f>IF(ISNA(MATCH($BC304,'2002'!$A$44:$A$139,0)),97,MATCH($BC304,'2002'!$A$44:$A$139,0))</f>
        <v>97</v>
      </c>
      <c r="BH304" s="2">
        <f>IF(ISNA(MATCH($BC304,'2003'!$A$44:$A$139,0)),97,MATCH($BC304,'2003'!$A$44:$A$139,0))</f>
        <v>97</v>
      </c>
      <c r="BI304" s="2">
        <f>IF(ISNA(MATCH($BC304,'2004'!$A$44:$A$139,0)),97,MATCH($BC304,'2004'!$A$44:$A$139,0))</f>
        <v>97</v>
      </c>
      <c r="BJ304" s="2">
        <f>IF(ISNA(MATCH($BC304,'2005'!$A$44:$A$139,0)),97,MATCH($BC304,'2005'!$A$44:$A$139,0))</f>
        <v>97</v>
      </c>
      <c r="BK304" s="2">
        <f>IF(ISNA(MATCH($BC304,'2006'!$A$44:$A$139,0)),97,MATCH($BC304,'2006'!$A$44:$A$139,0))</f>
        <v>97</v>
      </c>
      <c r="BL304" s="2">
        <f>IF(ISNA(MATCH($BC304,'2007'!$A$44:$A$139,0)),97,MATCH($BC304,'2007'!$A$44:$A$139,0))</f>
        <v>30</v>
      </c>
      <c r="BM304" s="2">
        <f>IF(ISNA(MATCH($BC304,'2008'!$A$44:$A$139,0)),97,MATCH($BC304,'2008'!$A$44:$A$139,0))</f>
        <v>97</v>
      </c>
      <c r="BN304" s="2">
        <f>IF(ISNA(MATCH($BC304,'2009'!$A$44:$A$139,0)),97,MATCH($BC304,'2009'!$A$44:$A$139,0))</f>
        <v>97</v>
      </c>
      <c r="BO304" s="154">
        <f>IF(ISNA(MATCH($BC304,'2010'!$A$44:$A$139,0)),97,MATCH($BC304,'2010'!$A$44:$A$139,0))</f>
        <v>97</v>
      </c>
      <c r="BQ304">
        <f t="shared" si="152"/>
        <v>181</v>
      </c>
      <c r="BR304" s="326"/>
      <c r="BS304" s="324"/>
      <c r="BT304" s="324">
        <f t="shared" si="153"/>
        <v>0</v>
      </c>
      <c r="BU304" s="324">
        <f t="shared" si="138"/>
        <v>0</v>
      </c>
      <c r="BV304" s="324">
        <f t="shared" si="139"/>
        <v>0</v>
      </c>
      <c r="BW304" s="324">
        <f t="shared" si="140"/>
        <v>0</v>
      </c>
      <c r="BX304" s="324">
        <f t="shared" si="141"/>
        <v>0</v>
      </c>
      <c r="BY304" s="324">
        <f t="shared" si="142"/>
        <v>0</v>
      </c>
      <c r="BZ304" s="324">
        <f t="shared" si="143"/>
        <v>6</v>
      </c>
      <c r="CA304" s="324">
        <f t="shared" si="144"/>
        <v>3.9996</v>
      </c>
      <c r="CB304" s="324">
        <f t="shared" si="145"/>
        <v>2.6661333599999999</v>
      </c>
      <c r="CC304" s="325">
        <f t="shared" si="146"/>
        <v>1.7772444977759998</v>
      </c>
    </row>
    <row r="305" spans="2:81" ht="13.5" thickBot="1">
      <c r="B305" s="282">
        <v>155</v>
      </c>
      <c r="C305" s="52">
        <f t="shared" si="124"/>
        <v>1</v>
      </c>
      <c r="D305" s="52">
        <f t="shared" si="147"/>
        <v>0</v>
      </c>
      <c r="E305" s="99"/>
      <c r="F305" s="2">
        <f t="shared" si="154"/>
        <v>300</v>
      </c>
      <c r="G305" s="100">
        <v>2062</v>
      </c>
      <c r="H305" s="169">
        <f t="shared" si="125"/>
        <v>1</v>
      </c>
      <c r="I305" s="169">
        <f t="shared" si="126"/>
        <v>6</v>
      </c>
      <c r="J305" s="331">
        <f t="shared" si="127"/>
        <v>1.7772444977759998</v>
      </c>
      <c r="K305" s="99"/>
      <c r="L305" s="268"/>
      <c r="M305" s="268" t="e">
        <f>(INDEX(Finish_table!R$4:R$83,MATCH('10Year_History_Results'!$G305,Finish_table!S$4:S$83,0),1))</f>
        <v>#N/A</v>
      </c>
      <c r="N305" s="268" t="e">
        <f>(INDEX(Finish_table!Z$4:Z$99,MATCH('10Year_History_Results'!$G305,Finish_table!AA$4:AA$99,0),1))</f>
        <v>#N/A</v>
      </c>
      <c r="O305" s="268" t="e">
        <f>(INDEX(Finish_table!AI$4:AI$99,MATCH('10Year_History_Results'!$G305,Finish_table!AJ$4:AJ$99,0),1))</f>
        <v>#N/A</v>
      </c>
      <c r="P305" s="268" t="e">
        <f>(INDEX(Finish_table!AR$4:AR$99,MATCH('10Year_History_Results'!$G305,Finish_table!AS$4:AS$99,0),1))</f>
        <v>#N/A</v>
      </c>
      <c r="Q305" s="268" t="e">
        <f>(INDEX(Finish_table!BA$4:BA$99,MATCH('10Year_History_Results'!$G305,Finish_table!BB$4:BB$99,0),1))</f>
        <v>#N/A</v>
      </c>
      <c r="R305" s="268" t="e">
        <f>(INDEX(Finish_table!BJ$4:BJ$99,MATCH('10Year_History_Results'!$G305,Finish_table!BK$4:BK$99,0),1))</f>
        <v>#N/A</v>
      </c>
      <c r="S305" s="268" t="str">
        <f>(INDEX(Finish_table!BS$4:BS$99,MATCH('10Year_History_Results'!$G305,Finish_table!BT$4:BT$99,0),1))</f>
        <v>QF</v>
      </c>
      <c r="T305" s="268" t="e">
        <f>(INDEX(Finish_table!CB$4:CB$99,MATCH('10Year_History_Results'!$G305,Finish_table!CC$4:CC$99,0),1))</f>
        <v>#N/A</v>
      </c>
      <c r="U305" s="268" t="e">
        <f>(INDEX(Finish_table!CK$4:CK$99,MATCH('10Year_History_Results'!$G305,Finish_table!CL$4:CL$99,0),1))</f>
        <v>#N/A</v>
      </c>
      <c r="V305" s="288" t="e">
        <f>(INDEX(Finish_table!CT$4:CT$99,MATCH('10Year_History_Results'!$G305,Finish_table!CU$4:CU$99,0),1))</f>
        <v>#N/A</v>
      </c>
      <c r="W305" s="2"/>
      <c r="Z305">
        <f t="shared" si="128"/>
        <v>2062</v>
      </c>
      <c r="AA305" s="117"/>
      <c r="AB305" s="2"/>
      <c r="AC305" s="2">
        <f t="shared" si="148"/>
        <v>0</v>
      </c>
      <c r="AD305" s="2">
        <f t="shared" si="129"/>
        <v>0</v>
      </c>
      <c r="AE305" s="2">
        <f t="shared" si="130"/>
        <v>0</v>
      </c>
      <c r="AF305" s="2">
        <f t="shared" si="131"/>
        <v>0</v>
      </c>
      <c r="AG305" s="2">
        <f t="shared" si="132"/>
        <v>0</v>
      </c>
      <c r="AH305" s="2">
        <f t="shared" si="133"/>
        <v>0</v>
      </c>
      <c r="AI305" s="2">
        <f t="shared" si="134"/>
        <v>0</v>
      </c>
      <c r="AJ305" s="2">
        <f t="shared" si="135"/>
        <v>0</v>
      </c>
      <c r="AK305" s="2">
        <f t="shared" si="136"/>
        <v>0</v>
      </c>
      <c r="AL305" s="154">
        <f t="shared" si="137"/>
        <v>0</v>
      </c>
      <c r="AM305" s="2">
        <f t="shared" si="149"/>
        <v>0</v>
      </c>
      <c r="AN305" s="2"/>
      <c r="AO305">
        <f t="shared" si="150"/>
        <v>2062</v>
      </c>
      <c r="AP305" s="117"/>
      <c r="AQ305" s="2"/>
      <c r="AR305" s="2">
        <f>INDEX('2001'!$B$44:$B$140,'10Year_History_Results'!BF305)</f>
        <v>0</v>
      </c>
      <c r="AS305" s="2">
        <f>INDEX('2002'!$B$44:$B$140,'10Year_History_Results'!BG305)</f>
        <v>0</v>
      </c>
      <c r="AT305" s="2">
        <f>INDEX('2003'!$B$44:$B$140,'10Year_History_Results'!BH305)</f>
        <v>0</v>
      </c>
      <c r="AU305" s="2">
        <f>INDEX('2004'!$B$44:$B$140,'10Year_History_Results'!BI305)</f>
        <v>0</v>
      </c>
      <c r="AV305" s="2">
        <f>INDEX('2005'!$B$44:$B$140,'10Year_History_Results'!BJ305)</f>
        <v>0</v>
      </c>
      <c r="AW305" s="2">
        <f>INDEX('2006'!$B$44:$B$140,'10Year_History_Results'!BK305)</f>
        <v>0</v>
      </c>
      <c r="AX305" s="2">
        <f>INDEX('2007'!$B$44:$B$140,'10Year_History_Results'!BL305)</f>
        <v>6</v>
      </c>
      <c r="AY305" s="2">
        <f>INDEX('2008'!$B$44:$B$140,'10Year_History_Results'!BM305)</f>
        <v>0</v>
      </c>
      <c r="AZ305" s="2">
        <f>INDEX('2009'!$B$44:$B$140,'10Year_History_Results'!BN305)</f>
        <v>0</v>
      </c>
      <c r="BA305" s="154">
        <f>INDEX('2010'!$B$44:$B$140,'10Year_History_Results'!BO305)</f>
        <v>0</v>
      </c>
      <c r="BC305">
        <f t="shared" si="151"/>
        <v>2062</v>
      </c>
      <c r="BD305" s="117"/>
      <c r="BE305" s="2"/>
      <c r="BF305" s="2">
        <f>IF(ISNA(MATCH($BC305,'2001'!$A$44:$A$139,0)),97,MATCH($BC305,'2001'!$A$44:$A$139,0))</f>
        <v>97</v>
      </c>
      <c r="BG305" s="2">
        <f>IF(ISNA(MATCH($BC305,'2002'!$A$44:$A$139,0)),97,MATCH($BC305,'2002'!$A$44:$A$139,0))</f>
        <v>97</v>
      </c>
      <c r="BH305" s="2">
        <f>IF(ISNA(MATCH($BC305,'2003'!$A$44:$A$139,0)),97,MATCH($BC305,'2003'!$A$44:$A$139,0))</f>
        <v>97</v>
      </c>
      <c r="BI305" s="2">
        <f>IF(ISNA(MATCH($BC305,'2004'!$A$44:$A$139,0)),97,MATCH($BC305,'2004'!$A$44:$A$139,0))</f>
        <v>97</v>
      </c>
      <c r="BJ305" s="2">
        <f>IF(ISNA(MATCH($BC305,'2005'!$A$44:$A$139,0)),97,MATCH($BC305,'2005'!$A$44:$A$139,0))</f>
        <v>97</v>
      </c>
      <c r="BK305" s="2">
        <f>IF(ISNA(MATCH($BC305,'2006'!$A$44:$A$139,0)),97,MATCH($BC305,'2006'!$A$44:$A$139,0))</f>
        <v>97</v>
      </c>
      <c r="BL305" s="2">
        <f>IF(ISNA(MATCH($BC305,'2007'!$A$44:$A$139,0)),97,MATCH($BC305,'2007'!$A$44:$A$139,0))</f>
        <v>91</v>
      </c>
      <c r="BM305" s="2">
        <f>IF(ISNA(MATCH($BC305,'2008'!$A$44:$A$139,0)),97,MATCH($BC305,'2008'!$A$44:$A$139,0))</f>
        <v>97</v>
      </c>
      <c r="BN305" s="2">
        <f>IF(ISNA(MATCH($BC305,'2009'!$A$44:$A$139,0)),97,MATCH($BC305,'2009'!$A$44:$A$139,0))</f>
        <v>97</v>
      </c>
      <c r="BO305" s="154">
        <f>IF(ISNA(MATCH($BC305,'2010'!$A$44:$A$139,0)),97,MATCH($BC305,'2010'!$A$44:$A$139,0))</f>
        <v>97</v>
      </c>
      <c r="BQ305">
        <f t="shared" si="152"/>
        <v>2062</v>
      </c>
      <c r="BR305" s="326"/>
      <c r="BS305" s="324"/>
      <c r="BT305" s="324">
        <f t="shared" si="153"/>
        <v>0</v>
      </c>
      <c r="BU305" s="324">
        <f t="shared" si="138"/>
        <v>0</v>
      </c>
      <c r="BV305" s="324">
        <f t="shared" si="139"/>
        <v>0</v>
      </c>
      <c r="BW305" s="324">
        <f t="shared" si="140"/>
        <v>0</v>
      </c>
      <c r="BX305" s="324">
        <f t="shared" si="141"/>
        <v>0</v>
      </c>
      <c r="BY305" s="324">
        <f t="shared" si="142"/>
        <v>0</v>
      </c>
      <c r="BZ305" s="324">
        <f t="shared" si="143"/>
        <v>6</v>
      </c>
      <c r="CA305" s="324">
        <f t="shared" si="144"/>
        <v>3.9996</v>
      </c>
      <c r="CB305" s="324">
        <f t="shared" si="145"/>
        <v>2.6661333599999999</v>
      </c>
      <c r="CC305" s="325">
        <f t="shared" si="146"/>
        <v>1.7772444977759998</v>
      </c>
    </row>
    <row r="306" spans="2:81" ht="13.5" thickBot="1">
      <c r="B306" s="138">
        <v>155</v>
      </c>
      <c r="C306" s="52">
        <f t="shared" si="124"/>
        <v>2</v>
      </c>
      <c r="D306" s="52">
        <f t="shared" si="147"/>
        <v>2</v>
      </c>
      <c r="E306" s="99"/>
      <c r="F306" s="2">
        <f t="shared" si="154"/>
        <v>301</v>
      </c>
      <c r="G306" s="100">
        <v>22</v>
      </c>
      <c r="H306" s="169">
        <f t="shared" si="125"/>
        <v>1</v>
      </c>
      <c r="I306" s="169">
        <f t="shared" si="126"/>
        <v>13</v>
      </c>
      <c r="J306" s="331">
        <f t="shared" si="127"/>
        <v>1.7110783604767081</v>
      </c>
      <c r="K306" s="99"/>
      <c r="L306" s="268"/>
      <c r="M306" s="268" t="e">
        <f>(INDEX(Finish_table!R$4:R$83,MATCH('10Year_History_Results'!$G306,Finish_table!S$4:S$83,0),1))</f>
        <v>#N/A</v>
      </c>
      <c r="N306" s="268" t="e">
        <f>(INDEX(Finish_table!Z$4:Z$99,MATCH('10Year_History_Results'!$G306,Finish_table!AA$4:AA$99,0),1))</f>
        <v>#N/A</v>
      </c>
      <c r="O306" s="268" t="e">
        <f>(INDEX(Finish_table!AI$4:AI$99,MATCH('10Year_History_Results'!$G306,Finish_table!AJ$4:AJ$99,0),1))</f>
        <v>#N/A</v>
      </c>
      <c r="P306" s="268" t="e">
        <f>(INDEX(Finish_table!AR$4:AR$99,MATCH('10Year_History_Results'!$G306,Finish_table!AS$4:AS$99,0),1))</f>
        <v>#N/A</v>
      </c>
      <c r="Q306" s="268" t="str">
        <f>(INDEX(Finish_table!BA$4:BA$99,MATCH('10Year_History_Results'!$G306,Finish_table!BB$4:BB$99,0),1))</f>
        <v>QF</v>
      </c>
      <c r="R306" s="268" t="e">
        <f>(INDEX(Finish_table!BJ$4:BJ$99,MATCH('10Year_History_Results'!$G306,Finish_table!BK$4:BK$99,0),1))</f>
        <v>#N/A</v>
      </c>
      <c r="S306" s="268" t="e">
        <f>(INDEX(Finish_table!BS$4:BS$99,MATCH('10Year_History_Results'!$G306,Finish_table!BT$4:BT$99,0),1))</f>
        <v>#N/A</v>
      </c>
      <c r="T306" s="268" t="e">
        <f>(INDEX(Finish_table!CB$4:CB$99,MATCH('10Year_History_Results'!$G306,Finish_table!CC$4:CC$99,0),1))</f>
        <v>#N/A</v>
      </c>
      <c r="U306" s="268" t="e">
        <f>(INDEX(Finish_table!CK$4:CK$99,MATCH('10Year_History_Results'!$G306,Finish_table!CL$4:CL$99,0),1))</f>
        <v>#N/A</v>
      </c>
      <c r="V306" s="288" t="e">
        <f>(INDEX(Finish_table!CT$4:CT$99,MATCH('10Year_History_Results'!$G306,Finish_table!CU$4:CU$99,0),1))</f>
        <v>#N/A</v>
      </c>
      <c r="W306" s="2"/>
      <c r="Z306">
        <f t="shared" si="128"/>
        <v>22</v>
      </c>
      <c r="AA306" s="117"/>
      <c r="AB306" s="2"/>
      <c r="AC306" s="2">
        <f t="shared" si="148"/>
        <v>0</v>
      </c>
      <c r="AD306" s="2">
        <f t="shared" si="129"/>
        <v>0</v>
      </c>
      <c r="AE306" s="2">
        <f t="shared" si="130"/>
        <v>0</v>
      </c>
      <c r="AF306" s="2">
        <f t="shared" si="131"/>
        <v>0</v>
      </c>
      <c r="AG306" s="2">
        <f t="shared" si="132"/>
        <v>0</v>
      </c>
      <c r="AH306" s="2">
        <f t="shared" si="133"/>
        <v>0</v>
      </c>
      <c r="AI306" s="2">
        <f t="shared" si="134"/>
        <v>0</v>
      </c>
      <c r="AJ306" s="2">
        <f t="shared" si="135"/>
        <v>0</v>
      </c>
      <c r="AK306" s="2">
        <f t="shared" si="136"/>
        <v>0</v>
      </c>
      <c r="AL306" s="154">
        <f t="shared" si="137"/>
        <v>0</v>
      </c>
      <c r="AM306" s="2">
        <f t="shared" si="149"/>
        <v>0</v>
      </c>
      <c r="AN306" s="2"/>
      <c r="AO306">
        <f t="shared" si="150"/>
        <v>22</v>
      </c>
      <c r="AP306" s="117"/>
      <c r="AQ306" s="2"/>
      <c r="AR306" s="2">
        <f>INDEX('2001'!$B$44:$B$140,'10Year_History_Results'!BF306)</f>
        <v>0</v>
      </c>
      <c r="AS306" s="2">
        <f>INDEX('2002'!$B$44:$B$140,'10Year_History_Results'!BG306)</f>
        <v>0</v>
      </c>
      <c r="AT306" s="2">
        <f>INDEX('2003'!$B$44:$B$140,'10Year_History_Results'!BH306)</f>
        <v>0</v>
      </c>
      <c r="AU306" s="2">
        <f>INDEX('2004'!$B$44:$B$140,'10Year_History_Results'!BI306)</f>
        <v>0</v>
      </c>
      <c r="AV306" s="2">
        <f>INDEX('2005'!$B$44:$B$140,'10Year_History_Results'!BJ306)</f>
        <v>13</v>
      </c>
      <c r="AW306" s="2">
        <f>INDEX('2006'!$B$44:$B$140,'10Year_History_Results'!BK306)</f>
        <v>0</v>
      </c>
      <c r="AX306" s="2">
        <f>INDEX('2007'!$B$44:$B$140,'10Year_History_Results'!BL306)</f>
        <v>0</v>
      </c>
      <c r="AY306" s="2">
        <f>INDEX('2008'!$B$44:$B$140,'10Year_History_Results'!BM306)</f>
        <v>0</v>
      </c>
      <c r="AZ306" s="2">
        <f>INDEX('2009'!$B$44:$B$140,'10Year_History_Results'!BN306)</f>
        <v>0</v>
      </c>
      <c r="BA306" s="154">
        <f>INDEX('2010'!$B$44:$B$140,'10Year_History_Results'!BO306)</f>
        <v>0</v>
      </c>
      <c r="BC306">
        <f t="shared" si="151"/>
        <v>22</v>
      </c>
      <c r="BD306" s="117"/>
      <c r="BE306" s="2"/>
      <c r="BF306" s="2">
        <f>IF(ISNA(MATCH($BC306,'2001'!$A$44:$A$139,0)),97,MATCH($BC306,'2001'!$A$44:$A$139,0))</f>
        <v>97</v>
      </c>
      <c r="BG306" s="2">
        <f>IF(ISNA(MATCH($BC306,'2002'!$A$44:$A$139,0)),97,MATCH($BC306,'2002'!$A$44:$A$139,0))</f>
        <v>97</v>
      </c>
      <c r="BH306" s="2">
        <f>IF(ISNA(MATCH($BC306,'2003'!$A$44:$A$139,0)),97,MATCH($BC306,'2003'!$A$44:$A$139,0))</f>
        <v>97</v>
      </c>
      <c r="BI306" s="2">
        <f>IF(ISNA(MATCH($BC306,'2004'!$A$44:$A$139,0)),97,MATCH($BC306,'2004'!$A$44:$A$139,0))</f>
        <v>97</v>
      </c>
      <c r="BJ306" s="2">
        <f>IF(ISNA(MATCH($BC306,'2005'!$A$44:$A$139,0)),97,MATCH($BC306,'2005'!$A$44:$A$139,0))</f>
        <v>2</v>
      </c>
      <c r="BK306" s="2">
        <f>IF(ISNA(MATCH($BC306,'2006'!$A$44:$A$139,0)),97,MATCH($BC306,'2006'!$A$44:$A$139,0))</f>
        <v>97</v>
      </c>
      <c r="BL306" s="2">
        <f>IF(ISNA(MATCH($BC306,'2007'!$A$44:$A$139,0)),97,MATCH($BC306,'2007'!$A$44:$A$139,0))</f>
        <v>97</v>
      </c>
      <c r="BM306" s="2">
        <f>IF(ISNA(MATCH($BC306,'2008'!$A$44:$A$139,0)),97,MATCH($BC306,'2008'!$A$44:$A$139,0))</f>
        <v>97</v>
      </c>
      <c r="BN306" s="2">
        <f>IF(ISNA(MATCH($BC306,'2009'!$A$44:$A$139,0)),97,MATCH($BC306,'2009'!$A$44:$A$139,0))</f>
        <v>97</v>
      </c>
      <c r="BO306" s="154">
        <f>IF(ISNA(MATCH($BC306,'2010'!$A$44:$A$139,0)),97,MATCH($BC306,'2010'!$A$44:$A$139,0))</f>
        <v>97</v>
      </c>
      <c r="BQ306">
        <f t="shared" si="152"/>
        <v>22</v>
      </c>
      <c r="BR306" s="326"/>
      <c r="BS306" s="324"/>
      <c r="BT306" s="324">
        <f t="shared" si="153"/>
        <v>0</v>
      </c>
      <c r="BU306" s="324">
        <f t="shared" si="138"/>
        <v>0</v>
      </c>
      <c r="BV306" s="324">
        <f t="shared" si="139"/>
        <v>0</v>
      </c>
      <c r="BW306" s="324">
        <f t="shared" si="140"/>
        <v>0</v>
      </c>
      <c r="BX306" s="324">
        <f t="shared" si="141"/>
        <v>13</v>
      </c>
      <c r="BY306" s="324">
        <f t="shared" si="142"/>
        <v>8.6657999999999991</v>
      </c>
      <c r="BZ306" s="324">
        <f t="shared" si="143"/>
        <v>5.7766222799999989</v>
      </c>
      <c r="CA306" s="324">
        <f t="shared" si="144"/>
        <v>3.8506964118479989</v>
      </c>
      <c r="CB306" s="324">
        <f t="shared" si="145"/>
        <v>2.566874228137876</v>
      </c>
      <c r="CC306" s="325">
        <f t="shared" si="146"/>
        <v>1.7110783604767081</v>
      </c>
    </row>
    <row r="307" spans="2:81" ht="13.5" thickBot="1">
      <c r="B307" s="138">
        <v>157</v>
      </c>
      <c r="C307" s="52">
        <f t="shared" si="124"/>
        <v>1</v>
      </c>
      <c r="D307" s="52">
        <f t="shared" si="147"/>
        <v>0</v>
      </c>
      <c r="E307" s="99"/>
      <c r="F307" s="2">
        <f t="shared" si="154"/>
        <v>302</v>
      </c>
      <c r="G307" s="100">
        <v>61</v>
      </c>
      <c r="H307" s="169">
        <f t="shared" si="125"/>
        <v>2</v>
      </c>
      <c r="I307" s="169">
        <f t="shared" si="126"/>
        <v>35</v>
      </c>
      <c r="J307" s="331">
        <f t="shared" si="127"/>
        <v>1.6506105445489139</v>
      </c>
      <c r="K307" s="99"/>
      <c r="L307" s="268"/>
      <c r="M307" s="268" t="str">
        <f>(INDEX(Finish_table!R$4:R$83,MATCH('10Year_History_Results'!$G307,Finish_table!S$4:S$83,0),1))</f>
        <v>SF</v>
      </c>
      <c r="N307" s="268" t="e">
        <f>(INDEX(Finish_table!Z$4:Z$99,MATCH('10Year_History_Results'!$G307,Finish_table!AA$4:AA$99,0),1))</f>
        <v>#N/A</v>
      </c>
      <c r="O307" s="268" t="e">
        <f>(INDEX(Finish_table!AI$4:AI$99,MATCH('10Year_History_Results'!$G307,Finish_table!AJ$4:AJ$99,0),1))</f>
        <v>#N/A</v>
      </c>
      <c r="P307" s="268" t="str">
        <f>(INDEX(Finish_table!AR$4:AR$99,MATCH('10Year_History_Results'!$G307,Finish_table!AS$4:AS$99,0),1))</f>
        <v>SF</v>
      </c>
      <c r="Q307" s="268" t="e">
        <f>(INDEX(Finish_table!BA$4:BA$99,MATCH('10Year_History_Results'!$G307,Finish_table!BB$4:BB$99,0),1))</f>
        <v>#N/A</v>
      </c>
      <c r="R307" s="268" t="e">
        <f>(INDEX(Finish_table!BJ$4:BJ$99,MATCH('10Year_History_Results'!$G307,Finish_table!BK$4:BK$99,0),1))</f>
        <v>#N/A</v>
      </c>
      <c r="S307" s="268" t="e">
        <f>(INDEX(Finish_table!BS$4:BS$99,MATCH('10Year_History_Results'!$G307,Finish_table!BT$4:BT$99,0),1))</f>
        <v>#N/A</v>
      </c>
      <c r="T307" s="268" t="e">
        <f>(INDEX(Finish_table!CB$4:CB$99,MATCH('10Year_History_Results'!$G307,Finish_table!CC$4:CC$99,0),1))</f>
        <v>#N/A</v>
      </c>
      <c r="U307" s="268" t="e">
        <f>(INDEX(Finish_table!CK$4:CK$99,MATCH('10Year_History_Results'!$G307,Finish_table!CL$4:CL$99,0),1))</f>
        <v>#N/A</v>
      </c>
      <c r="V307" s="288" t="e">
        <f>(INDEX(Finish_table!CT$4:CT$99,MATCH('10Year_History_Results'!$G307,Finish_table!CU$4:CU$99,0),1))</f>
        <v>#N/A</v>
      </c>
      <c r="W307" s="2"/>
      <c r="Z307">
        <f t="shared" si="128"/>
        <v>61</v>
      </c>
      <c r="AA307" s="117"/>
      <c r="AB307" s="2"/>
      <c r="AC307" s="2">
        <f t="shared" si="148"/>
        <v>10</v>
      </c>
      <c r="AD307" s="2">
        <f t="shared" si="129"/>
        <v>0</v>
      </c>
      <c r="AE307" s="2">
        <f t="shared" si="130"/>
        <v>0</v>
      </c>
      <c r="AF307" s="2">
        <f t="shared" si="131"/>
        <v>10</v>
      </c>
      <c r="AG307" s="2">
        <f t="shared" si="132"/>
        <v>0</v>
      </c>
      <c r="AH307" s="2">
        <f t="shared" si="133"/>
        <v>0</v>
      </c>
      <c r="AI307" s="2">
        <f t="shared" si="134"/>
        <v>0</v>
      </c>
      <c r="AJ307" s="2">
        <f t="shared" si="135"/>
        <v>0</v>
      </c>
      <c r="AK307" s="2">
        <f t="shared" si="136"/>
        <v>0</v>
      </c>
      <c r="AL307" s="154">
        <f t="shared" si="137"/>
        <v>0</v>
      </c>
      <c r="AM307" s="2">
        <f t="shared" si="149"/>
        <v>4.2163702135578394</v>
      </c>
      <c r="AN307" s="2"/>
      <c r="AO307">
        <f t="shared" si="150"/>
        <v>61</v>
      </c>
      <c r="AP307" s="117"/>
      <c r="AQ307" s="2"/>
      <c r="AR307" s="2">
        <f>INDEX('2001'!$B$44:$B$140,'10Year_History_Results'!BF307)</f>
        <v>13</v>
      </c>
      <c r="AS307" s="2">
        <f>INDEX('2002'!$B$44:$B$140,'10Year_History_Results'!BG307)</f>
        <v>0</v>
      </c>
      <c r="AT307" s="2">
        <f>INDEX('2003'!$B$44:$B$140,'10Year_History_Results'!BH307)</f>
        <v>0</v>
      </c>
      <c r="AU307" s="2">
        <f>INDEX('2004'!$B$44:$B$140,'10Year_History_Results'!BI307)</f>
        <v>2</v>
      </c>
      <c r="AV307" s="2">
        <f>INDEX('2005'!$B$44:$B$140,'10Year_History_Results'!BJ307)</f>
        <v>0</v>
      </c>
      <c r="AW307" s="2">
        <f>INDEX('2006'!$B$44:$B$140,'10Year_History_Results'!BK307)</f>
        <v>0</v>
      </c>
      <c r="AX307" s="2">
        <f>INDEX('2007'!$B$44:$B$140,'10Year_History_Results'!BL307)</f>
        <v>0</v>
      </c>
      <c r="AY307" s="2">
        <f>INDEX('2008'!$B$44:$B$140,'10Year_History_Results'!BM307)</f>
        <v>0</v>
      </c>
      <c r="AZ307" s="2">
        <f>INDEX('2009'!$B$44:$B$140,'10Year_History_Results'!BN307)</f>
        <v>0</v>
      </c>
      <c r="BA307" s="154">
        <f>INDEX('2010'!$B$44:$B$140,'10Year_History_Results'!BO307)</f>
        <v>0</v>
      </c>
      <c r="BC307">
        <f t="shared" si="151"/>
        <v>61</v>
      </c>
      <c r="BD307" s="117"/>
      <c r="BE307" s="2"/>
      <c r="BF307" s="2">
        <f>IF(ISNA(MATCH($BC307,'2001'!$A$44:$A$139,0)),97,MATCH($BC307,'2001'!$A$44:$A$139,0))</f>
        <v>15</v>
      </c>
      <c r="BG307" s="2">
        <f>IF(ISNA(MATCH($BC307,'2002'!$A$44:$A$139,0)),97,MATCH($BC307,'2002'!$A$44:$A$139,0))</f>
        <v>97</v>
      </c>
      <c r="BH307" s="2">
        <f>IF(ISNA(MATCH($BC307,'2003'!$A$44:$A$139,0)),97,MATCH($BC307,'2003'!$A$44:$A$139,0))</f>
        <v>97</v>
      </c>
      <c r="BI307" s="2">
        <f>IF(ISNA(MATCH($BC307,'2004'!$A$44:$A$139,0)),97,MATCH($BC307,'2004'!$A$44:$A$139,0))</f>
        <v>11</v>
      </c>
      <c r="BJ307" s="2">
        <f>IF(ISNA(MATCH($BC307,'2005'!$A$44:$A$139,0)),97,MATCH($BC307,'2005'!$A$44:$A$139,0))</f>
        <v>97</v>
      </c>
      <c r="BK307" s="2">
        <f>IF(ISNA(MATCH($BC307,'2006'!$A$44:$A$139,0)),97,MATCH($BC307,'2006'!$A$44:$A$139,0))</f>
        <v>97</v>
      </c>
      <c r="BL307" s="2">
        <f>IF(ISNA(MATCH($BC307,'2007'!$A$44:$A$139,0)),97,MATCH($BC307,'2007'!$A$44:$A$139,0))</f>
        <v>97</v>
      </c>
      <c r="BM307" s="2">
        <f>IF(ISNA(MATCH($BC307,'2008'!$A$44:$A$139,0)),97,MATCH($BC307,'2008'!$A$44:$A$139,0))</f>
        <v>97</v>
      </c>
      <c r="BN307" s="2">
        <f>IF(ISNA(MATCH($BC307,'2009'!$A$44:$A$139,0)),97,MATCH($BC307,'2009'!$A$44:$A$139,0))</f>
        <v>97</v>
      </c>
      <c r="BO307" s="154">
        <f>IF(ISNA(MATCH($BC307,'2010'!$A$44:$A$139,0)),97,MATCH($BC307,'2010'!$A$44:$A$139,0))</f>
        <v>97</v>
      </c>
      <c r="BQ307">
        <f t="shared" si="152"/>
        <v>61</v>
      </c>
      <c r="BR307" s="326"/>
      <c r="BS307" s="324"/>
      <c r="BT307" s="324">
        <f t="shared" si="153"/>
        <v>23</v>
      </c>
      <c r="BU307" s="324">
        <f t="shared" si="138"/>
        <v>15.331799999999999</v>
      </c>
      <c r="BV307" s="324">
        <f t="shared" si="139"/>
        <v>10.22017788</v>
      </c>
      <c r="BW307" s="324">
        <f t="shared" si="140"/>
        <v>18.812770574807999</v>
      </c>
      <c r="BX307" s="324">
        <f t="shared" si="141"/>
        <v>12.540592865167012</v>
      </c>
      <c r="BY307" s="324">
        <f t="shared" si="142"/>
        <v>8.3595592039203304</v>
      </c>
      <c r="BZ307" s="324">
        <f t="shared" si="143"/>
        <v>5.5724821653332919</v>
      </c>
      <c r="CA307" s="324">
        <f t="shared" si="144"/>
        <v>3.7146166114111723</v>
      </c>
      <c r="CB307" s="324">
        <f t="shared" si="145"/>
        <v>2.4761634331666875</v>
      </c>
      <c r="CC307" s="325">
        <f t="shared" si="146"/>
        <v>1.6506105445489139</v>
      </c>
    </row>
    <row r="308" spans="2:81" ht="13.5" thickBot="1">
      <c r="B308" s="149">
        <v>157</v>
      </c>
      <c r="C308" s="52">
        <f t="shared" si="124"/>
        <v>2</v>
      </c>
      <c r="D308" s="52">
        <f t="shared" si="147"/>
        <v>0</v>
      </c>
      <c r="E308" s="99"/>
      <c r="F308" s="2">
        <f t="shared" si="154"/>
        <v>303</v>
      </c>
      <c r="G308" s="100">
        <v>1103</v>
      </c>
      <c r="H308" s="169">
        <f t="shared" si="125"/>
        <v>1</v>
      </c>
      <c r="I308" s="169">
        <f t="shared" si="126"/>
        <v>8</v>
      </c>
      <c r="J308" s="331">
        <f t="shared" si="127"/>
        <v>1.5796149096233085</v>
      </c>
      <c r="K308" s="99"/>
      <c r="L308" s="268"/>
      <c r="M308" s="268" t="e">
        <f>(INDEX(Finish_table!R$4:R$83,MATCH('10Year_History_Results'!$G308,Finish_table!S$4:S$83,0),1))</f>
        <v>#N/A</v>
      </c>
      <c r="N308" s="268" t="e">
        <f>(INDEX(Finish_table!Z$4:Z$99,MATCH('10Year_History_Results'!$G308,Finish_table!AA$4:AA$99,0),1))</f>
        <v>#N/A</v>
      </c>
      <c r="O308" s="268" t="e">
        <f>(INDEX(Finish_table!AI$4:AI$99,MATCH('10Year_History_Results'!$G308,Finish_table!AJ$4:AJ$99,0),1))</f>
        <v>#N/A</v>
      </c>
      <c r="P308" s="268" t="e">
        <f>(INDEX(Finish_table!AR$4:AR$99,MATCH('10Year_History_Results'!$G308,Finish_table!AS$4:AS$99,0),1))</f>
        <v>#N/A</v>
      </c>
      <c r="Q308" s="268" t="e">
        <f>(INDEX(Finish_table!BA$4:BA$99,MATCH('10Year_History_Results'!$G308,Finish_table!BB$4:BB$99,0),1))</f>
        <v>#N/A</v>
      </c>
      <c r="R308" s="268" t="str">
        <f>(INDEX(Finish_table!BJ$4:BJ$99,MATCH('10Year_History_Results'!$G308,Finish_table!BK$4:BK$99,0),1))</f>
        <v>QF</v>
      </c>
      <c r="S308" s="268" t="e">
        <f>(INDEX(Finish_table!BS$4:BS$99,MATCH('10Year_History_Results'!$G308,Finish_table!BT$4:BT$99,0),1))</f>
        <v>#N/A</v>
      </c>
      <c r="T308" s="268" t="e">
        <f>(INDEX(Finish_table!CB$4:CB$99,MATCH('10Year_History_Results'!$G308,Finish_table!CC$4:CC$99,0),1))</f>
        <v>#N/A</v>
      </c>
      <c r="U308" s="268" t="e">
        <f>(INDEX(Finish_table!CK$4:CK$99,MATCH('10Year_History_Results'!$G308,Finish_table!CL$4:CL$99,0),1))</f>
        <v>#N/A</v>
      </c>
      <c r="V308" s="288" t="e">
        <f>(INDEX(Finish_table!CT$4:CT$99,MATCH('10Year_History_Results'!$G308,Finish_table!CU$4:CU$99,0),1))</f>
        <v>#N/A</v>
      </c>
      <c r="W308" s="2"/>
      <c r="Z308">
        <f t="shared" si="128"/>
        <v>1103</v>
      </c>
      <c r="AA308" s="117"/>
      <c r="AB308" s="2"/>
      <c r="AC308" s="2">
        <f t="shared" si="148"/>
        <v>0</v>
      </c>
      <c r="AD308" s="2">
        <f t="shared" si="129"/>
        <v>0</v>
      </c>
      <c r="AE308" s="2">
        <f t="shared" si="130"/>
        <v>0</v>
      </c>
      <c r="AF308" s="2">
        <f t="shared" si="131"/>
        <v>0</v>
      </c>
      <c r="AG308" s="2">
        <f t="shared" si="132"/>
        <v>0</v>
      </c>
      <c r="AH308" s="2">
        <f t="shared" si="133"/>
        <v>0</v>
      </c>
      <c r="AI308" s="2">
        <f t="shared" si="134"/>
        <v>0</v>
      </c>
      <c r="AJ308" s="2">
        <f t="shared" si="135"/>
        <v>0</v>
      </c>
      <c r="AK308" s="2">
        <f t="shared" si="136"/>
        <v>0</v>
      </c>
      <c r="AL308" s="154">
        <f t="shared" si="137"/>
        <v>0</v>
      </c>
      <c r="AM308" s="2">
        <f t="shared" si="149"/>
        <v>0</v>
      </c>
      <c r="AN308" s="2"/>
      <c r="AO308">
        <f t="shared" si="150"/>
        <v>1103</v>
      </c>
      <c r="AP308" s="117"/>
      <c r="AQ308" s="2"/>
      <c r="AR308" s="2">
        <f>INDEX('2001'!$B$44:$B$140,'10Year_History_Results'!BF308)</f>
        <v>0</v>
      </c>
      <c r="AS308" s="2">
        <f>INDEX('2002'!$B$44:$B$140,'10Year_History_Results'!BG308)</f>
        <v>0</v>
      </c>
      <c r="AT308" s="2">
        <f>INDEX('2003'!$B$44:$B$140,'10Year_History_Results'!BH308)</f>
        <v>0</v>
      </c>
      <c r="AU308" s="2">
        <f>INDEX('2004'!$B$44:$B$140,'10Year_History_Results'!BI308)</f>
        <v>0</v>
      </c>
      <c r="AV308" s="2">
        <f>INDEX('2005'!$B$44:$B$140,'10Year_History_Results'!BJ308)</f>
        <v>0</v>
      </c>
      <c r="AW308" s="2">
        <f>INDEX('2006'!$B$44:$B$140,'10Year_History_Results'!BK308)</f>
        <v>8</v>
      </c>
      <c r="AX308" s="2">
        <f>INDEX('2007'!$B$44:$B$140,'10Year_History_Results'!BL308)</f>
        <v>0</v>
      </c>
      <c r="AY308" s="2">
        <f>INDEX('2008'!$B$44:$B$140,'10Year_History_Results'!BM308)</f>
        <v>0</v>
      </c>
      <c r="AZ308" s="2">
        <f>INDEX('2009'!$B$44:$B$140,'10Year_History_Results'!BN308)</f>
        <v>0</v>
      </c>
      <c r="BA308" s="154">
        <f>INDEX('2010'!$B$44:$B$140,'10Year_History_Results'!BO308)</f>
        <v>0</v>
      </c>
      <c r="BC308">
        <f t="shared" si="151"/>
        <v>1103</v>
      </c>
      <c r="BD308" s="117"/>
      <c r="BE308" s="2"/>
      <c r="BF308" s="2">
        <f>IF(ISNA(MATCH($BC308,'2001'!$A$44:$A$139,0)),97,MATCH($BC308,'2001'!$A$44:$A$139,0))</f>
        <v>97</v>
      </c>
      <c r="BG308" s="2">
        <f>IF(ISNA(MATCH($BC308,'2002'!$A$44:$A$139,0)),97,MATCH($BC308,'2002'!$A$44:$A$139,0))</f>
        <v>97</v>
      </c>
      <c r="BH308" s="2">
        <f>IF(ISNA(MATCH($BC308,'2003'!$A$44:$A$139,0)),97,MATCH($BC308,'2003'!$A$44:$A$139,0))</f>
        <v>97</v>
      </c>
      <c r="BI308" s="2">
        <f>IF(ISNA(MATCH($BC308,'2004'!$A$44:$A$139,0)),97,MATCH($BC308,'2004'!$A$44:$A$139,0))</f>
        <v>97</v>
      </c>
      <c r="BJ308" s="2">
        <f>IF(ISNA(MATCH($BC308,'2005'!$A$44:$A$139,0)),97,MATCH($BC308,'2005'!$A$44:$A$139,0))</f>
        <v>97</v>
      </c>
      <c r="BK308" s="2">
        <f>IF(ISNA(MATCH($BC308,'2006'!$A$44:$A$139,0)),97,MATCH($BC308,'2006'!$A$44:$A$139,0))</f>
        <v>76</v>
      </c>
      <c r="BL308" s="2">
        <f>IF(ISNA(MATCH($BC308,'2007'!$A$44:$A$139,0)),97,MATCH($BC308,'2007'!$A$44:$A$139,0))</f>
        <v>97</v>
      </c>
      <c r="BM308" s="2">
        <f>IF(ISNA(MATCH($BC308,'2008'!$A$44:$A$139,0)),97,MATCH($BC308,'2008'!$A$44:$A$139,0))</f>
        <v>97</v>
      </c>
      <c r="BN308" s="2">
        <f>IF(ISNA(MATCH($BC308,'2009'!$A$44:$A$139,0)),97,MATCH($BC308,'2009'!$A$44:$A$139,0))</f>
        <v>97</v>
      </c>
      <c r="BO308" s="154">
        <f>IF(ISNA(MATCH($BC308,'2010'!$A$44:$A$139,0)),97,MATCH($BC308,'2010'!$A$44:$A$139,0))</f>
        <v>97</v>
      </c>
      <c r="BQ308">
        <f t="shared" si="152"/>
        <v>1103</v>
      </c>
      <c r="BR308" s="326"/>
      <c r="BS308" s="324"/>
      <c r="BT308" s="324">
        <f t="shared" si="153"/>
        <v>0</v>
      </c>
      <c r="BU308" s="324">
        <f t="shared" si="138"/>
        <v>0</v>
      </c>
      <c r="BV308" s="324">
        <f t="shared" si="139"/>
        <v>0</v>
      </c>
      <c r="BW308" s="324">
        <f t="shared" si="140"/>
        <v>0</v>
      </c>
      <c r="BX308" s="324">
        <f t="shared" si="141"/>
        <v>0</v>
      </c>
      <c r="BY308" s="324">
        <f t="shared" si="142"/>
        <v>8</v>
      </c>
      <c r="BZ308" s="324">
        <f t="shared" si="143"/>
        <v>5.3327999999999998</v>
      </c>
      <c r="CA308" s="324">
        <f t="shared" si="144"/>
        <v>3.5548444799999999</v>
      </c>
      <c r="CB308" s="324">
        <f t="shared" si="145"/>
        <v>2.3696593303679996</v>
      </c>
      <c r="CC308" s="325">
        <f t="shared" si="146"/>
        <v>1.5796149096233085</v>
      </c>
    </row>
    <row r="309" spans="2:81" ht="13.5" thickBot="1">
      <c r="B309" s="282">
        <v>157</v>
      </c>
      <c r="C309" s="52">
        <f t="shared" si="124"/>
        <v>3</v>
      </c>
      <c r="D309" s="52">
        <f t="shared" si="147"/>
        <v>0</v>
      </c>
      <c r="E309" s="99"/>
      <c r="F309" s="2">
        <f t="shared" si="154"/>
        <v>304</v>
      </c>
      <c r="G309" s="100">
        <v>1646</v>
      </c>
      <c r="H309" s="169">
        <f t="shared" si="125"/>
        <v>1</v>
      </c>
      <c r="I309" s="169">
        <f t="shared" si="126"/>
        <v>8</v>
      </c>
      <c r="J309" s="331">
        <f t="shared" si="127"/>
        <v>1.5796149096233085</v>
      </c>
      <c r="K309" s="99"/>
      <c r="L309" s="268"/>
      <c r="M309" s="268" t="e">
        <f>(INDEX(Finish_table!R$4:R$83,MATCH('10Year_History_Results'!$G309,Finish_table!S$4:S$83,0),1))</f>
        <v>#N/A</v>
      </c>
      <c r="N309" s="268" t="e">
        <f>(INDEX(Finish_table!Z$4:Z$99,MATCH('10Year_History_Results'!$G309,Finish_table!AA$4:AA$99,0),1))</f>
        <v>#N/A</v>
      </c>
      <c r="O309" s="268" t="e">
        <f>(INDEX(Finish_table!AI$4:AI$99,MATCH('10Year_History_Results'!$G309,Finish_table!AJ$4:AJ$99,0),1))</f>
        <v>#N/A</v>
      </c>
      <c r="P309" s="268" t="e">
        <f>(INDEX(Finish_table!AR$4:AR$99,MATCH('10Year_History_Results'!$G309,Finish_table!AS$4:AS$99,0),1))</f>
        <v>#N/A</v>
      </c>
      <c r="Q309" s="268" t="e">
        <f>(INDEX(Finish_table!BA$4:BA$99,MATCH('10Year_History_Results'!$G309,Finish_table!BB$4:BB$99,0),1))</f>
        <v>#N/A</v>
      </c>
      <c r="R309" s="268" t="str">
        <f>(INDEX(Finish_table!BJ$4:BJ$99,MATCH('10Year_History_Results'!$G309,Finish_table!BK$4:BK$99,0),1))</f>
        <v>QF</v>
      </c>
      <c r="S309" s="268" t="e">
        <f>(INDEX(Finish_table!BS$4:BS$99,MATCH('10Year_History_Results'!$G309,Finish_table!BT$4:BT$99,0),1))</f>
        <v>#N/A</v>
      </c>
      <c r="T309" s="268" t="e">
        <f>(INDEX(Finish_table!CB$4:CB$99,MATCH('10Year_History_Results'!$G309,Finish_table!CC$4:CC$99,0),1))</f>
        <v>#N/A</v>
      </c>
      <c r="U309" s="268" t="e">
        <f>(INDEX(Finish_table!CK$4:CK$99,MATCH('10Year_History_Results'!$G309,Finish_table!CL$4:CL$99,0),1))</f>
        <v>#N/A</v>
      </c>
      <c r="V309" s="288" t="e">
        <f>(INDEX(Finish_table!CT$4:CT$99,MATCH('10Year_History_Results'!$G309,Finish_table!CU$4:CU$99,0),1))</f>
        <v>#N/A</v>
      </c>
      <c r="W309" s="2"/>
      <c r="Z309">
        <f t="shared" si="128"/>
        <v>1646</v>
      </c>
      <c r="AA309" s="117"/>
      <c r="AB309" s="2"/>
      <c r="AC309" s="2">
        <f t="shared" si="148"/>
        <v>0</v>
      </c>
      <c r="AD309" s="2">
        <f t="shared" si="129"/>
        <v>0</v>
      </c>
      <c r="AE309" s="2">
        <f t="shared" si="130"/>
        <v>0</v>
      </c>
      <c r="AF309" s="2">
        <f t="shared" si="131"/>
        <v>0</v>
      </c>
      <c r="AG309" s="2">
        <f t="shared" si="132"/>
        <v>0</v>
      </c>
      <c r="AH309" s="2">
        <f t="shared" si="133"/>
        <v>0</v>
      </c>
      <c r="AI309" s="2">
        <f t="shared" si="134"/>
        <v>0</v>
      </c>
      <c r="AJ309" s="2">
        <f t="shared" si="135"/>
        <v>0</v>
      </c>
      <c r="AK309" s="2">
        <f t="shared" si="136"/>
        <v>0</v>
      </c>
      <c r="AL309" s="154">
        <f t="shared" si="137"/>
        <v>0</v>
      </c>
      <c r="AM309" s="2">
        <f t="shared" si="149"/>
        <v>0</v>
      </c>
      <c r="AN309" s="2"/>
      <c r="AO309">
        <f t="shared" si="150"/>
        <v>1646</v>
      </c>
      <c r="AP309" s="117"/>
      <c r="AQ309" s="2"/>
      <c r="AR309" s="2">
        <f>INDEX('2001'!$B$44:$B$140,'10Year_History_Results'!BF309)</f>
        <v>0</v>
      </c>
      <c r="AS309" s="2">
        <f>INDEX('2002'!$B$44:$B$140,'10Year_History_Results'!BG309)</f>
        <v>0</v>
      </c>
      <c r="AT309" s="2">
        <f>INDEX('2003'!$B$44:$B$140,'10Year_History_Results'!BH309)</f>
        <v>0</v>
      </c>
      <c r="AU309" s="2">
        <f>INDEX('2004'!$B$44:$B$140,'10Year_History_Results'!BI309)</f>
        <v>0</v>
      </c>
      <c r="AV309" s="2">
        <f>INDEX('2005'!$B$44:$B$140,'10Year_History_Results'!BJ309)</f>
        <v>0</v>
      </c>
      <c r="AW309" s="2">
        <f>INDEX('2006'!$B$44:$B$140,'10Year_History_Results'!BK309)</f>
        <v>8</v>
      </c>
      <c r="AX309" s="2">
        <f>INDEX('2007'!$B$44:$B$140,'10Year_History_Results'!BL309)</f>
        <v>0</v>
      </c>
      <c r="AY309" s="2">
        <f>INDEX('2008'!$B$44:$B$140,'10Year_History_Results'!BM309)</f>
        <v>0</v>
      </c>
      <c r="AZ309" s="2">
        <f>INDEX('2009'!$B$44:$B$140,'10Year_History_Results'!BN309)</f>
        <v>0</v>
      </c>
      <c r="BA309" s="154">
        <f>INDEX('2010'!$B$44:$B$140,'10Year_History_Results'!BO309)</f>
        <v>0</v>
      </c>
      <c r="BC309">
        <f t="shared" si="151"/>
        <v>1646</v>
      </c>
      <c r="BD309" s="117"/>
      <c r="BE309" s="2"/>
      <c r="BF309" s="2">
        <f>IF(ISNA(MATCH($BC309,'2001'!$A$44:$A$139,0)),97,MATCH($BC309,'2001'!$A$44:$A$139,0))</f>
        <v>97</v>
      </c>
      <c r="BG309" s="2">
        <f>IF(ISNA(MATCH($BC309,'2002'!$A$44:$A$139,0)),97,MATCH($BC309,'2002'!$A$44:$A$139,0))</f>
        <v>97</v>
      </c>
      <c r="BH309" s="2">
        <f>IF(ISNA(MATCH($BC309,'2003'!$A$44:$A$139,0)),97,MATCH($BC309,'2003'!$A$44:$A$139,0))</f>
        <v>97</v>
      </c>
      <c r="BI309" s="2">
        <f>IF(ISNA(MATCH($BC309,'2004'!$A$44:$A$139,0)),97,MATCH($BC309,'2004'!$A$44:$A$139,0))</f>
        <v>97</v>
      </c>
      <c r="BJ309" s="2">
        <f>IF(ISNA(MATCH($BC309,'2005'!$A$44:$A$139,0)),97,MATCH($BC309,'2005'!$A$44:$A$139,0))</f>
        <v>97</v>
      </c>
      <c r="BK309" s="2">
        <f>IF(ISNA(MATCH($BC309,'2006'!$A$44:$A$139,0)),97,MATCH($BC309,'2006'!$A$44:$A$139,0))</f>
        <v>91</v>
      </c>
      <c r="BL309" s="2">
        <f>IF(ISNA(MATCH($BC309,'2007'!$A$44:$A$139,0)),97,MATCH($BC309,'2007'!$A$44:$A$139,0))</f>
        <v>97</v>
      </c>
      <c r="BM309" s="2">
        <f>IF(ISNA(MATCH($BC309,'2008'!$A$44:$A$139,0)),97,MATCH($BC309,'2008'!$A$44:$A$139,0))</f>
        <v>97</v>
      </c>
      <c r="BN309" s="2">
        <f>IF(ISNA(MATCH($BC309,'2009'!$A$44:$A$139,0)),97,MATCH($BC309,'2009'!$A$44:$A$139,0))</f>
        <v>97</v>
      </c>
      <c r="BO309" s="154">
        <f>IF(ISNA(MATCH($BC309,'2010'!$A$44:$A$139,0)),97,MATCH($BC309,'2010'!$A$44:$A$139,0))</f>
        <v>97</v>
      </c>
      <c r="BQ309">
        <f t="shared" si="152"/>
        <v>1646</v>
      </c>
      <c r="BR309" s="326"/>
      <c r="BS309" s="324"/>
      <c r="BT309" s="324">
        <f t="shared" si="153"/>
        <v>0</v>
      </c>
      <c r="BU309" s="324">
        <f t="shared" si="138"/>
        <v>0</v>
      </c>
      <c r="BV309" s="324">
        <f t="shared" si="139"/>
        <v>0</v>
      </c>
      <c r="BW309" s="324">
        <f t="shared" si="140"/>
        <v>0</v>
      </c>
      <c r="BX309" s="324">
        <f t="shared" si="141"/>
        <v>0</v>
      </c>
      <c r="BY309" s="324">
        <f t="shared" si="142"/>
        <v>8</v>
      </c>
      <c r="BZ309" s="324">
        <f t="shared" si="143"/>
        <v>5.3327999999999998</v>
      </c>
      <c r="CA309" s="324">
        <f t="shared" si="144"/>
        <v>3.5548444799999999</v>
      </c>
      <c r="CB309" s="324">
        <f t="shared" si="145"/>
        <v>2.3696593303679996</v>
      </c>
      <c r="CC309" s="325">
        <f t="shared" si="146"/>
        <v>1.5796149096233085</v>
      </c>
    </row>
    <row r="310" spans="2:81" ht="13.5" thickBot="1">
      <c r="B310" s="138">
        <v>157</v>
      </c>
      <c r="C310" s="52">
        <f t="shared" si="124"/>
        <v>4</v>
      </c>
      <c r="D310" s="52">
        <f t="shared" si="147"/>
        <v>4</v>
      </c>
      <c r="E310" s="99"/>
      <c r="F310" s="2">
        <f t="shared" si="154"/>
        <v>305</v>
      </c>
      <c r="G310" s="273">
        <v>650</v>
      </c>
      <c r="H310" s="169">
        <f t="shared" si="125"/>
        <v>1</v>
      </c>
      <c r="I310" s="169">
        <f t="shared" si="126"/>
        <v>26</v>
      </c>
      <c r="J310" s="331">
        <f t="shared" si="127"/>
        <v>1.5206543661470189</v>
      </c>
      <c r="K310" s="99"/>
      <c r="L310" s="268"/>
      <c r="M310" s="268" t="e">
        <f>(INDEX(Finish_table!R$4:R$83,MATCH('10Year_History_Results'!$G310,Finish_table!S$4:S$83,0),1))</f>
        <v>#N/A</v>
      </c>
      <c r="N310" s="268" t="e">
        <f>(INDEX(Finish_table!Z$4:Z$99,MATCH('10Year_History_Results'!$G310,Finish_table!AA$4:AA$99,0),1))</f>
        <v>#N/A</v>
      </c>
      <c r="O310" s="268" t="str">
        <f>(INDEX(Finish_table!AI$4:AI$99,MATCH('10Year_History_Results'!$G310,Finish_table!AJ$4:AJ$99,0),1))</f>
        <v>F</v>
      </c>
      <c r="P310" s="268" t="e">
        <f>(INDEX(Finish_table!AR$4:AR$99,MATCH('10Year_History_Results'!$G310,Finish_table!AS$4:AS$99,0),1))</f>
        <v>#N/A</v>
      </c>
      <c r="Q310" s="268" t="e">
        <f>(INDEX(Finish_table!BA$4:BA$99,MATCH('10Year_History_Results'!$G310,Finish_table!BB$4:BB$99,0),1))</f>
        <v>#N/A</v>
      </c>
      <c r="R310" s="268" t="e">
        <f>(INDEX(Finish_table!BJ$4:BJ$99,MATCH('10Year_History_Results'!$G310,Finish_table!BK$4:BK$99,0),1))</f>
        <v>#N/A</v>
      </c>
      <c r="S310" s="268" t="e">
        <f>(INDEX(Finish_table!BS$4:BS$99,MATCH('10Year_History_Results'!$G310,Finish_table!BT$4:BT$99,0),1))</f>
        <v>#N/A</v>
      </c>
      <c r="T310" s="268" t="e">
        <f>(INDEX(Finish_table!CB$4:CB$99,MATCH('10Year_History_Results'!$G310,Finish_table!CC$4:CC$99,0),1))</f>
        <v>#N/A</v>
      </c>
      <c r="U310" s="268" t="e">
        <f>(INDEX(Finish_table!CK$4:CK$99,MATCH('10Year_History_Results'!$G310,Finish_table!CL$4:CL$99,0),1))</f>
        <v>#N/A</v>
      </c>
      <c r="V310" s="288" t="e">
        <f>(INDEX(Finish_table!CT$4:CT$99,MATCH('10Year_History_Results'!$G310,Finish_table!CU$4:CU$99,0),1))</f>
        <v>#N/A</v>
      </c>
      <c r="W310" s="2"/>
      <c r="Z310">
        <f t="shared" si="128"/>
        <v>650</v>
      </c>
      <c r="AA310" s="117"/>
      <c r="AB310" s="2"/>
      <c r="AC310" s="2">
        <f t="shared" si="148"/>
        <v>0</v>
      </c>
      <c r="AD310" s="2">
        <f t="shared" si="129"/>
        <v>0</v>
      </c>
      <c r="AE310" s="2">
        <f t="shared" si="130"/>
        <v>20</v>
      </c>
      <c r="AF310" s="2">
        <f t="shared" si="131"/>
        <v>0</v>
      </c>
      <c r="AG310" s="2">
        <f t="shared" si="132"/>
        <v>0</v>
      </c>
      <c r="AH310" s="2">
        <f t="shared" si="133"/>
        <v>0</v>
      </c>
      <c r="AI310" s="2">
        <f t="shared" si="134"/>
        <v>0</v>
      </c>
      <c r="AJ310" s="2">
        <f t="shared" si="135"/>
        <v>0</v>
      </c>
      <c r="AK310" s="2">
        <f t="shared" si="136"/>
        <v>0</v>
      </c>
      <c r="AL310" s="154">
        <f t="shared" si="137"/>
        <v>0</v>
      </c>
      <c r="AM310" s="2">
        <f t="shared" si="149"/>
        <v>6.324555320336759</v>
      </c>
      <c r="AN310" s="2"/>
      <c r="AO310">
        <f t="shared" si="150"/>
        <v>650</v>
      </c>
      <c r="AP310" s="117"/>
      <c r="AQ310" s="2"/>
      <c r="AR310" s="2">
        <f>INDEX('2001'!$B$44:$B$140,'10Year_History_Results'!BF310)</f>
        <v>0</v>
      </c>
      <c r="AS310" s="2">
        <f>INDEX('2002'!$B$44:$B$140,'10Year_History_Results'!BG310)</f>
        <v>0</v>
      </c>
      <c r="AT310" s="2">
        <f>INDEX('2003'!$B$44:$B$140,'10Year_History_Results'!BH310)</f>
        <v>6</v>
      </c>
      <c r="AU310" s="2">
        <f>INDEX('2004'!$B$44:$B$140,'10Year_History_Results'!BI310)</f>
        <v>0</v>
      </c>
      <c r="AV310" s="2">
        <f>INDEX('2005'!$B$44:$B$140,'10Year_History_Results'!BJ310)</f>
        <v>0</v>
      </c>
      <c r="AW310" s="2">
        <f>INDEX('2006'!$B$44:$B$140,'10Year_History_Results'!BK310)</f>
        <v>0</v>
      </c>
      <c r="AX310" s="2">
        <f>INDEX('2007'!$B$44:$B$140,'10Year_History_Results'!BL310)</f>
        <v>0</v>
      </c>
      <c r="AY310" s="2">
        <f>INDEX('2008'!$B$44:$B$140,'10Year_History_Results'!BM310)</f>
        <v>0</v>
      </c>
      <c r="AZ310" s="2">
        <f>INDEX('2009'!$B$44:$B$140,'10Year_History_Results'!BN310)</f>
        <v>0</v>
      </c>
      <c r="BA310" s="154">
        <f>INDEX('2010'!$B$44:$B$140,'10Year_History_Results'!BO310)</f>
        <v>0</v>
      </c>
      <c r="BC310">
        <f t="shared" si="151"/>
        <v>650</v>
      </c>
      <c r="BD310" s="117"/>
      <c r="BE310" s="2"/>
      <c r="BF310" s="2">
        <f>IF(ISNA(MATCH($BC310,'2001'!$A$44:$A$139,0)),97,MATCH($BC310,'2001'!$A$44:$A$139,0))</f>
        <v>97</v>
      </c>
      <c r="BG310" s="2">
        <f>IF(ISNA(MATCH($BC310,'2002'!$A$44:$A$139,0)),97,MATCH($BC310,'2002'!$A$44:$A$139,0))</f>
        <v>97</v>
      </c>
      <c r="BH310" s="2">
        <f>IF(ISNA(MATCH($BC310,'2003'!$A$44:$A$139,0)),97,MATCH($BC310,'2003'!$A$44:$A$139,0))</f>
        <v>84</v>
      </c>
      <c r="BI310" s="2">
        <f>IF(ISNA(MATCH($BC310,'2004'!$A$44:$A$139,0)),97,MATCH($BC310,'2004'!$A$44:$A$139,0))</f>
        <v>97</v>
      </c>
      <c r="BJ310" s="2">
        <f>IF(ISNA(MATCH($BC310,'2005'!$A$44:$A$139,0)),97,MATCH($BC310,'2005'!$A$44:$A$139,0))</f>
        <v>97</v>
      </c>
      <c r="BK310" s="2">
        <f>IF(ISNA(MATCH($BC310,'2006'!$A$44:$A$139,0)),97,MATCH($BC310,'2006'!$A$44:$A$139,0))</f>
        <v>97</v>
      </c>
      <c r="BL310" s="2">
        <f>IF(ISNA(MATCH($BC310,'2007'!$A$44:$A$139,0)),97,MATCH($BC310,'2007'!$A$44:$A$139,0))</f>
        <v>97</v>
      </c>
      <c r="BM310" s="2">
        <f>IF(ISNA(MATCH($BC310,'2008'!$A$44:$A$139,0)),97,MATCH($BC310,'2008'!$A$44:$A$139,0))</f>
        <v>97</v>
      </c>
      <c r="BN310" s="2">
        <f>IF(ISNA(MATCH($BC310,'2009'!$A$44:$A$139,0)),97,MATCH($BC310,'2009'!$A$44:$A$139,0))</f>
        <v>97</v>
      </c>
      <c r="BO310" s="154">
        <f>IF(ISNA(MATCH($BC310,'2010'!$A$44:$A$139,0)),97,MATCH($BC310,'2010'!$A$44:$A$139,0))</f>
        <v>97</v>
      </c>
      <c r="BQ310">
        <f t="shared" si="152"/>
        <v>650</v>
      </c>
      <c r="BR310" s="326"/>
      <c r="BS310" s="324"/>
      <c r="BT310" s="324">
        <f t="shared" si="153"/>
        <v>0</v>
      </c>
      <c r="BU310" s="324">
        <f t="shared" si="138"/>
        <v>0</v>
      </c>
      <c r="BV310" s="324">
        <f t="shared" si="139"/>
        <v>26</v>
      </c>
      <c r="BW310" s="324">
        <f t="shared" si="140"/>
        <v>17.331599999999998</v>
      </c>
      <c r="BX310" s="324">
        <f t="shared" si="141"/>
        <v>11.553244559999998</v>
      </c>
      <c r="BY310" s="324">
        <f t="shared" si="142"/>
        <v>7.7013928236959979</v>
      </c>
      <c r="BZ310" s="324">
        <f t="shared" si="143"/>
        <v>5.133748456275752</v>
      </c>
      <c r="CA310" s="324">
        <f t="shared" si="144"/>
        <v>3.4221567209534163</v>
      </c>
      <c r="CB310" s="324">
        <f t="shared" si="145"/>
        <v>2.2812096701875473</v>
      </c>
      <c r="CC310" s="325">
        <f t="shared" si="146"/>
        <v>1.5206543661470189</v>
      </c>
    </row>
    <row r="311" spans="2:81" ht="13.5" thickBot="1">
      <c r="B311" s="138">
        <v>159</v>
      </c>
      <c r="C311" s="52">
        <f t="shared" si="124"/>
        <v>1</v>
      </c>
      <c r="D311" s="52">
        <f t="shared" si="147"/>
        <v>0</v>
      </c>
      <c r="E311" s="99"/>
      <c r="F311" s="2">
        <f t="shared" si="154"/>
        <v>306</v>
      </c>
      <c r="G311" s="273">
        <v>303</v>
      </c>
      <c r="H311" s="169">
        <f t="shared" si="125"/>
        <v>2</v>
      </c>
      <c r="I311" s="169">
        <f t="shared" si="126"/>
        <v>37</v>
      </c>
      <c r="J311" s="331">
        <f t="shared" si="127"/>
        <v>1.4815267595719286</v>
      </c>
      <c r="K311" s="99"/>
      <c r="L311" s="268"/>
      <c r="M311" s="268" t="e">
        <f>(INDEX(Finish_table!R$4:R$83,MATCH('10Year_History_Results'!$G311,Finish_table!S$4:S$83,0),1))</f>
        <v>#N/A</v>
      </c>
      <c r="N311" s="268" t="str">
        <f>(INDEX(Finish_table!Z$4:Z$99,MATCH('10Year_History_Results'!$G311,Finish_table!AA$4:AA$99,0),1))</f>
        <v>F</v>
      </c>
      <c r="O311" s="268" t="str">
        <f>(INDEX(Finish_table!AI$4:AI$99,MATCH('10Year_History_Results'!$G311,Finish_table!AJ$4:AJ$99,0),1))</f>
        <v>QF</v>
      </c>
      <c r="P311" s="268" t="e">
        <f>(INDEX(Finish_table!AR$4:AR$99,MATCH('10Year_History_Results'!$G311,Finish_table!AS$4:AS$99,0),1))</f>
        <v>#N/A</v>
      </c>
      <c r="Q311" s="268" t="e">
        <f>(INDEX(Finish_table!BA$4:BA$99,MATCH('10Year_History_Results'!$G311,Finish_table!BB$4:BB$99,0),1))</f>
        <v>#N/A</v>
      </c>
      <c r="R311" s="268" t="e">
        <f>(INDEX(Finish_table!BJ$4:BJ$99,MATCH('10Year_History_Results'!$G311,Finish_table!BK$4:BK$99,0),1))</f>
        <v>#N/A</v>
      </c>
      <c r="S311" s="268" t="e">
        <f>(INDEX(Finish_table!BS$4:BS$99,MATCH('10Year_History_Results'!$G311,Finish_table!BT$4:BT$99,0),1))</f>
        <v>#N/A</v>
      </c>
      <c r="T311" s="268" t="e">
        <f>(INDEX(Finish_table!CB$4:CB$99,MATCH('10Year_History_Results'!$G311,Finish_table!CC$4:CC$99,0),1))</f>
        <v>#N/A</v>
      </c>
      <c r="U311" s="268" t="e">
        <f>(INDEX(Finish_table!CK$4:CK$99,MATCH('10Year_History_Results'!$G311,Finish_table!CL$4:CL$99,0),1))</f>
        <v>#N/A</v>
      </c>
      <c r="V311" s="288" t="e">
        <f>(INDEX(Finish_table!CT$4:CT$99,MATCH('10Year_History_Results'!$G311,Finish_table!CU$4:CU$99,0),1))</f>
        <v>#N/A</v>
      </c>
      <c r="W311" s="2"/>
      <c r="Z311">
        <f t="shared" si="128"/>
        <v>303</v>
      </c>
      <c r="AA311" s="117"/>
      <c r="AB311" s="2"/>
      <c r="AC311" s="2">
        <f t="shared" si="148"/>
        <v>0</v>
      </c>
      <c r="AD311" s="2">
        <f t="shared" si="129"/>
        <v>20</v>
      </c>
      <c r="AE311" s="2">
        <f t="shared" si="130"/>
        <v>0</v>
      </c>
      <c r="AF311" s="2">
        <f t="shared" si="131"/>
        <v>0</v>
      </c>
      <c r="AG311" s="2">
        <f t="shared" si="132"/>
        <v>0</v>
      </c>
      <c r="AH311" s="2">
        <f t="shared" si="133"/>
        <v>0</v>
      </c>
      <c r="AI311" s="2">
        <f t="shared" si="134"/>
        <v>0</v>
      </c>
      <c r="AJ311" s="2">
        <f t="shared" si="135"/>
        <v>0</v>
      </c>
      <c r="AK311" s="2">
        <f t="shared" si="136"/>
        <v>0</v>
      </c>
      <c r="AL311" s="154">
        <f t="shared" si="137"/>
        <v>0</v>
      </c>
      <c r="AM311" s="2">
        <f t="shared" si="149"/>
        <v>6.324555320336759</v>
      </c>
      <c r="AN311" s="2"/>
      <c r="AO311">
        <f t="shared" si="150"/>
        <v>303</v>
      </c>
      <c r="AP311" s="117"/>
      <c r="AQ311" s="2"/>
      <c r="AR311" s="2">
        <f>INDEX('2001'!$B$44:$B$140,'10Year_History_Results'!BF311)</f>
        <v>0</v>
      </c>
      <c r="AS311" s="2">
        <f>INDEX('2002'!$B$44:$B$140,'10Year_History_Results'!BG311)</f>
        <v>15</v>
      </c>
      <c r="AT311" s="2">
        <f>INDEX('2003'!$B$44:$B$140,'10Year_History_Results'!BH311)</f>
        <v>2</v>
      </c>
      <c r="AU311" s="2">
        <f>INDEX('2004'!$B$44:$B$140,'10Year_History_Results'!BI311)</f>
        <v>0</v>
      </c>
      <c r="AV311" s="2">
        <f>INDEX('2005'!$B$44:$B$140,'10Year_History_Results'!BJ311)</f>
        <v>0</v>
      </c>
      <c r="AW311" s="2">
        <f>INDEX('2006'!$B$44:$B$140,'10Year_History_Results'!BK311)</f>
        <v>0</v>
      </c>
      <c r="AX311" s="2">
        <f>INDEX('2007'!$B$44:$B$140,'10Year_History_Results'!BL311)</f>
        <v>0</v>
      </c>
      <c r="AY311" s="2">
        <f>INDEX('2008'!$B$44:$B$140,'10Year_History_Results'!BM311)</f>
        <v>0</v>
      </c>
      <c r="AZ311" s="2">
        <f>INDEX('2009'!$B$44:$B$140,'10Year_History_Results'!BN311)</f>
        <v>0</v>
      </c>
      <c r="BA311" s="154">
        <f>INDEX('2010'!$B$44:$B$140,'10Year_History_Results'!BO311)</f>
        <v>0</v>
      </c>
      <c r="BC311">
        <f t="shared" si="151"/>
        <v>303</v>
      </c>
      <c r="BD311" s="117"/>
      <c r="BE311" s="2"/>
      <c r="BF311" s="2">
        <f>IF(ISNA(MATCH($BC311,'2001'!$A$44:$A$139,0)),97,MATCH($BC311,'2001'!$A$44:$A$139,0))</f>
        <v>97</v>
      </c>
      <c r="BG311" s="2">
        <f>IF(ISNA(MATCH($BC311,'2002'!$A$44:$A$139,0)),97,MATCH($BC311,'2002'!$A$44:$A$139,0))</f>
        <v>61</v>
      </c>
      <c r="BH311" s="2">
        <f>IF(ISNA(MATCH($BC311,'2003'!$A$44:$A$139,0)),97,MATCH($BC311,'2003'!$A$44:$A$139,0))</f>
        <v>54</v>
      </c>
      <c r="BI311" s="2">
        <f>IF(ISNA(MATCH($BC311,'2004'!$A$44:$A$139,0)),97,MATCH($BC311,'2004'!$A$44:$A$139,0))</f>
        <v>97</v>
      </c>
      <c r="BJ311" s="2">
        <f>IF(ISNA(MATCH($BC311,'2005'!$A$44:$A$139,0)),97,MATCH($BC311,'2005'!$A$44:$A$139,0))</f>
        <v>97</v>
      </c>
      <c r="BK311" s="2">
        <f>IF(ISNA(MATCH($BC311,'2006'!$A$44:$A$139,0)),97,MATCH($BC311,'2006'!$A$44:$A$139,0))</f>
        <v>97</v>
      </c>
      <c r="BL311" s="2">
        <f>IF(ISNA(MATCH($BC311,'2007'!$A$44:$A$139,0)),97,MATCH($BC311,'2007'!$A$44:$A$139,0))</f>
        <v>97</v>
      </c>
      <c r="BM311" s="2">
        <f>IF(ISNA(MATCH($BC311,'2008'!$A$44:$A$139,0)),97,MATCH($BC311,'2008'!$A$44:$A$139,0))</f>
        <v>97</v>
      </c>
      <c r="BN311" s="2">
        <f>IF(ISNA(MATCH($BC311,'2009'!$A$44:$A$139,0)),97,MATCH($BC311,'2009'!$A$44:$A$139,0))</f>
        <v>97</v>
      </c>
      <c r="BO311" s="154">
        <f>IF(ISNA(MATCH($BC311,'2010'!$A$44:$A$139,0)),97,MATCH($BC311,'2010'!$A$44:$A$139,0))</f>
        <v>97</v>
      </c>
      <c r="BQ311">
        <f t="shared" si="152"/>
        <v>303</v>
      </c>
      <c r="BR311" s="326"/>
      <c r="BS311" s="324"/>
      <c r="BT311" s="324">
        <f t="shared" si="153"/>
        <v>0</v>
      </c>
      <c r="BU311" s="324">
        <f t="shared" si="138"/>
        <v>35</v>
      </c>
      <c r="BV311" s="324">
        <f t="shared" si="139"/>
        <v>25.331</v>
      </c>
      <c r="BW311" s="324">
        <f t="shared" si="140"/>
        <v>16.885644599999999</v>
      </c>
      <c r="BX311" s="324">
        <f t="shared" si="141"/>
        <v>11.255970690359998</v>
      </c>
      <c r="BY311" s="324">
        <f t="shared" si="142"/>
        <v>7.5032300621939747</v>
      </c>
      <c r="BZ311" s="324">
        <f t="shared" si="143"/>
        <v>5.0016531594585034</v>
      </c>
      <c r="CA311" s="324">
        <f t="shared" si="144"/>
        <v>3.3341019960950384</v>
      </c>
      <c r="CB311" s="324">
        <f t="shared" si="145"/>
        <v>2.2225123905969526</v>
      </c>
      <c r="CC311" s="325">
        <f t="shared" si="146"/>
        <v>1.4815267595719286</v>
      </c>
    </row>
    <row r="312" spans="2:81" ht="13.5" thickBot="1">
      <c r="B312" s="138">
        <v>159</v>
      </c>
      <c r="C312" s="52">
        <f t="shared" si="124"/>
        <v>2</v>
      </c>
      <c r="D312" s="52">
        <f t="shared" si="147"/>
        <v>2</v>
      </c>
      <c r="E312" s="99"/>
      <c r="F312" s="2">
        <f t="shared" si="154"/>
        <v>307</v>
      </c>
      <c r="G312" s="100">
        <v>1153</v>
      </c>
      <c r="H312" s="169">
        <f t="shared" si="125"/>
        <v>1</v>
      </c>
      <c r="I312" s="169">
        <f t="shared" si="126"/>
        <v>5</v>
      </c>
      <c r="J312" s="331">
        <f t="shared" si="127"/>
        <v>1.4810370814799998</v>
      </c>
      <c r="K312" s="99"/>
      <c r="L312" s="268"/>
      <c r="M312" s="268" t="e">
        <f>(INDEX(Finish_table!R$4:R$83,MATCH('10Year_History_Results'!$G312,Finish_table!S$4:S$83,0),1))</f>
        <v>#N/A</v>
      </c>
      <c r="N312" s="268" t="e">
        <f>(INDEX(Finish_table!Z$4:Z$99,MATCH('10Year_History_Results'!$G312,Finish_table!AA$4:AA$99,0),1))</f>
        <v>#N/A</v>
      </c>
      <c r="O312" s="268" t="e">
        <f>(INDEX(Finish_table!AI$4:AI$99,MATCH('10Year_History_Results'!$G312,Finish_table!AJ$4:AJ$99,0),1))</f>
        <v>#N/A</v>
      </c>
      <c r="P312" s="268" t="e">
        <f>(INDEX(Finish_table!AR$4:AR$99,MATCH('10Year_History_Results'!$G312,Finish_table!AS$4:AS$99,0),1))</f>
        <v>#N/A</v>
      </c>
      <c r="Q312" s="268" t="e">
        <f>(INDEX(Finish_table!BA$4:BA$99,MATCH('10Year_History_Results'!$G312,Finish_table!BB$4:BB$99,0),1))</f>
        <v>#N/A</v>
      </c>
      <c r="R312" s="268" t="e">
        <f>(INDEX(Finish_table!BJ$4:BJ$99,MATCH('10Year_History_Results'!$G312,Finish_table!BK$4:BK$99,0),1))</f>
        <v>#N/A</v>
      </c>
      <c r="S312" s="268" t="str">
        <f>(INDEX(Finish_table!BS$4:BS$99,MATCH('10Year_History_Results'!$G312,Finish_table!BT$4:BT$99,0),1))</f>
        <v>QF</v>
      </c>
      <c r="T312" s="268" t="e">
        <f>(INDEX(Finish_table!CB$4:CB$99,MATCH('10Year_History_Results'!$G312,Finish_table!CC$4:CC$99,0),1))</f>
        <v>#N/A</v>
      </c>
      <c r="U312" s="268" t="e">
        <f>(INDEX(Finish_table!CK$4:CK$99,MATCH('10Year_History_Results'!$G312,Finish_table!CL$4:CL$99,0),1))</f>
        <v>#N/A</v>
      </c>
      <c r="V312" s="288" t="e">
        <f>(INDEX(Finish_table!CT$4:CT$99,MATCH('10Year_History_Results'!$G312,Finish_table!CU$4:CU$99,0),1))</f>
        <v>#N/A</v>
      </c>
      <c r="W312" s="2"/>
      <c r="Z312">
        <f t="shared" si="128"/>
        <v>1153</v>
      </c>
      <c r="AA312" s="117"/>
      <c r="AB312" s="2"/>
      <c r="AC312" s="2">
        <f t="shared" si="148"/>
        <v>0</v>
      </c>
      <c r="AD312" s="2">
        <f t="shared" si="129"/>
        <v>0</v>
      </c>
      <c r="AE312" s="2">
        <f t="shared" si="130"/>
        <v>0</v>
      </c>
      <c r="AF312" s="2">
        <f t="shared" si="131"/>
        <v>0</v>
      </c>
      <c r="AG312" s="2">
        <f t="shared" si="132"/>
        <v>0</v>
      </c>
      <c r="AH312" s="2">
        <f t="shared" si="133"/>
        <v>0</v>
      </c>
      <c r="AI312" s="2">
        <f t="shared" si="134"/>
        <v>0</v>
      </c>
      <c r="AJ312" s="2">
        <f t="shared" si="135"/>
        <v>0</v>
      </c>
      <c r="AK312" s="2">
        <f t="shared" si="136"/>
        <v>0</v>
      </c>
      <c r="AL312" s="154">
        <f t="shared" si="137"/>
        <v>0</v>
      </c>
      <c r="AM312" s="2">
        <f t="shared" si="149"/>
        <v>0</v>
      </c>
      <c r="AN312" s="2"/>
      <c r="AO312">
        <f t="shared" si="150"/>
        <v>1153</v>
      </c>
      <c r="AP312" s="117"/>
      <c r="AQ312" s="2"/>
      <c r="AR312" s="2">
        <f>INDEX('2001'!$B$44:$B$140,'10Year_History_Results'!BF312)</f>
        <v>0</v>
      </c>
      <c r="AS312" s="2">
        <f>INDEX('2002'!$B$44:$B$140,'10Year_History_Results'!BG312)</f>
        <v>0</v>
      </c>
      <c r="AT312" s="2">
        <f>INDEX('2003'!$B$44:$B$140,'10Year_History_Results'!BH312)</f>
        <v>0</v>
      </c>
      <c r="AU312" s="2">
        <f>INDEX('2004'!$B$44:$B$140,'10Year_History_Results'!BI312)</f>
        <v>0</v>
      </c>
      <c r="AV312" s="2">
        <f>INDEX('2005'!$B$44:$B$140,'10Year_History_Results'!BJ312)</f>
        <v>0</v>
      </c>
      <c r="AW312" s="2">
        <f>INDEX('2006'!$B$44:$B$140,'10Year_History_Results'!BK312)</f>
        <v>0</v>
      </c>
      <c r="AX312" s="2">
        <f>INDEX('2007'!$B$44:$B$140,'10Year_History_Results'!BL312)</f>
        <v>5</v>
      </c>
      <c r="AY312" s="2">
        <f>INDEX('2008'!$B$44:$B$140,'10Year_History_Results'!BM312)</f>
        <v>0</v>
      </c>
      <c r="AZ312" s="2">
        <f>INDEX('2009'!$B$44:$B$140,'10Year_History_Results'!BN312)</f>
        <v>0</v>
      </c>
      <c r="BA312" s="154">
        <f>INDEX('2010'!$B$44:$B$140,'10Year_History_Results'!BO312)</f>
        <v>0</v>
      </c>
      <c r="BC312">
        <f t="shared" si="151"/>
        <v>1153</v>
      </c>
      <c r="BD312" s="117"/>
      <c r="BE312" s="2"/>
      <c r="BF312" s="2">
        <f>IF(ISNA(MATCH($BC312,'2001'!$A$44:$A$139,0)),97,MATCH($BC312,'2001'!$A$44:$A$139,0))</f>
        <v>97</v>
      </c>
      <c r="BG312" s="2">
        <f>IF(ISNA(MATCH($BC312,'2002'!$A$44:$A$139,0)),97,MATCH($BC312,'2002'!$A$44:$A$139,0))</f>
        <v>97</v>
      </c>
      <c r="BH312" s="2">
        <f>IF(ISNA(MATCH($BC312,'2003'!$A$44:$A$139,0)),97,MATCH($BC312,'2003'!$A$44:$A$139,0))</f>
        <v>97</v>
      </c>
      <c r="BI312" s="2">
        <f>IF(ISNA(MATCH($BC312,'2004'!$A$44:$A$139,0)),97,MATCH($BC312,'2004'!$A$44:$A$139,0))</f>
        <v>97</v>
      </c>
      <c r="BJ312" s="2">
        <f>IF(ISNA(MATCH($BC312,'2005'!$A$44:$A$139,0)),97,MATCH($BC312,'2005'!$A$44:$A$139,0))</f>
        <v>97</v>
      </c>
      <c r="BK312" s="2">
        <f>IF(ISNA(MATCH($BC312,'2006'!$A$44:$A$139,0)),97,MATCH($BC312,'2006'!$A$44:$A$139,0))</f>
        <v>97</v>
      </c>
      <c r="BL312" s="2">
        <f>IF(ISNA(MATCH($BC312,'2007'!$A$44:$A$139,0)),97,MATCH($BC312,'2007'!$A$44:$A$139,0))</f>
        <v>66</v>
      </c>
      <c r="BM312" s="2">
        <f>IF(ISNA(MATCH($BC312,'2008'!$A$44:$A$139,0)),97,MATCH($BC312,'2008'!$A$44:$A$139,0))</f>
        <v>97</v>
      </c>
      <c r="BN312" s="2">
        <f>IF(ISNA(MATCH($BC312,'2009'!$A$44:$A$139,0)),97,MATCH($BC312,'2009'!$A$44:$A$139,0))</f>
        <v>97</v>
      </c>
      <c r="BO312" s="154">
        <f>IF(ISNA(MATCH($BC312,'2010'!$A$44:$A$139,0)),97,MATCH($BC312,'2010'!$A$44:$A$139,0))</f>
        <v>97</v>
      </c>
      <c r="BQ312">
        <f t="shared" si="152"/>
        <v>1153</v>
      </c>
      <c r="BR312" s="326"/>
      <c r="BS312" s="324"/>
      <c r="BT312" s="324">
        <f t="shared" si="153"/>
        <v>0</v>
      </c>
      <c r="BU312" s="324">
        <f t="shared" si="138"/>
        <v>0</v>
      </c>
      <c r="BV312" s="324">
        <f t="shared" si="139"/>
        <v>0</v>
      </c>
      <c r="BW312" s="324">
        <f t="shared" si="140"/>
        <v>0</v>
      </c>
      <c r="BX312" s="324">
        <f t="shared" si="141"/>
        <v>0</v>
      </c>
      <c r="BY312" s="324">
        <f t="shared" si="142"/>
        <v>0</v>
      </c>
      <c r="BZ312" s="324">
        <f t="shared" si="143"/>
        <v>5</v>
      </c>
      <c r="CA312" s="324">
        <f t="shared" si="144"/>
        <v>3.3329999999999997</v>
      </c>
      <c r="CB312" s="324">
        <f t="shared" si="145"/>
        <v>2.2217777999999999</v>
      </c>
      <c r="CC312" s="325">
        <f t="shared" si="146"/>
        <v>1.4810370814799998</v>
      </c>
    </row>
    <row r="313" spans="2:81" ht="13.5" thickBot="1">
      <c r="B313" s="138">
        <v>167</v>
      </c>
      <c r="C313" s="52">
        <f t="shared" si="124"/>
        <v>1</v>
      </c>
      <c r="D313" s="52">
        <f t="shared" si="147"/>
        <v>1</v>
      </c>
      <c r="E313" s="99"/>
      <c r="F313" s="2">
        <f t="shared" si="154"/>
        <v>308</v>
      </c>
      <c r="G313" s="273">
        <v>313</v>
      </c>
      <c r="H313" s="169">
        <f t="shared" si="125"/>
        <v>2</v>
      </c>
      <c r="I313" s="169">
        <f t="shared" si="126"/>
        <v>33</v>
      </c>
      <c r="J313" s="331">
        <f t="shared" si="127"/>
        <v>1.4620740810265249</v>
      </c>
      <c r="K313" s="99"/>
      <c r="L313" s="268"/>
      <c r="M313" s="268" t="e">
        <f>(INDEX(Finish_table!R$4:R$83,MATCH('10Year_History_Results'!$G313,Finish_table!S$4:S$83,0),1))</f>
        <v>#N/A</v>
      </c>
      <c r="N313" s="268" t="str">
        <f>(INDEX(Finish_table!Z$4:Z$99,MATCH('10Year_History_Results'!$G313,Finish_table!AA$4:AA$99,0),1))</f>
        <v>SF</v>
      </c>
      <c r="O313" s="268" t="str">
        <f>(INDEX(Finish_table!AI$4:AI$99,MATCH('10Year_History_Results'!$G313,Finish_table!AJ$4:AJ$99,0),1))</f>
        <v>QF</v>
      </c>
      <c r="P313" s="268" t="e">
        <f>(INDEX(Finish_table!AR$4:AR$99,MATCH('10Year_History_Results'!$G313,Finish_table!AS$4:AS$99,0),1))</f>
        <v>#N/A</v>
      </c>
      <c r="Q313" s="268" t="e">
        <f>(INDEX(Finish_table!BA$4:BA$99,MATCH('10Year_History_Results'!$G313,Finish_table!BB$4:BB$99,0),1))</f>
        <v>#N/A</v>
      </c>
      <c r="R313" s="268" t="e">
        <f>(INDEX(Finish_table!BJ$4:BJ$99,MATCH('10Year_History_Results'!$G313,Finish_table!BK$4:BK$99,0),1))</f>
        <v>#N/A</v>
      </c>
      <c r="S313" s="268" t="e">
        <f>(INDEX(Finish_table!BS$4:BS$99,MATCH('10Year_History_Results'!$G313,Finish_table!BT$4:BT$99,0),1))</f>
        <v>#N/A</v>
      </c>
      <c r="T313" s="268" t="e">
        <f>(INDEX(Finish_table!CB$4:CB$99,MATCH('10Year_History_Results'!$G313,Finish_table!CC$4:CC$99,0),1))</f>
        <v>#N/A</v>
      </c>
      <c r="U313" s="268" t="e">
        <f>(INDEX(Finish_table!CK$4:CK$99,MATCH('10Year_History_Results'!$G313,Finish_table!CL$4:CL$99,0),1))</f>
        <v>#N/A</v>
      </c>
      <c r="V313" s="288" t="e">
        <f>(INDEX(Finish_table!CT$4:CT$99,MATCH('10Year_History_Results'!$G313,Finish_table!CU$4:CU$99,0),1))</f>
        <v>#N/A</v>
      </c>
      <c r="W313" s="2"/>
      <c r="Z313">
        <f t="shared" si="128"/>
        <v>313</v>
      </c>
      <c r="AA313" s="117"/>
      <c r="AB313" s="2"/>
      <c r="AC313" s="2">
        <f t="shared" si="148"/>
        <v>0</v>
      </c>
      <c r="AD313" s="2">
        <f t="shared" si="129"/>
        <v>10</v>
      </c>
      <c r="AE313" s="2">
        <f t="shared" si="130"/>
        <v>0</v>
      </c>
      <c r="AF313" s="2">
        <f t="shared" si="131"/>
        <v>0</v>
      </c>
      <c r="AG313" s="2">
        <f t="shared" si="132"/>
        <v>0</v>
      </c>
      <c r="AH313" s="2">
        <f t="shared" si="133"/>
        <v>0</v>
      </c>
      <c r="AI313" s="2">
        <f t="shared" si="134"/>
        <v>0</v>
      </c>
      <c r="AJ313" s="2">
        <f t="shared" si="135"/>
        <v>0</v>
      </c>
      <c r="AK313" s="2">
        <f t="shared" si="136"/>
        <v>0</v>
      </c>
      <c r="AL313" s="154">
        <f t="shared" si="137"/>
        <v>0</v>
      </c>
      <c r="AM313" s="2">
        <f t="shared" si="149"/>
        <v>3.1622776601683795</v>
      </c>
      <c r="AN313" s="2"/>
      <c r="AO313">
        <f t="shared" si="150"/>
        <v>313</v>
      </c>
      <c r="AP313" s="117"/>
      <c r="AQ313" s="2"/>
      <c r="AR313" s="2">
        <f>INDEX('2001'!$B$44:$B$140,'10Year_History_Results'!BF313)</f>
        <v>0</v>
      </c>
      <c r="AS313" s="2">
        <f>INDEX('2002'!$B$44:$B$140,'10Year_History_Results'!BG313)</f>
        <v>14</v>
      </c>
      <c r="AT313" s="2">
        <f>INDEX('2003'!$B$44:$B$140,'10Year_History_Results'!BH313)</f>
        <v>9</v>
      </c>
      <c r="AU313" s="2">
        <f>INDEX('2004'!$B$44:$B$140,'10Year_History_Results'!BI313)</f>
        <v>0</v>
      </c>
      <c r="AV313" s="2">
        <f>INDEX('2005'!$B$44:$B$140,'10Year_History_Results'!BJ313)</f>
        <v>0</v>
      </c>
      <c r="AW313" s="2">
        <f>INDEX('2006'!$B$44:$B$140,'10Year_History_Results'!BK313)</f>
        <v>0</v>
      </c>
      <c r="AX313" s="2">
        <f>INDEX('2007'!$B$44:$B$140,'10Year_History_Results'!BL313)</f>
        <v>0</v>
      </c>
      <c r="AY313" s="2">
        <f>INDEX('2008'!$B$44:$B$140,'10Year_History_Results'!BM313)</f>
        <v>0</v>
      </c>
      <c r="AZ313" s="2">
        <f>INDEX('2009'!$B$44:$B$140,'10Year_History_Results'!BN313)</f>
        <v>0</v>
      </c>
      <c r="BA313" s="154">
        <f>INDEX('2010'!$B$44:$B$140,'10Year_History_Results'!BO313)</f>
        <v>0</v>
      </c>
      <c r="BC313">
        <f t="shared" si="151"/>
        <v>313</v>
      </c>
      <c r="BD313" s="117"/>
      <c r="BE313" s="2"/>
      <c r="BF313" s="2">
        <f>IF(ISNA(MATCH($BC313,'2001'!$A$44:$A$139,0)),97,MATCH($BC313,'2001'!$A$44:$A$139,0))</f>
        <v>97</v>
      </c>
      <c r="BG313" s="2">
        <f>IF(ISNA(MATCH($BC313,'2002'!$A$44:$A$139,0)),97,MATCH($BC313,'2002'!$A$44:$A$139,0))</f>
        <v>65</v>
      </c>
      <c r="BH313" s="2">
        <f>IF(ISNA(MATCH($BC313,'2003'!$A$44:$A$139,0)),97,MATCH($BC313,'2003'!$A$44:$A$139,0))</f>
        <v>59</v>
      </c>
      <c r="BI313" s="2">
        <f>IF(ISNA(MATCH($BC313,'2004'!$A$44:$A$139,0)),97,MATCH($BC313,'2004'!$A$44:$A$139,0))</f>
        <v>97</v>
      </c>
      <c r="BJ313" s="2">
        <f>IF(ISNA(MATCH($BC313,'2005'!$A$44:$A$139,0)),97,MATCH($BC313,'2005'!$A$44:$A$139,0))</f>
        <v>97</v>
      </c>
      <c r="BK313" s="2">
        <f>IF(ISNA(MATCH($BC313,'2006'!$A$44:$A$139,0)),97,MATCH($BC313,'2006'!$A$44:$A$139,0))</f>
        <v>97</v>
      </c>
      <c r="BL313" s="2">
        <f>IF(ISNA(MATCH($BC313,'2007'!$A$44:$A$139,0)),97,MATCH($BC313,'2007'!$A$44:$A$139,0))</f>
        <v>97</v>
      </c>
      <c r="BM313" s="2">
        <f>IF(ISNA(MATCH($BC313,'2008'!$A$44:$A$139,0)),97,MATCH($BC313,'2008'!$A$44:$A$139,0))</f>
        <v>97</v>
      </c>
      <c r="BN313" s="2">
        <f>IF(ISNA(MATCH($BC313,'2009'!$A$44:$A$139,0)),97,MATCH($BC313,'2009'!$A$44:$A$139,0))</f>
        <v>97</v>
      </c>
      <c r="BO313" s="154">
        <f>IF(ISNA(MATCH($BC313,'2010'!$A$44:$A$139,0)),97,MATCH($BC313,'2010'!$A$44:$A$139,0))</f>
        <v>97</v>
      </c>
      <c r="BQ313">
        <f t="shared" si="152"/>
        <v>313</v>
      </c>
      <c r="BR313" s="326"/>
      <c r="BS313" s="324"/>
      <c r="BT313" s="324">
        <f t="shared" si="153"/>
        <v>0</v>
      </c>
      <c r="BU313" s="324">
        <f t="shared" si="138"/>
        <v>24</v>
      </c>
      <c r="BV313" s="324">
        <f t="shared" si="139"/>
        <v>24.9984</v>
      </c>
      <c r="BW313" s="324">
        <f t="shared" si="140"/>
        <v>16.663933440000001</v>
      </c>
      <c r="BX313" s="324">
        <f t="shared" si="141"/>
        <v>11.108178031104</v>
      </c>
      <c r="BY313" s="324">
        <f t="shared" si="142"/>
        <v>7.4047114755339258</v>
      </c>
      <c r="BZ313" s="324">
        <f t="shared" si="143"/>
        <v>4.935980669590915</v>
      </c>
      <c r="CA313" s="324">
        <f t="shared" si="144"/>
        <v>3.2903247143493037</v>
      </c>
      <c r="CB313" s="324">
        <f t="shared" si="145"/>
        <v>2.1933304545852459</v>
      </c>
      <c r="CC313" s="325">
        <f t="shared" si="146"/>
        <v>1.4620740810265249</v>
      </c>
    </row>
    <row r="314" spans="2:81" ht="13.5" thickBot="1">
      <c r="B314" s="282">
        <v>168</v>
      </c>
      <c r="C314" s="52">
        <f t="shared" si="124"/>
        <v>1</v>
      </c>
      <c r="D314" s="52">
        <f t="shared" si="147"/>
        <v>0</v>
      </c>
      <c r="E314" s="99"/>
      <c r="F314" s="2">
        <f t="shared" si="154"/>
        <v>309</v>
      </c>
      <c r="G314" s="100">
        <v>1405</v>
      </c>
      <c r="H314" s="169">
        <f t="shared" si="125"/>
        <v>1</v>
      </c>
      <c r="I314" s="169">
        <f t="shared" si="126"/>
        <v>16</v>
      </c>
      <c r="J314" s="331">
        <f t="shared" si="127"/>
        <v>1.4038213355000291</v>
      </c>
      <c r="K314" s="99"/>
      <c r="L314" s="268"/>
      <c r="M314" s="268" t="e">
        <f>(INDEX(Finish_table!R$4:R$83,MATCH('10Year_History_Results'!$G314,Finish_table!S$4:S$83,0),1))</f>
        <v>#N/A</v>
      </c>
      <c r="N314" s="268" t="e">
        <f>(INDEX(Finish_table!Z$4:Z$99,MATCH('10Year_History_Results'!$G314,Finish_table!AA$4:AA$99,0),1))</f>
        <v>#N/A</v>
      </c>
      <c r="O314" s="268" t="e">
        <f>(INDEX(Finish_table!AI$4:AI$99,MATCH('10Year_History_Results'!$G314,Finish_table!AJ$4:AJ$99,0),1))</f>
        <v>#N/A</v>
      </c>
      <c r="P314" s="268" t="str">
        <f>(INDEX(Finish_table!AR$4:AR$99,MATCH('10Year_History_Results'!$G314,Finish_table!AS$4:AS$99,0),1))</f>
        <v>SF</v>
      </c>
      <c r="Q314" s="268" t="e">
        <f>(INDEX(Finish_table!BA$4:BA$99,MATCH('10Year_History_Results'!$G314,Finish_table!BB$4:BB$99,0),1))</f>
        <v>#N/A</v>
      </c>
      <c r="R314" s="268" t="e">
        <f>(INDEX(Finish_table!BJ$4:BJ$99,MATCH('10Year_History_Results'!$G314,Finish_table!BK$4:BK$99,0),1))</f>
        <v>#N/A</v>
      </c>
      <c r="S314" s="268" t="e">
        <f>(INDEX(Finish_table!BS$4:BS$99,MATCH('10Year_History_Results'!$G314,Finish_table!BT$4:BT$99,0),1))</f>
        <v>#N/A</v>
      </c>
      <c r="T314" s="268" t="e">
        <f>(INDEX(Finish_table!CB$4:CB$99,MATCH('10Year_History_Results'!$G314,Finish_table!CC$4:CC$99,0),1))</f>
        <v>#N/A</v>
      </c>
      <c r="U314" s="268" t="e">
        <f>(INDEX(Finish_table!CK$4:CK$99,MATCH('10Year_History_Results'!$G314,Finish_table!CL$4:CL$99,0),1))</f>
        <v>#N/A</v>
      </c>
      <c r="V314" s="288" t="e">
        <f>(INDEX(Finish_table!CT$4:CT$99,MATCH('10Year_History_Results'!$G314,Finish_table!CU$4:CU$99,0),1))</f>
        <v>#N/A</v>
      </c>
      <c r="W314" s="2"/>
      <c r="Z314">
        <f t="shared" si="128"/>
        <v>1405</v>
      </c>
      <c r="AA314" s="117"/>
      <c r="AB314" s="2"/>
      <c r="AC314" s="2">
        <f t="shared" si="148"/>
        <v>0</v>
      </c>
      <c r="AD314" s="2">
        <f t="shared" si="129"/>
        <v>0</v>
      </c>
      <c r="AE314" s="2">
        <f t="shared" si="130"/>
        <v>0</v>
      </c>
      <c r="AF314" s="2">
        <f t="shared" si="131"/>
        <v>10</v>
      </c>
      <c r="AG314" s="2">
        <f t="shared" si="132"/>
        <v>0</v>
      </c>
      <c r="AH314" s="2">
        <f t="shared" si="133"/>
        <v>0</v>
      </c>
      <c r="AI314" s="2">
        <f t="shared" si="134"/>
        <v>0</v>
      </c>
      <c r="AJ314" s="2">
        <f t="shared" si="135"/>
        <v>0</v>
      </c>
      <c r="AK314" s="2">
        <f t="shared" si="136"/>
        <v>0</v>
      </c>
      <c r="AL314" s="154">
        <f t="shared" si="137"/>
        <v>0</v>
      </c>
      <c r="AM314" s="2">
        <f t="shared" si="149"/>
        <v>3.1622776601683795</v>
      </c>
      <c r="AN314" s="2"/>
      <c r="AO314">
        <f t="shared" si="150"/>
        <v>1405</v>
      </c>
      <c r="AP314" s="117"/>
      <c r="AQ314" s="2"/>
      <c r="AR314" s="2">
        <f>INDEX('2001'!$B$44:$B$140,'10Year_History_Results'!BF314)</f>
        <v>0</v>
      </c>
      <c r="AS314" s="2">
        <f>INDEX('2002'!$B$44:$B$140,'10Year_History_Results'!BG314)</f>
        <v>0</v>
      </c>
      <c r="AT314" s="2">
        <f>INDEX('2003'!$B$44:$B$140,'10Year_History_Results'!BH314)</f>
        <v>0</v>
      </c>
      <c r="AU314" s="2">
        <f>INDEX('2004'!$B$44:$B$140,'10Year_History_Results'!BI314)</f>
        <v>6</v>
      </c>
      <c r="AV314" s="2">
        <f>INDEX('2005'!$B$44:$B$140,'10Year_History_Results'!BJ314)</f>
        <v>0</v>
      </c>
      <c r="AW314" s="2">
        <f>INDEX('2006'!$B$44:$B$140,'10Year_History_Results'!BK314)</f>
        <v>0</v>
      </c>
      <c r="AX314" s="2">
        <f>INDEX('2007'!$B$44:$B$140,'10Year_History_Results'!BL314)</f>
        <v>0</v>
      </c>
      <c r="AY314" s="2">
        <f>INDEX('2008'!$B$44:$B$140,'10Year_History_Results'!BM314)</f>
        <v>0</v>
      </c>
      <c r="AZ314" s="2">
        <f>INDEX('2009'!$B$44:$B$140,'10Year_History_Results'!BN314)</f>
        <v>0</v>
      </c>
      <c r="BA314" s="154">
        <f>INDEX('2010'!$B$44:$B$140,'10Year_History_Results'!BO314)</f>
        <v>0</v>
      </c>
      <c r="BC314">
        <f t="shared" si="151"/>
        <v>1405</v>
      </c>
      <c r="BD314" s="117"/>
      <c r="BE314" s="2"/>
      <c r="BF314" s="2">
        <f>IF(ISNA(MATCH($BC314,'2001'!$A$44:$A$139,0)),97,MATCH($BC314,'2001'!$A$44:$A$139,0))</f>
        <v>97</v>
      </c>
      <c r="BG314" s="2">
        <f>IF(ISNA(MATCH($BC314,'2002'!$A$44:$A$139,0)),97,MATCH($BC314,'2002'!$A$44:$A$139,0))</f>
        <v>97</v>
      </c>
      <c r="BH314" s="2">
        <f>IF(ISNA(MATCH($BC314,'2003'!$A$44:$A$139,0)),97,MATCH($BC314,'2003'!$A$44:$A$139,0))</f>
        <v>97</v>
      </c>
      <c r="BI314" s="2">
        <f>IF(ISNA(MATCH($BC314,'2004'!$A$44:$A$139,0)),97,MATCH($BC314,'2004'!$A$44:$A$139,0))</f>
        <v>96</v>
      </c>
      <c r="BJ314" s="2">
        <f>IF(ISNA(MATCH($BC314,'2005'!$A$44:$A$139,0)),97,MATCH($BC314,'2005'!$A$44:$A$139,0))</f>
        <v>97</v>
      </c>
      <c r="BK314" s="2">
        <f>IF(ISNA(MATCH($BC314,'2006'!$A$44:$A$139,0)),97,MATCH($BC314,'2006'!$A$44:$A$139,0))</f>
        <v>97</v>
      </c>
      <c r="BL314" s="2">
        <f>IF(ISNA(MATCH($BC314,'2007'!$A$44:$A$139,0)),97,MATCH($BC314,'2007'!$A$44:$A$139,0))</f>
        <v>97</v>
      </c>
      <c r="BM314" s="2">
        <f>IF(ISNA(MATCH($BC314,'2008'!$A$44:$A$139,0)),97,MATCH($BC314,'2008'!$A$44:$A$139,0))</f>
        <v>97</v>
      </c>
      <c r="BN314" s="2">
        <f>IF(ISNA(MATCH($BC314,'2009'!$A$44:$A$139,0)),97,MATCH($BC314,'2009'!$A$44:$A$139,0))</f>
        <v>97</v>
      </c>
      <c r="BO314" s="154">
        <f>IF(ISNA(MATCH($BC314,'2010'!$A$44:$A$139,0)),97,MATCH($BC314,'2010'!$A$44:$A$139,0))</f>
        <v>97</v>
      </c>
      <c r="BQ314">
        <f t="shared" si="152"/>
        <v>1405</v>
      </c>
      <c r="BR314" s="326"/>
      <c r="BS314" s="324"/>
      <c r="BT314" s="324">
        <f t="shared" si="153"/>
        <v>0</v>
      </c>
      <c r="BU314" s="324">
        <f t="shared" si="138"/>
        <v>0</v>
      </c>
      <c r="BV314" s="324">
        <f t="shared" si="139"/>
        <v>0</v>
      </c>
      <c r="BW314" s="324">
        <f t="shared" si="140"/>
        <v>16</v>
      </c>
      <c r="BX314" s="324">
        <f t="shared" si="141"/>
        <v>10.6656</v>
      </c>
      <c r="BY314" s="324">
        <f t="shared" si="142"/>
        <v>7.1096889599999997</v>
      </c>
      <c r="BZ314" s="324">
        <f t="shared" si="143"/>
        <v>4.7393186607359992</v>
      </c>
      <c r="CA314" s="324">
        <f t="shared" si="144"/>
        <v>3.1592298192466171</v>
      </c>
      <c r="CB314" s="324">
        <f t="shared" si="145"/>
        <v>2.1059425975097947</v>
      </c>
      <c r="CC314" s="325">
        <f t="shared" si="146"/>
        <v>1.4038213355000291</v>
      </c>
    </row>
    <row r="315" spans="2:81" ht="13.5" thickBot="1">
      <c r="B315" s="138">
        <v>168</v>
      </c>
      <c r="C315" s="52">
        <f t="shared" si="124"/>
        <v>2</v>
      </c>
      <c r="D315" s="52">
        <f t="shared" si="147"/>
        <v>2</v>
      </c>
      <c r="E315" s="99"/>
      <c r="F315" s="2">
        <f t="shared" si="154"/>
        <v>310</v>
      </c>
      <c r="G315" s="273">
        <v>168</v>
      </c>
      <c r="H315" s="169">
        <f t="shared" si="125"/>
        <v>2</v>
      </c>
      <c r="I315" s="169">
        <f t="shared" si="126"/>
        <v>35</v>
      </c>
      <c r="J315" s="331">
        <f t="shared" si="127"/>
        <v>1.3840528147019044</v>
      </c>
      <c r="K315" s="99"/>
      <c r="L315" s="268"/>
      <c r="M315" s="268" t="e">
        <f>(INDEX(Finish_table!R$4:R$83,MATCH('10Year_History_Results'!$G315,Finish_table!S$4:S$83,0),1))</f>
        <v>#N/A</v>
      </c>
      <c r="N315" s="268" t="str">
        <f>(INDEX(Finish_table!Z$4:Z$99,MATCH('10Year_History_Results'!$G315,Finish_table!AA$4:AA$99,0),1))</f>
        <v>F</v>
      </c>
      <c r="O315" s="268" t="str">
        <f>(INDEX(Finish_table!AI$4:AI$99,MATCH('10Year_History_Results'!$G315,Finish_table!AJ$4:AJ$99,0),1))</f>
        <v>QF</v>
      </c>
      <c r="P315" s="268" t="e">
        <f>(INDEX(Finish_table!AR$4:AR$99,MATCH('10Year_History_Results'!$G315,Finish_table!AS$4:AS$99,0),1))</f>
        <v>#N/A</v>
      </c>
      <c r="Q315" s="268" t="e">
        <f>(INDEX(Finish_table!BA$4:BA$99,MATCH('10Year_History_Results'!$G315,Finish_table!BB$4:BB$99,0),1))</f>
        <v>#N/A</v>
      </c>
      <c r="R315" s="268" t="e">
        <f>(INDEX(Finish_table!BJ$4:BJ$99,MATCH('10Year_History_Results'!$G315,Finish_table!BK$4:BK$99,0),1))</f>
        <v>#N/A</v>
      </c>
      <c r="S315" s="268" t="e">
        <f>(INDEX(Finish_table!BS$4:BS$99,MATCH('10Year_History_Results'!$G315,Finish_table!BT$4:BT$99,0),1))</f>
        <v>#N/A</v>
      </c>
      <c r="T315" s="268" t="e">
        <f>(INDEX(Finish_table!CB$4:CB$99,MATCH('10Year_History_Results'!$G315,Finish_table!CC$4:CC$99,0),1))</f>
        <v>#N/A</v>
      </c>
      <c r="U315" s="268" t="e">
        <f>(INDEX(Finish_table!CK$4:CK$99,MATCH('10Year_History_Results'!$G315,Finish_table!CL$4:CL$99,0),1))</f>
        <v>#N/A</v>
      </c>
      <c r="V315" s="288" t="e">
        <f>(INDEX(Finish_table!CT$4:CT$99,MATCH('10Year_History_Results'!$G315,Finish_table!CU$4:CU$99,0),1))</f>
        <v>#N/A</v>
      </c>
      <c r="W315" s="2"/>
      <c r="Z315">
        <f t="shared" si="128"/>
        <v>168</v>
      </c>
      <c r="AA315" s="117"/>
      <c r="AB315" s="2"/>
      <c r="AC315" s="2">
        <f t="shared" si="148"/>
        <v>0</v>
      </c>
      <c r="AD315" s="2">
        <f t="shared" si="129"/>
        <v>20</v>
      </c>
      <c r="AE315" s="2">
        <f t="shared" si="130"/>
        <v>0</v>
      </c>
      <c r="AF315" s="2">
        <f t="shared" si="131"/>
        <v>0</v>
      </c>
      <c r="AG315" s="2">
        <f t="shared" si="132"/>
        <v>0</v>
      </c>
      <c r="AH315" s="2">
        <f t="shared" si="133"/>
        <v>0</v>
      </c>
      <c r="AI315" s="2">
        <f t="shared" si="134"/>
        <v>0</v>
      </c>
      <c r="AJ315" s="2">
        <f t="shared" si="135"/>
        <v>0</v>
      </c>
      <c r="AK315" s="2">
        <f t="shared" si="136"/>
        <v>0</v>
      </c>
      <c r="AL315" s="154">
        <f t="shared" si="137"/>
        <v>0</v>
      </c>
      <c r="AM315" s="2">
        <f t="shared" si="149"/>
        <v>6.324555320336759</v>
      </c>
      <c r="AN315" s="2"/>
      <c r="AO315">
        <f t="shared" si="150"/>
        <v>168</v>
      </c>
      <c r="AP315" s="117"/>
      <c r="AQ315" s="2"/>
      <c r="AR315" s="2">
        <f>INDEX('2001'!$B$44:$B$140,'10Year_History_Results'!BF315)</f>
        <v>0</v>
      </c>
      <c r="AS315" s="2">
        <f>INDEX('2002'!$B$44:$B$140,'10Year_History_Results'!BG315)</f>
        <v>14</v>
      </c>
      <c r="AT315" s="2">
        <f>INDEX('2003'!$B$44:$B$140,'10Year_History_Results'!BH315)</f>
        <v>1</v>
      </c>
      <c r="AU315" s="2">
        <f>INDEX('2004'!$B$44:$B$140,'10Year_History_Results'!BI315)</f>
        <v>0</v>
      </c>
      <c r="AV315" s="2">
        <f>INDEX('2005'!$B$44:$B$140,'10Year_History_Results'!BJ315)</f>
        <v>0</v>
      </c>
      <c r="AW315" s="2">
        <f>INDEX('2006'!$B$44:$B$140,'10Year_History_Results'!BK315)</f>
        <v>0</v>
      </c>
      <c r="AX315" s="2">
        <f>INDEX('2007'!$B$44:$B$140,'10Year_History_Results'!BL315)</f>
        <v>0</v>
      </c>
      <c r="AY315" s="2">
        <f>INDEX('2008'!$B$44:$B$140,'10Year_History_Results'!BM315)</f>
        <v>0</v>
      </c>
      <c r="AZ315" s="2">
        <f>INDEX('2009'!$B$44:$B$140,'10Year_History_Results'!BN315)</f>
        <v>0</v>
      </c>
      <c r="BA315" s="154">
        <f>INDEX('2010'!$B$44:$B$140,'10Year_History_Results'!BO315)</f>
        <v>0</v>
      </c>
      <c r="BC315">
        <f t="shared" si="151"/>
        <v>168</v>
      </c>
      <c r="BD315" s="117"/>
      <c r="BE315" s="2"/>
      <c r="BF315" s="2">
        <f>IF(ISNA(MATCH($BC315,'2001'!$A$44:$A$139,0)),97,MATCH($BC315,'2001'!$A$44:$A$139,0))</f>
        <v>97</v>
      </c>
      <c r="BG315" s="2">
        <f>IF(ISNA(MATCH($BC315,'2002'!$A$44:$A$139,0)),97,MATCH($BC315,'2002'!$A$44:$A$139,0))</f>
        <v>38</v>
      </c>
      <c r="BH315" s="2">
        <f>IF(ISNA(MATCH($BC315,'2003'!$A$44:$A$139,0)),97,MATCH($BC315,'2003'!$A$44:$A$139,0))</f>
        <v>29</v>
      </c>
      <c r="BI315" s="2">
        <f>IF(ISNA(MATCH($BC315,'2004'!$A$44:$A$139,0)),97,MATCH($BC315,'2004'!$A$44:$A$139,0))</f>
        <v>97</v>
      </c>
      <c r="BJ315" s="2">
        <f>IF(ISNA(MATCH($BC315,'2005'!$A$44:$A$139,0)),97,MATCH($BC315,'2005'!$A$44:$A$139,0))</f>
        <v>97</v>
      </c>
      <c r="BK315" s="2">
        <f>IF(ISNA(MATCH($BC315,'2006'!$A$44:$A$139,0)),97,MATCH($BC315,'2006'!$A$44:$A$139,0))</f>
        <v>97</v>
      </c>
      <c r="BL315" s="2">
        <f>IF(ISNA(MATCH($BC315,'2007'!$A$44:$A$139,0)),97,MATCH($BC315,'2007'!$A$44:$A$139,0))</f>
        <v>97</v>
      </c>
      <c r="BM315" s="2">
        <f>IF(ISNA(MATCH($BC315,'2008'!$A$44:$A$139,0)),97,MATCH($BC315,'2008'!$A$44:$A$139,0))</f>
        <v>97</v>
      </c>
      <c r="BN315" s="2">
        <f>IF(ISNA(MATCH($BC315,'2009'!$A$44:$A$139,0)),97,MATCH($BC315,'2009'!$A$44:$A$139,0))</f>
        <v>97</v>
      </c>
      <c r="BO315" s="154">
        <f>IF(ISNA(MATCH($BC315,'2010'!$A$44:$A$139,0)),97,MATCH($BC315,'2010'!$A$44:$A$139,0))</f>
        <v>97</v>
      </c>
      <c r="BQ315">
        <f t="shared" si="152"/>
        <v>168</v>
      </c>
      <c r="BR315" s="326"/>
      <c r="BS315" s="324"/>
      <c r="BT315" s="324">
        <f t="shared" si="153"/>
        <v>0</v>
      </c>
      <c r="BU315" s="324">
        <f t="shared" si="138"/>
        <v>34</v>
      </c>
      <c r="BV315" s="324">
        <f t="shared" si="139"/>
        <v>23.664400000000001</v>
      </c>
      <c r="BW315" s="324">
        <f t="shared" si="140"/>
        <v>15.77468904</v>
      </c>
      <c r="BX315" s="324">
        <f t="shared" si="141"/>
        <v>10.515407714063999</v>
      </c>
      <c r="BY315" s="324">
        <f t="shared" si="142"/>
        <v>7.0095707821950617</v>
      </c>
      <c r="BZ315" s="324">
        <f t="shared" si="143"/>
        <v>4.6725798834112275</v>
      </c>
      <c r="CA315" s="324">
        <f t="shared" si="144"/>
        <v>3.1147417502819241</v>
      </c>
      <c r="CB315" s="324">
        <f t="shared" si="145"/>
        <v>2.0762868507379304</v>
      </c>
      <c r="CC315" s="325">
        <f t="shared" si="146"/>
        <v>1.3840528147019044</v>
      </c>
    </row>
    <row r="316" spans="2:81" ht="13.5" thickBot="1">
      <c r="B316" s="138">
        <v>173</v>
      </c>
      <c r="C316" s="52">
        <f t="shared" si="124"/>
        <v>1</v>
      </c>
      <c r="D316" s="52">
        <f t="shared" si="147"/>
        <v>0</v>
      </c>
      <c r="E316" s="99"/>
      <c r="F316" s="2">
        <f t="shared" si="154"/>
        <v>311</v>
      </c>
      <c r="G316" s="100">
        <v>397</v>
      </c>
      <c r="H316" s="169">
        <f t="shared" si="125"/>
        <v>1</v>
      </c>
      <c r="I316" s="169">
        <f t="shared" si="126"/>
        <v>7</v>
      </c>
      <c r="J316" s="331">
        <f t="shared" si="127"/>
        <v>1.3821630459203951</v>
      </c>
      <c r="K316" s="99"/>
      <c r="L316" s="268"/>
      <c r="M316" s="268" t="e">
        <f>(INDEX(Finish_table!R$4:R$83,MATCH('10Year_History_Results'!$G316,Finish_table!S$4:S$83,0),1))</f>
        <v>#N/A</v>
      </c>
      <c r="N316" s="268" t="e">
        <f>(INDEX(Finish_table!Z$4:Z$99,MATCH('10Year_History_Results'!$G316,Finish_table!AA$4:AA$99,0),1))</f>
        <v>#N/A</v>
      </c>
      <c r="O316" s="268" t="e">
        <f>(INDEX(Finish_table!AI$4:AI$99,MATCH('10Year_History_Results'!$G316,Finish_table!AJ$4:AJ$99,0),1))</f>
        <v>#N/A</v>
      </c>
      <c r="P316" s="268" t="e">
        <f>(INDEX(Finish_table!AR$4:AR$99,MATCH('10Year_History_Results'!$G316,Finish_table!AS$4:AS$99,0),1))</f>
        <v>#N/A</v>
      </c>
      <c r="Q316" s="268" t="e">
        <f>(INDEX(Finish_table!BA$4:BA$99,MATCH('10Year_History_Results'!$G316,Finish_table!BB$4:BB$99,0),1))</f>
        <v>#N/A</v>
      </c>
      <c r="R316" s="268" t="str">
        <f>(INDEX(Finish_table!BJ$4:BJ$99,MATCH('10Year_History_Results'!$G316,Finish_table!BK$4:BK$99,0),1))</f>
        <v>QF</v>
      </c>
      <c r="S316" s="268" t="e">
        <f>(INDEX(Finish_table!BS$4:BS$99,MATCH('10Year_History_Results'!$G316,Finish_table!BT$4:BT$99,0),1))</f>
        <v>#N/A</v>
      </c>
      <c r="T316" s="268" t="e">
        <f>(INDEX(Finish_table!CB$4:CB$99,MATCH('10Year_History_Results'!$G316,Finish_table!CC$4:CC$99,0),1))</f>
        <v>#N/A</v>
      </c>
      <c r="U316" s="268" t="e">
        <f>(INDEX(Finish_table!CK$4:CK$99,MATCH('10Year_History_Results'!$G316,Finish_table!CL$4:CL$99,0),1))</f>
        <v>#N/A</v>
      </c>
      <c r="V316" s="288" t="e">
        <f>(INDEX(Finish_table!CT$4:CT$99,MATCH('10Year_History_Results'!$G316,Finish_table!CU$4:CU$99,0),1))</f>
        <v>#N/A</v>
      </c>
      <c r="W316" s="2"/>
      <c r="Z316">
        <f t="shared" si="128"/>
        <v>397</v>
      </c>
      <c r="AA316" s="117"/>
      <c r="AB316" s="2"/>
      <c r="AC316" s="2">
        <f t="shared" si="148"/>
        <v>0</v>
      </c>
      <c r="AD316" s="2">
        <f t="shared" si="129"/>
        <v>0</v>
      </c>
      <c r="AE316" s="2">
        <f t="shared" si="130"/>
        <v>0</v>
      </c>
      <c r="AF316" s="2">
        <f t="shared" si="131"/>
        <v>0</v>
      </c>
      <c r="AG316" s="2">
        <f t="shared" si="132"/>
        <v>0</v>
      </c>
      <c r="AH316" s="2">
        <f t="shared" si="133"/>
        <v>0</v>
      </c>
      <c r="AI316" s="2">
        <f t="shared" si="134"/>
        <v>0</v>
      </c>
      <c r="AJ316" s="2">
        <f t="shared" si="135"/>
        <v>0</v>
      </c>
      <c r="AK316" s="2">
        <f t="shared" si="136"/>
        <v>0</v>
      </c>
      <c r="AL316" s="154">
        <f t="shared" si="137"/>
        <v>0</v>
      </c>
      <c r="AM316" s="2">
        <f t="shared" si="149"/>
        <v>0</v>
      </c>
      <c r="AN316" s="2"/>
      <c r="AO316">
        <f t="shared" si="150"/>
        <v>397</v>
      </c>
      <c r="AP316" s="117"/>
      <c r="AQ316" s="2"/>
      <c r="AR316" s="2">
        <f>INDEX('2001'!$B$44:$B$140,'10Year_History_Results'!BF316)</f>
        <v>0</v>
      </c>
      <c r="AS316" s="2">
        <f>INDEX('2002'!$B$44:$B$140,'10Year_History_Results'!BG316)</f>
        <v>0</v>
      </c>
      <c r="AT316" s="2">
        <f>INDEX('2003'!$B$44:$B$140,'10Year_History_Results'!BH316)</f>
        <v>0</v>
      </c>
      <c r="AU316" s="2">
        <f>INDEX('2004'!$B$44:$B$140,'10Year_History_Results'!BI316)</f>
        <v>0</v>
      </c>
      <c r="AV316" s="2">
        <f>INDEX('2005'!$B$44:$B$140,'10Year_History_Results'!BJ316)</f>
        <v>0</v>
      </c>
      <c r="AW316" s="2">
        <f>INDEX('2006'!$B$44:$B$140,'10Year_History_Results'!BK316)</f>
        <v>7</v>
      </c>
      <c r="AX316" s="2">
        <f>INDEX('2007'!$B$44:$B$140,'10Year_History_Results'!BL316)</f>
        <v>0</v>
      </c>
      <c r="AY316" s="2">
        <f>INDEX('2008'!$B$44:$B$140,'10Year_History_Results'!BM316)</f>
        <v>0</v>
      </c>
      <c r="AZ316" s="2">
        <f>INDEX('2009'!$B$44:$B$140,'10Year_History_Results'!BN316)</f>
        <v>0</v>
      </c>
      <c r="BA316" s="154">
        <f>INDEX('2010'!$B$44:$B$140,'10Year_History_Results'!BO316)</f>
        <v>0</v>
      </c>
      <c r="BC316">
        <f t="shared" si="151"/>
        <v>397</v>
      </c>
      <c r="BD316" s="117"/>
      <c r="BE316" s="2"/>
      <c r="BF316" s="2">
        <f>IF(ISNA(MATCH($BC316,'2001'!$A$44:$A$139,0)),97,MATCH($BC316,'2001'!$A$44:$A$139,0))</f>
        <v>97</v>
      </c>
      <c r="BG316" s="2">
        <f>IF(ISNA(MATCH($BC316,'2002'!$A$44:$A$139,0)),97,MATCH($BC316,'2002'!$A$44:$A$139,0))</f>
        <v>97</v>
      </c>
      <c r="BH316" s="2">
        <f>IF(ISNA(MATCH($BC316,'2003'!$A$44:$A$139,0)),97,MATCH($BC316,'2003'!$A$44:$A$139,0))</f>
        <v>97</v>
      </c>
      <c r="BI316" s="2">
        <f>IF(ISNA(MATCH($BC316,'2004'!$A$44:$A$139,0)),97,MATCH($BC316,'2004'!$A$44:$A$139,0))</f>
        <v>97</v>
      </c>
      <c r="BJ316" s="2">
        <f>IF(ISNA(MATCH($BC316,'2005'!$A$44:$A$139,0)),97,MATCH($BC316,'2005'!$A$44:$A$139,0))</f>
        <v>97</v>
      </c>
      <c r="BK316" s="2">
        <f>IF(ISNA(MATCH($BC316,'2006'!$A$44:$A$139,0)),97,MATCH($BC316,'2006'!$A$44:$A$139,0))</f>
        <v>60</v>
      </c>
      <c r="BL316" s="2">
        <f>IF(ISNA(MATCH($BC316,'2007'!$A$44:$A$139,0)),97,MATCH($BC316,'2007'!$A$44:$A$139,0))</f>
        <v>97</v>
      </c>
      <c r="BM316" s="2">
        <f>IF(ISNA(MATCH($BC316,'2008'!$A$44:$A$139,0)),97,MATCH($BC316,'2008'!$A$44:$A$139,0))</f>
        <v>97</v>
      </c>
      <c r="BN316" s="2">
        <f>IF(ISNA(MATCH($BC316,'2009'!$A$44:$A$139,0)),97,MATCH($BC316,'2009'!$A$44:$A$139,0))</f>
        <v>97</v>
      </c>
      <c r="BO316" s="154">
        <f>IF(ISNA(MATCH($BC316,'2010'!$A$44:$A$139,0)),97,MATCH($BC316,'2010'!$A$44:$A$139,0))</f>
        <v>97</v>
      </c>
      <c r="BQ316">
        <f t="shared" si="152"/>
        <v>397</v>
      </c>
      <c r="BR316" s="326"/>
      <c r="BS316" s="324"/>
      <c r="BT316" s="324">
        <f t="shared" si="153"/>
        <v>0</v>
      </c>
      <c r="BU316" s="324">
        <f t="shared" si="138"/>
        <v>0</v>
      </c>
      <c r="BV316" s="324">
        <f t="shared" si="139"/>
        <v>0</v>
      </c>
      <c r="BW316" s="324">
        <f t="shared" si="140"/>
        <v>0</v>
      </c>
      <c r="BX316" s="324">
        <f t="shared" si="141"/>
        <v>0</v>
      </c>
      <c r="BY316" s="324">
        <f t="shared" si="142"/>
        <v>7</v>
      </c>
      <c r="BZ316" s="324">
        <f t="shared" si="143"/>
        <v>4.6661999999999999</v>
      </c>
      <c r="CA316" s="324">
        <f t="shared" si="144"/>
        <v>3.1104889199999999</v>
      </c>
      <c r="CB316" s="324">
        <f t="shared" si="145"/>
        <v>2.0734519140719998</v>
      </c>
      <c r="CC316" s="325">
        <f t="shared" si="146"/>
        <v>1.3821630459203951</v>
      </c>
    </row>
    <row r="317" spans="2:81" ht="13.5" thickBot="1">
      <c r="B317" s="138">
        <v>173</v>
      </c>
      <c r="C317" s="52">
        <f t="shared" si="124"/>
        <v>2</v>
      </c>
      <c r="D317" s="52">
        <f t="shared" si="147"/>
        <v>0</v>
      </c>
      <c r="E317" s="99"/>
      <c r="F317" s="2">
        <f t="shared" si="154"/>
        <v>312</v>
      </c>
      <c r="G317" s="100">
        <v>349</v>
      </c>
      <c r="H317" s="169">
        <f t="shared" si="125"/>
        <v>1</v>
      </c>
      <c r="I317" s="169">
        <f t="shared" si="126"/>
        <v>52</v>
      </c>
      <c r="J317" s="331">
        <f t="shared" si="127"/>
        <v>1.3514224448714072</v>
      </c>
      <c r="K317" s="99"/>
      <c r="L317" s="268"/>
      <c r="M317" s="268" t="str">
        <f>(INDEX(Finish_table!R$4:R$83,MATCH('10Year_History_Results'!$G317,Finish_table!S$4:S$83,0),1))</f>
        <v>WF</v>
      </c>
      <c r="N317" s="268" t="e">
        <f>(INDEX(Finish_table!Z$4:Z$99,MATCH('10Year_History_Results'!$G317,Finish_table!AA$4:AA$99,0),1))</f>
        <v>#N/A</v>
      </c>
      <c r="O317" s="268" t="e">
        <f>(INDEX(Finish_table!AI$4:AI$99,MATCH('10Year_History_Results'!$G317,Finish_table!AJ$4:AJ$99,0),1))</f>
        <v>#N/A</v>
      </c>
      <c r="P317" s="268" t="e">
        <f>(INDEX(Finish_table!AR$4:AR$99,MATCH('10Year_History_Results'!$G317,Finish_table!AS$4:AS$99,0),1))</f>
        <v>#N/A</v>
      </c>
      <c r="Q317" s="268" t="e">
        <f>(INDEX(Finish_table!BA$4:BA$99,MATCH('10Year_History_Results'!$G317,Finish_table!BB$4:BB$99,0),1))</f>
        <v>#N/A</v>
      </c>
      <c r="R317" s="268" t="e">
        <f>(INDEX(Finish_table!BJ$4:BJ$99,MATCH('10Year_History_Results'!$G317,Finish_table!BK$4:BK$99,0),1))</f>
        <v>#N/A</v>
      </c>
      <c r="S317" s="268" t="e">
        <f>(INDEX(Finish_table!BS$4:BS$99,MATCH('10Year_History_Results'!$G317,Finish_table!BT$4:BT$99,0),1))</f>
        <v>#N/A</v>
      </c>
      <c r="T317" s="268" t="e">
        <f>(INDEX(Finish_table!CB$4:CB$99,MATCH('10Year_History_Results'!$G317,Finish_table!CC$4:CC$99,0),1))</f>
        <v>#N/A</v>
      </c>
      <c r="U317" s="268" t="e">
        <f>(INDEX(Finish_table!CK$4:CK$99,MATCH('10Year_History_Results'!$G317,Finish_table!CL$4:CL$99,0),1))</f>
        <v>#N/A</v>
      </c>
      <c r="V317" s="288" t="e">
        <f>(INDEX(Finish_table!CT$4:CT$99,MATCH('10Year_History_Results'!$G317,Finish_table!CU$4:CU$99,0),1))</f>
        <v>#N/A</v>
      </c>
      <c r="W317" s="2"/>
      <c r="Z317">
        <f t="shared" si="128"/>
        <v>349</v>
      </c>
      <c r="AA317" s="117"/>
      <c r="AB317" s="2"/>
      <c r="AC317" s="2">
        <f t="shared" si="148"/>
        <v>40</v>
      </c>
      <c r="AD317" s="2">
        <f t="shared" si="129"/>
        <v>0</v>
      </c>
      <c r="AE317" s="2">
        <f t="shared" si="130"/>
        <v>0</v>
      </c>
      <c r="AF317" s="2">
        <f t="shared" si="131"/>
        <v>0</v>
      </c>
      <c r="AG317" s="2">
        <f t="shared" si="132"/>
        <v>0</v>
      </c>
      <c r="AH317" s="2">
        <f t="shared" si="133"/>
        <v>0</v>
      </c>
      <c r="AI317" s="2">
        <f t="shared" si="134"/>
        <v>0</v>
      </c>
      <c r="AJ317" s="2">
        <f t="shared" si="135"/>
        <v>0</v>
      </c>
      <c r="AK317" s="2">
        <f t="shared" si="136"/>
        <v>0</v>
      </c>
      <c r="AL317" s="154">
        <f t="shared" si="137"/>
        <v>0</v>
      </c>
      <c r="AM317" s="2">
        <f t="shared" si="149"/>
        <v>12.649110640673518</v>
      </c>
      <c r="AN317" s="2"/>
      <c r="AO317">
        <f t="shared" si="150"/>
        <v>349</v>
      </c>
      <c r="AP317" s="117"/>
      <c r="AQ317" s="2"/>
      <c r="AR317" s="2">
        <f>INDEX('2001'!$B$44:$B$140,'10Year_History_Results'!BF317)</f>
        <v>12</v>
      </c>
      <c r="AS317" s="2">
        <f>INDEX('2002'!$B$44:$B$140,'10Year_History_Results'!BG317)</f>
        <v>0</v>
      </c>
      <c r="AT317" s="2">
        <f>INDEX('2003'!$B$44:$B$140,'10Year_History_Results'!BH317)</f>
        <v>0</v>
      </c>
      <c r="AU317" s="2">
        <f>INDEX('2004'!$B$44:$B$140,'10Year_History_Results'!BI317)</f>
        <v>0</v>
      </c>
      <c r="AV317" s="2">
        <f>INDEX('2005'!$B$44:$B$140,'10Year_History_Results'!BJ317)</f>
        <v>0</v>
      </c>
      <c r="AW317" s="2">
        <f>INDEX('2006'!$B$44:$B$140,'10Year_History_Results'!BK317)</f>
        <v>0</v>
      </c>
      <c r="AX317" s="2">
        <f>INDEX('2007'!$B$44:$B$140,'10Year_History_Results'!BL317)</f>
        <v>0</v>
      </c>
      <c r="AY317" s="2">
        <f>INDEX('2008'!$B$44:$B$140,'10Year_History_Results'!BM317)</f>
        <v>0</v>
      </c>
      <c r="AZ317" s="2">
        <f>INDEX('2009'!$B$44:$B$140,'10Year_History_Results'!BN317)</f>
        <v>0</v>
      </c>
      <c r="BA317" s="154">
        <f>INDEX('2010'!$B$44:$B$140,'10Year_History_Results'!BO317)</f>
        <v>0</v>
      </c>
      <c r="BC317">
        <f t="shared" si="151"/>
        <v>349</v>
      </c>
      <c r="BD317" s="117"/>
      <c r="BE317" s="2"/>
      <c r="BF317" s="2">
        <f>IF(ISNA(MATCH($BC317,'2001'!$A$44:$A$139,0)),97,MATCH($BC317,'2001'!$A$44:$A$139,0))</f>
        <v>69</v>
      </c>
      <c r="BG317" s="2">
        <f>IF(ISNA(MATCH($BC317,'2002'!$A$44:$A$139,0)),97,MATCH($BC317,'2002'!$A$44:$A$139,0))</f>
        <v>97</v>
      </c>
      <c r="BH317" s="2">
        <f>IF(ISNA(MATCH($BC317,'2003'!$A$44:$A$139,0)),97,MATCH($BC317,'2003'!$A$44:$A$139,0))</f>
        <v>97</v>
      </c>
      <c r="BI317" s="2">
        <f>IF(ISNA(MATCH($BC317,'2004'!$A$44:$A$139,0)),97,MATCH($BC317,'2004'!$A$44:$A$139,0))</f>
        <v>97</v>
      </c>
      <c r="BJ317" s="2">
        <f>IF(ISNA(MATCH($BC317,'2005'!$A$44:$A$139,0)),97,MATCH($BC317,'2005'!$A$44:$A$139,0))</f>
        <v>97</v>
      </c>
      <c r="BK317" s="2">
        <f>IF(ISNA(MATCH($BC317,'2006'!$A$44:$A$139,0)),97,MATCH($BC317,'2006'!$A$44:$A$139,0))</f>
        <v>97</v>
      </c>
      <c r="BL317" s="2">
        <f>IF(ISNA(MATCH($BC317,'2007'!$A$44:$A$139,0)),97,MATCH($BC317,'2007'!$A$44:$A$139,0))</f>
        <v>97</v>
      </c>
      <c r="BM317" s="2">
        <f>IF(ISNA(MATCH($BC317,'2008'!$A$44:$A$139,0)),97,MATCH($BC317,'2008'!$A$44:$A$139,0))</f>
        <v>97</v>
      </c>
      <c r="BN317" s="2">
        <f>IF(ISNA(MATCH($BC317,'2009'!$A$44:$A$139,0)),97,MATCH($BC317,'2009'!$A$44:$A$139,0))</f>
        <v>97</v>
      </c>
      <c r="BO317" s="154">
        <f>IF(ISNA(MATCH($BC317,'2010'!$A$44:$A$139,0)),97,MATCH($BC317,'2010'!$A$44:$A$139,0))</f>
        <v>97</v>
      </c>
      <c r="BQ317">
        <f t="shared" si="152"/>
        <v>349</v>
      </c>
      <c r="BR317" s="326"/>
      <c r="BS317" s="324"/>
      <c r="BT317" s="324">
        <f t="shared" si="153"/>
        <v>52</v>
      </c>
      <c r="BU317" s="324">
        <f t="shared" si="138"/>
        <v>34.663199999999996</v>
      </c>
      <c r="BV317" s="324">
        <f t="shared" si="139"/>
        <v>23.106489119999996</v>
      </c>
      <c r="BW317" s="324">
        <f t="shared" si="140"/>
        <v>15.402785647391996</v>
      </c>
      <c r="BX317" s="324">
        <f t="shared" si="141"/>
        <v>10.267496912551504</v>
      </c>
      <c r="BY317" s="324">
        <f t="shared" si="142"/>
        <v>6.8443134419068326</v>
      </c>
      <c r="BZ317" s="324">
        <f t="shared" si="143"/>
        <v>4.5624193403750946</v>
      </c>
      <c r="CA317" s="324">
        <f t="shared" si="144"/>
        <v>3.0413087322940378</v>
      </c>
      <c r="CB317" s="324">
        <f t="shared" si="145"/>
        <v>2.0273364009472057</v>
      </c>
      <c r="CC317" s="325">
        <f t="shared" si="146"/>
        <v>1.3514224448714072</v>
      </c>
    </row>
    <row r="318" spans="2:81" ht="13.5" thickBot="1">
      <c r="B318" s="138">
        <v>173</v>
      </c>
      <c r="C318" s="52">
        <f t="shared" si="124"/>
        <v>3</v>
      </c>
      <c r="D318" s="52">
        <f t="shared" si="147"/>
        <v>0</v>
      </c>
      <c r="E318" s="99"/>
      <c r="F318" s="2">
        <f t="shared" si="154"/>
        <v>313</v>
      </c>
      <c r="G318" s="100">
        <v>665</v>
      </c>
      <c r="H318" s="169">
        <f t="shared" si="125"/>
        <v>1</v>
      </c>
      <c r="I318" s="169">
        <f t="shared" si="126"/>
        <v>23</v>
      </c>
      <c r="J318" s="331">
        <f t="shared" si="127"/>
        <v>1.3451942469762095</v>
      </c>
      <c r="K318" s="99"/>
      <c r="L318" s="268"/>
      <c r="M318" s="268" t="e">
        <f>(INDEX(Finish_table!R$4:R$83,MATCH('10Year_History_Results'!$G318,Finish_table!S$4:S$83,0),1))</f>
        <v>#N/A</v>
      </c>
      <c r="N318" s="268" t="e">
        <f>(INDEX(Finish_table!Z$4:Z$99,MATCH('10Year_History_Results'!$G318,Finish_table!AA$4:AA$99,0),1))</f>
        <v>#N/A</v>
      </c>
      <c r="O318" s="268" t="str">
        <f>(INDEX(Finish_table!AI$4:AI$99,MATCH('10Year_History_Results'!$G318,Finish_table!AJ$4:AJ$99,0),1))</f>
        <v>SF</v>
      </c>
      <c r="P318" s="268" t="e">
        <f>(INDEX(Finish_table!AR$4:AR$99,MATCH('10Year_History_Results'!$G318,Finish_table!AS$4:AS$99,0),1))</f>
        <v>#N/A</v>
      </c>
      <c r="Q318" s="268" t="e">
        <f>(INDEX(Finish_table!BA$4:BA$99,MATCH('10Year_History_Results'!$G318,Finish_table!BB$4:BB$99,0),1))</f>
        <v>#N/A</v>
      </c>
      <c r="R318" s="268" t="e">
        <f>(INDEX(Finish_table!BJ$4:BJ$99,MATCH('10Year_History_Results'!$G318,Finish_table!BK$4:BK$99,0),1))</f>
        <v>#N/A</v>
      </c>
      <c r="S318" s="268" t="e">
        <f>(INDEX(Finish_table!BS$4:BS$99,MATCH('10Year_History_Results'!$G318,Finish_table!BT$4:BT$99,0),1))</f>
        <v>#N/A</v>
      </c>
      <c r="T318" s="268" t="e">
        <f>(INDEX(Finish_table!CB$4:CB$99,MATCH('10Year_History_Results'!$G318,Finish_table!CC$4:CC$99,0),1))</f>
        <v>#N/A</v>
      </c>
      <c r="U318" s="268" t="e">
        <f>(INDEX(Finish_table!CK$4:CK$99,MATCH('10Year_History_Results'!$G318,Finish_table!CL$4:CL$99,0),1))</f>
        <v>#N/A</v>
      </c>
      <c r="V318" s="288" t="e">
        <f>(INDEX(Finish_table!CT$4:CT$99,MATCH('10Year_History_Results'!$G318,Finish_table!CU$4:CU$99,0),1))</f>
        <v>#N/A</v>
      </c>
      <c r="W318" s="2"/>
      <c r="Z318">
        <f t="shared" si="128"/>
        <v>665</v>
      </c>
      <c r="AA318" s="117"/>
      <c r="AB318" s="2"/>
      <c r="AC318" s="2">
        <f t="shared" si="148"/>
        <v>0</v>
      </c>
      <c r="AD318" s="2">
        <f t="shared" si="129"/>
        <v>0</v>
      </c>
      <c r="AE318" s="2">
        <f t="shared" si="130"/>
        <v>10</v>
      </c>
      <c r="AF318" s="2">
        <f t="shared" si="131"/>
        <v>0</v>
      </c>
      <c r="AG318" s="2">
        <f t="shared" si="132"/>
        <v>0</v>
      </c>
      <c r="AH318" s="2">
        <f t="shared" si="133"/>
        <v>0</v>
      </c>
      <c r="AI318" s="2">
        <f t="shared" si="134"/>
        <v>0</v>
      </c>
      <c r="AJ318" s="2">
        <f t="shared" si="135"/>
        <v>0</v>
      </c>
      <c r="AK318" s="2">
        <f t="shared" si="136"/>
        <v>0</v>
      </c>
      <c r="AL318" s="154">
        <f t="shared" si="137"/>
        <v>0</v>
      </c>
      <c r="AM318" s="2">
        <f t="shared" si="149"/>
        <v>3.1622776601683795</v>
      </c>
      <c r="AN318" s="2"/>
      <c r="AO318">
        <f t="shared" si="150"/>
        <v>665</v>
      </c>
      <c r="AP318" s="117"/>
      <c r="AQ318" s="2"/>
      <c r="AR318" s="2">
        <f>INDEX('2001'!$B$44:$B$140,'10Year_History_Results'!BF318)</f>
        <v>0</v>
      </c>
      <c r="AS318" s="2">
        <f>INDEX('2002'!$B$44:$B$140,'10Year_History_Results'!BG318)</f>
        <v>0</v>
      </c>
      <c r="AT318" s="2">
        <f>INDEX('2003'!$B$44:$B$140,'10Year_History_Results'!BH318)</f>
        <v>13</v>
      </c>
      <c r="AU318" s="2">
        <f>INDEX('2004'!$B$44:$B$140,'10Year_History_Results'!BI318)</f>
        <v>0</v>
      </c>
      <c r="AV318" s="2">
        <f>INDEX('2005'!$B$44:$B$140,'10Year_History_Results'!BJ318)</f>
        <v>0</v>
      </c>
      <c r="AW318" s="2">
        <f>INDEX('2006'!$B$44:$B$140,'10Year_History_Results'!BK318)</f>
        <v>0</v>
      </c>
      <c r="AX318" s="2">
        <f>INDEX('2007'!$B$44:$B$140,'10Year_History_Results'!BL318)</f>
        <v>0</v>
      </c>
      <c r="AY318" s="2">
        <f>INDEX('2008'!$B$44:$B$140,'10Year_History_Results'!BM318)</f>
        <v>0</v>
      </c>
      <c r="AZ318" s="2">
        <f>INDEX('2009'!$B$44:$B$140,'10Year_History_Results'!BN318)</f>
        <v>0</v>
      </c>
      <c r="BA318" s="154">
        <f>INDEX('2010'!$B$44:$B$140,'10Year_History_Results'!BO318)</f>
        <v>0</v>
      </c>
      <c r="BC318">
        <f t="shared" si="151"/>
        <v>665</v>
      </c>
      <c r="BD318" s="117"/>
      <c r="BE318" s="2"/>
      <c r="BF318" s="2">
        <f>IF(ISNA(MATCH($BC318,'2001'!$A$44:$A$139,0)),97,MATCH($BC318,'2001'!$A$44:$A$139,0))</f>
        <v>97</v>
      </c>
      <c r="BG318" s="2">
        <f>IF(ISNA(MATCH($BC318,'2002'!$A$44:$A$139,0)),97,MATCH($BC318,'2002'!$A$44:$A$139,0))</f>
        <v>97</v>
      </c>
      <c r="BH318" s="2">
        <f>IF(ISNA(MATCH($BC318,'2003'!$A$44:$A$139,0)),97,MATCH($BC318,'2003'!$A$44:$A$139,0))</f>
        <v>86</v>
      </c>
      <c r="BI318" s="2">
        <f>IF(ISNA(MATCH($BC318,'2004'!$A$44:$A$139,0)),97,MATCH($BC318,'2004'!$A$44:$A$139,0))</f>
        <v>97</v>
      </c>
      <c r="BJ318" s="2">
        <f>IF(ISNA(MATCH($BC318,'2005'!$A$44:$A$139,0)),97,MATCH($BC318,'2005'!$A$44:$A$139,0))</f>
        <v>97</v>
      </c>
      <c r="BK318" s="2">
        <f>IF(ISNA(MATCH($BC318,'2006'!$A$44:$A$139,0)),97,MATCH($BC318,'2006'!$A$44:$A$139,0))</f>
        <v>97</v>
      </c>
      <c r="BL318" s="2">
        <f>IF(ISNA(MATCH($BC318,'2007'!$A$44:$A$139,0)),97,MATCH($BC318,'2007'!$A$44:$A$139,0))</f>
        <v>97</v>
      </c>
      <c r="BM318" s="2">
        <f>IF(ISNA(MATCH($BC318,'2008'!$A$44:$A$139,0)),97,MATCH($BC318,'2008'!$A$44:$A$139,0))</f>
        <v>97</v>
      </c>
      <c r="BN318" s="2">
        <f>IF(ISNA(MATCH($BC318,'2009'!$A$44:$A$139,0)),97,MATCH($BC318,'2009'!$A$44:$A$139,0))</f>
        <v>97</v>
      </c>
      <c r="BO318" s="154">
        <f>IF(ISNA(MATCH($BC318,'2010'!$A$44:$A$139,0)),97,MATCH($BC318,'2010'!$A$44:$A$139,0))</f>
        <v>97</v>
      </c>
      <c r="BQ318">
        <f t="shared" si="152"/>
        <v>665</v>
      </c>
      <c r="BR318" s="326"/>
      <c r="BS318" s="324"/>
      <c r="BT318" s="324">
        <f t="shared" si="153"/>
        <v>0</v>
      </c>
      <c r="BU318" s="324">
        <f t="shared" si="138"/>
        <v>0</v>
      </c>
      <c r="BV318" s="324">
        <f t="shared" si="139"/>
        <v>23</v>
      </c>
      <c r="BW318" s="324">
        <f t="shared" si="140"/>
        <v>15.331799999999999</v>
      </c>
      <c r="BX318" s="324">
        <f t="shared" si="141"/>
        <v>10.22017788</v>
      </c>
      <c r="BY318" s="324">
        <f t="shared" si="142"/>
        <v>6.8127705748079999</v>
      </c>
      <c r="BZ318" s="324">
        <f t="shared" si="143"/>
        <v>4.5413928651670128</v>
      </c>
      <c r="CA318" s="324">
        <f t="shared" si="144"/>
        <v>3.0272924839203306</v>
      </c>
      <c r="CB318" s="324">
        <f t="shared" si="145"/>
        <v>2.0179931697812923</v>
      </c>
      <c r="CC318" s="325">
        <f t="shared" si="146"/>
        <v>1.3451942469762095</v>
      </c>
    </row>
    <row r="319" spans="2:81" ht="13.5" thickBot="1">
      <c r="B319" s="282">
        <v>173</v>
      </c>
      <c r="C319" s="52">
        <f t="shared" si="124"/>
        <v>4</v>
      </c>
      <c r="D319" s="52">
        <f t="shared" si="147"/>
        <v>0</v>
      </c>
      <c r="E319" s="99"/>
      <c r="F319" s="2">
        <f t="shared" si="154"/>
        <v>314</v>
      </c>
      <c r="G319" s="100">
        <v>933</v>
      </c>
      <c r="H319" s="169">
        <f t="shared" si="125"/>
        <v>1</v>
      </c>
      <c r="I319" s="169">
        <f t="shared" si="126"/>
        <v>23</v>
      </c>
      <c r="J319" s="331">
        <f t="shared" si="127"/>
        <v>1.3451942469762095</v>
      </c>
      <c r="K319" s="99"/>
      <c r="L319" s="268"/>
      <c r="M319" s="268" t="e">
        <f>(INDEX(Finish_table!R$4:R$83,MATCH('10Year_History_Results'!$G319,Finish_table!S$4:S$83,0),1))</f>
        <v>#N/A</v>
      </c>
      <c r="N319" s="268" t="e">
        <f>(INDEX(Finish_table!Z$4:Z$99,MATCH('10Year_History_Results'!$G319,Finish_table!AA$4:AA$99,0),1))</f>
        <v>#N/A</v>
      </c>
      <c r="O319" s="268" t="str">
        <f>(INDEX(Finish_table!AI$4:AI$99,MATCH('10Year_History_Results'!$G319,Finish_table!AJ$4:AJ$99,0),1))</f>
        <v>SF</v>
      </c>
      <c r="P319" s="268" t="e">
        <f>(INDEX(Finish_table!AR$4:AR$99,MATCH('10Year_History_Results'!$G319,Finish_table!AS$4:AS$99,0),1))</f>
        <v>#N/A</v>
      </c>
      <c r="Q319" s="268" t="e">
        <f>(INDEX(Finish_table!BA$4:BA$99,MATCH('10Year_History_Results'!$G319,Finish_table!BB$4:BB$99,0),1))</f>
        <v>#N/A</v>
      </c>
      <c r="R319" s="268" t="e">
        <f>(INDEX(Finish_table!BJ$4:BJ$99,MATCH('10Year_History_Results'!$G319,Finish_table!BK$4:BK$99,0),1))</f>
        <v>#N/A</v>
      </c>
      <c r="S319" s="268" t="e">
        <f>(INDEX(Finish_table!BS$4:BS$99,MATCH('10Year_History_Results'!$G319,Finish_table!BT$4:BT$99,0),1))</f>
        <v>#N/A</v>
      </c>
      <c r="T319" s="268" t="e">
        <f>(INDEX(Finish_table!CB$4:CB$99,MATCH('10Year_History_Results'!$G319,Finish_table!CC$4:CC$99,0),1))</f>
        <v>#N/A</v>
      </c>
      <c r="U319" s="268" t="e">
        <f>(INDEX(Finish_table!CK$4:CK$99,MATCH('10Year_History_Results'!$G319,Finish_table!CL$4:CL$99,0),1))</f>
        <v>#N/A</v>
      </c>
      <c r="V319" s="288" t="e">
        <f>(INDEX(Finish_table!CT$4:CT$99,MATCH('10Year_History_Results'!$G319,Finish_table!CU$4:CU$99,0),1))</f>
        <v>#N/A</v>
      </c>
      <c r="W319" s="2"/>
      <c r="Z319">
        <f t="shared" si="128"/>
        <v>933</v>
      </c>
      <c r="AA319" s="117"/>
      <c r="AB319" s="2"/>
      <c r="AC319" s="2">
        <f t="shared" si="148"/>
        <v>0</v>
      </c>
      <c r="AD319" s="2">
        <f t="shared" si="129"/>
        <v>0</v>
      </c>
      <c r="AE319" s="2">
        <f t="shared" si="130"/>
        <v>10</v>
      </c>
      <c r="AF319" s="2">
        <f t="shared" si="131"/>
        <v>0</v>
      </c>
      <c r="AG319" s="2">
        <f t="shared" si="132"/>
        <v>0</v>
      </c>
      <c r="AH319" s="2">
        <f t="shared" si="133"/>
        <v>0</v>
      </c>
      <c r="AI319" s="2">
        <f t="shared" si="134"/>
        <v>0</v>
      </c>
      <c r="AJ319" s="2">
        <f t="shared" si="135"/>
        <v>0</v>
      </c>
      <c r="AK319" s="2">
        <f t="shared" si="136"/>
        <v>0</v>
      </c>
      <c r="AL319" s="154">
        <f t="shared" si="137"/>
        <v>0</v>
      </c>
      <c r="AM319" s="2">
        <f t="shared" si="149"/>
        <v>3.1622776601683795</v>
      </c>
      <c r="AN319" s="2"/>
      <c r="AO319">
        <f t="shared" si="150"/>
        <v>933</v>
      </c>
      <c r="AP319" s="117"/>
      <c r="AQ319" s="2"/>
      <c r="AR319" s="2">
        <f>INDEX('2001'!$B$44:$B$140,'10Year_History_Results'!BF319)</f>
        <v>0</v>
      </c>
      <c r="AS319" s="2">
        <f>INDEX('2002'!$B$44:$B$140,'10Year_History_Results'!BG319)</f>
        <v>0</v>
      </c>
      <c r="AT319" s="2">
        <f>INDEX('2003'!$B$44:$B$140,'10Year_History_Results'!BH319)</f>
        <v>13</v>
      </c>
      <c r="AU319" s="2">
        <f>INDEX('2004'!$B$44:$B$140,'10Year_History_Results'!BI319)</f>
        <v>0</v>
      </c>
      <c r="AV319" s="2">
        <f>INDEX('2005'!$B$44:$B$140,'10Year_History_Results'!BJ319)</f>
        <v>0</v>
      </c>
      <c r="AW319" s="2">
        <f>INDEX('2006'!$B$44:$B$140,'10Year_History_Results'!BK319)</f>
        <v>0</v>
      </c>
      <c r="AX319" s="2">
        <f>INDEX('2007'!$B$44:$B$140,'10Year_History_Results'!BL319)</f>
        <v>0</v>
      </c>
      <c r="AY319" s="2">
        <f>INDEX('2008'!$B$44:$B$140,'10Year_History_Results'!BM319)</f>
        <v>0</v>
      </c>
      <c r="AZ319" s="2">
        <f>INDEX('2009'!$B$44:$B$140,'10Year_History_Results'!BN319)</f>
        <v>0</v>
      </c>
      <c r="BA319" s="154">
        <f>INDEX('2010'!$B$44:$B$140,'10Year_History_Results'!BO319)</f>
        <v>0</v>
      </c>
      <c r="BC319">
        <f t="shared" si="151"/>
        <v>933</v>
      </c>
      <c r="BD319" s="117"/>
      <c r="BE319" s="2"/>
      <c r="BF319" s="2">
        <f>IF(ISNA(MATCH($BC319,'2001'!$A$44:$A$139,0)),97,MATCH($BC319,'2001'!$A$44:$A$139,0))</f>
        <v>97</v>
      </c>
      <c r="BG319" s="2">
        <f>IF(ISNA(MATCH($BC319,'2002'!$A$44:$A$139,0)),97,MATCH($BC319,'2002'!$A$44:$A$139,0))</f>
        <v>97</v>
      </c>
      <c r="BH319" s="2">
        <f>IF(ISNA(MATCH($BC319,'2003'!$A$44:$A$139,0)),97,MATCH($BC319,'2003'!$A$44:$A$139,0))</f>
        <v>93</v>
      </c>
      <c r="BI319" s="2">
        <f>IF(ISNA(MATCH($BC319,'2004'!$A$44:$A$139,0)),97,MATCH($BC319,'2004'!$A$44:$A$139,0))</f>
        <v>97</v>
      </c>
      <c r="BJ319" s="2">
        <f>IF(ISNA(MATCH($BC319,'2005'!$A$44:$A$139,0)),97,MATCH($BC319,'2005'!$A$44:$A$139,0))</f>
        <v>97</v>
      </c>
      <c r="BK319" s="2">
        <f>IF(ISNA(MATCH($BC319,'2006'!$A$44:$A$139,0)),97,MATCH($BC319,'2006'!$A$44:$A$139,0))</f>
        <v>97</v>
      </c>
      <c r="BL319" s="2">
        <f>IF(ISNA(MATCH($BC319,'2007'!$A$44:$A$139,0)),97,MATCH($BC319,'2007'!$A$44:$A$139,0))</f>
        <v>97</v>
      </c>
      <c r="BM319" s="2">
        <f>IF(ISNA(MATCH($BC319,'2008'!$A$44:$A$139,0)),97,MATCH($BC319,'2008'!$A$44:$A$139,0))</f>
        <v>97</v>
      </c>
      <c r="BN319" s="2">
        <f>IF(ISNA(MATCH($BC319,'2009'!$A$44:$A$139,0)),97,MATCH($BC319,'2009'!$A$44:$A$139,0))</f>
        <v>97</v>
      </c>
      <c r="BO319" s="154">
        <f>IF(ISNA(MATCH($BC319,'2010'!$A$44:$A$139,0)),97,MATCH($BC319,'2010'!$A$44:$A$139,0))</f>
        <v>97</v>
      </c>
      <c r="BQ319">
        <f t="shared" si="152"/>
        <v>933</v>
      </c>
      <c r="BR319" s="326"/>
      <c r="BS319" s="324"/>
      <c r="BT319" s="324">
        <f t="shared" si="153"/>
        <v>0</v>
      </c>
      <c r="BU319" s="324">
        <f t="shared" si="138"/>
        <v>0</v>
      </c>
      <c r="BV319" s="324">
        <f t="shared" si="139"/>
        <v>23</v>
      </c>
      <c r="BW319" s="324">
        <f t="shared" si="140"/>
        <v>15.331799999999999</v>
      </c>
      <c r="BX319" s="324">
        <f t="shared" si="141"/>
        <v>10.22017788</v>
      </c>
      <c r="BY319" s="324">
        <f t="shared" si="142"/>
        <v>6.8127705748079999</v>
      </c>
      <c r="BZ319" s="324">
        <f t="shared" si="143"/>
        <v>4.5413928651670128</v>
      </c>
      <c r="CA319" s="324">
        <f t="shared" si="144"/>
        <v>3.0272924839203306</v>
      </c>
      <c r="CB319" s="324">
        <f t="shared" si="145"/>
        <v>2.0179931697812923</v>
      </c>
      <c r="CC319" s="325">
        <f t="shared" si="146"/>
        <v>1.3451942469762095</v>
      </c>
    </row>
    <row r="320" spans="2:81" ht="13.5" thickBot="1">
      <c r="B320" s="138">
        <v>173</v>
      </c>
      <c r="C320" s="52">
        <f t="shared" si="124"/>
        <v>5</v>
      </c>
      <c r="D320" s="52">
        <f t="shared" si="147"/>
        <v>0</v>
      </c>
      <c r="E320" s="99"/>
      <c r="F320" s="2">
        <f t="shared" si="154"/>
        <v>315</v>
      </c>
      <c r="G320" s="100">
        <v>612</v>
      </c>
      <c r="H320" s="169">
        <f t="shared" si="125"/>
        <v>1</v>
      </c>
      <c r="I320" s="169">
        <f t="shared" si="126"/>
        <v>3</v>
      </c>
      <c r="J320" s="331">
        <f t="shared" si="127"/>
        <v>1.3330666799999999</v>
      </c>
      <c r="K320" s="99"/>
      <c r="L320" s="268"/>
      <c r="M320" s="268" t="e">
        <f>(INDEX(Finish_table!R$4:R$83,MATCH('10Year_History_Results'!$G320,Finish_table!S$4:S$83,0),1))</f>
        <v>#N/A</v>
      </c>
      <c r="N320" s="268" t="e">
        <f>(INDEX(Finish_table!Z$4:Z$99,MATCH('10Year_History_Results'!$G320,Finish_table!AA$4:AA$99,0),1))</f>
        <v>#N/A</v>
      </c>
      <c r="O320" s="268" t="e">
        <f>(INDEX(Finish_table!AI$4:AI$99,MATCH('10Year_History_Results'!$G320,Finish_table!AJ$4:AJ$99,0),1))</f>
        <v>#N/A</v>
      </c>
      <c r="P320" s="268" t="e">
        <f>(INDEX(Finish_table!AR$4:AR$99,MATCH('10Year_History_Results'!$G320,Finish_table!AS$4:AS$99,0),1))</f>
        <v>#N/A</v>
      </c>
      <c r="Q320" s="268" t="e">
        <f>(INDEX(Finish_table!BA$4:BA$99,MATCH('10Year_History_Results'!$G320,Finish_table!BB$4:BB$99,0),1))</f>
        <v>#N/A</v>
      </c>
      <c r="R320" s="268" t="e">
        <f>(INDEX(Finish_table!BJ$4:BJ$99,MATCH('10Year_History_Results'!$G320,Finish_table!BK$4:BK$99,0),1))</f>
        <v>#N/A</v>
      </c>
      <c r="S320" s="268" t="e">
        <f>(INDEX(Finish_table!BS$4:BS$99,MATCH('10Year_History_Results'!$G320,Finish_table!BT$4:BT$99,0),1))</f>
        <v>#N/A</v>
      </c>
      <c r="T320" s="268" t="str">
        <f>(INDEX(Finish_table!CB$4:CB$99,MATCH('10Year_History_Results'!$G320,Finish_table!CC$4:CC$99,0),1))</f>
        <v>QF</v>
      </c>
      <c r="U320" s="268" t="e">
        <f>(INDEX(Finish_table!CK$4:CK$99,MATCH('10Year_History_Results'!$G320,Finish_table!CL$4:CL$99,0),1))</f>
        <v>#N/A</v>
      </c>
      <c r="V320" s="288" t="e">
        <f>(INDEX(Finish_table!CT$4:CT$99,MATCH('10Year_History_Results'!$G320,Finish_table!CU$4:CU$99,0),1))</f>
        <v>#N/A</v>
      </c>
      <c r="W320" s="2"/>
      <c r="Z320">
        <f t="shared" si="128"/>
        <v>612</v>
      </c>
      <c r="AA320" s="117"/>
      <c r="AB320" s="2"/>
      <c r="AC320" s="2">
        <f t="shared" si="148"/>
        <v>0</v>
      </c>
      <c r="AD320" s="2">
        <f t="shared" si="129"/>
        <v>0</v>
      </c>
      <c r="AE320" s="2">
        <f t="shared" si="130"/>
        <v>0</v>
      </c>
      <c r="AF320" s="2">
        <f t="shared" si="131"/>
        <v>0</v>
      </c>
      <c r="AG320" s="2">
        <f t="shared" si="132"/>
        <v>0</v>
      </c>
      <c r="AH320" s="2">
        <f t="shared" si="133"/>
        <v>0</v>
      </c>
      <c r="AI320" s="2">
        <f t="shared" si="134"/>
        <v>0</v>
      </c>
      <c r="AJ320" s="2">
        <f t="shared" si="135"/>
        <v>0</v>
      </c>
      <c r="AK320" s="2">
        <f t="shared" si="136"/>
        <v>0</v>
      </c>
      <c r="AL320" s="154">
        <f t="shared" si="137"/>
        <v>0</v>
      </c>
      <c r="AM320" s="2">
        <f t="shared" si="149"/>
        <v>0</v>
      </c>
      <c r="AN320" s="2"/>
      <c r="AO320">
        <f t="shared" si="150"/>
        <v>612</v>
      </c>
      <c r="AP320" s="117"/>
      <c r="AQ320" s="2"/>
      <c r="AR320" s="2">
        <f>INDEX('2001'!$B$44:$B$140,'10Year_History_Results'!BF320)</f>
        <v>0</v>
      </c>
      <c r="AS320" s="2">
        <f>INDEX('2002'!$B$44:$B$140,'10Year_History_Results'!BG320)</f>
        <v>0</v>
      </c>
      <c r="AT320" s="2">
        <f>INDEX('2003'!$B$44:$B$140,'10Year_History_Results'!BH320)</f>
        <v>0</v>
      </c>
      <c r="AU320" s="2">
        <f>INDEX('2004'!$B$44:$B$140,'10Year_History_Results'!BI320)</f>
        <v>0</v>
      </c>
      <c r="AV320" s="2">
        <f>INDEX('2005'!$B$44:$B$140,'10Year_History_Results'!BJ320)</f>
        <v>0</v>
      </c>
      <c r="AW320" s="2">
        <f>INDEX('2006'!$B$44:$B$140,'10Year_History_Results'!BK320)</f>
        <v>0</v>
      </c>
      <c r="AX320" s="2">
        <f>INDEX('2007'!$B$44:$B$140,'10Year_History_Results'!BL320)</f>
        <v>0</v>
      </c>
      <c r="AY320" s="2">
        <f>INDEX('2008'!$B$44:$B$140,'10Year_History_Results'!BM320)</f>
        <v>3</v>
      </c>
      <c r="AZ320" s="2">
        <f>INDEX('2009'!$B$44:$B$140,'10Year_History_Results'!BN320)</f>
        <v>0</v>
      </c>
      <c r="BA320" s="154">
        <f>INDEX('2010'!$B$44:$B$140,'10Year_History_Results'!BO320)</f>
        <v>0</v>
      </c>
      <c r="BC320">
        <f t="shared" si="151"/>
        <v>612</v>
      </c>
      <c r="BD320" s="117"/>
      <c r="BE320" s="2"/>
      <c r="BF320" s="2">
        <f>IF(ISNA(MATCH($BC320,'2001'!$A$44:$A$139,0)),97,MATCH($BC320,'2001'!$A$44:$A$139,0))</f>
        <v>97</v>
      </c>
      <c r="BG320" s="2">
        <f>IF(ISNA(MATCH($BC320,'2002'!$A$44:$A$139,0)),97,MATCH($BC320,'2002'!$A$44:$A$139,0))</f>
        <v>97</v>
      </c>
      <c r="BH320" s="2">
        <f>IF(ISNA(MATCH($BC320,'2003'!$A$44:$A$139,0)),97,MATCH($BC320,'2003'!$A$44:$A$139,0))</f>
        <v>97</v>
      </c>
      <c r="BI320" s="2">
        <f>IF(ISNA(MATCH($BC320,'2004'!$A$44:$A$139,0)),97,MATCH($BC320,'2004'!$A$44:$A$139,0))</f>
        <v>97</v>
      </c>
      <c r="BJ320" s="2">
        <f>IF(ISNA(MATCH($BC320,'2005'!$A$44:$A$139,0)),97,MATCH($BC320,'2005'!$A$44:$A$139,0))</f>
        <v>97</v>
      </c>
      <c r="BK320" s="2">
        <f>IF(ISNA(MATCH($BC320,'2006'!$A$44:$A$139,0)),97,MATCH($BC320,'2006'!$A$44:$A$139,0))</f>
        <v>97</v>
      </c>
      <c r="BL320" s="2">
        <f>IF(ISNA(MATCH($BC320,'2007'!$A$44:$A$139,0)),97,MATCH($BC320,'2007'!$A$44:$A$139,0))</f>
        <v>97</v>
      </c>
      <c r="BM320" s="2">
        <f>IF(ISNA(MATCH($BC320,'2008'!$A$44:$A$139,0)),97,MATCH($BC320,'2008'!$A$44:$A$139,0))</f>
        <v>58</v>
      </c>
      <c r="BN320" s="2">
        <f>IF(ISNA(MATCH($BC320,'2009'!$A$44:$A$139,0)),97,MATCH($BC320,'2009'!$A$44:$A$139,0))</f>
        <v>97</v>
      </c>
      <c r="BO320" s="154">
        <f>IF(ISNA(MATCH($BC320,'2010'!$A$44:$A$139,0)),97,MATCH($BC320,'2010'!$A$44:$A$139,0))</f>
        <v>97</v>
      </c>
      <c r="BQ320">
        <f t="shared" si="152"/>
        <v>612</v>
      </c>
      <c r="BR320" s="326"/>
      <c r="BS320" s="324"/>
      <c r="BT320" s="324">
        <f t="shared" si="153"/>
        <v>0</v>
      </c>
      <c r="BU320" s="324">
        <f t="shared" si="138"/>
        <v>0</v>
      </c>
      <c r="BV320" s="324">
        <f t="shared" si="139"/>
        <v>0</v>
      </c>
      <c r="BW320" s="324">
        <f t="shared" si="140"/>
        <v>0</v>
      </c>
      <c r="BX320" s="324">
        <f t="shared" si="141"/>
        <v>0</v>
      </c>
      <c r="BY320" s="324">
        <f t="shared" si="142"/>
        <v>0</v>
      </c>
      <c r="BZ320" s="324">
        <f t="shared" si="143"/>
        <v>0</v>
      </c>
      <c r="CA320" s="324">
        <f t="shared" si="144"/>
        <v>3</v>
      </c>
      <c r="CB320" s="324">
        <f t="shared" si="145"/>
        <v>1.9998</v>
      </c>
      <c r="CC320" s="325">
        <f t="shared" si="146"/>
        <v>1.3330666799999999</v>
      </c>
    </row>
    <row r="321" spans="2:81" ht="13.5" thickBot="1">
      <c r="B321" s="138">
        <v>173</v>
      </c>
      <c r="C321" s="52">
        <f t="shared" si="124"/>
        <v>6</v>
      </c>
      <c r="D321" s="52">
        <f t="shared" si="147"/>
        <v>0</v>
      </c>
      <c r="E321" s="99"/>
      <c r="F321" s="2">
        <f t="shared" si="154"/>
        <v>316</v>
      </c>
      <c r="G321" s="100">
        <v>616</v>
      </c>
      <c r="H321" s="169">
        <f t="shared" si="125"/>
        <v>1</v>
      </c>
      <c r="I321" s="169">
        <f t="shared" si="126"/>
        <v>10</v>
      </c>
      <c r="J321" s="331">
        <f t="shared" si="127"/>
        <v>1.3162141234436218</v>
      </c>
      <c r="K321" s="99"/>
      <c r="L321" s="268"/>
      <c r="M321" s="268" t="e">
        <f>(INDEX(Finish_table!R$4:R$83,MATCH('10Year_History_Results'!$G321,Finish_table!S$4:S$83,0),1))</f>
        <v>#N/A</v>
      </c>
      <c r="N321" s="268" t="e">
        <f>(INDEX(Finish_table!Z$4:Z$99,MATCH('10Year_History_Results'!$G321,Finish_table!AA$4:AA$99,0),1))</f>
        <v>#N/A</v>
      </c>
      <c r="O321" s="268" t="e">
        <f>(INDEX(Finish_table!AI$4:AI$99,MATCH('10Year_History_Results'!$G321,Finish_table!AJ$4:AJ$99,0),1))</f>
        <v>#N/A</v>
      </c>
      <c r="P321" s="268" t="e">
        <f>(INDEX(Finish_table!AR$4:AR$99,MATCH('10Year_History_Results'!$G321,Finish_table!AS$4:AS$99,0),1))</f>
        <v>#N/A</v>
      </c>
      <c r="Q321" s="268" t="str">
        <f>(INDEX(Finish_table!BA$4:BA$99,MATCH('10Year_History_Results'!$G321,Finish_table!BB$4:BB$99,0),1))</f>
        <v>QF</v>
      </c>
      <c r="R321" s="268" t="e">
        <f>(INDEX(Finish_table!BJ$4:BJ$99,MATCH('10Year_History_Results'!$G321,Finish_table!BK$4:BK$99,0),1))</f>
        <v>#N/A</v>
      </c>
      <c r="S321" s="268" t="e">
        <f>(INDEX(Finish_table!BS$4:BS$99,MATCH('10Year_History_Results'!$G321,Finish_table!BT$4:BT$99,0),1))</f>
        <v>#N/A</v>
      </c>
      <c r="T321" s="268" t="e">
        <f>(INDEX(Finish_table!CB$4:CB$99,MATCH('10Year_History_Results'!$G321,Finish_table!CC$4:CC$99,0),1))</f>
        <v>#N/A</v>
      </c>
      <c r="U321" s="268" t="e">
        <f>(INDEX(Finish_table!CK$4:CK$99,MATCH('10Year_History_Results'!$G321,Finish_table!CL$4:CL$99,0),1))</f>
        <v>#N/A</v>
      </c>
      <c r="V321" s="288" t="e">
        <f>(INDEX(Finish_table!CT$4:CT$99,MATCH('10Year_History_Results'!$G321,Finish_table!CU$4:CU$99,0),1))</f>
        <v>#N/A</v>
      </c>
      <c r="W321" s="2"/>
      <c r="Z321">
        <f t="shared" si="128"/>
        <v>616</v>
      </c>
      <c r="AA321" s="117"/>
      <c r="AB321" s="2"/>
      <c r="AC321" s="2">
        <f t="shared" si="148"/>
        <v>0</v>
      </c>
      <c r="AD321" s="2">
        <f t="shared" si="129"/>
        <v>0</v>
      </c>
      <c r="AE321" s="2">
        <f t="shared" si="130"/>
        <v>0</v>
      </c>
      <c r="AF321" s="2">
        <f t="shared" si="131"/>
        <v>0</v>
      </c>
      <c r="AG321" s="2">
        <f t="shared" si="132"/>
        <v>0</v>
      </c>
      <c r="AH321" s="2">
        <f t="shared" si="133"/>
        <v>0</v>
      </c>
      <c r="AI321" s="2">
        <f t="shared" si="134"/>
        <v>0</v>
      </c>
      <c r="AJ321" s="2">
        <f t="shared" si="135"/>
        <v>0</v>
      </c>
      <c r="AK321" s="2">
        <f t="shared" si="136"/>
        <v>0</v>
      </c>
      <c r="AL321" s="154">
        <f t="shared" si="137"/>
        <v>0</v>
      </c>
      <c r="AM321" s="2">
        <f t="shared" si="149"/>
        <v>0</v>
      </c>
      <c r="AN321" s="2"/>
      <c r="AO321">
        <f t="shared" si="150"/>
        <v>616</v>
      </c>
      <c r="AP321" s="117"/>
      <c r="AQ321" s="2"/>
      <c r="AR321" s="2">
        <f>INDEX('2001'!$B$44:$B$140,'10Year_History_Results'!BF321)</f>
        <v>0</v>
      </c>
      <c r="AS321" s="2">
        <f>INDEX('2002'!$B$44:$B$140,'10Year_History_Results'!BG321)</f>
        <v>0</v>
      </c>
      <c r="AT321" s="2">
        <f>INDEX('2003'!$B$44:$B$140,'10Year_History_Results'!BH321)</f>
        <v>0</v>
      </c>
      <c r="AU321" s="2">
        <f>INDEX('2004'!$B$44:$B$140,'10Year_History_Results'!BI321)</f>
        <v>0</v>
      </c>
      <c r="AV321" s="2">
        <f>INDEX('2005'!$B$44:$B$140,'10Year_History_Results'!BJ321)</f>
        <v>10</v>
      </c>
      <c r="AW321" s="2">
        <f>INDEX('2006'!$B$44:$B$140,'10Year_History_Results'!BK321)</f>
        <v>0</v>
      </c>
      <c r="AX321" s="2">
        <f>INDEX('2007'!$B$44:$B$140,'10Year_History_Results'!BL321)</f>
        <v>0</v>
      </c>
      <c r="AY321" s="2">
        <f>INDEX('2008'!$B$44:$B$140,'10Year_History_Results'!BM321)</f>
        <v>0</v>
      </c>
      <c r="AZ321" s="2">
        <f>INDEX('2009'!$B$44:$B$140,'10Year_History_Results'!BN321)</f>
        <v>0</v>
      </c>
      <c r="BA321" s="154">
        <f>INDEX('2010'!$B$44:$B$140,'10Year_History_Results'!BO321)</f>
        <v>0</v>
      </c>
      <c r="BC321">
        <f t="shared" si="151"/>
        <v>616</v>
      </c>
      <c r="BD321" s="117"/>
      <c r="BE321" s="2"/>
      <c r="BF321" s="2">
        <f>IF(ISNA(MATCH($BC321,'2001'!$A$44:$A$139,0)),97,MATCH($BC321,'2001'!$A$44:$A$139,0))</f>
        <v>97</v>
      </c>
      <c r="BG321" s="2">
        <f>IF(ISNA(MATCH($BC321,'2002'!$A$44:$A$139,0)),97,MATCH($BC321,'2002'!$A$44:$A$139,0))</f>
        <v>97</v>
      </c>
      <c r="BH321" s="2">
        <f>IF(ISNA(MATCH($BC321,'2003'!$A$44:$A$139,0)),97,MATCH($BC321,'2003'!$A$44:$A$139,0))</f>
        <v>97</v>
      </c>
      <c r="BI321" s="2">
        <f>IF(ISNA(MATCH($BC321,'2004'!$A$44:$A$139,0)),97,MATCH($BC321,'2004'!$A$44:$A$139,0))</f>
        <v>97</v>
      </c>
      <c r="BJ321" s="2">
        <f>IF(ISNA(MATCH($BC321,'2005'!$A$44:$A$139,0)),97,MATCH($BC321,'2005'!$A$44:$A$139,0))</f>
        <v>66</v>
      </c>
      <c r="BK321" s="2">
        <f>IF(ISNA(MATCH($BC321,'2006'!$A$44:$A$139,0)),97,MATCH($BC321,'2006'!$A$44:$A$139,0))</f>
        <v>97</v>
      </c>
      <c r="BL321" s="2">
        <f>IF(ISNA(MATCH($BC321,'2007'!$A$44:$A$139,0)),97,MATCH($BC321,'2007'!$A$44:$A$139,0))</f>
        <v>97</v>
      </c>
      <c r="BM321" s="2">
        <f>IF(ISNA(MATCH($BC321,'2008'!$A$44:$A$139,0)),97,MATCH($BC321,'2008'!$A$44:$A$139,0))</f>
        <v>97</v>
      </c>
      <c r="BN321" s="2">
        <f>IF(ISNA(MATCH($BC321,'2009'!$A$44:$A$139,0)),97,MATCH($BC321,'2009'!$A$44:$A$139,0))</f>
        <v>97</v>
      </c>
      <c r="BO321" s="154">
        <f>IF(ISNA(MATCH($BC321,'2010'!$A$44:$A$139,0)),97,MATCH($BC321,'2010'!$A$44:$A$139,0))</f>
        <v>97</v>
      </c>
      <c r="BQ321">
        <f t="shared" si="152"/>
        <v>616</v>
      </c>
      <c r="BR321" s="326"/>
      <c r="BS321" s="324"/>
      <c r="BT321" s="324">
        <f t="shared" si="153"/>
        <v>0</v>
      </c>
      <c r="BU321" s="324">
        <f t="shared" si="138"/>
        <v>0</v>
      </c>
      <c r="BV321" s="324">
        <f t="shared" si="139"/>
        <v>0</v>
      </c>
      <c r="BW321" s="324">
        <f t="shared" si="140"/>
        <v>0</v>
      </c>
      <c r="BX321" s="324">
        <f t="shared" si="141"/>
        <v>10</v>
      </c>
      <c r="BY321" s="324">
        <f t="shared" si="142"/>
        <v>6.6659999999999995</v>
      </c>
      <c r="BZ321" s="324">
        <f t="shared" si="143"/>
        <v>4.4435555999999998</v>
      </c>
      <c r="CA321" s="324">
        <f t="shared" si="144"/>
        <v>2.9620741629599996</v>
      </c>
      <c r="CB321" s="324">
        <f t="shared" si="145"/>
        <v>1.9745186370291357</v>
      </c>
      <c r="CC321" s="325">
        <f t="shared" si="146"/>
        <v>1.3162141234436218</v>
      </c>
    </row>
    <row r="322" spans="2:81" ht="13.5" thickBot="1">
      <c r="B322" s="138">
        <v>173</v>
      </c>
      <c r="C322" s="52">
        <f t="shared" si="124"/>
        <v>7</v>
      </c>
      <c r="D322" s="52">
        <f t="shared" si="147"/>
        <v>7</v>
      </c>
      <c r="E322" s="99"/>
      <c r="F322" s="2">
        <f t="shared" si="154"/>
        <v>317</v>
      </c>
      <c r="G322" s="100">
        <v>1391</v>
      </c>
      <c r="H322" s="169">
        <f t="shared" si="125"/>
        <v>1</v>
      </c>
      <c r="I322" s="169">
        <f t="shared" si="126"/>
        <v>15</v>
      </c>
      <c r="J322" s="331">
        <f t="shared" si="127"/>
        <v>1.3160825020312772</v>
      </c>
      <c r="K322" s="99"/>
      <c r="L322" s="268"/>
      <c r="M322" s="268" t="e">
        <f>(INDEX(Finish_table!R$4:R$83,MATCH('10Year_History_Results'!$G322,Finish_table!S$4:S$83,0),1))</f>
        <v>#N/A</v>
      </c>
      <c r="N322" s="268" t="e">
        <f>(INDEX(Finish_table!Z$4:Z$99,MATCH('10Year_History_Results'!$G322,Finish_table!AA$4:AA$99,0),1))</f>
        <v>#N/A</v>
      </c>
      <c r="O322" s="268" t="e">
        <f>(INDEX(Finish_table!AI$4:AI$99,MATCH('10Year_History_Results'!$G322,Finish_table!AJ$4:AJ$99,0),1))</f>
        <v>#N/A</v>
      </c>
      <c r="P322" s="268" t="str">
        <f>(INDEX(Finish_table!AR$4:AR$99,MATCH('10Year_History_Results'!$G322,Finish_table!AS$4:AS$99,0),1))</f>
        <v>SF</v>
      </c>
      <c r="Q322" s="268" t="e">
        <f>(INDEX(Finish_table!BA$4:BA$99,MATCH('10Year_History_Results'!$G322,Finish_table!BB$4:BB$99,0),1))</f>
        <v>#N/A</v>
      </c>
      <c r="R322" s="268" t="e">
        <f>(INDEX(Finish_table!BJ$4:BJ$99,MATCH('10Year_History_Results'!$G322,Finish_table!BK$4:BK$99,0),1))</f>
        <v>#N/A</v>
      </c>
      <c r="S322" s="268" t="e">
        <f>(INDEX(Finish_table!BS$4:BS$99,MATCH('10Year_History_Results'!$G322,Finish_table!BT$4:BT$99,0),1))</f>
        <v>#N/A</v>
      </c>
      <c r="T322" s="268" t="e">
        <f>(INDEX(Finish_table!CB$4:CB$99,MATCH('10Year_History_Results'!$G322,Finish_table!CC$4:CC$99,0),1))</f>
        <v>#N/A</v>
      </c>
      <c r="U322" s="268" t="e">
        <f>(INDEX(Finish_table!CK$4:CK$99,MATCH('10Year_History_Results'!$G322,Finish_table!CL$4:CL$99,0),1))</f>
        <v>#N/A</v>
      </c>
      <c r="V322" s="288" t="e">
        <f>(INDEX(Finish_table!CT$4:CT$99,MATCH('10Year_History_Results'!$G322,Finish_table!CU$4:CU$99,0),1))</f>
        <v>#N/A</v>
      </c>
      <c r="W322" s="2"/>
      <c r="Z322">
        <f t="shared" si="128"/>
        <v>1391</v>
      </c>
      <c r="AA322" s="117"/>
      <c r="AB322" s="2"/>
      <c r="AC322" s="2">
        <f t="shared" si="148"/>
        <v>0</v>
      </c>
      <c r="AD322" s="2">
        <f t="shared" si="129"/>
        <v>0</v>
      </c>
      <c r="AE322" s="2">
        <f t="shared" si="130"/>
        <v>0</v>
      </c>
      <c r="AF322" s="2">
        <f t="shared" si="131"/>
        <v>10</v>
      </c>
      <c r="AG322" s="2">
        <f t="shared" si="132"/>
        <v>0</v>
      </c>
      <c r="AH322" s="2">
        <f t="shared" si="133"/>
        <v>0</v>
      </c>
      <c r="AI322" s="2">
        <f t="shared" si="134"/>
        <v>0</v>
      </c>
      <c r="AJ322" s="2">
        <f t="shared" si="135"/>
        <v>0</v>
      </c>
      <c r="AK322" s="2">
        <f t="shared" si="136"/>
        <v>0</v>
      </c>
      <c r="AL322" s="154">
        <f t="shared" si="137"/>
        <v>0</v>
      </c>
      <c r="AM322" s="2">
        <f t="shared" si="149"/>
        <v>3.1622776601683795</v>
      </c>
      <c r="AN322" s="2"/>
      <c r="AO322">
        <f t="shared" si="150"/>
        <v>1391</v>
      </c>
      <c r="AP322" s="117"/>
      <c r="AQ322" s="2"/>
      <c r="AR322" s="2">
        <f>INDEX('2001'!$B$44:$B$140,'10Year_History_Results'!BF322)</f>
        <v>0</v>
      </c>
      <c r="AS322" s="2">
        <f>INDEX('2002'!$B$44:$B$140,'10Year_History_Results'!BG322)</f>
        <v>0</v>
      </c>
      <c r="AT322" s="2">
        <f>INDEX('2003'!$B$44:$B$140,'10Year_History_Results'!BH322)</f>
        <v>0</v>
      </c>
      <c r="AU322" s="2">
        <f>INDEX('2004'!$B$44:$B$140,'10Year_History_Results'!BI322)</f>
        <v>5</v>
      </c>
      <c r="AV322" s="2">
        <f>INDEX('2005'!$B$44:$B$140,'10Year_History_Results'!BJ322)</f>
        <v>0</v>
      </c>
      <c r="AW322" s="2">
        <f>INDEX('2006'!$B$44:$B$140,'10Year_History_Results'!BK322)</f>
        <v>0</v>
      </c>
      <c r="AX322" s="2">
        <f>INDEX('2007'!$B$44:$B$140,'10Year_History_Results'!BL322)</f>
        <v>0</v>
      </c>
      <c r="AY322" s="2">
        <f>INDEX('2008'!$B$44:$B$140,'10Year_History_Results'!BM322)</f>
        <v>0</v>
      </c>
      <c r="AZ322" s="2">
        <f>INDEX('2009'!$B$44:$B$140,'10Year_History_Results'!BN322)</f>
        <v>0</v>
      </c>
      <c r="BA322" s="154">
        <f>INDEX('2010'!$B$44:$B$140,'10Year_History_Results'!BO322)</f>
        <v>0</v>
      </c>
      <c r="BC322">
        <f t="shared" si="151"/>
        <v>1391</v>
      </c>
      <c r="BD322" s="117"/>
      <c r="BE322" s="2"/>
      <c r="BF322" s="2">
        <f>IF(ISNA(MATCH($BC322,'2001'!$A$44:$A$139,0)),97,MATCH($BC322,'2001'!$A$44:$A$139,0))</f>
        <v>97</v>
      </c>
      <c r="BG322" s="2">
        <f>IF(ISNA(MATCH($BC322,'2002'!$A$44:$A$139,0)),97,MATCH($BC322,'2002'!$A$44:$A$139,0))</f>
        <v>97</v>
      </c>
      <c r="BH322" s="2">
        <f>IF(ISNA(MATCH($BC322,'2003'!$A$44:$A$139,0)),97,MATCH($BC322,'2003'!$A$44:$A$139,0))</f>
        <v>97</v>
      </c>
      <c r="BI322" s="2">
        <f>IF(ISNA(MATCH($BC322,'2004'!$A$44:$A$139,0)),97,MATCH($BC322,'2004'!$A$44:$A$139,0))</f>
        <v>94</v>
      </c>
      <c r="BJ322" s="2">
        <f>IF(ISNA(MATCH($BC322,'2005'!$A$44:$A$139,0)),97,MATCH($BC322,'2005'!$A$44:$A$139,0))</f>
        <v>97</v>
      </c>
      <c r="BK322" s="2">
        <f>IF(ISNA(MATCH($BC322,'2006'!$A$44:$A$139,0)),97,MATCH($BC322,'2006'!$A$44:$A$139,0))</f>
        <v>97</v>
      </c>
      <c r="BL322" s="2">
        <f>IF(ISNA(MATCH($BC322,'2007'!$A$44:$A$139,0)),97,MATCH($BC322,'2007'!$A$44:$A$139,0))</f>
        <v>97</v>
      </c>
      <c r="BM322" s="2">
        <f>IF(ISNA(MATCH($BC322,'2008'!$A$44:$A$139,0)),97,MATCH($BC322,'2008'!$A$44:$A$139,0))</f>
        <v>97</v>
      </c>
      <c r="BN322" s="2">
        <f>IF(ISNA(MATCH($BC322,'2009'!$A$44:$A$139,0)),97,MATCH($BC322,'2009'!$A$44:$A$139,0))</f>
        <v>97</v>
      </c>
      <c r="BO322" s="154">
        <f>IF(ISNA(MATCH($BC322,'2010'!$A$44:$A$139,0)),97,MATCH($BC322,'2010'!$A$44:$A$139,0))</f>
        <v>97</v>
      </c>
      <c r="BQ322">
        <f t="shared" si="152"/>
        <v>1391</v>
      </c>
      <c r="BR322" s="326"/>
      <c r="BS322" s="324"/>
      <c r="BT322" s="324">
        <f t="shared" si="153"/>
        <v>0</v>
      </c>
      <c r="BU322" s="324">
        <f t="shared" si="138"/>
        <v>0</v>
      </c>
      <c r="BV322" s="324">
        <f t="shared" si="139"/>
        <v>0</v>
      </c>
      <c r="BW322" s="324">
        <f t="shared" si="140"/>
        <v>15</v>
      </c>
      <c r="BX322" s="324">
        <f t="shared" si="141"/>
        <v>9.9989999999999988</v>
      </c>
      <c r="BY322" s="324">
        <f t="shared" si="142"/>
        <v>6.6653333999999989</v>
      </c>
      <c r="BZ322" s="324">
        <f t="shared" si="143"/>
        <v>4.4431112444399989</v>
      </c>
      <c r="CA322" s="324">
        <f t="shared" si="144"/>
        <v>2.9617779555437034</v>
      </c>
      <c r="CB322" s="324">
        <f t="shared" si="145"/>
        <v>1.9743211851654325</v>
      </c>
      <c r="CC322" s="325">
        <f t="shared" si="146"/>
        <v>1.3160825020312772</v>
      </c>
    </row>
    <row r="323" spans="2:81" ht="13.5" thickBot="1">
      <c r="B323" s="138">
        <v>174</v>
      </c>
      <c r="C323" s="52">
        <f t="shared" si="124"/>
        <v>1</v>
      </c>
      <c r="D323" s="52">
        <f t="shared" si="147"/>
        <v>1</v>
      </c>
      <c r="E323" s="99"/>
      <c r="F323" s="2">
        <f t="shared" si="154"/>
        <v>318</v>
      </c>
      <c r="G323" s="100">
        <v>486</v>
      </c>
      <c r="H323" s="169">
        <f t="shared" si="125"/>
        <v>2</v>
      </c>
      <c r="I323" s="169">
        <f t="shared" si="126"/>
        <v>18</v>
      </c>
      <c r="J323" s="331">
        <f t="shared" si="127"/>
        <v>1.316029858731196</v>
      </c>
      <c r="K323" s="99"/>
      <c r="L323" s="268"/>
      <c r="M323" s="268" t="e">
        <f>(INDEX(Finish_table!R$4:R$83,MATCH('10Year_History_Results'!$G323,Finish_table!S$4:S$83,0),1))</f>
        <v>#N/A</v>
      </c>
      <c r="N323" s="268" t="e">
        <f>(INDEX(Finish_table!Z$4:Z$99,MATCH('10Year_History_Results'!$G323,Finish_table!AA$4:AA$99,0),1))</f>
        <v>#N/A</v>
      </c>
      <c r="O323" s="268" t="str">
        <f>(INDEX(Finish_table!AI$4:AI$99,MATCH('10Year_History_Results'!$G323,Finish_table!AJ$4:AJ$99,0),1))</f>
        <v>QF</v>
      </c>
      <c r="P323" s="268" t="str">
        <f>(INDEX(Finish_table!AR$4:AR$99,MATCH('10Year_History_Results'!$G323,Finish_table!AS$4:AS$99,0),1))</f>
        <v>QF</v>
      </c>
      <c r="Q323" s="268" t="e">
        <f>(INDEX(Finish_table!BA$4:BA$99,MATCH('10Year_History_Results'!$G323,Finish_table!BB$4:BB$99,0),1))</f>
        <v>#N/A</v>
      </c>
      <c r="R323" s="268" t="e">
        <f>(INDEX(Finish_table!BJ$4:BJ$99,MATCH('10Year_History_Results'!$G323,Finish_table!BK$4:BK$99,0),1))</f>
        <v>#N/A</v>
      </c>
      <c r="S323" s="268" t="e">
        <f>(INDEX(Finish_table!BS$4:BS$99,MATCH('10Year_History_Results'!$G323,Finish_table!BT$4:BT$99,0),1))</f>
        <v>#N/A</v>
      </c>
      <c r="T323" s="268" t="e">
        <f>(INDEX(Finish_table!CB$4:CB$99,MATCH('10Year_History_Results'!$G323,Finish_table!CC$4:CC$99,0),1))</f>
        <v>#N/A</v>
      </c>
      <c r="U323" s="268" t="e">
        <f>(INDEX(Finish_table!CK$4:CK$99,MATCH('10Year_History_Results'!$G323,Finish_table!CL$4:CL$99,0),1))</f>
        <v>#N/A</v>
      </c>
      <c r="V323" s="288" t="e">
        <f>(INDEX(Finish_table!CT$4:CT$99,MATCH('10Year_History_Results'!$G323,Finish_table!CU$4:CU$99,0),1))</f>
        <v>#N/A</v>
      </c>
      <c r="W323" s="2"/>
      <c r="Z323">
        <f t="shared" si="128"/>
        <v>486</v>
      </c>
      <c r="AA323" s="117"/>
      <c r="AB323" s="2"/>
      <c r="AC323" s="2">
        <f t="shared" si="148"/>
        <v>0</v>
      </c>
      <c r="AD323" s="2">
        <f t="shared" si="129"/>
        <v>0</v>
      </c>
      <c r="AE323" s="2">
        <f t="shared" si="130"/>
        <v>0</v>
      </c>
      <c r="AF323" s="2">
        <f t="shared" si="131"/>
        <v>0</v>
      </c>
      <c r="AG323" s="2">
        <f t="shared" si="132"/>
        <v>0</v>
      </c>
      <c r="AH323" s="2">
        <f t="shared" si="133"/>
        <v>0</v>
      </c>
      <c r="AI323" s="2">
        <f t="shared" si="134"/>
        <v>0</v>
      </c>
      <c r="AJ323" s="2">
        <f t="shared" si="135"/>
        <v>0</v>
      </c>
      <c r="AK323" s="2">
        <f t="shared" si="136"/>
        <v>0</v>
      </c>
      <c r="AL323" s="154">
        <f t="shared" si="137"/>
        <v>0</v>
      </c>
      <c r="AM323" s="2">
        <f t="shared" si="149"/>
        <v>0</v>
      </c>
      <c r="AN323" s="2"/>
      <c r="AO323">
        <f t="shared" si="150"/>
        <v>486</v>
      </c>
      <c r="AP323" s="117"/>
      <c r="AQ323" s="2"/>
      <c r="AR323" s="2">
        <f>INDEX('2001'!$B$44:$B$140,'10Year_History_Results'!BF323)</f>
        <v>0</v>
      </c>
      <c r="AS323" s="2">
        <f>INDEX('2002'!$B$44:$B$140,'10Year_History_Results'!BG323)</f>
        <v>0</v>
      </c>
      <c r="AT323" s="2">
        <f>INDEX('2003'!$B$44:$B$140,'10Year_History_Results'!BH323)</f>
        <v>9</v>
      </c>
      <c r="AU323" s="2">
        <f>INDEX('2004'!$B$44:$B$140,'10Year_History_Results'!BI323)</f>
        <v>9</v>
      </c>
      <c r="AV323" s="2">
        <f>INDEX('2005'!$B$44:$B$140,'10Year_History_Results'!BJ323)</f>
        <v>0</v>
      </c>
      <c r="AW323" s="2">
        <f>INDEX('2006'!$B$44:$B$140,'10Year_History_Results'!BK323)</f>
        <v>0</v>
      </c>
      <c r="AX323" s="2">
        <f>INDEX('2007'!$B$44:$B$140,'10Year_History_Results'!BL323)</f>
        <v>0</v>
      </c>
      <c r="AY323" s="2">
        <f>INDEX('2008'!$B$44:$B$140,'10Year_History_Results'!BM323)</f>
        <v>0</v>
      </c>
      <c r="AZ323" s="2">
        <f>INDEX('2009'!$B$44:$B$140,'10Year_History_Results'!BN323)</f>
        <v>0</v>
      </c>
      <c r="BA323" s="154">
        <f>INDEX('2010'!$B$44:$B$140,'10Year_History_Results'!BO323)</f>
        <v>0</v>
      </c>
      <c r="BC323">
        <f t="shared" si="151"/>
        <v>486</v>
      </c>
      <c r="BD323" s="117"/>
      <c r="BE323" s="2"/>
      <c r="BF323" s="2">
        <f>IF(ISNA(MATCH($BC323,'2001'!$A$44:$A$139,0)),97,MATCH($BC323,'2001'!$A$44:$A$139,0))</f>
        <v>97</v>
      </c>
      <c r="BG323" s="2">
        <f>IF(ISNA(MATCH($BC323,'2002'!$A$44:$A$139,0)),97,MATCH($BC323,'2002'!$A$44:$A$139,0))</f>
        <v>97</v>
      </c>
      <c r="BH323" s="2">
        <f>IF(ISNA(MATCH($BC323,'2003'!$A$44:$A$139,0)),97,MATCH($BC323,'2003'!$A$44:$A$139,0))</f>
        <v>71</v>
      </c>
      <c r="BI323" s="2">
        <f>IF(ISNA(MATCH($BC323,'2004'!$A$44:$A$139,0)),97,MATCH($BC323,'2004'!$A$44:$A$139,0))</f>
        <v>64</v>
      </c>
      <c r="BJ323" s="2">
        <f>IF(ISNA(MATCH($BC323,'2005'!$A$44:$A$139,0)),97,MATCH($BC323,'2005'!$A$44:$A$139,0))</f>
        <v>97</v>
      </c>
      <c r="BK323" s="2">
        <f>IF(ISNA(MATCH($BC323,'2006'!$A$44:$A$139,0)),97,MATCH($BC323,'2006'!$A$44:$A$139,0))</f>
        <v>97</v>
      </c>
      <c r="BL323" s="2">
        <f>IF(ISNA(MATCH($BC323,'2007'!$A$44:$A$139,0)),97,MATCH($BC323,'2007'!$A$44:$A$139,0))</f>
        <v>97</v>
      </c>
      <c r="BM323" s="2">
        <f>IF(ISNA(MATCH($BC323,'2008'!$A$44:$A$139,0)),97,MATCH($BC323,'2008'!$A$44:$A$139,0))</f>
        <v>97</v>
      </c>
      <c r="BN323" s="2">
        <f>IF(ISNA(MATCH($BC323,'2009'!$A$44:$A$139,0)),97,MATCH($BC323,'2009'!$A$44:$A$139,0))</f>
        <v>97</v>
      </c>
      <c r="BO323" s="154">
        <f>IF(ISNA(MATCH($BC323,'2010'!$A$44:$A$139,0)),97,MATCH($BC323,'2010'!$A$44:$A$139,0))</f>
        <v>97</v>
      </c>
      <c r="BQ323">
        <f t="shared" si="152"/>
        <v>486</v>
      </c>
      <c r="BR323" s="326"/>
      <c r="BS323" s="324"/>
      <c r="BT323" s="324">
        <f t="shared" si="153"/>
        <v>0</v>
      </c>
      <c r="BU323" s="324">
        <f t="shared" si="138"/>
        <v>0</v>
      </c>
      <c r="BV323" s="324">
        <f t="shared" si="139"/>
        <v>9</v>
      </c>
      <c r="BW323" s="324">
        <f t="shared" si="140"/>
        <v>14.9994</v>
      </c>
      <c r="BX323" s="324">
        <f t="shared" si="141"/>
        <v>9.9986000399999995</v>
      </c>
      <c r="BY323" s="324">
        <f t="shared" si="142"/>
        <v>6.6650667866639992</v>
      </c>
      <c r="BZ323" s="324">
        <f t="shared" si="143"/>
        <v>4.4429335199902216</v>
      </c>
      <c r="CA323" s="324">
        <f t="shared" si="144"/>
        <v>2.9616594844254815</v>
      </c>
      <c r="CB323" s="324">
        <f t="shared" si="145"/>
        <v>1.9742422123180259</v>
      </c>
      <c r="CC323" s="325">
        <f t="shared" si="146"/>
        <v>1.316029858731196</v>
      </c>
    </row>
    <row r="324" spans="2:81" ht="13.5" thickBot="1">
      <c r="B324" s="138">
        <v>175</v>
      </c>
      <c r="C324" s="52">
        <f t="shared" si="124"/>
        <v>1</v>
      </c>
      <c r="D324" s="52">
        <f t="shared" si="147"/>
        <v>0</v>
      </c>
      <c r="E324" s="99"/>
      <c r="F324" s="2">
        <f t="shared" si="154"/>
        <v>319</v>
      </c>
      <c r="G324" s="100">
        <v>59</v>
      </c>
      <c r="H324" s="169">
        <f t="shared" si="125"/>
        <v>2</v>
      </c>
      <c r="I324" s="169">
        <f t="shared" si="126"/>
        <v>45</v>
      </c>
      <c r="J324" s="331">
        <f t="shared" si="127"/>
        <v>1.2994914455558435</v>
      </c>
      <c r="K324" s="99"/>
      <c r="L324" s="268"/>
      <c r="M324" s="268" t="str">
        <f>(INDEX(Finish_table!R$4:R$83,MATCH('10Year_History_Results'!$G324,Finish_table!S$4:S$83,0),1))</f>
        <v>W</v>
      </c>
      <c r="N324" s="268" t="e">
        <f>(INDEX(Finish_table!Z$4:Z$99,MATCH('10Year_History_Results'!$G324,Finish_table!AA$4:AA$99,0),1))</f>
        <v>#N/A</v>
      </c>
      <c r="O324" s="268" t="str">
        <f>(INDEX(Finish_table!AI$4:AI$99,MATCH('10Year_History_Results'!$G324,Finish_table!AJ$4:AJ$99,0),1))</f>
        <v>QF</v>
      </c>
      <c r="P324" s="268" t="e">
        <f>(INDEX(Finish_table!AR$4:AR$99,MATCH('10Year_History_Results'!$G324,Finish_table!AS$4:AS$99,0),1))</f>
        <v>#N/A</v>
      </c>
      <c r="Q324" s="268" t="e">
        <f>(INDEX(Finish_table!BA$4:BA$99,MATCH('10Year_History_Results'!$G324,Finish_table!BB$4:BB$99,0),1))</f>
        <v>#N/A</v>
      </c>
      <c r="R324" s="268" t="e">
        <f>(INDEX(Finish_table!BJ$4:BJ$99,MATCH('10Year_History_Results'!$G324,Finish_table!BK$4:BK$99,0),1))</f>
        <v>#N/A</v>
      </c>
      <c r="S324" s="268" t="e">
        <f>(INDEX(Finish_table!BS$4:BS$99,MATCH('10Year_History_Results'!$G324,Finish_table!BT$4:BT$99,0),1))</f>
        <v>#N/A</v>
      </c>
      <c r="T324" s="268" t="e">
        <f>(INDEX(Finish_table!CB$4:CB$99,MATCH('10Year_History_Results'!$G324,Finish_table!CC$4:CC$99,0),1))</f>
        <v>#N/A</v>
      </c>
      <c r="U324" s="268" t="e">
        <f>(INDEX(Finish_table!CK$4:CK$99,MATCH('10Year_History_Results'!$G324,Finish_table!CL$4:CL$99,0),1))</f>
        <v>#N/A</v>
      </c>
      <c r="V324" s="288" t="e">
        <f>(INDEX(Finish_table!CT$4:CT$99,MATCH('10Year_History_Results'!$G324,Finish_table!CU$4:CU$99,0),1))</f>
        <v>#N/A</v>
      </c>
      <c r="W324" s="2"/>
      <c r="Z324">
        <f t="shared" si="128"/>
        <v>59</v>
      </c>
      <c r="AA324" s="117"/>
      <c r="AB324" s="2"/>
      <c r="AC324" s="2">
        <f t="shared" si="148"/>
        <v>30</v>
      </c>
      <c r="AD324" s="2">
        <f t="shared" si="129"/>
        <v>0</v>
      </c>
      <c r="AE324" s="2">
        <f t="shared" si="130"/>
        <v>0</v>
      </c>
      <c r="AF324" s="2">
        <f t="shared" si="131"/>
        <v>0</v>
      </c>
      <c r="AG324" s="2">
        <f t="shared" si="132"/>
        <v>0</v>
      </c>
      <c r="AH324" s="2">
        <f t="shared" si="133"/>
        <v>0</v>
      </c>
      <c r="AI324" s="2">
        <f t="shared" si="134"/>
        <v>0</v>
      </c>
      <c r="AJ324" s="2">
        <f t="shared" si="135"/>
        <v>0</v>
      </c>
      <c r="AK324" s="2">
        <f t="shared" si="136"/>
        <v>0</v>
      </c>
      <c r="AL324" s="154">
        <f t="shared" si="137"/>
        <v>0</v>
      </c>
      <c r="AM324" s="2">
        <f t="shared" si="149"/>
        <v>9.4868329805051381</v>
      </c>
      <c r="AN324" s="2"/>
      <c r="AO324">
        <f t="shared" si="150"/>
        <v>59</v>
      </c>
      <c r="AP324" s="117"/>
      <c r="AQ324" s="2"/>
      <c r="AR324" s="2">
        <f>INDEX('2001'!$B$44:$B$140,'10Year_History_Results'!BF324)</f>
        <v>11</v>
      </c>
      <c r="AS324" s="2">
        <f>INDEX('2002'!$B$44:$B$140,'10Year_History_Results'!BG324)</f>
        <v>0</v>
      </c>
      <c r="AT324" s="2">
        <f>INDEX('2003'!$B$44:$B$140,'10Year_History_Results'!BH324)</f>
        <v>4</v>
      </c>
      <c r="AU324" s="2">
        <f>INDEX('2004'!$B$44:$B$140,'10Year_History_Results'!BI324)</f>
        <v>0</v>
      </c>
      <c r="AV324" s="2">
        <f>INDEX('2005'!$B$44:$B$140,'10Year_History_Results'!BJ324)</f>
        <v>0</v>
      </c>
      <c r="AW324" s="2">
        <f>INDEX('2006'!$B$44:$B$140,'10Year_History_Results'!BK324)</f>
        <v>0</v>
      </c>
      <c r="AX324" s="2">
        <f>INDEX('2007'!$B$44:$B$140,'10Year_History_Results'!BL324)</f>
        <v>0</v>
      </c>
      <c r="AY324" s="2">
        <f>INDEX('2008'!$B$44:$B$140,'10Year_History_Results'!BM324)</f>
        <v>0</v>
      </c>
      <c r="AZ324" s="2">
        <f>INDEX('2009'!$B$44:$B$140,'10Year_History_Results'!BN324)</f>
        <v>0</v>
      </c>
      <c r="BA324" s="154">
        <f>INDEX('2010'!$B$44:$B$140,'10Year_History_Results'!BO324)</f>
        <v>0</v>
      </c>
      <c r="BC324">
        <f t="shared" si="151"/>
        <v>59</v>
      </c>
      <c r="BD324" s="117"/>
      <c r="BE324" s="2"/>
      <c r="BF324" s="2">
        <f>IF(ISNA(MATCH($BC324,'2001'!$A$44:$A$139,0)),97,MATCH($BC324,'2001'!$A$44:$A$139,0))</f>
        <v>13</v>
      </c>
      <c r="BG324" s="2">
        <f>IF(ISNA(MATCH($BC324,'2002'!$A$44:$A$139,0)),97,MATCH($BC324,'2002'!$A$44:$A$139,0))</f>
        <v>97</v>
      </c>
      <c r="BH324" s="2">
        <f>IF(ISNA(MATCH($BC324,'2003'!$A$44:$A$139,0)),97,MATCH($BC324,'2003'!$A$44:$A$139,0))</f>
        <v>10</v>
      </c>
      <c r="BI324" s="2">
        <f>IF(ISNA(MATCH($BC324,'2004'!$A$44:$A$139,0)),97,MATCH($BC324,'2004'!$A$44:$A$139,0))</f>
        <v>97</v>
      </c>
      <c r="BJ324" s="2">
        <f>IF(ISNA(MATCH($BC324,'2005'!$A$44:$A$139,0)),97,MATCH($BC324,'2005'!$A$44:$A$139,0))</f>
        <v>97</v>
      </c>
      <c r="BK324" s="2">
        <f>IF(ISNA(MATCH($BC324,'2006'!$A$44:$A$139,0)),97,MATCH($BC324,'2006'!$A$44:$A$139,0))</f>
        <v>97</v>
      </c>
      <c r="BL324" s="2">
        <f>IF(ISNA(MATCH($BC324,'2007'!$A$44:$A$139,0)),97,MATCH($BC324,'2007'!$A$44:$A$139,0))</f>
        <v>97</v>
      </c>
      <c r="BM324" s="2">
        <f>IF(ISNA(MATCH($BC324,'2008'!$A$44:$A$139,0)),97,MATCH($BC324,'2008'!$A$44:$A$139,0))</f>
        <v>97</v>
      </c>
      <c r="BN324" s="2">
        <f>IF(ISNA(MATCH($BC324,'2009'!$A$44:$A$139,0)),97,MATCH($BC324,'2009'!$A$44:$A$139,0))</f>
        <v>97</v>
      </c>
      <c r="BO324" s="154">
        <f>IF(ISNA(MATCH($BC324,'2010'!$A$44:$A$139,0)),97,MATCH($BC324,'2010'!$A$44:$A$139,0))</f>
        <v>97</v>
      </c>
      <c r="BQ324">
        <f t="shared" si="152"/>
        <v>59</v>
      </c>
      <c r="BR324" s="326"/>
      <c r="BS324" s="324"/>
      <c r="BT324" s="324">
        <f t="shared" si="153"/>
        <v>41</v>
      </c>
      <c r="BU324" s="324">
        <f t="shared" si="138"/>
        <v>27.3306</v>
      </c>
      <c r="BV324" s="324">
        <f t="shared" si="139"/>
        <v>22.218577960000001</v>
      </c>
      <c r="BW324" s="324">
        <f t="shared" si="140"/>
        <v>14.810904068136001</v>
      </c>
      <c r="BX324" s="324">
        <f t="shared" si="141"/>
        <v>9.872948651819458</v>
      </c>
      <c r="BY324" s="324">
        <f t="shared" si="142"/>
        <v>6.5813075713028502</v>
      </c>
      <c r="BZ324" s="324">
        <f t="shared" si="143"/>
        <v>4.3870996270304801</v>
      </c>
      <c r="CA324" s="324">
        <f t="shared" si="144"/>
        <v>2.9244406113785177</v>
      </c>
      <c r="CB324" s="324">
        <f t="shared" si="145"/>
        <v>1.9494321115449198</v>
      </c>
      <c r="CC324" s="325">
        <f t="shared" si="146"/>
        <v>1.2994914455558435</v>
      </c>
    </row>
    <row r="325" spans="2:81" ht="13.5" thickBot="1">
      <c r="B325" s="139">
        <v>175</v>
      </c>
      <c r="C325" s="52">
        <f t="shared" si="124"/>
        <v>2</v>
      </c>
      <c r="D325" s="52">
        <f t="shared" si="147"/>
        <v>0</v>
      </c>
      <c r="E325" s="99"/>
      <c r="F325" s="2">
        <f t="shared" si="154"/>
        <v>320</v>
      </c>
      <c r="G325" s="100">
        <v>306</v>
      </c>
      <c r="H325" s="169">
        <f t="shared" si="125"/>
        <v>2</v>
      </c>
      <c r="I325" s="169">
        <f t="shared" si="126"/>
        <v>31</v>
      </c>
      <c r="J325" s="331">
        <f t="shared" si="127"/>
        <v>1.2606250733640472</v>
      </c>
      <c r="K325" s="99"/>
      <c r="L325" s="268"/>
      <c r="M325" s="268" t="str">
        <f>(INDEX(Finish_table!R$4:R$83,MATCH('10Year_History_Results'!$G325,Finish_table!S$4:S$83,0),1))</f>
        <v>SF</v>
      </c>
      <c r="N325" s="268" t="e">
        <f>(INDEX(Finish_table!Z$4:Z$99,MATCH('10Year_History_Results'!$G325,Finish_table!AA$4:AA$99,0),1))</f>
        <v>#N/A</v>
      </c>
      <c r="O325" s="268" t="str">
        <f>(INDEX(Finish_table!AI$4:AI$99,MATCH('10Year_History_Results'!$G325,Finish_table!AJ$4:AJ$99,0),1))</f>
        <v>QF</v>
      </c>
      <c r="P325" s="268" t="e">
        <f>(INDEX(Finish_table!AR$4:AR$99,MATCH('10Year_History_Results'!$G325,Finish_table!AS$4:AS$99,0),1))</f>
        <v>#N/A</v>
      </c>
      <c r="Q325" s="268" t="e">
        <f>(INDEX(Finish_table!BA$4:BA$99,MATCH('10Year_History_Results'!$G325,Finish_table!BB$4:BB$99,0),1))</f>
        <v>#N/A</v>
      </c>
      <c r="R325" s="268" t="e">
        <f>(INDEX(Finish_table!BJ$4:BJ$99,MATCH('10Year_History_Results'!$G325,Finish_table!BK$4:BK$99,0),1))</f>
        <v>#N/A</v>
      </c>
      <c r="S325" s="268" t="e">
        <f>(INDEX(Finish_table!BS$4:BS$99,MATCH('10Year_History_Results'!$G325,Finish_table!BT$4:BT$99,0),1))</f>
        <v>#N/A</v>
      </c>
      <c r="T325" s="268" t="e">
        <f>(INDEX(Finish_table!CB$4:CB$99,MATCH('10Year_History_Results'!$G325,Finish_table!CC$4:CC$99,0),1))</f>
        <v>#N/A</v>
      </c>
      <c r="U325" s="268" t="e">
        <f>(INDEX(Finish_table!CK$4:CK$99,MATCH('10Year_History_Results'!$G325,Finish_table!CL$4:CL$99,0),1))</f>
        <v>#N/A</v>
      </c>
      <c r="V325" s="288" t="e">
        <f>(INDEX(Finish_table!CT$4:CT$99,MATCH('10Year_History_Results'!$G325,Finish_table!CU$4:CU$99,0),1))</f>
        <v>#N/A</v>
      </c>
      <c r="W325" s="2"/>
      <c r="Z325">
        <f t="shared" si="128"/>
        <v>306</v>
      </c>
      <c r="AA325" s="117"/>
      <c r="AB325" s="2"/>
      <c r="AC325" s="2">
        <f t="shared" si="148"/>
        <v>10</v>
      </c>
      <c r="AD325" s="2">
        <f t="shared" si="129"/>
        <v>0</v>
      </c>
      <c r="AE325" s="2">
        <f t="shared" si="130"/>
        <v>0</v>
      </c>
      <c r="AF325" s="2">
        <f t="shared" si="131"/>
        <v>0</v>
      </c>
      <c r="AG325" s="2">
        <f t="shared" si="132"/>
        <v>0</v>
      </c>
      <c r="AH325" s="2">
        <f t="shared" si="133"/>
        <v>0</v>
      </c>
      <c r="AI325" s="2">
        <f t="shared" si="134"/>
        <v>0</v>
      </c>
      <c r="AJ325" s="2">
        <f t="shared" si="135"/>
        <v>0</v>
      </c>
      <c r="AK325" s="2">
        <f t="shared" si="136"/>
        <v>0</v>
      </c>
      <c r="AL325" s="154">
        <f t="shared" si="137"/>
        <v>0</v>
      </c>
      <c r="AM325" s="2">
        <f t="shared" si="149"/>
        <v>3.1622776601683795</v>
      </c>
      <c r="AN325" s="2"/>
      <c r="AO325">
        <f t="shared" si="150"/>
        <v>306</v>
      </c>
      <c r="AP325" s="117"/>
      <c r="AQ325" s="2"/>
      <c r="AR325" s="2">
        <f>INDEX('2001'!$B$44:$B$140,'10Year_History_Results'!BF325)</f>
        <v>7</v>
      </c>
      <c r="AS325" s="2">
        <f>INDEX('2002'!$B$44:$B$140,'10Year_History_Results'!BG325)</f>
        <v>0</v>
      </c>
      <c r="AT325" s="2">
        <f>INDEX('2003'!$B$44:$B$140,'10Year_History_Results'!BH325)</f>
        <v>14</v>
      </c>
      <c r="AU325" s="2">
        <f>INDEX('2004'!$B$44:$B$140,'10Year_History_Results'!BI325)</f>
        <v>0</v>
      </c>
      <c r="AV325" s="2">
        <f>INDEX('2005'!$B$44:$B$140,'10Year_History_Results'!BJ325)</f>
        <v>0</v>
      </c>
      <c r="AW325" s="2">
        <f>INDEX('2006'!$B$44:$B$140,'10Year_History_Results'!BK325)</f>
        <v>0</v>
      </c>
      <c r="AX325" s="2">
        <f>INDEX('2007'!$B$44:$B$140,'10Year_History_Results'!BL325)</f>
        <v>0</v>
      </c>
      <c r="AY325" s="2">
        <f>INDEX('2008'!$B$44:$B$140,'10Year_History_Results'!BM325)</f>
        <v>0</v>
      </c>
      <c r="AZ325" s="2">
        <f>INDEX('2009'!$B$44:$B$140,'10Year_History_Results'!BN325)</f>
        <v>0</v>
      </c>
      <c r="BA325" s="154">
        <f>INDEX('2010'!$B$44:$B$140,'10Year_History_Results'!BO325)</f>
        <v>0</v>
      </c>
      <c r="BC325">
        <f t="shared" si="151"/>
        <v>306</v>
      </c>
      <c r="BD325" s="117"/>
      <c r="BE325" s="2"/>
      <c r="BF325" s="2">
        <f>IF(ISNA(MATCH($BC325,'2001'!$A$44:$A$139,0)),97,MATCH($BC325,'2001'!$A$44:$A$139,0))</f>
        <v>63</v>
      </c>
      <c r="BG325" s="2">
        <f>IF(ISNA(MATCH($BC325,'2002'!$A$44:$A$139,0)),97,MATCH($BC325,'2002'!$A$44:$A$139,0))</f>
        <v>97</v>
      </c>
      <c r="BH325" s="2">
        <f>IF(ISNA(MATCH($BC325,'2003'!$A$44:$A$139,0)),97,MATCH($BC325,'2003'!$A$44:$A$139,0))</f>
        <v>55</v>
      </c>
      <c r="BI325" s="2">
        <f>IF(ISNA(MATCH($BC325,'2004'!$A$44:$A$139,0)),97,MATCH($BC325,'2004'!$A$44:$A$139,0))</f>
        <v>97</v>
      </c>
      <c r="BJ325" s="2">
        <f>IF(ISNA(MATCH($BC325,'2005'!$A$44:$A$139,0)),97,MATCH($BC325,'2005'!$A$44:$A$139,0))</f>
        <v>97</v>
      </c>
      <c r="BK325" s="2">
        <f>IF(ISNA(MATCH($BC325,'2006'!$A$44:$A$139,0)),97,MATCH($BC325,'2006'!$A$44:$A$139,0))</f>
        <v>97</v>
      </c>
      <c r="BL325" s="2">
        <f>IF(ISNA(MATCH($BC325,'2007'!$A$44:$A$139,0)),97,MATCH($BC325,'2007'!$A$44:$A$139,0))</f>
        <v>97</v>
      </c>
      <c r="BM325" s="2">
        <f>IF(ISNA(MATCH($BC325,'2008'!$A$44:$A$139,0)),97,MATCH($BC325,'2008'!$A$44:$A$139,0))</f>
        <v>97</v>
      </c>
      <c r="BN325" s="2">
        <f>IF(ISNA(MATCH($BC325,'2009'!$A$44:$A$139,0)),97,MATCH($BC325,'2009'!$A$44:$A$139,0))</f>
        <v>97</v>
      </c>
      <c r="BO325" s="154">
        <f>IF(ISNA(MATCH($BC325,'2010'!$A$44:$A$139,0)),97,MATCH($BC325,'2010'!$A$44:$A$139,0))</f>
        <v>97</v>
      </c>
      <c r="BQ325">
        <f t="shared" si="152"/>
        <v>306</v>
      </c>
      <c r="BR325" s="326"/>
      <c r="BS325" s="324"/>
      <c r="BT325" s="324">
        <f t="shared" si="153"/>
        <v>17</v>
      </c>
      <c r="BU325" s="324">
        <f t="shared" si="138"/>
        <v>11.3322</v>
      </c>
      <c r="BV325" s="324">
        <f t="shared" si="139"/>
        <v>21.554044519999998</v>
      </c>
      <c r="BW325" s="324">
        <f t="shared" si="140"/>
        <v>14.367926077031997</v>
      </c>
      <c r="BX325" s="324">
        <f t="shared" si="141"/>
        <v>9.5776595229495296</v>
      </c>
      <c r="BY325" s="324">
        <f t="shared" si="142"/>
        <v>6.3844678379981561</v>
      </c>
      <c r="BZ325" s="324">
        <f t="shared" si="143"/>
        <v>4.2558862608095707</v>
      </c>
      <c r="CA325" s="324">
        <f t="shared" si="144"/>
        <v>2.8369737814556597</v>
      </c>
      <c r="CB325" s="324">
        <f t="shared" si="145"/>
        <v>1.8911267227183426</v>
      </c>
      <c r="CC325" s="325">
        <f t="shared" si="146"/>
        <v>1.2606250733640472</v>
      </c>
    </row>
    <row r="326" spans="2:81" ht="13.5" thickBot="1">
      <c r="B326" s="283">
        <v>175</v>
      </c>
      <c r="C326" s="52">
        <f t="shared" ref="C326:C389" si="155">IF(B326&lt;&gt;B325,1,C325+1)</f>
        <v>3</v>
      </c>
      <c r="D326" s="52">
        <f t="shared" si="147"/>
        <v>0</v>
      </c>
      <c r="E326" s="99"/>
      <c r="F326" s="2">
        <f t="shared" si="154"/>
        <v>321</v>
      </c>
      <c r="G326" s="158">
        <v>281</v>
      </c>
      <c r="H326" s="169">
        <f t="shared" ref="H326:H389" si="156">10- COUNTIF(K326:V326,"#N/A")</f>
        <v>1</v>
      </c>
      <c r="I326" s="169">
        <f t="shared" ref="I326:I389" si="157">SUM(AA326:AL326)+SUM(AR326:BA326)</f>
        <v>14</v>
      </c>
      <c r="J326" s="331">
        <f t="shared" ref="J326:J389" si="158">CC326</f>
        <v>1.2283436685625255</v>
      </c>
      <c r="K326" s="99"/>
      <c r="L326" s="268"/>
      <c r="M326" s="268" t="e">
        <f>(INDEX(Finish_table!R$4:R$83,MATCH('10Year_History_Results'!$G326,Finish_table!S$4:S$83,0),1))</f>
        <v>#N/A</v>
      </c>
      <c r="N326" s="268" t="e">
        <f>(INDEX(Finish_table!Z$4:Z$99,MATCH('10Year_History_Results'!$G326,Finish_table!AA$4:AA$99,0),1))</f>
        <v>#N/A</v>
      </c>
      <c r="O326" s="268" t="e">
        <f>(INDEX(Finish_table!AI$4:AI$99,MATCH('10Year_History_Results'!$G326,Finish_table!AJ$4:AJ$99,0),1))</f>
        <v>#N/A</v>
      </c>
      <c r="P326" s="268" t="str">
        <f>(INDEX(Finish_table!AR$4:AR$99,MATCH('10Year_History_Results'!$G326,Finish_table!AS$4:AS$99,0),1))</f>
        <v>QF</v>
      </c>
      <c r="Q326" s="268" t="e">
        <f>(INDEX(Finish_table!BA$4:BA$99,MATCH('10Year_History_Results'!$G326,Finish_table!BB$4:BB$99,0),1))</f>
        <v>#N/A</v>
      </c>
      <c r="R326" s="268" t="e">
        <f>(INDEX(Finish_table!BJ$4:BJ$99,MATCH('10Year_History_Results'!$G326,Finish_table!BK$4:BK$99,0),1))</f>
        <v>#N/A</v>
      </c>
      <c r="S326" s="268" t="e">
        <f>(INDEX(Finish_table!BS$4:BS$99,MATCH('10Year_History_Results'!$G326,Finish_table!BT$4:BT$99,0),1))</f>
        <v>#N/A</v>
      </c>
      <c r="T326" s="268" t="e">
        <f>(INDEX(Finish_table!CB$4:CB$99,MATCH('10Year_History_Results'!$G326,Finish_table!CC$4:CC$99,0),1))</f>
        <v>#N/A</v>
      </c>
      <c r="U326" s="268" t="e">
        <f>(INDEX(Finish_table!CK$4:CK$99,MATCH('10Year_History_Results'!$G326,Finish_table!CL$4:CL$99,0),1))</f>
        <v>#N/A</v>
      </c>
      <c r="V326" s="288" t="e">
        <f>(INDEX(Finish_table!CT$4:CT$99,MATCH('10Year_History_Results'!$G326,Finish_table!CU$4:CU$99,0),1))</f>
        <v>#N/A</v>
      </c>
      <c r="W326" s="2"/>
      <c r="Z326">
        <f t="shared" ref="Z326:Z389" si="159">G326</f>
        <v>281</v>
      </c>
      <c r="AA326" s="117"/>
      <c r="AB326" s="2"/>
      <c r="AC326" s="2">
        <f t="shared" si="148"/>
        <v>0</v>
      </c>
      <c r="AD326" s="2">
        <f t="shared" ref="AD326:AD389" si="160">IF(ISNA(N326),0,IF(N326="QF",0,IF(N326="SF",10,IF(N326="F",20,IF(N326="W",30,IF(N326="WF",40,IF(N326="WC",50,0)))))))</f>
        <v>0</v>
      </c>
      <c r="AE326" s="2">
        <f t="shared" ref="AE326:AE389" si="161">IF(ISNA(O326),0,IF(O326="QF",0,IF(O326="SF",10,IF(O326="F",20,IF(O326="W",30,IF(O326="WF",40,IF(O326="WC",50,0)))))))</f>
        <v>0</v>
      </c>
      <c r="AF326" s="2">
        <f t="shared" ref="AF326:AF389" si="162">IF(ISNA(P326),0,IF(P326="QF",0,IF(P326="SF",10,IF(P326="F",20,IF(P326="W",30,IF(P326="WF",40,IF(P326="WC",50,0)))))))</f>
        <v>0</v>
      </c>
      <c r="AG326" s="2">
        <f t="shared" ref="AG326:AG389" si="163">IF(ISNA(Q326),0,IF(Q326="QF",0,IF(Q326="SF",10,IF(Q326="F",20,IF(Q326="W",30,IF(Q326="WF",40,IF(Q326="WC",50,0)))))))</f>
        <v>0</v>
      </c>
      <c r="AH326" s="2">
        <f t="shared" ref="AH326:AH389" si="164">IF(ISNA(R326),0,IF(R326="QF",0,IF(R326="SF",10,IF(R326="F",20,IF(R326="W",30,IF(R326="WF",40,IF(R326="WC",50,0)))))))</f>
        <v>0</v>
      </c>
      <c r="AI326" s="2">
        <f t="shared" ref="AI326:AI389" si="165">IF(ISNA(S326),0,IF(S326="QF",0,IF(S326="SF",10,IF(S326="F",20,IF(S326="W",30,IF(S326="WF",40,IF(S326="WC",50,0)))))))</f>
        <v>0</v>
      </c>
      <c r="AJ326" s="2">
        <f t="shared" ref="AJ326:AJ389" si="166">IF(ISNA(T326),0,IF(T326="QF",0,IF(T326="SF",10,IF(T326="F",20,IF(T326="W",30,IF(T326="WF",40,IF(T326="WC",50,0)))))))</f>
        <v>0</v>
      </c>
      <c r="AK326" s="2">
        <f t="shared" ref="AK326:AK389" si="167">IF(ISNA(U326),0,IF(U326="QF",0,IF(U326="SF",10,IF(U326="F",20,IF(U326="W",30,IF(U326="WF",40,IF(U326="WC",50,0)))))))</f>
        <v>0</v>
      </c>
      <c r="AL326" s="154">
        <f t="shared" ref="AL326:AL389" si="168">IF(ISNA(V326),0,IF(V326="QF",0,IF(V326="SF",10,IF(V326="F",20,IF(V326="W",30,IF(V326="WF",40,IF(V326="WC",50,0)))))))</f>
        <v>0</v>
      </c>
      <c r="AM326" s="2">
        <f t="shared" si="149"/>
        <v>0</v>
      </c>
      <c r="AN326" s="2"/>
      <c r="AO326">
        <f t="shared" si="150"/>
        <v>281</v>
      </c>
      <c r="AP326" s="117"/>
      <c r="AQ326" s="2"/>
      <c r="AR326" s="2">
        <f>INDEX('2001'!$B$44:$B$140,'10Year_History_Results'!BF326)</f>
        <v>0</v>
      </c>
      <c r="AS326" s="2">
        <f>INDEX('2002'!$B$44:$B$140,'10Year_History_Results'!BG326)</f>
        <v>0</v>
      </c>
      <c r="AT326" s="2">
        <f>INDEX('2003'!$B$44:$B$140,'10Year_History_Results'!BH326)</f>
        <v>0</v>
      </c>
      <c r="AU326" s="2">
        <f>INDEX('2004'!$B$44:$B$140,'10Year_History_Results'!BI326)</f>
        <v>14</v>
      </c>
      <c r="AV326" s="2">
        <f>INDEX('2005'!$B$44:$B$140,'10Year_History_Results'!BJ326)</f>
        <v>0</v>
      </c>
      <c r="AW326" s="2">
        <f>INDEX('2006'!$B$44:$B$140,'10Year_History_Results'!BK326)</f>
        <v>0</v>
      </c>
      <c r="AX326" s="2">
        <f>INDEX('2007'!$B$44:$B$140,'10Year_History_Results'!BL326)</f>
        <v>0</v>
      </c>
      <c r="AY326" s="2">
        <f>INDEX('2008'!$B$44:$B$140,'10Year_History_Results'!BM326)</f>
        <v>0</v>
      </c>
      <c r="AZ326" s="2">
        <f>INDEX('2009'!$B$44:$B$140,'10Year_History_Results'!BN326)</f>
        <v>0</v>
      </c>
      <c r="BA326" s="154">
        <f>INDEX('2010'!$B$44:$B$140,'10Year_History_Results'!BO326)</f>
        <v>0</v>
      </c>
      <c r="BC326">
        <f t="shared" si="151"/>
        <v>281</v>
      </c>
      <c r="BD326" s="117"/>
      <c r="BE326" s="2"/>
      <c r="BF326" s="2">
        <f>IF(ISNA(MATCH($BC326,'2001'!$A$44:$A$139,0)),97,MATCH($BC326,'2001'!$A$44:$A$139,0))</f>
        <v>97</v>
      </c>
      <c r="BG326" s="2">
        <f>IF(ISNA(MATCH($BC326,'2002'!$A$44:$A$139,0)),97,MATCH($BC326,'2002'!$A$44:$A$139,0))</f>
        <v>97</v>
      </c>
      <c r="BH326" s="2">
        <f>IF(ISNA(MATCH($BC326,'2003'!$A$44:$A$139,0)),97,MATCH($BC326,'2003'!$A$44:$A$139,0))</f>
        <v>97</v>
      </c>
      <c r="BI326" s="2">
        <f>IF(ISNA(MATCH($BC326,'2004'!$A$44:$A$139,0)),97,MATCH($BC326,'2004'!$A$44:$A$139,0))</f>
        <v>42</v>
      </c>
      <c r="BJ326" s="2">
        <f>IF(ISNA(MATCH($BC326,'2005'!$A$44:$A$139,0)),97,MATCH($BC326,'2005'!$A$44:$A$139,0))</f>
        <v>97</v>
      </c>
      <c r="BK326" s="2">
        <f>IF(ISNA(MATCH($BC326,'2006'!$A$44:$A$139,0)),97,MATCH($BC326,'2006'!$A$44:$A$139,0))</f>
        <v>97</v>
      </c>
      <c r="BL326" s="2">
        <f>IF(ISNA(MATCH($BC326,'2007'!$A$44:$A$139,0)),97,MATCH($BC326,'2007'!$A$44:$A$139,0))</f>
        <v>97</v>
      </c>
      <c r="BM326" s="2">
        <f>IF(ISNA(MATCH($BC326,'2008'!$A$44:$A$139,0)),97,MATCH($BC326,'2008'!$A$44:$A$139,0))</f>
        <v>97</v>
      </c>
      <c r="BN326" s="2">
        <f>IF(ISNA(MATCH($BC326,'2009'!$A$44:$A$139,0)),97,MATCH($BC326,'2009'!$A$44:$A$139,0))</f>
        <v>97</v>
      </c>
      <c r="BO326" s="154">
        <f>IF(ISNA(MATCH($BC326,'2010'!$A$44:$A$139,0)),97,MATCH($BC326,'2010'!$A$44:$A$139,0))</f>
        <v>97</v>
      </c>
      <c r="BQ326">
        <f t="shared" si="152"/>
        <v>281</v>
      </c>
      <c r="BR326" s="326"/>
      <c r="BS326" s="324"/>
      <c r="BT326" s="324">
        <f t="shared" si="153"/>
        <v>0</v>
      </c>
      <c r="BU326" s="324">
        <f t="shared" ref="BU326:BU389" si="169">(AS326+AD326)+(BT326*$X$1)</f>
        <v>0</v>
      </c>
      <c r="BV326" s="324">
        <f t="shared" ref="BV326:BV389" si="170">AT326+AE326+(BU326*$X$1)</f>
        <v>0</v>
      </c>
      <c r="BW326" s="324">
        <f t="shared" ref="BW326:BW389" si="171">AU326+AF326+(BV326*$X$1)</f>
        <v>14</v>
      </c>
      <c r="BX326" s="324">
        <f t="shared" ref="BX326:BX389" si="172">AV326+AG326+(BW326*$X$1)</f>
        <v>9.3323999999999998</v>
      </c>
      <c r="BY326" s="324">
        <f t="shared" ref="BY326:BY389" si="173">AW326+AH326+(BX326*$X$1)</f>
        <v>6.2209778399999998</v>
      </c>
      <c r="BZ326" s="324">
        <f t="shared" ref="BZ326:BZ389" si="174">AX326+AI326+(BY326*$X$1)</f>
        <v>4.1469038281439996</v>
      </c>
      <c r="CA326" s="324">
        <f t="shared" ref="CA326:CA389" si="175">AY326+AJ326+(BZ326*$X$1)</f>
        <v>2.7643260918407901</v>
      </c>
      <c r="CB326" s="324">
        <f t="shared" ref="CB326:CB389" si="176">AZ326+AK326+(CA326*$X$1)</f>
        <v>1.8426997728210706</v>
      </c>
      <c r="CC326" s="325">
        <f t="shared" ref="CC326:CC389" si="177">BA326+AL326+(CB326*$X$1)</f>
        <v>1.2283436685625255</v>
      </c>
    </row>
    <row r="327" spans="2:81" ht="13.5" thickBot="1">
      <c r="B327" s="138">
        <v>175</v>
      </c>
      <c r="C327" s="52">
        <f t="shared" si="155"/>
        <v>4</v>
      </c>
      <c r="D327" s="52">
        <f t="shared" ref="D327:D390" si="178">IF(C327&gt;=C328,C327,0)</f>
        <v>0</v>
      </c>
      <c r="E327" s="99"/>
      <c r="F327" s="2">
        <f t="shared" si="154"/>
        <v>322</v>
      </c>
      <c r="G327" s="158">
        <v>456</v>
      </c>
      <c r="H327" s="169">
        <f t="shared" si="156"/>
        <v>1</v>
      </c>
      <c r="I327" s="169">
        <f t="shared" si="157"/>
        <v>14</v>
      </c>
      <c r="J327" s="331">
        <f t="shared" si="158"/>
        <v>1.2283436685625255</v>
      </c>
      <c r="K327" s="99"/>
      <c r="L327" s="268"/>
      <c r="M327" s="268" t="e">
        <f>(INDEX(Finish_table!R$4:R$83,MATCH('10Year_History_Results'!$G327,Finish_table!S$4:S$83,0),1))</f>
        <v>#N/A</v>
      </c>
      <c r="N327" s="268" t="e">
        <f>(INDEX(Finish_table!Z$4:Z$99,MATCH('10Year_History_Results'!$G327,Finish_table!AA$4:AA$99,0),1))</f>
        <v>#N/A</v>
      </c>
      <c r="O327" s="268" t="e">
        <f>(INDEX(Finish_table!AI$4:AI$99,MATCH('10Year_History_Results'!$G327,Finish_table!AJ$4:AJ$99,0),1))</f>
        <v>#N/A</v>
      </c>
      <c r="P327" s="268" t="str">
        <f>(INDEX(Finish_table!AR$4:AR$99,MATCH('10Year_History_Results'!$G327,Finish_table!AS$4:AS$99,0),1))</f>
        <v>QF</v>
      </c>
      <c r="Q327" s="268" t="e">
        <f>(INDEX(Finish_table!BA$4:BA$99,MATCH('10Year_History_Results'!$G327,Finish_table!BB$4:BB$99,0),1))</f>
        <v>#N/A</v>
      </c>
      <c r="R327" s="268" t="e">
        <f>(INDEX(Finish_table!BJ$4:BJ$99,MATCH('10Year_History_Results'!$G327,Finish_table!BK$4:BK$99,0),1))</f>
        <v>#N/A</v>
      </c>
      <c r="S327" s="268" t="e">
        <f>(INDEX(Finish_table!BS$4:BS$99,MATCH('10Year_History_Results'!$G327,Finish_table!BT$4:BT$99,0),1))</f>
        <v>#N/A</v>
      </c>
      <c r="T327" s="268" t="e">
        <f>(INDEX(Finish_table!CB$4:CB$99,MATCH('10Year_History_Results'!$G327,Finish_table!CC$4:CC$99,0),1))</f>
        <v>#N/A</v>
      </c>
      <c r="U327" s="268" t="e">
        <f>(INDEX(Finish_table!CK$4:CK$99,MATCH('10Year_History_Results'!$G327,Finish_table!CL$4:CL$99,0),1))</f>
        <v>#N/A</v>
      </c>
      <c r="V327" s="288" t="e">
        <f>(INDEX(Finish_table!CT$4:CT$99,MATCH('10Year_History_Results'!$G327,Finish_table!CU$4:CU$99,0),1))</f>
        <v>#N/A</v>
      </c>
      <c r="W327" s="2"/>
      <c r="Z327">
        <f t="shared" si="159"/>
        <v>456</v>
      </c>
      <c r="AA327" s="117"/>
      <c r="AB327" s="2"/>
      <c r="AC327" s="2">
        <f t="shared" ref="AC327:AC390" si="179">IF(ISNA(M327),0,IF(M327="QF",0,IF(M327="SF",10,IF(M327="F",20,IF(M327="W",30,IF(M327="WF",40,IF(M327="WC",50,0)))))))</f>
        <v>0</v>
      </c>
      <c r="AD327" s="2">
        <f t="shared" si="160"/>
        <v>0</v>
      </c>
      <c r="AE327" s="2">
        <f t="shared" si="161"/>
        <v>0</v>
      </c>
      <c r="AF327" s="2">
        <f t="shared" si="162"/>
        <v>0</v>
      </c>
      <c r="AG327" s="2">
        <f t="shared" si="163"/>
        <v>0</v>
      </c>
      <c r="AH327" s="2">
        <f t="shared" si="164"/>
        <v>0</v>
      </c>
      <c r="AI327" s="2">
        <f t="shared" si="165"/>
        <v>0</v>
      </c>
      <c r="AJ327" s="2">
        <f t="shared" si="166"/>
        <v>0</v>
      </c>
      <c r="AK327" s="2">
        <f t="shared" si="167"/>
        <v>0</v>
      </c>
      <c r="AL327" s="154">
        <f t="shared" si="168"/>
        <v>0</v>
      </c>
      <c r="AM327" s="2">
        <f t="shared" ref="AM327:AM390" si="180">STDEV(AB327:AL327)</f>
        <v>0</v>
      </c>
      <c r="AN327" s="2"/>
      <c r="AO327">
        <f t="shared" ref="AO327:AO390" si="181">$G327</f>
        <v>456</v>
      </c>
      <c r="AP327" s="117"/>
      <c r="AQ327" s="2"/>
      <c r="AR327" s="2">
        <f>INDEX('2001'!$B$44:$B$140,'10Year_History_Results'!BF327)</f>
        <v>0</v>
      </c>
      <c r="AS327" s="2">
        <f>INDEX('2002'!$B$44:$B$140,'10Year_History_Results'!BG327)</f>
        <v>0</v>
      </c>
      <c r="AT327" s="2">
        <f>INDEX('2003'!$B$44:$B$140,'10Year_History_Results'!BH327)</f>
        <v>0</v>
      </c>
      <c r="AU327" s="2">
        <f>INDEX('2004'!$B$44:$B$140,'10Year_History_Results'!BI327)</f>
        <v>14</v>
      </c>
      <c r="AV327" s="2">
        <f>INDEX('2005'!$B$44:$B$140,'10Year_History_Results'!BJ327)</f>
        <v>0</v>
      </c>
      <c r="AW327" s="2">
        <f>INDEX('2006'!$B$44:$B$140,'10Year_History_Results'!BK327)</f>
        <v>0</v>
      </c>
      <c r="AX327" s="2">
        <f>INDEX('2007'!$B$44:$B$140,'10Year_History_Results'!BL327)</f>
        <v>0</v>
      </c>
      <c r="AY327" s="2">
        <f>INDEX('2008'!$B$44:$B$140,'10Year_History_Results'!BM327)</f>
        <v>0</v>
      </c>
      <c r="AZ327" s="2">
        <f>INDEX('2009'!$B$44:$B$140,'10Year_History_Results'!BN327)</f>
        <v>0</v>
      </c>
      <c r="BA327" s="154">
        <f>INDEX('2010'!$B$44:$B$140,'10Year_History_Results'!BO327)</f>
        <v>0</v>
      </c>
      <c r="BC327">
        <f t="shared" ref="BC327:BC390" si="182">$G327</f>
        <v>456</v>
      </c>
      <c r="BD327" s="117"/>
      <c r="BE327" s="2"/>
      <c r="BF327" s="2">
        <f>IF(ISNA(MATCH($BC327,'2001'!$A$44:$A$139,0)),97,MATCH($BC327,'2001'!$A$44:$A$139,0))</f>
        <v>97</v>
      </c>
      <c r="BG327" s="2">
        <f>IF(ISNA(MATCH($BC327,'2002'!$A$44:$A$139,0)),97,MATCH($BC327,'2002'!$A$44:$A$139,0))</f>
        <v>97</v>
      </c>
      <c r="BH327" s="2">
        <f>IF(ISNA(MATCH($BC327,'2003'!$A$44:$A$139,0)),97,MATCH($BC327,'2003'!$A$44:$A$139,0))</f>
        <v>97</v>
      </c>
      <c r="BI327" s="2">
        <f>IF(ISNA(MATCH($BC327,'2004'!$A$44:$A$139,0)),97,MATCH($BC327,'2004'!$A$44:$A$139,0))</f>
        <v>61</v>
      </c>
      <c r="BJ327" s="2">
        <f>IF(ISNA(MATCH($BC327,'2005'!$A$44:$A$139,0)),97,MATCH($BC327,'2005'!$A$44:$A$139,0))</f>
        <v>97</v>
      </c>
      <c r="BK327" s="2">
        <f>IF(ISNA(MATCH($BC327,'2006'!$A$44:$A$139,0)),97,MATCH($BC327,'2006'!$A$44:$A$139,0))</f>
        <v>97</v>
      </c>
      <c r="BL327" s="2">
        <f>IF(ISNA(MATCH($BC327,'2007'!$A$44:$A$139,0)),97,MATCH($BC327,'2007'!$A$44:$A$139,0))</f>
        <v>97</v>
      </c>
      <c r="BM327" s="2">
        <f>IF(ISNA(MATCH($BC327,'2008'!$A$44:$A$139,0)),97,MATCH($BC327,'2008'!$A$44:$A$139,0))</f>
        <v>97</v>
      </c>
      <c r="BN327" s="2">
        <f>IF(ISNA(MATCH($BC327,'2009'!$A$44:$A$139,0)),97,MATCH($BC327,'2009'!$A$44:$A$139,0))</f>
        <v>97</v>
      </c>
      <c r="BO327" s="154">
        <f>IF(ISNA(MATCH($BC327,'2010'!$A$44:$A$139,0)),97,MATCH($BC327,'2010'!$A$44:$A$139,0))</f>
        <v>97</v>
      </c>
      <c r="BQ327">
        <f t="shared" ref="BQ327:BQ390" si="183">G327</f>
        <v>456</v>
      </c>
      <c r="BR327" s="326"/>
      <c r="BS327" s="324"/>
      <c r="BT327" s="324">
        <f t="shared" ref="BT327:BT390" si="184">AR327+AC327</f>
        <v>0</v>
      </c>
      <c r="BU327" s="324">
        <f t="shared" si="169"/>
        <v>0</v>
      </c>
      <c r="BV327" s="324">
        <f t="shared" si="170"/>
        <v>0</v>
      </c>
      <c r="BW327" s="324">
        <f t="shared" si="171"/>
        <v>14</v>
      </c>
      <c r="BX327" s="324">
        <f t="shared" si="172"/>
        <v>9.3323999999999998</v>
      </c>
      <c r="BY327" s="324">
        <f t="shared" si="173"/>
        <v>6.2209778399999998</v>
      </c>
      <c r="BZ327" s="324">
        <f t="shared" si="174"/>
        <v>4.1469038281439996</v>
      </c>
      <c r="CA327" s="324">
        <f t="shared" si="175"/>
        <v>2.7643260918407901</v>
      </c>
      <c r="CB327" s="324">
        <f t="shared" si="176"/>
        <v>1.8426997728210706</v>
      </c>
      <c r="CC327" s="325">
        <f t="shared" si="177"/>
        <v>1.2283436685625255</v>
      </c>
    </row>
    <row r="328" spans="2:81" ht="13.5" thickBot="1">
      <c r="B328" s="138">
        <v>175</v>
      </c>
      <c r="C328" s="52">
        <f t="shared" si="155"/>
        <v>5</v>
      </c>
      <c r="D328" s="52">
        <f t="shared" si="178"/>
        <v>0</v>
      </c>
      <c r="E328" s="99"/>
      <c r="F328" s="2">
        <f t="shared" ref="F328:F391" si="185">F327+1</f>
        <v>323</v>
      </c>
      <c r="G328" s="273">
        <v>433</v>
      </c>
      <c r="H328" s="169">
        <f t="shared" si="156"/>
        <v>1</v>
      </c>
      <c r="I328" s="169">
        <f t="shared" si="157"/>
        <v>21</v>
      </c>
      <c r="J328" s="331">
        <f t="shared" si="158"/>
        <v>1.2282208341956693</v>
      </c>
      <c r="K328" s="99"/>
      <c r="L328" s="268"/>
      <c r="M328" s="268" t="e">
        <f>(INDEX(Finish_table!R$4:R$83,MATCH('10Year_History_Results'!$G328,Finish_table!S$4:S$83,0),1))</f>
        <v>#N/A</v>
      </c>
      <c r="N328" s="268" t="e">
        <f>(INDEX(Finish_table!Z$4:Z$99,MATCH('10Year_History_Results'!$G328,Finish_table!AA$4:AA$99,0),1))</f>
        <v>#N/A</v>
      </c>
      <c r="O328" s="268" t="str">
        <f>(INDEX(Finish_table!AI$4:AI$99,MATCH('10Year_History_Results'!$G328,Finish_table!AJ$4:AJ$99,0),1))</f>
        <v>SF</v>
      </c>
      <c r="P328" s="268" t="e">
        <f>(INDEX(Finish_table!AR$4:AR$99,MATCH('10Year_History_Results'!$G328,Finish_table!AS$4:AS$99,0),1))</f>
        <v>#N/A</v>
      </c>
      <c r="Q328" s="268" t="e">
        <f>(INDEX(Finish_table!BA$4:BA$99,MATCH('10Year_History_Results'!$G328,Finish_table!BB$4:BB$99,0),1))</f>
        <v>#N/A</v>
      </c>
      <c r="R328" s="268" t="e">
        <f>(INDEX(Finish_table!BJ$4:BJ$99,MATCH('10Year_History_Results'!$G328,Finish_table!BK$4:BK$99,0),1))</f>
        <v>#N/A</v>
      </c>
      <c r="S328" s="268" t="e">
        <f>(INDEX(Finish_table!BS$4:BS$99,MATCH('10Year_History_Results'!$G328,Finish_table!BT$4:BT$99,0),1))</f>
        <v>#N/A</v>
      </c>
      <c r="T328" s="268" t="e">
        <f>(INDEX(Finish_table!CB$4:CB$99,MATCH('10Year_History_Results'!$G328,Finish_table!CC$4:CC$99,0),1))</f>
        <v>#N/A</v>
      </c>
      <c r="U328" s="268" t="e">
        <f>(INDEX(Finish_table!CK$4:CK$99,MATCH('10Year_History_Results'!$G328,Finish_table!CL$4:CL$99,0),1))</f>
        <v>#N/A</v>
      </c>
      <c r="V328" s="288" t="e">
        <f>(INDEX(Finish_table!CT$4:CT$99,MATCH('10Year_History_Results'!$G328,Finish_table!CU$4:CU$99,0),1))</f>
        <v>#N/A</v>
      </c>
      <c r="W328" s="2"/>
      <c r="Z328">
        <f t="shared" si="159"/>
        <v>433</v>
      </c>
      <c r="AA328" s="117"/>
      <c r="AB328" s="2"/>
      <c r="AC328" s="2">
        <f t="shared" si="179"/>
        <v>0</v>
      </c>
      <c r="AD328" s="2">
        <f t="shared" si="160"/>
        <v>0</v>
      </c>
      <c r="AE328" s="2">
        <f t="shared" si="161"/>
        <v>10</v>
      </c>
      <c r="AF328" s="2">
        <f t="shared" si="162"/>
        <v>0</v>
      </c>
      <c r="AG328" s="2">
        <f t="shared" si="163"/>
        <v>0</v>
      </c>
      <c r="AH328" s="2">
        <f t="shared" si="164"/>
        <v>0</v>
      </c>
      <c r="AI328" s="2">
        <f t="shared" si="165"/>
        <v>0</v>
      </c>
      <c r="AJ328" s="2">
        <f t="shared" si="166"/>
        <v>0</v>
      </c>
      <c r="AK328" s="2">
        <f t="shared" si="167"/>
        <v>0</v>
      </c>
      <c r="AL328" s="154">
        <f t="shared" si="168"/>
        <v>0</v>
      </c>
      <c r="AM328" s="2">
        <f t="shared" si="180"/>
        <v>3.1622776601683795</v>
      </c>
      <c r="AN328" s="2"/>
      <c r="AO328">
        <f t="shared" si="181"/>
        <v>433</v>
      </c>
      <c r="AP328" s="117"/>
      <c r="AQ328" s="2"/>
      <c r="AR328" s="2">
        <f>INDEX('2001'!$B$44:$B$140,'10Year_History_Results'!BF328)</f>
        <v>0</v>
      </c>
      <c r="AS328" s="2">
        <f>INDEX('2002'!$B$44:$B$140,'10Year_History_Results'!BG328)</f>
        <v>0</v>
      </c>
      <c r="AT328" s="2">
        <f>INDEX('2003'!$B$44:$B$140,'10Year_History_Results'!BH328)</f>
        <v>11</v>
      </c>
      <c r="AU328" s="2">
        <f>INDEX('2004'!$B$44:$B$140,'10Year_History_Results'!BI328)</f>
        <v>0</v>
      </c>
      <c r="AV328" s="2">
        <f>INDEX('2005'!$B$44:$B$140,'10Year_History_Results'!BJ328)</f>
        <v>0</v>
      </c>
      <c r="AW328" s="2">
        <f>INDEX('2006'!$B$44:$B$140,'10Year_History_Results'!BK328)</f>
        <v>0</v>
      </c>
      <c r="AX328" s="2">
        <f>INDEX('2007'!$B$44:$B$140,'10Year_History_Results'!BL328)</f>
        <v>0</v>
      </c>
      <c r="AY328" s="2">
        <f>INDEX('2008'!$B$44:$B$140,'10Year_History_Results'!BM328)</f>
        <v>0</v>
      </c>
      <c r="AZ328" s="2">
        <f>INDEX('2009'!$B$44:$B$140,'10Year_History_Results'!BN328)</f>
        <v>0</v>
      </c>
      <c r="BA328" s="154">
        <f>INDEX('2010'!$B$44:$B$140,'10Year_History_Results'!BO328)</f>
        <v>0</v>
      </c>
      <c r="BC328">
        <f t="shared" si="182"/>
        <v>433</v>
      </c>
      <c r="BD328" s="117"/>
      <c r="BE328" s="2"/>
      <c r="BF328" s="2">
        <f>IF(ISNA(MATCH($BC328,'2001'!$A$44:$A$139,0)),97,MATCH($BC328,'2001'!$A$44:$A$139,0))</f>
        <v>97</v>
      </c>
      <c r="BG328" s="2">
        <f>IF(ISNA(MATCH($BC328,'2002'!$A$44:$A$139,0)),97,MATCH($BC328,'2002'!$A$44:$A$139,0))</f>
        <v>97</v>
      </c>
      <c r="BH328" s="2">
        <f>IF(ISNA(MATCH($BC328,'2003'!$A$44:$A$139,0)),97,MATCH($BC328,'2003'!$A$44:$A$139,0))</f>
        <v>68</v>
      </c>
      <c r="BI328" s="2">
        <f>IF(ISNA(MATCH($BC328,'2004'!$A$44:$A$139,0)),97,MATCH($BC328,'2004'!$A$44:$A$139,0))</f>
        <v>97</v>
      </c>
      <c r="BJ328" s="2">
        <f>IF(ISNA(MATCH($BC328,'2005'!$A$44:$A$139,0)),97,MATCH($BC328,'2005'!$A$44:$A$139,0))</f>
        <v>97</v>
      </c>
      <c r="BK328" s="2">
        <f>IF(ISNA(MATCH($BC328,'2006'!$A$44:$A$139,0)),97,MATCH($BC328,'2006'!$A$44:$A$139,0))</f>
        <v>97</v>
      </c>
      <c r="BL328" s="2">
        <f>IF(ISNA(MATCH($BC328,'2007'!$A$44:$A$139,0)),97,MATCH($BC328,'2007'!$A$44:$A$139,0))</f>
        <v>97</v>
      </c>
      <c r="BM328" s="2">
        <f>IF(ISNA(MATCH($BC328,'2008'!$A$44:$A$139,0)),97,MATCH($BC328,'2008'!$A$44:$A$139,0))</f>
        <v>97</v>
      </c>
      <c r="BN328" s="2">
        <f>IF(ISNA(MATCH($BC328,'2009'!$A$44:$A$139,0)),97,MATCH($BC328,'2009'!$A$44:$A$139,0))</f>
        <v>97</v>
      </c>
      <c r="BO328" s="154">
        <f>IF(ISNA(MATCH($BC328,'2010'!$A$44:$A$139,0)),97,MATCH($BC328,'2010'!$A$44:$A$139,0))</f>
        <v>97</v>
      </c>
      <c r="BQ328">
        <f t="shared" si="183"/>
        <v>433</v>
      </c>
      <c r="BR328" s="326"/>
      <c r="BS328" s="324"/>
      <c r="BT328" s="324">
        <f t="shared" si="184"/>
        <v>0</v>
      </c>
      <c r="BU328" s="324">
        <f t="shared" si="169"/>
        <v>0</v>
      </c>
      <c r="BV328" s="324">
        <f t="shared" si="170"/>
        <v>21</v>
      </c>
      <c r="BW328" s="324">
        <f t="shared" si="171"/>
        <v>13.9986</v>
      </c>
      <c r="BX328" s="324">
        <f t="shared" si="172"/>
        <v>9.3314667599999996</v>
      </c>
      <c r="BY328" s="324">
        <f t="shared" si="173"/>
        <v>6.2203557422159994</v>
      </c>
      <c r="BZ328" s="324">
        <f t="shared" si="174"/>
        <v>4.1464891377611854</v>
      </c>
      <c r="CA328" s="324">
        <f t="shared" si="175"/>
        <v>2.7640496592316062</v>
      </c>
      <c r="CB328" s="324">
        <f t="shared" si="176"/>
        <v>1.8425155028437885</v>
      </c>
      <c r="CC328" s="325">
        <f t="shared" si="177"/>
        <v>1.2282208341956693</v>
      </c>
    </row>
    <row r="329" spans="2:81" ht="13.5" thickBot="1">
      <c r="B329" s="138">
        <v>175</v>
      </c>
      <c r="C329" s="52">
        <f t="shared" si="155"/>
        <v>6</v>
      </c>
      <c r="D329" s="52">
        <f t="shared" si="178"/>
        <v>0</v>
      </c>
      <c r="E329" s="99"/>
      <c r="F329" s="2">
        <f t="shared" si="185"/>
        <v>324</v>
      </c>
      <c r="G329" s="273">
        <v>541</v>
      </c>
      <c r="H329" s="169">
        <f t="shared" si="156"/>
        <v>1</v>
      </c>
      <c r="I329" s="169">
        <f t="shared" si="157"/>
        <v>21</v>
      </c>
      <c r="J329" s="331">
        <f t="shared" si="158"/>
        <v>1.2282208341956693</v>
      </c>
      <c r="K329" s="99"/>
      <c r="L329" s="268"/>
      <c r="M329" s="268" t="e">
        <f>(INDEX(Finish_table!R$4:R$83,MATCH('10Year_History_Results'!$G329,Finish_table!S$4:S$83,0),1))</f>
        <v>#N/A</v>
      </c>
      <c r="N329" s="268" t="e">
        <f>(INDEX(Finish_table!Z$4:Z$99,MATCH('10Year_History_Results'!$G329,Finish_table!AA$4:AA$99,0),1))</f>
        <v>#N/A</v>
      </c>
      <c r="O329" s="268" t="str">
        <f>(INDEX(Finish_table!AI$4:AI$99,MATCH('10Year_History_Results'!$G329,Finish_table!AJ$4:AJ$99,0),1))</f>
        <v>SF</v>
      </c>
      <c r="P329" s="268" t="e">
        <f>(INDEX(Finish_table!AR$4:AR$99,MATCH('10Year_History_Results'!$G329,Finish_table!AS$4:AS$99,0),1))</f>
        <v>#N/A</v>
      </c>
      <c r="Q329" s="268" t="e">
        <f>(INDEX(Finish_table!BA$4:BA$99,MATCH('10Year_History_Results'!$G329,Finish_table!BB$4:BB$99,0),1))</f>
        <v>#N/A</v>
      </c>
      <c r="R329" s="268" t="e">
        <f>(INDEX(Finish_table!BJ$4:BJ$99,MATCH('10Year_History_Results'!$G329,Finish_table!BK$4:BK$99,0),1))</f>
        <v>#N/A</v>
      </c>
      <c r="S329" s="268" t="e">
        <f>(INDEX(Finish_table!BS$4:BS$99,MATCH('10Year_History_Results'!$G329,Finish_table!BT$4:BT$99,0),1))</f>
        <v>#N/A</v>
      </c>
      <c r="T329" s="268" t="e">
        <f>(INDEX(Finish_table!CB$4:CB$99,MATCH('10Year_History_Results'!$G329,Finish_table!CC$4:CC$99,0),1))</f>
        <v>#N/A</v>
      </c>
      <c r="U329" s="268" t="e">
        <f>(INDEX(Finish_table!CK$4:CK$99,MATCH('10Year_History_Results'!$G329,Finish_table!CL$4:CL$99,0),1))</f>
        <v>#N/A</v>
      </c>
      <c r="V329" s="288" t="e">
        <f>(INDEX(Finish_table!CT$4:CT$99,MATCH('10Year_History_Results'!$G329,Finish_table!CU$4:CU$99,0),1))</f>
        <v>#N/A</v>
      </c>
      <c r="W329" s="2"/>
      <c r="Z329">
        <f t="shared" si="159"/>
        <v>541</v>
      </c>
      <c r="AA329" s="117"/>
      <c r="AB329" s="2"/>
      <c r="AC329" s="2">
        <f t="shared" si="179"/>
        <v>0</v>
      </c>
      <c r="AD329" s="2">
        <f t="shared" si="160"/>
        <v>0</v>
      </c>
      <c r="AE329" s="2">
        <f t="shared" si="161"/>
        <v>10</v>
      </c>
      <c r="AF329" s="2">
        <f t="shared" si="162"/>
        <v>0</v>
      </c>
      <c r="AG329" s="2">
        <f t="shared" si="163"/>
        <v>0</v>
      </c>
      <c r="AH329" s="2">
        <f t="shared" si="164"/>
        <v>0</v>
      </c>
      <c r="AI329" s="2">
        <f t="shared" si="165"/>
        <v>0</v>
      </c>
      <c r="AJ329" s="2">
        <f t="shared" si="166"/>
        <v>0</v>
      </c>
      <c r="AK329" s="2">
        <f t="shared" si="167"/>
        <v>0</v>
      </c>
      <c r="AL329" s="154">
        <f t="shared" si="168"/>
        <v>0</v>
      </c>
      <c r="AM329" s="2">
        <f t="shared" si="180"/>
        <v>3.1622776601683795</v>
      </c>
      <c r="AN329" s="2"/>
      <c r="AO329">
        <f t="shared" si="181"/>
        <v>541</v>
      </c>
      <c r="AP329" s="117"/>
      <c r="AQ329" s="2"/>
      <c r="AR329" s="2">
        <f>INDEX('2001'!$B$44:$B$140,'10Year_History_Results'!BF329)</f>
        <v>0</v>
      </c>
      <c r="AS329" s="2">
        <f>INDEX('2002'!$B$44:$B$140,'10Year_History_Results'!BG329)</f>
        <v>0</v>
      </c>
      <c r="AT329" s="2">
        <f>INDEX('2003'!$B$44:$B$140,'10Year_History_Results'!BH329)</f>
        <v>11</v>
      </c>
      <c r="AU329" s="2">
        <f>INDEX('2004'!$B$44:$B$140,'10Year_History_Results'!BI329)</f>
        <v>0</v>
      </c>
      <c r="AV329" s="2">
        <f>INDEX('2005'!$B$44:$B$140,'10Year_History_Results'!BJ329)</f>
        <v>0</v>
      </c>
      <c r="AW329" s="2">
        <f>INDEX('2006'!$B$44:$B$140,'10Year_History_Results'!BK329)</f>
        <v>0</v>
      </c>
      <c r="AX329" s="2">
        <f>INDEX('2007'!$B$44:$B$140,'10Year_History_Results'!BL329)</f>
        <v>0</v>
      </c>
      <c r="AY329" s="2">
        <f>INDEX('2008'!$B$44:$B$140,'10Year_History_Results'!BM329)</f>
        <v>0</v>
      </c>
      <c r="AZ329" s="2">
        <f>INDEX('2009'!$B$44:$B$140,'10Year_History_Results'!BN329)</f>
        <v>0</v>
      </c>
      <c r="BA329" s="154">
        <f>INDEX('2010'!$B$44:$B$140,'10Year_History_Results'!BO329)</f>
        <v>0</v>
      </c>
      <c r="BC329">
        <f t="shared" si="182"/>
        <v>541</v>
      </c>
      <c r="BD329" s="117"/>
      <c r="BE329" s="2"/>
      <c r="BF329" s="2">
        <f>IF(ISNA(MATCH($BC329,'2001'!$A$44:$A$139,0)),97,MATCH($BC329,'2001'!$A$44:$A$139,0))</f>
        <v>97</v>
      </c>
      <c r="BG329" s="2">
        <f>IF(ISNA(MATCH($BC329,'2002'!$A$44:$A$139,0)),97,MATCH($BC329,'2002'!$A$44:$A$139,0))</f>
        <v>97</v>
      </c>
      <c r="BH329" s="2">
        <f>IF(ISNA(MATCH($BC329,'2003'!$A$44:$A$139,0)),97,MATCH($BC329,'2003'!$A$44:$A$139,0))</f>
        <v>76</v>
      </c>
      <c r="BI329" s="2">
        <f>IF(ISNA(MATCH($BC329,'2004'!$A$44:$A$139,0)),97,MATCH($BC329,'2004'!$A$44:$A$139,0))</f>
        <v>97</v>
      </c>
      <c r="BJ329" s="2">
        <f>IF(ISNA(MATCH($BC329,'2005'!$A$44:$A$139,0)),97,MATCH($BC329,'2005'!$A$44:$A$139,0))</f>
        <v>97</v>
      </c>
      <c r="BK329" s="2">
        <f>IF(ISNA(MATCH($BC329,'2006'!$A$44:$A$139,0)),97,MATCH($BC329,'2006'!$A$44:$A$139,0))</f>
        <v>97</v>
      </c>
      <c r="BL329" s="2">
        <f>IF(ISNA(MATCH($BC329,'2007'!$A$44:$A$139,0)),97,MATCH($BC329,'2007'!$A$44:$A$139,0))</f>
        <v>97</v>
      </c>
      <c r="BM329" s="2">
        <f>IF(ISNA(MATCH($BC329,'2008'!$A$44:$A$139,0)),97,MATCH($BC329,'2008'!$A$44:$A$139,0))</f>
        <v>97</v>
      </c>
      <c r="BN329" s="2">
        <f>IF(ISNA(MATCH($BC329,'2009'!$A$44:$A$139,0)),97,MATCH($BC329,'2009'!$A$44:$A$139,0))</f>
        <v>97</v>
      </c>
      <c r="BO329" s="154">
        <f>IF(ISNA(MATCH($BC329,'2010'!$A$44:$A$139,0)),97,MATCH($BC329,'2010'!$A$44:$A$139,0))</f>
        <v>97</v>
      </c>
      <c r="BQ329">
        <f t="shared" si="183"/>
        <v>541</v>
      </c>
      <c r="BR329" s="326"/>
      <c r="BS329" s="324"/>
      <c r="BT329" s="324">
        <f t="shared" si="184"/>
        <v>0</v>
      </c>
      <c r="BU329" s="324">
        <f t="shared" si="169"/>
        <v>0</v>
      </c>
      <c r="BV329" s="324">
        <f t="shared" si="170"/>
        <v>21</v>
      </c>
      <c r="BW329" s="324">
        <f t="shared" si="171"/>
        <v>13.9986</v>
      </c>
      <c r="BX329" s="324">
        <f t="shared" si="172"/>
        <v>9.3314667599999996</v>
      </c>
      <c r="BY329" s="324">
        <f t="shared" si="173"/>
        <v>6.2203557422159994</v>
      </c>
      <c r="BZ329" s="324">
        <f t="shared" si="174"/>
        <v>4.1464891377611854</v>
      </c>
      <c r="CA329" s="324">
        <f t="shared" si="175"/>
        <v>2.7640496592316062</v>
      </c>
      <c r="CB329" s="324">
        <f t="shared" si="176"/>
        <v>1.8425155028437885</v>
      </c>
      <c r="CC329" s="325">
        <f t="shared" si="177"/>
        <v>1.2282208341956693</v>
      </c>
    </row>
    <row r="330" spans="2:81" ht="13.5" thickBot="1">
      <c r="B330" s="138">
        <v>175</v>
      </c>
      <c r="C330" s="52">
        <f t="shared" si="155"/>
        <v>7</v>
      </c>
      <c r="D330" s="52">
        <f t="shared" si="178"/>
        <v>0</v>
      </c>
      <c r="E330" s="99"/>
      <c r="F330" s="2">
        <f t="shared" si="185"/>
        <v>325</v>
      </c>
      <c r="G330" s="100">
        <v>618</v>
      </c>
      <c r="H330" s="169">
        <f t="shared" si="156"/>
        <v>1</v>
      </c>
      <c r="I330" s="169">
        <f t="shared" si="157"/>
        <v>21</v>
      </c>
      <c r="J330" s="331">
        <f t="shared" si="158"/>
        <v>1.2282208341956693</v>
      </c>
      <c r="K330" s="99"/>
      <c r="L330" s="268"/>
      <c r="M330" s="268" t="e">
        <f>(INDEX(Finish_table!R$4:R$83,MATCH('10Year_History_Results'!$G330,Finish_table!S$4:S$83,0),1))</f>
        <v>#N/A</v>
      </c>
      <c r="N330" s="268" t="e">
        <f>(INDEX(Finish_table!Z$4:Z$99,MATCH('10Year_History_Results'!$G330,Finish_table!AA$4:AA$99,0),1))</f>
        <v>#N/A</v>
      </c>
      <c r="O330" s="268" t="str">
        <f>(INDEX(Finish_table!AI$4:AI$99,MATCH('10Year_History_Results'!$G330,Finish_table!AJ$4:AJ$99,0),1))</f>
        <v>SF</v>
      </c>
      <c r="P330" s="268" t="e">
        <f>(INDEX(Finish_table!AR$4:AR$99,MATCH('10Year_History_Results'!$G330,Finish_table!AS$4:AS$99,0),1))</f>
        <v>#N/A</v>
      </c>
      <c r="Q330" s="268" t="e">
        <f>(INDEX(Finish_table!BA$4:BA$99,MATCH('10Year_History_Results'!$G330,Finish_table!BB$4:BB$99,0),1))</f>
        <v>#N/A</v>
      </c>
      <c r="R330" s="268" t="e">
        <f>(INDEX(Finish_table!BJ$4:BJ$99,MATCH('10Year_History_Results'!$G330,Finish_table!BK$4:BK$99,0),1))</f>
        <v>#N/A</v>
      </c>
      <c r="S330" s="268" t="e">
        <f>(INDEX(Finish_table!BS$4:BS$99,MATCH('10Year_History_Results'!$G330,Finish_table!BT$4:BT$99,0),1))</f>
        <v>#N/A</v>
      </c>
      <c r="T330" s="268" t="e">
        <f>(INDEX(Finish_table!CB$4:CB$99,MATCH('10Year_History_Results'!$G330,Finish_table!CC$4:CC$99,0),1))</f>
        <v>#N/A</v>
      </c>
      <c r="U330" s="268" t="e">
        <f>(INDEX(Finish_table!CK$4:CK$99,MATCH('10Year_History_Results'!$G330,Finish_table!CL$4:CL$99,0),1))</f>
        <v>#N/A</v>
      </c>
      <c r="V330" s="288" t="e">
        <f>(INDEX(Finish_table!CT$4:CT$99,MATCH('10Year_History_Results'!$G330,Finish_table!CU$4:CU$99,0),1))</f>
        <v>#N/A</v>
      </c>
      <c r="W330" s="2"/>
      <c r="Z330">
        <f t="shared" si="159"/>
        <v>618</v>
      </c>
      <c r="AA330" s="117"/>
      <c r="AB330" s="2"/>
      <c r="AC330" s="2">
        <f t="shared" si="179"/>
        <v>0</v>
      </c>
      <c r="AD330" s="2">
        <f t="shared" si="160"/>
        <v>0</v>
      </c>
      <c r="AE330" s="2">
        <f t="shared" si="161"/>
        <v>10</v>
      </c>
      <c r="AF330" s="2">
        <f t="shared" si="162"/>
        <v>0</v>
      </c>
      <c r="AG330" s="2">
        <f t="shared" si="163"/>
        <v>0</v>
      </c>
      <c r="AH330" s="2">
        <f t="shared" si="164"/>
        <v>0</v>
      </c>
      <c r="AI330" s="2">
        <f t="shared" si="165"/>
        <v>0</v>
      </c>
      <c r="AJ330" s="2">
        <f t="shared" si="166"/>
        <v>0</v>
      </c>
      <c r="AK330" s="2">
        <f t="shared" si="167"/>
        <v>0</v>
      </c>
      <c r="AL330" s="154">
        <f t="shared" si="168"/>
        <v>0</v>
      </c>
      <c r="AM330" s="2">
        <f t="shared" si="180"/>
        <v>3.1622776601683795</v>
      </c>
      <c r="AN330" s="2"/>
      <c r="AO330">
        <f t="shared" si="181"/>
        <v>618</v>
      </c>
      <c r="AP330" s="117"/>
      <c r="AQ330" s="2"/>
      <c r="AR330" s="2">
        <f>INDEX('2001'!$B$44:$B$140,'10Year_History_Results'!BF330)</f>
        <v>0</v>
      </c>
      <c r="AS330" s="2">
        <f>INDEX('2002'!$B$44:$B$140,'10Year_History_Results'!BG330)</f>
        <v>0</v>
      </c>
      <c r="AT330" s="2">
        <f>INDEX('2003'!$B$44:$B$140,'10Year_History_Results'!BH330)</f>
        <v>11</v>
      </c>
      <c r="AU330" s="2">
        <f>INDEX('2004'!$B$44:$B$140,'10Year_History_Results'!BI330)</f>
        <v>0</v>
      </c>
      <c r="AV330" s="2">
        <f>INDEX('2005'!$B$44:$B$140,'10Year_History_Results'!BJ330)</f>
        <v>0</v>
      </c>
      <c r="AW330" s="2">
        <f>INDEX('2006'!$B$44:$B$140,'10Year_History_Results'!BK330)</f>
        <v>0</v>
      </c>
      <c r="AX330" s="2">
        <f>INDEX('2007'!$B$44:$B$140,'10Year_History_Results'!BL330)</f>
        <v>0</v>
      </c>
      <c r="AY330" s="2">
        <f>INDEX('2008'!$B$44:$B$140,'10Year_History_Results'!BM330)</f>
        <v>0</v>
      </c>
      <c r="AZ330" s="2">
        <f>INDEX('2009'!$B$44:$B$140,'10Year_History_Results'!BN330)</f>
        <v>0</v>
      </c>
      <c r="BA330" s="154">
        <f>INDEX('2010'!$B$44:$B$140,'10Year_History_Results'!BO330)</f>
        <v>0</v>
      </c>
      <c r="BC330">
        <f t="shared" si="182"/>
        <v>618</v>
      </c>
      <c r="BD330" s="117"/>
      <c r="BE330" s="2"/>
      <c r="BF330" s="2">
        <f>IF(ISNA(MATCH($BC330,'2001'!$A$44:$A$139,0)),97,MATCH($BC330,'2001'!$A$44:$A$139,0))</f>
        <v>97</v>
      </c>
      <c r="BG330" s="2">
        <f>IF(ISNA(MATCH($BC330,'2002'!$A$44:$A$139,0)),97,MATCH($BC330,'2002'!$A$44:$A$139,0))</f>
        <v>97</v>
      </c>
      <c r="BH330" s="2">
        <f>IF(ISNA(MATCH($BC330,'2003'!$A$44:$A$139,0)),97,MATCH($BC330,'2003'!$A$44:$A$139,0))</f>
        <v>81</v>
      </c>
      <c r="BI330" s="2">
        <f>IF(ISNA(MATCH($BC330,'2004'!$A$44:$A$139,0)),97,MATCH($BC330,'2004'!$A$44:$A$139,0))</f>
        <v>97</v>
      </c>
      <c r="BJ330" s="2">
        <f>IF(ISNA(MATCH($BC330,'2005'!$A$44:$A$139,0)),97,MATCH($BC330,'2005'!$A$44:$A$139,0))</f>
        <v>97</v>
      </c>
      <c r="BK330" s="2">
        <f>IF(ISNA(MATCH($BC330,'2006'!$A$44:$A$139,0)),97,MATCH($BC330,'2006'!$A$44:$A$139,0))</f>
        <v>97</v>
      </c>
      <c r="BL330" s="2">
        <f>IF(ISNA(MATCH($BC330,'2007'!$A$44:$A$139,0)),97,MATCH($BC330,'2007'!$A$44:$A$139,0))</f>
        <v>97</v>
      </c>
      <c r="BM330" s="2">
        <f>IF(ISNA(MATCH($BC330,'2008'!$A$44:$A$139,0)),97,MATCH($BC330,'2008'!$A$44:$A$139,0))</f>
        <v>97</v>
      </c>
      <c r="BN330" s="2">
        <f>IF(ISNA(MATCH($BC330,'2009'!$A$44:$A$139,0)),97,MATCH($BC330,'2009'!$A$44:$A$139,0))</f>
        <v>97</v>
      </c>
      <c r="BO330" s="154">
        <f>IF(ISNA(MATCH($BC330,'2010'!$A$44:$A$139,0)),97,MATCH($BC330,'2010'!$A$44:$A$139,0))</f>
        <v>97</v>
      </c>
      <c r="BQ330">
        <f t="shared" si="183"/>
        <v>618</v>
      </c>
      <c r="BR330" s="326"/>
      <c r="BS330" s="324"/>
      <c r="BT330" s="324">
        <f t="shared" si="184"/>
        <v>0</v>
      </c>
      <c r="BU330" s="324">
        <f t="shared" si="169"/>
        <v>0</v>
      </c>
      <c r="BV330" s="324">
        <f t="shared" si="170"/>
        <v>21</v>
      </c>
      <c r="BW330" s="324">
        <f t="shared" si="171"/>
        <v>13.9986</v>
      </c>
      <c r="BX330" s="324">
        <f t="shared" si="172"/>
        <v>9.3314667599999996</v>
      </c>
      <c r="BY330" s="324">
        <f t="shared" si="173"/>
        <v>6.2203557422159994</v>
      </c>
      <c r="BZ330" s="324">
        <f t="shared" si="174"/>
        <v>4.1464891377611854</v>
      </c>
      <c r="CA330" s="324">
        <f t="shared" si="175"/>
        <v>2.7640496592316062</v>
      </c>
      <c r="CB330" s="324">
        <f t="shared" si="176"/>
        <v>1.8425155028437885</v>
      </c>
      <c r="CC330" s="325">
        <f t="shared" si="177"/>
        <v>1.2282208341956693</v>
      </c>
    </row>
    <row r="331" spans="2:81" ht="13.5" thickBot="1">
      <c r="B331" s="149">
        <v>175</v>
      </c>
      <c r="C331" s="52">
        <f t="shared" si="155"/>
        <v>8</v>
      </c>
      <c r="D331" s="52">
        <f t="shared" si="178"/>
        <v>0</v>
      </c>
      <c r="E331" s="99"/>
      <c r="F331" s="2">
        <f t="shared" si="185"/>
        <v>326</v>
      </c>
      <c r="G331" s="100">
        <v>638</v>
      </c>
      <c r="H331" s="169">
        <f t="shared" si="156"/>
        <v>1</v>
      </c>
      <c r="I331" s="169">
        <f t="shared" si="157"/>
        <v>21</v>
      </c>
      <c r="J331" s="331">
        <f t="shared" si="158"/>
        <v>1.2282208341956693</v>
      </c>
      <c r="K331" s="99"/>
      <c r="L331" s="268"/>
      <c r="M331" s="268" t="e">
        <f>(INDEX(Finish_table!R$4:R$83,MATCH('10Year_History_Results'!$G331,Finish_table!S$4:S$83,0),1))</f>
        <v>#N/A</v>
      </c>
      <c r="N331" s="268" t="e">
        <f>(INDEX(Finish_table!Z$4:Z$99,MATCH('10Year_History_Results'!$G331,Finish_table!AA$4:AA$99,0),1))</f>
        <v>#N/A</v>
      </c>
      <c r="O331" s="268" t="str">
        <f>(INDEX(Finish_table!AI$4:AI$99,MATCH('10Year_History_Results'!$G331,Finish_table!AJ$4:AJ$99,0),1))</f>
        <v>SF</v>
      </c>
      <c r="P331" s="268" t="e">
        <f>(INDEX(Finish_table!AR$4:AR$99,MATCH('10Year_History_Results'!$G331,Finish_table!AS$4:AS$99,0),1))</f>
        <v>#N/A</v>
      </c>
      <c r="Q331" s="268" t="e">
        <f>(INDEX(Finish_table!BA$4:BA$99,MATCH('10Year_History_Results'!$G331,Finish_table!BB$4:BB$99,0),1))</f>
        <v>#N/A</v>
      </c>
      <c r="R331" s="268" t="e">
        <f>(INDEX(Finish_table!BJ$4:BJ$99,MATCH('10Year_History_Results'!$G331,Finish_table!BK$4:BK$99,0),1))</f>
        <v>#N/A</v>
      </c>
      <c r="S331" s="268" t="e">
        <f>(INDEX(Finish_table!BS$4:BS$99,MATCH('10Year_History_Results'!$G331,Finish_table!BT$4:BT$99,0),1))</f>
        <v>#N/A</v>
      </c>
      <c r="T331" s="268" t="e">
        <f>(INDEX(Finish_table!CB$4:CB$99,MATCH('10Year_History_Results'!$G331,Finish_table!CC$4:CC$99,0),1))</f>
        <v>#N/A</v>
      </c>
      <c r="U331" s="268" t="e">
        <f>(INDEX(Finish_table!CK$4:CK$99,MATCH('10Year_History_Results'!$G331,Finish_table!CL$4:CL$99,0),1))</f>
        <v>#N/A</v>
      </c>
      <c r="V331" s="288" t="e">
        <f>(INDEX(Finish_table!CT$4:CT$99,MATCH('10Year_History_Results'!$G331,Finish_table!CU$4:CU$99,0),1))</f>
        <v>#N/A</v>
      </c>
      <c r="W331" s="2"/>
      <c r="Z331">
        <f t="shared" si="159"/>
        <v>638</v>
      </c>
      <c r="AA331" s="117"/>
      <c r="AB331" s="2"/>
      <c r="AC331" s="2">
        <f t="shared" si="179"/>
        <v>0</v>
      </c>
      <c r="AD331" s="2">
        <f t="shared" si="160"/>
        <v>0</v>
      </c>
      <c r="AE331" s="2">
        <f t="shared" si="161"/>
        <v>10</v>
      </c>
      <c r="AF331" s="2">
        <f t="shared" si="162"/>
        <v>0</v>
      </c>
      <c r="AG331" s="2">
        <f t="shared" si="163"/>
        <v>0</v>
      </c>
      <c r="AH331" s="2">
        <f t="shared" si="164"/>
        <v>0</v>
      </c>
      <c r="AI331" s="2">
        <f t="shared" si="165"/>
        <v>0</v>
      </c>
      <c r="AJ331" s="2">
        <f t="shared" si="166"/>
        <v>0</v>
      </c>
      <c r="AK331" s="2">
        <f t="shared" si="167"/>
        <v>0</v>
      </c>
      <c r="AL331" s="154">
        <f t="shared" si="168"/>
        <v>0</v>
      </c>
      <c r="AM331" s="2">
        <f t="shared" si="180"/>
        <v>3.1622776601683795</v>
      </c>
      <c r="AN331" s="2"/>
      <c r="AO331">
        <f t="shared" si="181"/>
        <v>638</v>
      </c>
      <c r="AP331" s="117"/>
      <c r="AQ331" s="2"/>
      <c r="AR331" s="2">
        <f>INDEX('2001'!$B$44:$B$140,'10Year_History_Results'!BF331)</f>
        <v>0</v>
      </c>
      <c r="AS331" s="2">
        <f>INDEX('2002'!$B$44:$B$140,'10Year_History_Results'!BG331)</f>
        <v>0</v>
      </c>
      <c r="AT331" s="2">
        <f>INDEX('2003'!$B$44:$B$140,'10Year_History_Results'!BH331)</f>
        <v>11</v>
      </c>
      <c r="AU331" s="2">
        <f>INDEX('2004'!$B$44:$B$140,'10Year_History_Results'!BI331)</f>
        <v>0</v>
      </c>
      <c r="AV331" s="2">
        <f>INDEX('2005'!$B$44:$B$140,'10Year_History_Results'!BJ331)</f>
        <v>0</v>
      </c>
      <c r="AW331" s="2">
        <f>INDEX('2006'!$B$44:$B$140,'10Year_History_Results'!BK331)</f>
        <v>0</v>
      </c>
      <c r="AX331" s="2">
        <f>INDEX('2007'!$B$44:$B$140,'10Year_History_Results'!BL331)</f>
        <v>0</v>
      </c>
      <c r="AY331" s="2">
        <f>INDEX('2008'!$B$44:$B$140,'10Year_History_Results'!BM331)</f>
        <v>0</v>
      </c>
      <c r="AZ331" s="2">
        <f>INDEX('2009'!$B$44:$B$140,'10Year_History_Results'!BN331)</f>
        <v>0</v>
      </c>
      <c r="BA331" s="154">
        <f>INDEX('2010'!$B$44:$B$140,'10Year_History_Results'!BO331)</f>
        <v>0</v>
      </c>
      <c r="BC331">
        <f t="shared" si="182"/>
        <v>638</v>
      </c>
      <c r="BD331" s="117"/>
      <c r="BE331" s="2"/>
      <c r="BF331" s="2">
        <f>IF(ISNA(MATCH($BC331,'2001'!$A$44:$A$139,0)),97,MATCH($BC331,'2001'!$A$44:$A$139,0))</f>
        <v>97</v>
      </c>
      <c r="BG331" s="2">
        <f>IF(ISNA(MATCH($BC331,'2002'!$A$44:$A$139,0)),97,MATCH($BC331,'2002'!$A$44:$A$139,0))</f>
        <v>97</v>
      </c>
      <c r="BH331" s="2">
        <f>IF(ISNA(MATCH($BC331,'2003'!$A$44:$A$139,0)),97,MATCH($BC331,'2003'!$A$44:$A$139,0))</f>
        <v>82</v>
      </c>
      <c r="BI331" s="2">
        <f>IF(ISNA(MATCH($BC331,'2004'!$A$44:$A$139,0)),97,MATCH($BC331,'2004'!$A$44:$A$139,0))</f>
        <v>97</v>
      </c>
      <c r="BJ331" s="2">
        <f>IF(ISNA(MATCH($BC331,'2005'!$A$44:$A$139,0)),97,MATCH($BC331,'2005'!$A$44:$A$139,0))</f>
        <v>97</v>
      </c>
      <c r="BK331" s="2">
        <f>IF(ISNA(MATCH($BC331,'2006'!$A$44:$A$139,0)),97,MATCH($BC331,'2006'!$A$44:$A$139,0))</f>
        <v>97</v>
      </c>
      <c r="BL331" s="2">
        <f>IF(ISNA(MATCH($BC331,'2007'!$A$44:$A$139,0)),97,MATCH($BC331,'2007'!$A$44:$A$139,0))</f>
        <v>97</v>
      </c>
      <c r="BM331" s="2">
        <f>IF(ISNA(MATCH($BC331,'2008'!$A$44:$A$139,0)),97,MATCH($BC331,'2008'!$A$44:$A$139,0))</f>
        <v>97</v>
      </c>
      <c r="BN331" s="2">
        <f>IF(ISNA(MATCH($BC331,'2009'!$A$44:$A$139,0)),97,MATCH($BC331,'2009'!$A$44:$A$139,0))</f>
        <v>97</v>
      </c>
      <c r="BO331" s="154">
        <f>IF(ISNA(MATCH($BC331,'2010'!$A$44:$A$139,0)),97,MATCH($BC331,'2010'!$A$44:$A$139,0))</f>
        <v>97</v>
      </c>
      <c r="BQ331">
        <f t="shared" si="183"/>
        <v>638</v>
      </c>
      <c r="BR331" s="326"/>
      <c r="BS331" s="324"/>
      <c r="BT331" s="324">
        <f t="shared" si="184"/>
        <v>0</v>
      </c>
      <c r="BU331" s="324">
        <f t="shared" si="169"/>
        <v>0</v>
      </c>
      <c r="BV331" s="324">
        <f t="shared" si="170"/>
        <v>21</v>
      </c>
      <c r="BW331" s="324">
        <f t="shared" si="171"/>
        <v>13.9986</v>
      </c>
      <c r="BX331" s="324">
        <f t="shared" si="172"/>
        <v>9.3314667599999996</v>
      </c>
      <c r="BY331" s="324">
        <f t="shared" si="173"/>
        <v>6.2203557422159994</v>
      </c>
      <c r="BZ331" s="324">
        <f t="shared" si="174"/>
        <v>4.1464891377611854</v>
      </c>
      <c r="CA331" s="324">
        <f t="shared" si="175"/>
        <v>2.7640496592316062</v>
      </c>
      <c r="CB331" s="324">
        <f t="shared" si="176"/>
        <v>1.8425155028437885</v>
      </c>
      <c r="CC331" s="325">
        <f t="shared" si="177"/>
        <v>1.2282208341956693</v>
      </c>
    </row>
    <row r="332" spans="2:81" ht="13.5" thickBot="1">
      <c r="B332" s="138">
        <v>175</v>
      </c>
      <c r="C332" s="52">
        <f t="shared" si="155"/>
        <v>9</v>
      </c>
      <c r="D332" s="52">
        <f t="shared" si="178"/>
        <v>0</v>
      </c>
      <c r="E332" s="99"/>
      <c r="F332" s="2">
        <f t="shared" si="185"/>
        <v>327</v>
      </c>
      <c r="G332" s="100">
        <v>75</v>
      </c>
      <c r="H332" s="169">
        <f t="shared" si="156"/>
        <v>1</v>
      </c>
      <c r="I332" s="169">
        <f t="shared" si="157"/>
        <v>46</v>
      </c>
      <c r="J332" s="331">
        <f t="shared" si="158"/>
        <v>1.1954890858477838</v>
      </c>
      <c r="K332" s="99"/>
      <c r="L332" s="268"/>
      <c r="M332" s="268" t="str">
        <f>(INDEX(Finish_table!R$4:R$83,MATCH('10Year_History_Results'!$G332,Finish_table!S$4:S$83,0),1))</f>
        <v>W</v>
      </c>
      <c r="N332" s="268" t="e">
        <f>(INDEX(Finish_table!Z$4:Z$99,MATCH('10Year_History_Results'!$G332,Finish_table!AA$4:AA$99,0),1))</f>
        <v>#N/A</v>
      </c>
      <c r="O332" s="268" t="e">
        <f>(INDEX(Finish_table!AI$4:AI$99,MATCH('10Year_History_Results'!$G332,Finish_table!AJ$4:AJ$99,0),1))</f>
        <v>#N/A</v>
      </c>
      <c r="P332" s="268" t="e">
        <f>(INDEX(Finish_table!AR$4:AR$99,MATCH('10Year_History_Results'!$G332,Finish_table!AS$4:AS$99,0),1))</f>
        <v>#N/A</v>
      </c>
      <c r="Q332" s="268" t="e">
        <f>(INDEX(Finish_table!BA$4:BA$99,MATCH('10Year_History_Results'!$G332,Finish_table!BB$4:BB$99,0),1))</f>
        <v>#N/A</v>
      </c>
      <c r="R332" s="268" t="e">
        <f>(INDEX(Finish_table!BJ$4:BJ$99,MATCH('10Year_History_Results'!$G332,Finish_table!BK$4:BK$99,0),1))</f>
        <v>#N/A</v>
      </c>
      <c r="S332" s="268" t="e">
        <f>(INDEX(Finish_table!BS$4:BS$99,MATCH('10Year_History_Results'!$G332,Finish_table!BT$4:BT$99,0),1))</f>
        <v>#N/A</v>
      </c>
      <c r="T332" s="268" t="e">
        <f>(INDEX(Finish_table!CB$4:CB$99,MATCH('10Year_History_Results'!$G332,Finish_table!CC$4:CC$99,0),1))</f>
        <v>#N/A</v>
      </c>
      <c r="U332" s="268" t="e">
        <f>(INDEX(Finish_table!CK$4:CK$99,MATCH('10Year_History_Results'!$G332,Finish_table!CL$4:CL$99,0),1))</f>
        <v>#N/A</v>
      </c>
      <c r="V332" s="288" t="e">
        <f>(INDEX(Finish_table!CT$4:CT$99,MATCH('10Year_History_Results'!$G332,Finish_table!CU$4:CU$99,0),1))</f>
        <v>#N/A</v>
      </c>
      <c r="W332" s="2"/>
      <c r="Z332">
        <f t="shared" si="159"/>
        <v>75</v>
      </c>
      <c r="AA332" s="117"/>
      <c r="AB332" s="2"/>
      <c r="AC332" s="2">
        <f t="shared" si="179"/>
        <v>30</v>
      </c>
      <c r="AD332" s="2">
        <f t="shared" si="160"/>
        <v>0</v>
      </c>
      <c r="AE332" s="2">
        <f t="shared" si="161"/>
        <v>0</v>
      </c>
      <c r="AF332" s="2">
        <f t="shared" si="162"/>
        <v>0</v>
      </c>
      <c r="AG332" s="2">
        <f t="shared" si="163"/>
        <v>0</v>
      </c>
      <c r="AH332" s="2">
        <f t="shared" si="164"/>
        <v>0</v>
      </c>
      <c r="AI332" s="2">
        <f t="shared" si="165"/>
        <v>0</v>
      </c>
      <c r="AJ332" s="2">
        <f t="shared" si="166"/>
        <v>0</v>
      </c>
      <c r="AK332" s="2">
        <f t="shared" si="167"/>
        <v>0</v>
      </c>
      <c r="AL332" s="154">
        <f t="shared" si="168"/>
        <v>0</v>
      </c>
      <c r="AM332" s="2">
        <f t="shared" si="180"/>
        <v>9.4868329805051381</v>
      </c>
      <c r="AN332" s="2"/>
      <c r="AO332">
        <f t="shared" si="181"/>
        <v>75</v>
      </c>
      <c r="AP332" s="117"/>
      <c r="AQ332" s="2"/>
      <c r="AR332" s="2">
        <f>INDEX('2001'!$B$44:$B$140,'10Year_History_Results'!BF332)</f>
        <v>16</v>
      </c>
      <c r="AS332" s="2">
        <f>INDEX('2002'!$B$44:$B$140,'10Year_History_Results'!BG332)</f>
        <v>0</v>
      </c>
      <c r="AT332" s="2">
        <f>INDEX('2003'!$B$44:$B$140,'10Year_History_Results'!BH332)</f>
        <v>0</v>
      </c>
      <c r="AU332" s="2">
        <f>INDEX('2004'!$B$44:$B$140,'10Year_History_Results'!BI332)</f>
        <v>0</v>
      </c>
      <c r="AV332" s="2">
        <f>INDEX('2005'!$B$44:$B$140,'10Year_History_Results'!BJ332)</f>
        <v>0</v>
      </c>
      <c r="AW332" s="2">
        <f>INDEX('2006'!$B$44:$B$140,'10Year_History_Results'!BK332)</f>
        <v>0</v>
      </c>
      <c r="AX332" s="2">
        <f>INDEX('2007'!$B$44:$B$140,'10Year_History_Results'!BL332)</f>
        <v>0</v>
      </c>
      <c r="AY332" s="2">
        <f>INDEX('2008'!$B$44:$B$140,'10Year_History_Results'!BM332)</f>
        <v>0</v>
      </c>
      <c r="AZ332" s="2">
        <f>INDEX('2009'!$B$44:$B$140,'10Year_History_Results'!BN332)</f>
        <v>0</v>
      </c>
      <c r="BA332" s="154">
        <f>INDEX('2010'!$B$44:$B$140,'10Year_History_Results'!BO332)</f>
        <v>0</v>
      </c>
      <c r="BC332">
        <f t="shared" si="182"/>
        <v>75</v>
      </c>
      <c r="BD332" s="117"/>
      <c r="BE332" s="2"/>
      <c r="BF332" s="2">
        <f>IF(ISNA(MATCH($BC332,'2001'!$A$44:$A$139,0)),97,MATCH($BC332,'2001'!$A$44:$A$139,0))</f>
        <v>21</v>
      </c>
      <c r="BG332" s="2">
        <f>IF(ISNA(MATCH($BC332,'2002'!$A$44:$A$139,0)),97,MATCH($BC332,'2002'!$A$44:$A$139,0))</f>
        <v>97</v>
      </c>
      <c r="BH332" s="2">
        <f>IF(ISNA(MATCH($BC332,'2003'!$A$44:$A$139,0)),97,MATCH($BC332,'2003'!$A$44:$A$139,0))</f>
        <v>97</v>
      </c>
      <c r="BI332" s="2">
        <f>IF(ISNA(MATCH($BC332,'2004'!$A$44:$A$139,0)),97,MATCH($BC332,'2004'!$A$44:$A$139,0))</f>
        <v>97</v>
      </c>
      <c r="BJ332" s="2">
        <f>IF(ISNA(MATCH($BC332,'2005'!$A$44:$A$139,0)),97,MATCH($BC332,'2005'!$A$44:$A$139,0))</f>
        <v>97</v>
      </c>
      <c r="BK332" s="2">
        <f>IF(ISNA(MATCH($BC332,'2006'!$A$44:$A$139,0)),97,MATCH($BC332,'2006'!$A$44:$A$139,0))</f>
        <v>97</v>
      </c>
      <c r="BL332" s="2">
        <f>IF(ISNA(MATCH($BC332,'2007'!$A$44:$A$139,0)),97,MATCH($BC332,'2007'!$A$44:$A$139,0))</f>
        <v>97</v>
      </c>
      <c r="BM332" s="2">
        <f>IF(ISNA(MATCH($BC332,'2008'!$A$44:$A$139,0)),97,MATCH($BC332,'2008'!$A$44:$A$139,0))</f>
        <v>97</v>
      </c>
      <c r="BN332" s="2">
        <f>IF(ISNA(MATCH($BC332,'2009'!$A$44:$A$139,0)),97,MATCH($BC332,'2009'!$A$44:$A$139,0))</f>
        <v>97</v>
      </c>
      <c r="BO332" s="154">
        <f>IF(ISNA(MATCH($BC332,'2010'!$A$44:$A$139,0)),97,MATCH($BC332,'2010'!$A$44:$A$139,0))</f>
        <v>97</v>
      </c>
      <c r="BQ332">
        <f t="shared" si="183"/>
        <v>75</v>
      </c>
      <c r="BR332" s="326"/>
      <c r="BS332" s="324"/>
      <c r="BT332" s="324">
        <f t="shared" si="184"/>
        <v>46</v>
      </c>
      <c r="BU332" s="324">
        <f t="shared" si="169"/>
        <v>30.663599999999999</v>
      </c>
      <c r="BV332" s="324">
        <f t="shared" si="170"/>
        <v>20.440355759999999</v>
      </c>
      <c r="BW332" s="324">
        <f t="shared" si="171"/>
        <v>13.625541149616</v>
      </c>
      <c r="BX332" s="324">
        <f t="shared" si="172"/>
        <v>9.0827857303340256</v>
      </c>
      <c r="BY332" s="324">
        <f t="shared" si="173"/>
        <v>6.0545849678406611</v>
      </c>
      <c r="BZ332" s="324">
        <f t="shared" si="174"/>
        <v>4.0359863395625846</v>
      </c>
      <c r="CA332" s="324">
        <f t="shared" si="175"/>
        <v>2.690388493952419</v>
      </c>
      <c r="CB332" s="324">
        <f t="shared" si="176"/>
        <v>1.7934129700686825</v>
      </c>
      <c r="CC332" s="325">
        <f t="shared" si="177"/>
        <v>1.1954890858477838</v>
      </c>
    </row>
    <row r="333" spans="2:81" ht="13.5" thickBot="1">
      <c r="B333" s="149">
        <v>175</v>
      </c>
      <c r="C333" s="52">
        <f t="shared" si="155"/>
        <v>10</v>
      </c>
      <c r="D333" s="52">
        <f t="shared" si="178"/>
        <v>0</v>
      </c>
      <c r="E333" s="99"/>
      <c r="F333" s="2">
        <f t="shared" si="185"/>
        <v>328</v>
      </c>
      <c r="G333" s="100">
        <v>858</v>
      </c>
      <c r="H333" s="169">
        <f t="shared" si="156"/>
        <v>1</v>
      </c>
      <c r="I333" s="169">
        <f t="shared" si="157"/>
        <v>13</v>
      </c>
      <c r="J333" s="331">
        <f t="shared" si="158"/>
        <v>1.1406048350937736</v>
      </c>
      <c r="K333" s="99"/>
      <c r="L333" s="268"/>
      <c r="M333" s="268" t="e">
        <f>(INDEX(Finish_table!R$4:R$83,MATCH('10Year_History_Results'!$G333,Finish_table!S$4:S$83,0),1))</f>
        <v>#N/A</v>
      </c>
      <c r="N333" s="268" t="e">
        <f>(INDEX(Finish_table!Z$4:Z$99,MATCH('10Year_History_Results'!$G333,Finish_table!AA$4:AA$99,0),1))</f>
        <v>#N/A</v>
      </c>
      <c r="O333" s="268" t="e">
        <f>(INDEX(Finish_table!AI$4:AI$99,MATCH('10Year_History_Results'!$G333,Finish_table!AJ$4:AJ$99,0),1))</f>
        <v>#N/A</v>
      </c>
      <c r="P333" s="268" t="str">
        <f>(INDEX(Finish_table!AR$4:AR$99,MATCH('10Year_History_Results'!$G333,Finish_table!AS$4:AS$99,0),1))</f>
        <v>QF</v>
      </c>
      <c r="Q333" s="268" t="e">
        <f>(INDEX(Finish_table!BA$4:BA$99,MATCH('10Year_History_Results'!$G333,Finish_table!BB$4:BB$99,0),1))</f>
        <v>#N/A</v>
      </c>
      <c r="R333" s="268" t="e">
        <f>(INDEX(Finish_table!BJ$4:BJ$99,MATCH('10Year_History_Results'!$G333,Finish_table!BK$4:BK$99,0),1))</f>
        <v>#N/A</v>
      </c>
      <c r="S333" s="268" t="e">
        <f>(INDEX(Finish_table!BS$4:BS$99,MATCH('10Year_History_Results'!$G333,Finish_table!BT$4:BT$99,0),1))</f>
        <v>#N/A</v>
      </c>
      <c r="T333" s="268" t="e">
        <f>(INDEX(Finish_table!CB$4:CB$99,MATCH('10Year_History_Results'!$G333,Finish_table!CC$4:CC$99,0),1))</f>
        <v>#N/A</v>
      </c>
      <c r="U333" s="268" t="e">
        <f>(INDEX(Finish_table!CK$4:CK$99,MATCH('10Year_History_Results'!$G333,Finish_table!CL$4:CL$99,0),1))</f>
        <v>#N/A</v>
      </c>
      <c r="V333" s="288" t="e">
        <f>(INDEX(Finish_table!CT$4:CT$99,MATCH('10Year_History_Results'!$G333,Finish_table!CU$4:CU$99,0),1))</f>
        <v>#N/A</v>
      </c>
      <c r="W333" s="2"/>
      <c r="Z333">
        <f t="shared" si="159"/>
        <v>858</v>
      </c>
      <c r="AA333" s="117"/>
      <c r="AB333" s="2"/>
      <c r="AC333" s="2">
        <f t="shared" si="179"/>
        <v>0</v>
      </c>
      <c r="AD333" s="2">
        <f t="shared" si="160"/>
        <v>0</v>
      </c>
      <c r="AE333" s="2">
        <f t="shared" si="161"/>
        <v>0</v>
      </c>
      <c r="AF333" s="2">
        <f t="shared" si="162"/>
        <v>0</v>
      </c>
      <c r="AG333" s="2">
        <f t="shared" si="163"/>
        <v>0</v>
      </c>
      <c r="AH333" s="2">
        <f t="shared" si="164"/>
        <v>0</v>
      </c>
      <c r="AI333" s="2">
        <f t="shared" si="165"/>
        <v>0</v>
      </c>
      <c r="AJ333" s="2">
        <f t="shared" si="166"/>
        <v>0</v>
      </c>
      <c r="AK333" s="2">
        <f t="shared" si="167"/>
        <v>0</v>
      </c>
      <c r="AL333" s="154">
        <f t="shared" si="168"/>
        <v>0</v>
      </c>
      <c r="AM333" s="2">
        <f t="shared" si="180"/>
        <v>0</v>
      </c>
      <c r="AN333" s="2"/>
      <c r="AO333">
        <f t="shared" si="181"/>
        <v>858</v>
      </c>
      <c r="AP333" s="117"/>
      <c r="AQ333" s="2"/>
      <c r="AR333" s="2">
        <f>INDEX('2001'!$B$44:$B$140,'10Year_History_Results'!BF333)</f>
        <v>0</v>
      </c>
      <c r="AS333" s="2">
        <f>INDEX('2002'!$B$44:$B$140,'10Year_History_Results'!BG333)</f>
        <v>0</v>
      </c>
      <c r="AT333" s="2">
        <f>INDEX('2003'!$B$44:$B$140,'10Year_History_Results'!BH333)</f>
        <v>0</v>
      </c>
      <c r="AU333" s="2">
        <f>INDEX('2004'!$B$44:$B$140,'10Year_History_Results'!BI333)</f>
        <v>13</v>
      </c>
      <c r="AV333" s="2">
        <f>INDEX('2005'!$B$44:$B$140,'10Year_History_Results'!BJ333)</f>
        <v>0</v>
      </c>
      <c r="AW333" s="2">
        <f>INDEX('2006'!$B$44:$B$140,'10Year_History_Results'!BK333)</f>
        <v>0</v>
      </c>
      <c r="AX333" s="2">
        <f>INDEX('2007'!$B$44:$B$140,'10Year_History_Results'!BL333)</f>
        <v>0</v>
      </c>
      <c r="AY333" s="2">
        <f>INDEX('2008'!$B$44:$B$140,'10Year_History_Results'!BM333)</f>
        <v>0</v>
      </c>
      <c r="AZ333" s="2">
        <f>INDEX('2009'!$B$44:$B$140,'10Year_History_Results'!BN333)</f>
        <v>0</v>
      </c>
      <c r="BA333" s="154">
        <f>INDEX('2010'!$B$44:$B$140,'10Year_History_Results'!BO333)</f>
        <v>0</v>
      </c>
      <c r="BC333">
        <f t="shared" si="182"/>
        <v>858</v>
      </c>
      <c r="BD333" s="117"/>
      <c r="BE333" s="2"/>
      <c r="BF333" s="2">
        <f>IF(ISNA(MATCH($BC333,'2001'!$A$44:$A$139,0)),97,MATCH($BC333,'2001'!$A$44:$A$139,0))</f>
        <v>97</v>
      </c>
      <c r="BG333" s="2">
        <f>IF(ISNA(MATCH($BC333,'2002'!$A$44:$A$139,0)),97,MATCH($BC333,'2002'!$A$44:$A$139,0))</f>
        <v>97</v>
      </c>
      <c r="BH333" s="2">
        <f>IF(ISNA(MATCH($BC333,'2003'!$A$44:$A$139,0)),97,MATCH($BC333,'2003'!$A$44:$A$139,0))</f>
        <v>97</v>
      </c>
      <c r="BI333" s="2">
        <f>IF(ISNA(MATCH($BC333,'2004'!$A$44:$A$139,0)),97,MATCH($BC333,'2004'!$A$44:$A$139,0))</f>
        <v>78</v>
      </c>
      <c r="BJ333" s="2">
        <f>IF(ISNA(MATCH($BC333,'2005'!$A$44:$A$139,0)),97,MATCH($BC333,'2005'!$A$44:$A$139,0))</f>
        <v>97</v>
      </c>
      <c r="BK333" s="2">
        <f>IF(ISNA(MATCH($BC333,'2006'!$A$44:$A$139,0)),97,MATCH($BC333,'2006'!$A$44:$A$139,0))</f>
        <v>97</v>
      </c>
      <c r="BL333" s="2">
        <f>IF(ISNA(MATCH($BC333,'2007'!$A$44:$A$139,0)),97,MATCH($BC333,'2007'!$A$44:$A$139,0))</f>
        <v>97</v>
      </c>
      <c r="BM333" s="2">
        <f>IF(ISNA(MATCH($BC333,'2008'!$A$44:$A$139,0)),97,MATCH($BC333,'2008'!$A$44:$A$139,0))</f>
        <v>97</v>
      </c>
      <c r="BN333" s="2">
        <f>IF(ISNA(MATCH($BC333,'2009'!$A$44:$A$139,0)),97,MATCH($BC333,'2009'!$A$44:$A$139,0))</f>
        <v>97</v>
      </c>
      <c r="BO333" s="154">
        <f>IF(ISNA(MATCH($BC333,'2010'!$A$44:$A$139,0)),97,MATCH($BC333,'2010'!$A$44:$A$139,0))</f>
        <v>97</v>
      </c>
      <c r="BQ333">
        <f t="shared" si="183"/>
        <v>858</v>
      </c>
      <c r="BR333" s="326"/>
      <c r="BS333" s="324"/>
      <c r="BT333" s="324">
        <f t="shared" si="184"/>
        <v>0</v>
      </c>
      <c r="BU333" s="324">
        <f t="shared" si="169"/>
        <v>0</v>
      </c>
      <c r="BV333" s="324">
        <f t="shared" si="170"/>
        <v>0</v>
      </c>
      <c r="BW333" s="324">
        <f t="shared" si="171"/>
        <v>13</v>
      </c>
      <c r="BX333" s="324">
        <f t="shared" si="172"/>
        <v>8.6657999999999991</v>
      </c>
      <c r="BY333" s="324">
        <f t="shared" si="173"/>
        <v>5.7766222799999989</v>
      </c>
      <c r="BZ333" s="324">
        <f t="shared" si="174"/>
        <v>3.8506964118479989</v>
      </c>
      <c r="CA333" s="324">
        <f t="shared" si="175"/>
        <v>2.566874228137876</v>
      </c>
      <c r="CB333" s="324">
        <f t="shared" si="176"/>
        <v>1.7110783604767081</v>
      </c>
      <c r="CC333" s="325">
        <f t="shared" si="177"/>
        <v>1.1406048350937736</v>
      </c>
    </row>
    <row r="334" spans="2:81" ht="13.5" thickBot="1">
      <c r="B334" s="149">
        <v>175</v>
      </c>
      <c r="C334" s="52">
        <f t="shared" si="155"/>
        <v>11</v>
      </c>
      <c r="D334" s="52">
        <f t="shared" si="178"/>
        <v>11</v>
      </c>
      <c r="E334" s="99"/>
      <c r="F334" s="2">
        <f t="shared" si="185"/>
        <v>329</v>
      </c>
      <c r="G334" s="100">
        <v>647</v>
      </c>
      <c r="H334" s="169">
        <f t="shared" si="156"/>
        <v>2</v>
      </c>
      <c r="I334" s="169">
        <f t="shared" si="157"/>
        <v>13</v>
      </c>
      <c r="J334" s="331">
        <f t="shared" si="158"/>
        <v>1.0821005809368098</v>
      </c>
      <c r="K334" s="99"/>
      <c r="L334" s="268"/>
      <c r="M334" s="268" t="e">
        <f>(INDEX(Finish_table!R$4:R$83,MATCH('10Year_History_Results'!$G334,Finish_table!S$4:S$83,0),1))</f>
        <v>#N/A</v>
      </c>
      <c r="N334" s="268" t="e">
        <f>(INDEX(Finish_table!Z$4:Z$99,MATCH('10Year_History_Results'!$G334,Finish_table!AA$4:AA$99,0),1))</f>
        <v>#N/A</v>
      </c>
      <c r="O334" s="268" t="str">
        <f>(INDEX(Finish_table!AI$4:AI$99,MATCH('10Year_History_Results'!$G334,Finish_table!AJ$4:AJ$99,0),1))</f>
        <v>QF</v>
      </c>
      <c r="P334" s="268" t="str">
        <f>(INDEX(Finish_table!AR$4:AR$99,MATCH('10Year_History_Results'!$G334,Finish_table!AS$4:AS$99,0),1))</f>
        <v>QF</v>
      </c>
      <c r="Q334" s="268" t="e">
        <f>(INDEX(Finish_table!BA$4:BA$99,MATCH('10Year_History_Results'!$G334,Finish_table!BB$4:BB$99,0),1))</f>
        <v>#N/A</v>
      </c>
      <c r="R334" s="268" t="e">
        <f>(INDEX(Finish_table!BJ$4:BJ$99,MATCH('10Year_History_Results'!$G334,Finish_table!BK$4:BK$99,0),1))</f>
        <v>#N/A</v>
      </c>
      <c r="S334" s="268" t="e">
        <f>(INDEX(Finish_table!BS$4:BS$99,MATCH('10Year_History_Results'!$G334,Finish_table!BT$4:BT$99,0),1))</f>
        <v>#N/A</v>
      </c>
      <c r="T334" s="268" t="e">
        <f>(INDEX(Finish_table!CB$4:CB$99,MATCH('10Year_History_Results'!$G334,Finish_table!CC$4:CC$99,0),1))</f>
        <v>#N/A</v>
      </c>
      <c r="U334" s="268" t="e">
        <f>(INDEX(Finish_table!CK$4:CK$99,MATCH('10Year_History_Results'!$G334,Finish_table!CL$4:CL$99,0),1))</f>
        <v>#N/A</v>
      </c>
      <c r="V334" s="288" t="e">
        <f>(INDEX(Finish_table!CT$4:CT$99,MATCH('10Year_History_Results'!$G334,Finish_table!CU$4:CU$99,0),1))</f>
        <v>#N/A</v>
      </c>
      <c r="W334" s="2"/>
      <c r="Z334">
        <f t="shared" si="159"/>
        <v>647</v>
      </c>
      <c r="AA334" s="117"/>
      <c r="AB334" s="2"/>
      <c r="AC334" s="2">
        <f t="shared" si="179"/>
        <v>0</v>
      </c>
      <c r="AD334" s="2">
        <f t="shared" si="160"/>
        <v>0</v>
      </c>
      <c r="AE334" s="2">
        <f t="shared" si="161"/>
        <v>0</v>
      </c>
      <c r="AF334" s="2">
        <f t="shared" si="162"/>
        <v>0</v>
      </c>
      <c r="AG334" s="2">
        <f t="shared" si="163"/>
        <v>0</v>
      </c>
      <c r="AH334" s="2">
        <f t="shared" si="164"/>
        <v>0</v>
      </c>
      <c r="AI334" s="2">
        <f t="shared" si="165"/>
        <v>0</v>
      </c>
      <c r="AJ334" s="2">
        <f t="shared" si="166"/>
        <v>0</v>
      </c>
      <c r="AK334" s="2">
        <f t="shared" si="167"/>
        <v>0</v>
      </c>
      <c r="AL334" s="154">
        <f t="shared" si="168"/>
        <v>0</v>
      </c>
      <c r="AM334" s="2">
        <f t="shared" si="180"/>
        <v>0</v>
      </c>
      <c r="AN334" s="2"/>
      <c r="AO334">
        <f t="shared" si="181"/>
        <v>647</v>
      </c>
      <c r="AP334" s="117"/>
      <c r="AQ334" s="2"/>
      <c r="AR334" s="2">
        <f>INDEX('2001'!$B$44:$B$140,'10Year_History_Results'!BF334)</f>
        <v>0</v>
      </c>
      <c r="AS334" s="2">
        <f>INDEX('2002'!$B$44:$B$140,'10Year_History_Results'!BG334)</f>
        <v>0</v>
      </c>
      <c r="AT334" s="2">
        <f>INDEX('2003'!$B$44:$B$140,'10Year_History_Results'!BH334)</f>
        <v>2</v>
      </c>
      <c r="AU334" s="2">
        <f>INDEX('2004'!$B$44:$B$140,'10Year_History_Results'!BI334)</f>
        <v>11</v>
      </c>
      <c r="AV334" s="2">
        <f>INDEX('2005'!$B$44:$B$140,'10Year_History_Results'!BJ334)</f>
        <v>0</v>
      </c>
      <c r="AW334" s="2">
        <f>INDEX('2006'!$B$44:$B$140,'10Year_History_Results'!BK334)</f>
        <v>0</v>
      </c>
      <c r="AX334" s="2">
        <f>INDEX('2007'!$B$44:$B$140,'10Year_History_Results'!BL334)</f>
        <v>0</v>
      </c>
      <c r="AY334" s="2">
        <f>INDEX('2008'!$B$44:$B$140,'10Year_History_Results'!BM334)</f>
        <v>0</v>
      </c>
      <c r="AZ334" s="2">
        <f>INDEX('2009'!$B$44:$B$140,'10Year_History_Results'!BN334)</f>
        <v>0</v>
      </c>
      <c r="BA334" s="154">
        <f>INDEX('2010'!$B$44:$B$140,'10Year_History_Results'!BO334)</f>
        <v>0</v>
      </c>
      <c r="BC334">
        <f t="shared" si="182"/>
        <v>647</v>
      </c>
      <c r="BD334" s="117"/>
      <c r="BE334" s="2"/>
      <c r="BF334" s="2">
        <f>IF(ISNA(MATCH($BC334,'2001'!$A$44:$A$139,0)),97,MATCH($BC334,'2001'!$A$44:$A$139,0))</f>
        <v>97</v>
      </c>
      <c r="BG334" s="2">
        <f>IF(ISNA(MATCH($BC334,'2002'!$A$44:$A$139,0)),97,MATCH($BC334,'2002'!$A$44:$A$139,0))</f>
        <v>97</v>
      </c>
      <c r="BH334" s="2">
        <f>IF(ISNA(MATCH($BC334,'2003'!$A$44:$A$139,0)),97,MATCH($BC334,'2003'!$A$44:$A$139,0))</f>
        <v>83</v>
      </c>
      <c r="BI334" s="2">
        <f>IF(ISNA(MATCH($BC334,'2004'!$A$44:$A$139,0)),97,MATCH($BC334,'2004'!$A$44:$A$139,0))</f>
        <v>71</v>
      </c>
      <c r="BJ334" s="2">
        <f>IF(ISNA(MATCH($BC334,'2005'!$A$44:$A$139,0)),97,MATCH($BC334,'2005'!$A$44:$A$139,0))</f>
        <v>97</v>
      </c>
      <c r="BK334" s="2">
        <f>IF(ISNA(MATCH($BC334,'2006'!$A$44:$A$139,0)),97,MATCH($BC334,'2006'!$A$44:$A$139,0))</f>
        <v>97</v>
      </c>
      <c r="BL334" s="2">
        <f>IF(ISNA(MATCH($BC334,'2007'!$A$44:$A$139,0)),97,MATCH($BC334,'2007'!$A$44:$A$139,0))</f>
        <v>97</v>
      </c>
      <c r="BM334" s="2">
        <f>IF(ISNA(MATCH($BC334,'2008'!$A$44:$A$139,0)),97,MATCH($BC334,'2008'!$A$44:$A$139,0))</f>
        <v>97</v>
      </c>
      <c r="BN334" s="2">
        <f>IF(ISNA(MATCH($BC334,'2009'!$A$44:$A$139,0)),97,MATCH($BC334,'2009'!$A$44:$A$139,0))</f>
        <v>97</v>
      </c>
      <c r="BO334" s="154">
        <f>IF(ISNA(MATCH($BC334,'2010'!$A$44:$A$139,0)),97,MATCH($BC334,'2010'!$A$44:$A$139,0))</f>
        <v>97</v>
      </c>
      <c r="BQ334">
        <f t="shared" si="183"/>
        <v>647</v>
      </c>
      <c r="BR334" s="326"/>
      <c r="BS334" s="324"/>
      <c r="BT334" s="324">
        <f t="shared" si="184"/>
        <v>0</v>
      </c>
      <c r="BU334" s="324">
        <f t="shared" si="169"/>
        <v>0</v>
      </c>
      <c r="BV334" s="324">
        <f t="shared" si="170"/>
        <v>2</v>
      </c>
      <c r="BW334" s="324">
        <f t="shared" si="171"/>
        <v>12.3332</v>
      </c>
      <c r="BX334" s="324">
        <f t="shared" si="172"/>
        <v>8.2213111199999993</v>
      </c>
      <c r="BY334" s="324">
        <f t="shared" si="173"/>
        <v>5.4803259925919994</v>
      </c>
      <c r="BZ334" s="324">
        <f t="shared" si="174"/>
        <v>3.6531853066618267</v>
      </c>
      <c r="CA334" s="324">
        <f t="shared" si="175"/>
        <v>2.4352133254207735</v>
      </c>
      <c r="CB334" s="324">
        <f t="shared" si="176"/>
        <v>1.6233132027254875</v>
      </c>
      <c r="CC334" s="325">
        <f t="shared" si="177"/>
        <v>1.0821005809368098</v>
      </c>
    </row>
    <row r="335" spans="2:81" ht="13.5" thickBot="1">
      <c r="B335" s="138">
        <v>176</v>
      </c>
      <c r="C335" s="52">
        <f t="shared" si="155"/>
        <v>1</v>
      </c>
      <c r="D335" s="52">
        <f t="shared" si="178"/>
        <v>0</v>
      </c>
      <c r="E335" s="99"/>
      <c r="F335" s="2">
        <f t="shared" si="185"/>
        <v>330</v>
      </c>
      <c r="G335" s="100">
        <v>448</v>
      </c>
      <c r="H335" s="169">
        <f t="shared" si="156"/>
        <v>2</v>
      </c>
      <c r="I335" s="169">
        <f t="shared" si="157"/>
        <v>34</v>
      </c>
      <c r="J335" s="331">
        <f t="shared" si="158"/>
        <v>1.0785975474377849</v>
      </c>
      <c r="K335" s="99"/>
      <c r="L335" s="268"/>
      <c r="M335" s="268" t="str">
        <f>(INDEX(Finish_table!R$4:R$83,MATCH('10Year_History_Results'!$G335,Finish_table!S$4:S$83,0),1))</f>
        <v>SF</v>
      </c>
      <c r="N335" s="268" t="str">
        <f>(INDEX(Finish_table!Z$4:Z$99,MATCH('10Year_History_Results'!$G335,Finish_table!AA$4:AA$99,0),1))</f>
        <v>QF</v>
      </c>
      <c r="O335" s="268" t="e">
        <f>(INDEX(Finish_table!AI$4:AI$99,MATCH('10Year_History_Results'!$G335,Finish_table!AJ$4:AJ$99,0),1))</f>
        <v>#N/A</v>
      </c>
      <c r="P335" s="268" t="e">
        <f>(INDEX(Finish_table!AR$4:AR$99,MATCH('10Year_History_Results'!$G335,Finish_table!AS$4:AS$99,0),1))</f>
        <v>#N/A</v>
      </c>
      <c r="Q335" s="268" t="e">
        <f>(INDEX(Finish_table!BA$4:BA$99,MATCH('10Year_History_Results'!$G335,Finish_table!BB$4:BB$99,0),1))</f>
        <v>#N/A</v>
      </c>
      <c r="R335" s="268" t="e">
        <f>(INDEX(Finish_table!BJ$4:BJ$99,MATCH('10Year_History_Results'!$G335,Finish_table!BK$4:BK$99,0),1))</f>
        <v>#N/A</v>
      </c>
      <c r="S335" s="268" t="e">
        <f>(INDEX(Finish_table!BS$4:BS$99,MATCH('10Year_History_Results'!$G335,Finish_table!BT$4:BT$99,0),1))</f>
        <v>#N/A</v>
      </c>
      <c r="T335" s="268" t="e">
        <f>(INDEX(Finish_table!CB$4:CB$99,MATCH('10Year_History_Results'!$G335,Finish_table!CC$4:CC$99,0),1))</f>
        <v>#N/A</v>
      </c>
      <c r="U335" s="268" t="e">
        <f>(INDEX(Finish_table!CK$4:CK$99,MATCH('10Year_History_Results'!$G335,Finish_table!CL$4:CL$99,0),1))</f>
        <v>#N/A</v>
      </c>
      <c r="V335" s="288" t="e">
        <f>(INDEX(Finish_table!CT$4:CT$99,MATCH('10Year_History_Results'!$G335,Finish_table!CU$4:CU$99,0),1))</f>
        <v>#N/A</v>
      </c>
      <c r="W335" s="2"/>
      <c r="Z335">
        <f t="shared" si="159"/>
        <v>448</v>
      </c>
      <c r="AA335" s="117"/>
      <c r="AB335" s="2"/>
      <c r="AC335" s="2">
        <f t="shared" si="179"/>
        <v>10</v>
      </c>
      <c r="AD335" s="2">
        <f t="shared" si="160"/>
        <v>0</v>
      </c>
      <c r="AE335" s="2">
        <f t="shared" si="161"/>
        <v>0</v>
      </c>
      <c r="AF335" s="2">
        <f t="shared" si="162"/>
        <v>0</v>
      </c>
      <c r="AG335" s="2">
        <f t="shared" si="163"/>
        <v>0</v>
      </c>
      <c r="AH335" s="2">
        <f t="shared" si="164"/>
        <v>0</v>
      </c>
      <c r="AI335" s="2">
        <f t="shared" si="165"/>
        <v>0</v>
      </c>
      <c r="AJ335" s="2">
        <f t="shared" si="166"/>
        <v>0</v>
      </c>
      <c r="AK335" s="2">
        <f t="shared" si="167"/>
        <v>0</v>
      </c>
      <c r="AL335" s="154">
        <f t="shared" si="168"/>
        <v>0</v>
      </c>
      <c r="AM335" s="2">
        <f t="shared" si="180"/>
        <v>3.1622776601683795</v>
      </c>
      <c r="AN335" s="2"/>
      <c r="AO335">
        <f t="shared" si="181"/>
        <v>448</v>
      </c>
      <c r="AP335" s="117"/>
      <c r="AQ335" s="2"/>
      <c r="AR335" s="2">
        <f>INDEX('2001'!$B$44:$B$140,'10Year_History_Results'!BF335)</f>
        <v>9</v>
      </c>
      <c r="AS335" s="2">
        <f>INDEX('2002'!$B$44:$B$140,'10Year_History_Results'!BG335)</f>
        <v>15</v>
      </c>
      <c r="AT335" s="2">
        <f>INDEX('2003'!$B$44:$B$140,'10Year_History_Results'!BH335)</f>
        <v>0</v>
      </c>
      <c r="AU335" s="2">
        <f>INDEX('2004'!$B$44:$B$140,'10Year_History_Results'!BI335)</f>
        <v>0</v>
      </c>
      <c r="AV335" s="2">
        <f>INDEX('2005'!$B$44:$B$140,'10Year_History_Results'!BJ335)</f>
        <v>0</v>
      </c>
      <c r="AW335" s="2">
        <f>INDEX('2006'!$B$44:$B$140,'10Year_History_Results'!BK335)</f>
        <v>0</v>
      </c>
      <c r="AX335" s="2">
        <f>INDEX('2007'!$B$44:$B$140,'10Year_History_Results'!BL335)</f>
        <v>0</v>
      </c>
      <c r="AY335" s="2">
        <f>INDEX('2008'!$B$44:$B$140,'10Year_History_Results'!BM335)</f>
        <v>0</v>
      </c>
      <c r="AZ335" s="2">
        <f>INDEX('2009'!$B$44:$B$140,'10Year_History_Results'!BN335)</f>
        <v>0</v>
      </c>
      <c r="BA335" s="154">
        <f>INDEX('2010'!$B$44:$B$140,'10Year_History_Results'!BO335)</f>
        <v>0</v>
      </c>
      <c r="BC335">
        <f t="shared" si="182"/>
        <v>448</v>
      </c>
      <c r="BD335" s="117"/>
      <c r="BE335" s="2"/>
      <c r="BF335" s="2">
        <f>IF(ISNA(MATCH($BC335,'2001'!$A$44:$A$139,0)),97,MATCH($BC335,'2001'!$A$44:$A$139,0))</f>
        <v>74</v>
      </c>
      <c r="BG335" s="2">
        <f>IF(ISNA(MATCH($BC335,'2002'!$A$44:$A$139,0)),97,MATCH($BC335,'2002'!$A$44:$A$139,0))</f>
        <v>78</v>
      </c>
      <c r="BH335" s="2">
        <f>IF(ISNA(MATCH($BC335,'2003'!$A$44:$A$139,0)),97,MATCH($BC335,'2003'!$A$44:$A$139,0))</f>
        <v>97</v>
      </c>
      <c r="BI335" s="2">
        <f>IF(ISNA(MATCH($BC335,'2004'!$A$44:$A$139,0)),97,MATCH($BC335,'2004'!$A$44:$A$139,0))</f>
        <v>97</v>
      </c>
      <c r="BJ335" s="2">
        <f>IF(ISNA(MATCH($BC335,'2005'!$A$44:$A$139,0)),97,MATCH($BC335,'2005'!$A$44:$A$139,0))</f>
        <v>97</v>
      </c>
      <c r="BK335" s="2">
        <f>IF(ISNA(MATCH($BC335,'2006'!$A$44:$A$139,0)),97,MATCH($BC335,'2006'!$A$44:$A$139,0))</f>
        <v>97</v>
      </c>
      <c r="BL335" s="2">
        <f>IF(ISNA(MATCH($BC335,'2007'!$A$44:$A$139,0)),97,MATCH($BC335,'2007'!$A$44:$A$139,0))</f>
        <v>97</v>
      </c>
      <c r="BM335" s="2">
        <f>IF(ISNA(MATCH($BC335,'2008'!$A$44:$A$139,0)),97,MATCH($BC335,'2008'!$A$44:$A$139,0))</f>
        <v>97</v>
      </c>
      <c r="BN335" s="2">
        <f>IF(ISNA(MATCH($BC335,'2009'!$A$44:$A$139,0)),97,MATCH($BC335,'2009'!$A$44:$A$139,0))</f>
        <v>97</v>
      </c>
      <c r="BO335" s="154">
        <f>IF(ISNA(MATCH($BC335,'2010'!$A$44:$A$139,0)),97,MATCH($BC335,'2010'!$A$44:$A$139,0))</f>
        <v>97</v>
      </c>
      <c r="BQ335">
        <f t="shared" si="183"/>
        <v>448</v>
      </c>
      <c r="BR335" s="326"/>
      <c r="BS335" s="324"/>
      <c r="BT335" s="324">
        <f t="shared" si="184"/>
        <v>19</v>
      </c>
      <c r="BU335" s="324">
        <f t="shared" si="169"/>
        <v>27.665399999999998</v>
      </c>
      <c r="BV335" s="324">
        <f t="shared" si="170"/>
        <v>18.441755639999997</v>
      </c>
      <c r="BW335" s="324">
        <f t="shared" si="171"/>
        <v>12.293274309623998</v>
      </c>
      <c r="BX335" s="324">
        <f t="shared" si="172"/>
        <v>8.1946966547953561</v>
      </c>
      <c r="BY335" s="324">
        <f t="shared" si="173"/>
        <v>5.4625847900865843</v>
      </c>
      <c r="BZ335" s="324">
        <f t="shared" si="174"/>
        <v>3.6413590210717168</v>
      </c>
      <c r="CA335" s="324">
        <f t="shared" si="175"/>
        <v>2.4273299234464063</v>
      </c>
      <c r="CB335" s="324">
        <f t="shared" si="176"/>
        <v>1.6180581269693743</v>
      </c>
      <c r="CC335" s="325">
        <f t="shared" si="177"/>
        <v>1.0785975474377849</v>
      </c>
    </row>
    <row r="336" spans="2:81" ht="13.5" thickBot="1">
      <c r="B336" s="138">
        <v>176</v>
      </c>
      <c r="C336" s="52">
        <f t="shared" si="155"/>
        <v>2</v>
      </c>
      <c r="D336" s="52">
        <f t="shared" si="178"/>
        <v>0</v>
      </c>
      <c r="E336" s="99"/>
      <c r="F336" s="2">
        <f t="shared" si="185"/>
        <v>331</v>
      </c>
      <c r="G336" s="100">
        <v>53</v>
      </c>
      <c r="H336" s="169">
        <f t="shared" si="156"/>
        <v>1</v>
      </c>
      <c r="I336" s="169">
        <f t="shared" si="157"/>
        <v>41</v>
      </c>
      <c r="J336" s="331">
        <f t="shared" si="158"/>
        <v>1.0655446199947634</v>
      </c>
      <c r="K336" s="99"/>
      <c r="L336" s="268"/>
      <c r="M336" s="268" t="str">
        <f>(INDEX(Finish_table!R$4:R$83,MATCH('10Year_History_Results'!$G336,Finish_table!S$4:S$83,0),1))</f>
        <v>W</v>
      </c>
      <c r="N336" s="268" t="e">
        <f>(INDEX(Finish_table!Z$4:Z$99,MATCH('10Year_History_Results'!$G336,Finish_table!AA$4:AA$99,0),1))</f>
        <v>#N/A</v>
      </c>
      <c r="O336" s="268" t="e">
        <f>(INDEX(Finish_table!AI$4:AI$99,MATCH('10Year_History_Results'!$G336,Finish_table!AJ$4:AJ$99,0),1))</f>
        <v>#N/A</v>
      </c>
      <c r="P336" s="268" t="e">
        <f>(INDEX(Finish_table!AR$4:AR$99,MATCH('10Year_History_Results'!$G336,Finish_table!AS$4:AS$99,0),1))</f>
        <v>#N/A</v>
      </c>
      <c r="Q336" s="268" t="e">
        <f>(INDEX(Finish_table!BA$4:BA$99,MATCH('10Year_History_Results'!$G336,Finish_table!BB$4:BB$99,0),1))</f>
        <v>#N/A</v>
      </c>
      <c r="R336" s="268" t="e">
        <f>(INDEX(Finish_table!BJ$4:BJ$99,MATCH('10Year_History_Results'!$G336,Finish_table!BK$4:BK$99,0),1))</f>
        <v>#N/A</v>
      </c>
      <c r="S336" s="268" t="e">
        <f>(INDEX(Finish_table!BS$4:BS$99,MATCH('10Year_History_Results'!$G336,Finish_table!BT$4:BT$99,0),1))</f>
        <v>#N/A</v>
      </c>
      <c r="T336" s="268" t="e">
        <f>(INDEX(Finish_table!CB$4:CB$99,MATCH('10Year_History_Results'!$G336,Finish_table!CC$4:CC$99,0),1))</f>
        <v>#N/A</v>
      </c>
      <c r="U336" s="268" t="e">
        <f>(INDEX(Finish_table!CK$4:CK$99,MATCH('10Year_History_Results'!$G336,Finish_table!CL$4:CL$99,0),1))</f>
        <v>#N/A</v>
      </c>
      <c r="V336" s="288" t="e">
        <f>(INDEX(Finish_table!CT$4:CT$99,MATCH('10Year_History_Results'!$G336,Finish_table!CU$4:CU$99,0),1))</f>
        <v>#N/A</v>
      </c>
      <c r="W336" s="2"/>
      <c r="Z336">
        <f t="shared" si="159"/>
        <v>53</v>
      </c>
      <c r="AA336" s="117"/>
      <c r="AB336" s="2"/>
      <c r="AC336" s="2">
        <f t="shared" si="179"/>
        <v>30</v>
      </c>
      <c r="AD336" s="2">
        <f t="shared" si="160"/>
        <v>0</v>
      </c>
      <c r="AE336" s="2">
        <f t="shared" si="161"/>
        <v>0</v>
      </c>
      <c r="AF336" s="2">
        <f t="shared" si="162"/>
        <v>0</v>
      </c>
      <c r="AG336" s="2">
        <f t="shared" si="163"/>
        <v>0</v>
      </c>
      <c r="AH336" s="2">
        <f t="shared" si="164"/>
        <v>0</v>
      </c>
      <c r="AI336" s="2">
        <f t="shared" si="165"/>
        <v>0</v>
      </c>
      <c r="AJ336" s="2">
        <f t="shared" si="166"/>
        <v>0</v>
      </c>
      <c r="AK336" s="2">
        <f t="shared" si="167"/>
        <v>0</v>
      </c>
      <c r="AL336" s="154">
        <f t="shared" si="168"/>
        <v>0</v>
      </c>
      <c r="AM336" s="2">
        <f t="shared" si="180"/>
        <v>9.4868329805051381</v>
      </c>
      <c r="AN336" s="2"/>
      <c r="AO336">
        <f t="shared" si="181"/>
        <v>53</v>
      </c>
      <c r="AP336" s="117"/>
      <c r="AQ336" s="2"/>
      <c r="AR336" s="2">
        <f>INDEX('2001'!$B$44:$B$140,'10Year_History_Results'!BF336)</f>
        <v>11</v>
      </c>
      <c r="AS336" s="2">
        <f>INDEX('2002'!$B$44:$B$140,'10Year_History_Results'!BG336)</f>
        <v>0</v>
      </c>
      <c r="AT336" s="2">
        <f>INDEX('2003'!$B$44:$B$140,'10Year_History_Results'!BH336)</f>
        <v>0</v>
      </c>
      <c r="AU336" s="2">
        <f>INDEX('2004'!$B$44:$B$140,'10Year_History_Results'!BI336)</f>
        <v>0</v>
      </c>
      <c r="AV336" s="2">
        <f>INDEX('2005'!$B$44:$B$140,'10Year_History_Results'!BJ336)</f>
        <v>0</v>
      </c>
      <c r="AW336" s="2">
        <f>INDEX('2006'!$B$44:$B$140,'10Year_History_Results'!BK336)</f>
        <v>0</v>
      </c>
      <c r="AX336" s="2">
        <f>INDEX('2007'!$B$44:$B$140,'10Year_History_Results'!BL336)</f>
        <v>0</v>
      </c>
      <c r="AY336" s="2">
        <f>INDEX('2008'!$B$44:$B$140,'10Year_History_Results'!BM336)</f>
        <v>0</v>
      </c>
      <c r="AZ336" s="2">
        <f>INDEX('2009'!$B$44:$B$140,'10Year_History_Results'!BN336)</f>
        <v>0</v>
      </c>
      <c r="BA336" s="154">
        <f>INDEX('2010'!$B$44:$B$140,'10Year_History_Results'!BO336)</f>
        <v>0</v>
      </c>
      <c r="BC336">
        <f t="shared" si="182"/>
        <v>53</v>
      </c>
      <c r="BD336" s="117"/>
      <c r="BE336" s="2"/>
      <c r="BF336" s="2">
        <f>IF(ISNA(MATCH($BC336,'2001'!$A$44:$A$139,0)),97,MATCH($BC336,'2001'!$A$44:$A$139,0))</f>
        <v>10</v>
      </c>
      <c r="BG336" s="2">
        <f>IF(ISNA(MATCH($BC336,'2002'!$A$44:$A$139,0)),97,MATCH($BC336,'2002'!$A$44:$A$139,0))</f>
        <v>97</v>
      </c>
      <c r="BH336" s="2">
        <f>IF(ISNA(MATCH($BC336,'2003'!$A$44:$A$139,0)),97,MATCH($BC336,'2003'!$A$44:$A$139,0))</f>
        <v>97</v>
      </c>
      <c r="BI336" s="2">
        <f>IF(ISNA(MATCH($BC336,'2004'!$A$44:$A$139,0)),97,MATCH($BC336,'2004'!$A$44:$A$139,0))</f>
        <v>97</v>
      </c>
      <c r="BJ336" s="2">
        <f>IF(ISNA(MATCH($BC336,'2005'!$A$44:$A$139,0)),97,MATCH($BC336,'2005'!$A$44:$A$139,0))</f>
        <v>97</v>
      </c>
      <c r="BK336" s="2">
        <f>IF(ISNA(MATCH($BC336,'2006'!$A$44:$A$139,0)),97,MATCH($BC336,'2006'!$A$44:$A$139,0))</f>
        <v>97</v>
      </c>
      <c r="BL336" s="2">
        <f>IF(ISNA(MATCH($BC336,'2007'!$A$44:$A$139,0)),97,MATCH($BC336,'2007'!$A$44:$A$139,0))</f>
        <v>97</v>
      </c>
      <c r="BM336" s="2">
        <f>IF(ISNA(MATCH($BC336,'2008'!$A$44:$A$139,0)),97,MATCH($BC336,'2008'!$A$44:$A$139,0))</f>
        <v>97</v>
      </c>
      <c r="BN336" s="2">
        <f>IF(ISNA(MATCH($BC336,'2009'!$A$44:$A$139,0)),97,MATCH($BC336,'2009'!$A$44:$A$139,0))</f>
        <v>97</v>
      </c>
      <c r="BO336" s="154">
        <f>IF(ISNA(MATCH($BC336,'2010'!$A$44:$A$139,0)),97,MATCH($BC336,'2010'!$A$44:$A$139,0))</f>
        <v>97</v>
      </c>
      <c r="BQ336">
        <f t="shared" si="183"/>
        <v>53</v>
      </c>
      <c r="BR336" s="326"/>
      <c r="BS336" s="324"/>
      <c r="BT336" s="324">
        <f t="shared" si="184"/>
        <v>41</v>
      </c>
      <c r="BU336" s="324">
        <f t="shared" si="169"/>
        <v>27.3306</v>
      </c>
      <c r="BV336" s="324">
        <f t="shared" si="170"/>
        <v>18.218577960000001</v>
      </c>
      <c r="BW336" s="324">
        <f t="shared" si="171"/>
        <v>12.144504068135999</v>
      </c>
      <c r="BX336" s="324">
        <f t="shared" si="172"/>
        <v>8.0955264118194563</v>
      </c>
      <c r="BY336" s="324">
        <f t="shared" si="173"/>
        <v>5.3964779061188493</v>
      </c>
      <c r="BZ336" s="324">
        <f t="shared" si="174"/>
        <v>3.5972921722188249</v>
      </c>
      <c r="CA336" s="324">
        <f t="shared" si="175"/>
        <v>2.3979549620010685</v>
      </c>
      <c r="CB336" s="324">
        <f t="shared" si="176"/>
        <v>1.5984767776699123</v>
      </c>
      <c r="CC336" s="325">
        <f t="shared" si="177"/>
        <v>1.0655446199947634</v>
      </c>
    </row>
    <row r="337" spans="2:81" ht="13.5" thickBot="1">
      <c r="B337" s="138">
        <v>176</v>
      </c>
      <c r="C337" s="52">
        <f t="shared" si="155"/>
        <v>3</v>
      </c>
      <c r="D337" s="52">
        <f t="shared" si="178"/>
        <v>0</v>
      </c>
      <c r="E337" s="99"/>
      <c r="F337" s="2">
        <f t="shared" si="185"/>
        <v>332</v>
      </c>
      <c r="G337" s="273">
        <v>9</v>
      </c>
      <c r="H337" s="169">
        <f t="shared" si="156"/>
        <v>1</v>
      </c>
      <c r="I337" s="169">
        <f t="shared" si="157"/>
        <v>18</v>
      </c>
      <c r="J337" s="331">
        <f t="shared" si="158"/>
        <v>1.0527607150248595</v>
      </c>
      <c r="K337" s="99"/>
      <c r="L337" s="268"/>
      <c r="M337" s="268" t="e">
        <f>(INDEX(Finish_table!R$4:R$83,MATCH('10Year_History_Results'!$G337,Finish_table!S$4:S$83,0),1))</f>
        <v>#N/A</v>
      </c>
      <c r="N337" s="268" t="e">
        <f>(INDEX(Finish_table!Z$4:Z$99,MATCH('10Year_History_Results'!$G337,Finish_table!AA$4:AA$99,0),1))</f>
        <v>#N/A</v>
      </c>
      <c r="O337" s="268" t="str">
        <f>(INDEX(Finish_table!AI$4:AI$99,MATCH('10Year_History_Results'!$G337,Finish_table!AJ$4:AJ$99,0),1))</f>
        <v>SF</v>
      </c>
      <c r="P337" s="268" t="e">
        <f>(INDEX(Finish_table!AR$4:AR$99,MATCH('10Year_History_Results'!$G337,Finish_table!AS$4:AS$99,0),1))</f>
        <v>#N/A</v>
      </c>
      <c r="Q337" s="268" t="e">
        <f>(INDEX(Finish_table!BA$4:BA$99,MATCH('10Year_History_Results'!$G337,Finish_table!BB$4:BB$99,0),1))</f>
        <v>#N/A</v>
      </c>
      <c r="R337" s="268" t="e">
        <f>(INDEX(Finish_table!BJ$4:BJ$99,MATCH('10Year_History_Results'!$G337,Finish_table!BK$4:BK$99,0),1))</f>
        <v>#N/A</v>
      </c>
      <c r="S337" s="268" t="e">
        <f>(INDEX(Finish_table!BS$4:BS$99,MATCH('10Year_History_Results'!$G337,Finish_table!BT$4:BT$99,0),1))</f>
        <v>#N/A</v>
      </c>
      <c r="T337" s="268" t="e">
        <f>(INDEX(Finish_table!CB$4:CB$99,MATCH('10Year_History_Results'!$G337,Finish_table!CC$4:CC$99,0),1))</f>
        <v>#N/A</v>
      </c>
      <c r="U337" s="268" t="e">
        <f>(INDEX(Finish_table!CK$4:CK$99,MATCH('10Year_History_Results'!$G337,Finish_table!CL$4:CL$99,0),1))</f>
        <v>#N/A</v>
      </c>
      <c r="V337" s="288" t="e">
        <f>(INDEX(Finish_table!CT$4:CT$99,MATCH('10Year_History_Results'!$G337,Finish_table!CU$4:CU$99,0),1))</f>
        <v>#N/A</v>
      </c>
      <c r="W337" s="2"/>
      <c r="Z337">
        <f t="shared" si="159"/>
        <v>9</v>
      </c>
      <c r="AA337" s="117"/>
      <c r="AB337" s="2"/>
      <c r="AC337" s="2">
        <f t="shared" si="179"/>
        <v>0</v>
      </c>
      <c r="AD337" s="2">
        <f t="shared" si="160"/>
        <v>0</v>
      </c>
      <c r="AE337" s="2">
        <f t="shared" si="161"/>
        <v>10</v>
      </c>
      <c r="AF337" s="2">
        <f t="shared" si="162"/>
        <v>0</v>
      </c>
      <c r="AG337" s="2">
        <f t="shared" si="163"/>
        <v>0</v>
      </c>
      <c r="AH337" s="2">
        <f t="shared" si="164"/>
        <v>0</v>
      </c>
      <c r="AI337" s="2">
        <f t="shared" si="165"/>
        <v>0</v>
      </c>
      <c r="AJ337" s="2">
        <f t="shared" si="166"/>
        <v>0</v>
      </c>
      <c r="AK337" s="2">
        <f t="shared" si="167"/>
        <v>0</v>
      </c>
      <c r="AL337" s="154">
        <f t="shared" si="168"/>
        <v>0</v>
      </c>
      <c r="AM337" s="2">
        <f t="shared" si="180"/>
        <v>3.1622776601683795</v>
      </c>
      <c r="AN337" s="2"/>
      <c r="AO337">
        <f t="shared" si="181"/>
        <v>9</v>
      </c>
      <c r="AP337" s="117"/>
      <c r="AQ337" s="2"/>
      <c r="AR337" s="2">
        <f>INDEX('2001'!$B$44:$B$140,'10Year_History_Results'!BF337)</f>
        <v>0</v>
      </c>
      <c r="AS337" s="2">
        <f>INDEX('2002'!$B$44:$B$140,'10Year_History_Results'!BG337)</f>
        <v>0</v>
      </c>
      <c r="AT337" s="2">
        <f>INDEX('2003'!$B$44:$B$140,'10Year_History_Results'!BH337)</f>
        <v>8</v>
      </c>
      <c r="AU337" s="2">
        <f>INDEX('2004'!$B$44:$B$140,'10Year_History_Results'!BI337)</f>
        <v>0</v>
      </c>
      <c r="AV337" s="2">
        <f>INDEX('2005'!$B$44:$B$140,'10Year_History_Results'!BJ337)</f>
        <v>0</v>
      </c>
      <c r="AW337" s="2">
        <f>INDEX('2006'!$B$44:$B$140,'10Year_History_Results'!BK337)</f>
        <v>0</v>
      </c>
      <c r="AX337" s="2">
        <f>INDEX('2007'!$B$44:$B$140,'10Year_History_Results'!BL337)</f>
        <v>0</v>
      </c>
      <c r="AY337" s="2">
        <f>INDEX('2008'!$B$44:$B$140,'10Year_History_Results'!BM337)</f>
        <v>0</v>
      </c>
      <c r="AZ337" s="2">
        <f>INDEX('2009'!$B$44:$B$140,'10Year_History_Results'!BN337)</f>
        <v>0</v>
      </c>
      <c r="BA337" s="154">
        <f>INDEX('2010'!$B$44:$B$140,'10Year_History_Results'!BO337)</f>
        <v>0</v>
      </c>
      <c r="BC337">
        <f t="shared" si="182"/>
        <v>9</v>
      </c>
      <c r="BD337" s="117"/>
      <c r="BE337" s="2"/>
      <c r="BF337" s="2">
        <f>IF(ISNA(MATCH($BC337,'2001'!$A$44:$A$139,0)),97,MATCH($BC337,'2001'!$A$44:$A$139,0))</f>
        <v>97</v>
      </c>
      <c r="BG337" s="2">
        <f>IF(ISNA(MATCH($BC337,'2002'!$A$44:$A$139,0)),97,MATCH($BC337,'2002'!$A$44:$A$139,0))</f>
        <v>97</v>
      </c>
      <c r="BH337" s="2">
        <f>IF(ISNA(MATCH($BC337,'2003'!$A$44:$A$139,0)),97,MATCH($BC337,'2003'!$A$44:$A$139,0))</f>
        <v>1</v>
      </c>
      <c r="BI337" s="2">
        <f>IF(ISNA(MATCH($BC337,'2004'!$A$44:$A$139,0)),97,MATCH($BC337,'2004'!$A$44:$A$139,0))</f>
        <v>97</v>
      </c>
      <c r="BJ337" s="2">
        <f>IF(ISNA(MATCH($BC337,'2005'!$A$44:$A$139,0)),97,MATCH($BC337,'2005'!$A$44:$A$139,0))</f>
        <v>97</v>
      </c>
      <c r="BK337" s="2">
        <f>IF(ISNA(MATCH($BC337,'2006'!$A$44:$A$139,0)),97,MATCH($BC337,'2006'!$A$44:$A$139,0))</f>
        <v>97</v>
      </c>
      <c r="BL337" s="2">
        <f>IF(ISNA(MATCH($BC337,'2007'!$A$44:$A$139,0)),97,MATCH($BC337,'2007'!$A$44:$A$139,0))</f>
        <v>97</v>
      </c>
      <c r="BM337" s="2">
        <f>IF(ISNA(MATCH($BC337,'2008'!$A$44:$A$139,0)),97,MATCH($BC337,'2008'!$A$44:$A$139,0))</f>
        <v>97</v>
      </c>
      <c r="BN337" s="2">
        <f>IF(ISNA(MATCH($BC337,'2009'!$A$44:$A$139,0)),97,MATCH($BC337,'2009'!$A$44:$A$139,0))</f>
        <v>97</v>
      </c>
      <c r="BO337" s="154">
        <f>IF(ISNA(MATCH($BC337,'2010'!$A$44:$A$139,0)),97,MATCH($BC337,'2010'!$A$44:$A$139,0))</f>
        <v>97</v>
      </c>
      <c r="BQ337">
        <f t="shared" si="183"/>
        <v>9</v>
      </c>
      <c r="BR337" s="326"/>
      <c r="BS337" s="324"/>
      <c r="BT337" s="324">
        <f t="shared" si="184"/>
        <v>0</v>
      </c>
      <c r="BU337" s="324">
        <f t="shared" si="169"/>
        <v>0</v>
      </c>
      <c r="BV337" s="324">
        <f t="shared" si="170"/>
        <v>18</v>
      </c>
      <c r="BW337" s="324">
        <f t="shared" si="171"/>
        <v>11.998799999999999</v>
      </c>
      <c r="BX337" s="324">
        <f t="shared" si="172"/>
        <v>7.9984000799999988</v>
      </c>
      <c r="BY337" s="324">
        <f t="shared" si="173"/>
        <v>5.3317334933279987</v>
      </c>
      <c r="BZ337" s="324">
        <f t="shared" si="174"/>
        <v>3.554133546652444</v>
      </c>
      <c r="CA337" s="324">
        <f t="shared" si="175"/>
        <v>2.3691854221985191</v>
      </c>
      <c r="CB337" s="324">
        <f t="shared" si="176"/>
        <v>1.5792990024375329</v>
      </c>
      <c r="CC337" s="325">
        <f t="shared" si="177"/>
        <v>1.0527607150248595</v>
      </c>
    </row>
    <row r="338" spans="2:81" ht="13.5" thickBot="1">
      <c r="B338" s="138">
        <v>176</v>
      </c>
      <c r="C338" s="52">
        <f t="shared" si="155"/>
        <v>4</v>
      </c>
      <c r="D338" s="52">
        <f t="shared" si="178"/>
        <v>0</v>
      </c>
      <c r="E338" s="99"/>
      <c r="F338" s="2">
        <f t="shared" si="185"/>
        <v>333</v>
      </c>
      <c r="G338" s="100">
        <v>818</v>
      </c>
      <c r="H338" s="169">
        <f t="shared" si="156"/>
        <v>2</v>
      </c>
      <c r="I338" s="169">
        <f t="shared" si="157"/>
        <v>18</v>
      </c>
      <c r="J338" s="331">
        <f t="shared" si="158"/>
        <v>1.0332612471143434</v>
      </c>
      <c r="K338" s="99"/>
      <c r="L338" s="268"/>
      <c r="M338" s="268" t="e">
        <f>(INDEX(Finish_table!R$4:R$83,MATCH('10Year_History_Results'!$G338,Finish_table!S$4:S$83,0),1))</f>
        <v>#N/A</v>
      </c>
      <c r="N338" s="268" t="str">
        <f>(INDEX(Finish_table!Z$4:Z$99,MATCH('10Year_History_Results'!$G338,Finish_table!AA$4:AA$99,0),1))</f>
        <v>QF</v>
      </c>
      <c r="O338" s="268" t="str">
        <f>(INDEX(Finish_table!AI$4:AI$99,MATCH('10Year_History_Results'!$G338,Finish_table!AJ$4:AJ$99,0),1))</f>
        <v>SF</v>
      </c>
      <c r="P338" s="268" t="e">
        <f>(INDEX(Finish_table!AR$4:AR$99,MATCH('10Year_History_Results'!$G338,Finish_table!AS$4:AS$99,0),1))</f>
        <v>#N/A</v>
      </c>
      <c r="Q338" s="268" t="e">
        <f>(INDEX(Finish_table!BA$4:BA$99,MATCH('10Year_History_Results'!$G338,Finish_table!BB$4:BB$99,0),1))</f>
        <v>#N/A</v>
      </c>
      <c r="R338" s="268" t="e">
        <f>(INDEX(Finish_table!BJ$4:BJ$99,MATCH('10Year_History_Results'!$G338,Finish_table!BK$4:BK$99,0),1))</f>
        <v>#N/A</v>
      </c>
      <c r="S338" s="268" t="e">
        <f>(INDEX(Finish_table!BS$4:BS$99,MATCH('10Year_History_Results'!$G338,Finish_table!BT$4:BT$99,0),1))</f>
        <v>#N/A</v>
      </c>
      <c r="T338" s="268" t="e">
        <f>(INDEX(Finish_table!CB$4:CB$99,MATCH('10Year_History_Results'!$G338,Finish_table!CC$4:CC$99,0),1))</f>
        <v>#N/A</v>
      </c>
      <c r="U338" s="268" t="e">
        <f>(INDEX(Finish_table!CK$4:CK$99,MATCH('10Year_History_Results'!$G338,Finish_table!CL$4:CL$99,0),1))</f>
        <v>#N/A</v>
      </c>
      <c r="V338" s="288" t="e">
        <f>(INDEX(Finish_table!CT$4:CT$99,MATCH('10Year_History_Results'!$G338,Finish_table!CU$4:CU$99,0),1))</f>
        <v>#N/A</v>
      </c>
      <c r="W338" s="2"/>
      <c r="Z338">
        <f t="shared" si="159"/>
        <v>818</v>
      </c>
      <c r="AA338" s="117"/>
      <c r="AB338" s="2"/>
      <c r="AC338" s="2">
        <f t="shared" si="179"/>
        <v>0</v>
      </c>
      <c r="AD338" s="2">
        <f t="shared" si="160"/>
        <v>0</v>
      </c>
      <c r="AE338" s="2">
        <f t="shared" si="161"/>
        <v>10</v>
      </c>
      <c r="AF338" s="2">
        <f t="shared" si="162"/>
        <v>0</v>
      </c>
      <c r="AG338" s="2">
        <f t="shared" si="163"/>
        <v>0</v>
      </c>
      <c r="AH338" s="2">
        <f t="shared" si="164"/>
        <v>0</v>
      </c>
      <c r="AI338" s="2">
        <f t="shared" si="165"/>
        <v>0</v>
      </c>
      <c r="AJ338" s="2">
        <f t="shared" si="166"/>
        <v>0</v>
      </c>
      <c r="AK338" s="2">
        <f t="shared" si="167"/>
        <v>0</v>
      </c>
      <c r="AL338" s="154">
        <f t="shared" si="168"/>
        <v>0</v>
      </c>
      <c r="AM338" s="2">
        <f t="shared" si="180"/>
        <v>3.1622776601683795</v>
      </c>
      <c r="AN338" s="2"/>
      <c r="AO338">
        <f t="shared" si="181"/>
        <v>818</v>
      </c>
      <c r="AP338" s="117"/>
      <c r="AQ338" s="2"/>
      <c r="AR338" s="2">
        <f>INDEX('2001'!$B$44:$B$140,'10Year_History_Results'!BF338)</f>
        <v>0</v>
      </c>
      <c r="AS338" s="2">
        <f>INDEX('2002'!$B$44:$B$140,'10Year_History_Results'!BG338)</f>
        <v>1</v>
      </c>
      <c r="AT338" s="2">
        <f>INDEX('2003'!$B$44:$B$140,'10Year_History_Results'!BH338)</f>
        <v>7</v>
      </c>
      <c r="AU338" s="2">
        <f>INDEX('2004'!$B$44:$B$140,'10Year_History_Results'!BI338)</f>
        <v>0</v>
      </c>
      <c r="AV338" s="2">
        <f>INDEX('2005'!$B$44:$B$140,'10Year_History_Results'!BJ338)</f>
        <v>0</v>
      </c>
      <c r="AW338" s="2">
        <f>INDEX('2006'!$B$44:$B$140,'10Year_History_Results'!BK338)</f>
        <v>0</v>
      </c>
      <c r="AX338" s="2">
        <f>INDEX('2007'!$B$44:$B$140,'10Year_History_Results'!BL338)</f>
        <v>0</v>
      </c>
      <c r="AY338" s="2">
        <f>INDEX('2008'!$B$44:$B$140,'10Year_History_Results'!BM338)</f>
        <v>0</v>
      </c>
      <c r="AZ338" s="2">
        <f>INDEX('2009'!$B$44:$B$140,'10Year_History_Results'!BN338)</f>
        <v>0</v>
      </c>
      <c r="BA338" s="154">
        <f>INDEX('2010'!$B$44:$B$140,'10Year_History_Results'!BO338)</f>
        <v>0</v>
      </c>
      <c r="BC338">
        <f t="shared" si="182"/>
        <v>818</v>
      </c>
      <c r="BD338" s="117"/>
      <c r="BE338" s="2"/>
      <c r="BF338" s="2">
        <f>IF(ISNA(MATCH($BC338,'2001'!$A$44:$A$139,0)),97,MATCH($BC338,'2001'!$A$44:$A$139,0))</f>
        <v>97</v>
      </c>
      <c r="BG338" s="2">
        <f>IF(ISNA(MATCH($BC338,'2002'!$A$44:$A$139,0)),97,MATCH($BC338,'2002'!$A$44:$A$139,0))</f>
        <v>91</v>
      </c>
      <c r="BH338" s="2">
        <f>IF(ISNA(MATCH($BC338,'2003'!$A$44:$A$139,0)),97,MATCH($BC338,'2003'!$A$44:$A$139,0))</f>
        <v>91</v>
      </c>
      <c r="BI338" s="2">
        <f>IF(ISNA(MATCH($BC338,'2004'!$A$44:$A$139,0)),97,MATCH($BC338,'2004'!$A$44:$A$139,0))</f>
        <v>97</v>
      </c>
      <c r="BJ338" s="2">
        <f>IF(ISNA(MATCH($BC338,'2005'!$A$44:$A$139,0)),97,MATCH($BC338,'2005'!$A$44:$A$139,0))</f>
        <v>97</v>
      </c>
      <c r="BK338" s="2">
        <f>IF(ISNA(MATCH($BC338,'2006'!$A$44:$A$139,0)),97,MATCH($BC338,'2006'!$A$44:$A$139,0))</f>
        <v>97</v>
      </c>
      <c r="BL338" s="2">
        <f>IF(ISNA(MATCH($BC338,'2007'!$A$44:$A$139,0)),97,MATCH($BC338,'2007'!$A$44:$A$139,0))</f>
        <v>97</v>
      </c>
      <c r="BM338" s="2">
        <f>IF(ISNA(MATCH($BC338,'2008'!$A$44:$A$139,0)),97,MATCH($BC338,'2008'!$A$44:$A$139,0))</f>
        <v>97</v>
      </c>
      <c r="BN338" s="2">
        <f>IF(ISNA(MATCH($BC338,'2009'!$A$44:$A$139,0)),97,MATCH($BC338,'2009'!$A$44:$A$139,0))</f>
        <v>97</v>
      </c>
      <c r="BO338" s="154">
        <f>IF(ISNA(MATCH($BC338,'2010'!$A$44:$A$139,0)),97,MATCH($BC338,'2010'!$A$44:$A$139,0))</f>
        <v>97</v>
      </c>
      <c r="BQ338">
        <f t="shared" si="183"/>
        <v>818</v>
      </c>
      <c r="BR338" s="326"/>
      <c r="BS338" s="324"/>
      <c r="BT338" s="324">
        <f t="shared" si="184"/>
        <v>0</v>
      </c>
      <c r="BU338" s="324">
        <f t="shared" si="169"/>
        <v>1</v>
      </c>
      <c r="BV338" s="324">
        <f t="shared" si="170"/>
        <v>17.666599999999999</v>
      </c>
      <c r="BW338" s="324">
        <f t="shared" si="171"/>
        <v>11.776555559999998</v>
      </c>
      <c r="BX338" s="324">
        <f t="shared" si="172"/>
        <v>7.850251936295999</v>
      </c>
      <c r="BY338" s="324">
        <f t="shared" si="173"/>
        <v>5.2329779407349131</v>
      </c>
      <c r="BZ338" s="324">
        <f t="shared" si="174"/>
        <v>3.4883030952938929</v>
      </c>
      <c r="CA338" s="324">
        <f t="shared" si="175"/>
        <v>2.325302843322909</v>
      </c>
      <c r="CB338" s="324">
        <f t="shared" si="176"/>
        <v>1.5500468753590511</v>
      </c>
      <c r="CC338" s="325">
        <f t="shared" si="177"/>
        <v>1.0332612471143434</v>
      </c>
    </row>
    <row r="339" spans="2:81" ht="13.5" thickBot="1">
      <c r="B339" s="138">
        <v>176</v>
      </c>
      <c r="C339" s="52">
        <f t="shared" si="155"/>
        <v>5</v>
      </c>
      <c r="D339" s="52">
        <f t="shared" si="178"/>
        <v>0</v>
      </c>
      <c r="E339" s="99"/>
      <c r="F339" s="2">
        <f t="shared" si="185"/>
        <v>334</v>
      </c>
      <c r="G339" s="100">
        <v>115</v>
      </c>
      <c r="H339" s="169">
        <f t="shared" si="156"/>
        <v>1</v>
      </c>
      <c r="I339" s="169">
        <f t="shared" si="157"/>
        <v>38</v>
      </c>
      <c r="J339" s="331">
        <f t="shared" si="158"/>
        <v>0.98757794048295167</v>
      </c>
      <c r="K339" s="99"/>
      <c r="L339" s="268"/>
      <c r="M339" s="268" t="str">
        <f>(INDEX(Finish_table!R$4:R$83,MATCH('10Year_History_Results'!$G339,Finish_table!S$4:S$83,0),1))</f>
        <v>W</v>
      </c>
      <c r="N339" s="268" t="e">
        <f>(INDEX(Finish_table!Z$4:Z$99,MATCH('10Year_History_Results'!$G339,Finish_table!AA$4:AA$99,0),1))</f>
        <v>#N/A</v>
      </c>
      <c r="O339" s="268" t="e">
        <f>(INDEX(Finish_table!AI$4:AI$99,MATCH('10Year_History_Results'!$G339,Finish_table!AJ$4:AJ$99,0),1))</f>
        <v>#N/A</v>
      </c>
      <c r="P339" s="268" t="e">
        <f>(INDEX(Finish_table!AR$4:AR$99,MATCH('10Year_History_Results'!$G339,Finish_table!AS$4:AS$99,0),1))</f>
        <v>#N/A</v>
      </c>
      <c r="Q339" s="268" t="e">
        <f>(INDEX(Finish_table!BA$4:BA$99,MATCH('10Year_History_Results'!$G339,Finish_table!BB$4:BB$99,0),1))</f>
        <v>#N/A</v>
      </c>
      <c r="R339" s="268" t="e">
        <f>(INDEX(Finish_table!BJ$4:BJ$99,MATCH('10Year_History_Results'!$G339,Finish_table!BK$4:BK$99,0),1))</f>
        <v>#N/A</v>
      </c>
      <c r="S339" s="268" t="e">
        <f>(INDEX(Finish_table!BS$4:BS$99,MATCH('10Year_History_Results'!$G339,Finish_table!BT$4:BT$99,0),1))</f>
        <v>#N/A</v>
      </c>
      <c r="T339" s="268" t="e">
        <f>(INDEX(Finish_table!CB$4:CB$99,MATCH('10Year_History_Results'!$G339,Finish_table!CC$4:CC$99,0),1))</f>
        <v>#N/A</v>
      </c>
      <c r="U339" s="268" t="e">
        <f>(INDEX(Finish_table!CK$4:CK$99,MATCH('10Year_History_Results'!$G339,Finish_table!CL$4:CL$99,0),1))</f>
        <v>#N/A</v>
      </c>
      <c r="V339" s="288" t="e">
        <f>(INDEX(Finish_table!CT$4:CT$99,MATCH('10Year_History_Results'!$G339,Finish_table!CU$4:CU$99,0),1))</f>
        <v>#N/A</v>
      </c>
      <c r="W339" s="2"/>
      <c r="Z339">
        <f t="shared" si="159"/>
        <v>115</v>
      </c>
      <c r="AA339" s="117"/>
      <c r="AB339" s="2"/>
      <c r="AC339" s="2">
        <f t="shared" si="179"/>
        <v>30</v>
      </c>
      <c r="AD339" s="2">
        <f t="shared" si="160"/>
        <v>0</v>
      </c>
      <c r="AE339" s="2">
        <f t="shared" si="161"/>
        <v>0</v>
      </c>
      <c r="AF339" s="2">
        <f t="shared" si="162"/>
        <v>0</v>
      </c>
      <c r="AG339" s="2">
        <f t="shared" si="163"/>
        <v>0</v>
      </c>
      <c r="AH339" s="2">
        <f t="shared" si="164"/>
        <v>0</v>
      </c>
      <c r="AI339" s="2">
        <f t="shared" si="165"/>
        <v>0</v>
      </c>
      <c r="AJ339" s="2">
        <f t="shared" si="166"/>
        <v>0</v>
      </c>
      <c r="AK339" s="2">
        <f t="shared" si="167"/>
        <v>0</v>
      </c>
      <c r="AL339" s="154">
        <f t="shared" si="168"/>
        <v>0</v>
      </c>
      <c r="AM339" s="2">
        <f t="shared" si="180"/>
        <v>9.4868329805051381</v>
      </c>
      <c r="AN339" s="2"/>
      <c r="AO339">
        <f t="shared" si="181"/>
        <v>115</v>
      </c>
      <c r="AP339" s="117"/>
      <c r="AQ339" s="2"/>
      <c r="AR339" s="2">
        <f>INDEX('2001'!$B$44:$B$140,'10Year_History_Results'!BF339)</f>
        <v>8</v>
      </c>
      <c r="AS339" s="2">
        <f>INDEX('2002'!$B$44:$B$140,'10Year_History_Results'!BG339)</f>
        <v>0</v>
      </c>
      <c r="AT339" s="2">
        <f>INDEX('2003'!$B$44:$B$140,'10Year_History_Results'!BH339)</f>
        <v>0</v>
      </c>
      <c r="AU339" s="2">
        <f>INDEX('2004'!$B$44:$B$140,'10Year_History_Results'!BI339)</f>
        <v>0</v>
      </c>
      <c r="AV339" s="2">
        <f>INDEX('2005'!$B$44:$B$140,'10Year_History_Results'!BJ339)</f>
        <v>0</v>
      </c>
      <c r="AW339" s="2">
        <f>INDEX('2006'!$B$44:$B$140,'10Year_History_Results'!BK339)</f>
        <v>0</v>
      </c>
      <c r="AX339" s="2">
        <f>INDEX('2007'!$B$44:$B$140,'10Year_History_Results'!BL339)</f>
        <v>0</v>
      </c>
      <c r="AY339" s="2">
        <f>INDEX('2008'!$B$44:$B$140,'10Year_History_Results'!BM339)</f>
        <v>0</v>
      </c>
      <c r="AZ339" s="2">
        <f>INDEX('2009'!$B$44:$B$140,'10Year_History_Results'!BN339)</f>
        <v>0</v>
      </c>
      <c r="BA339" s="154">
        <f>INDEX('2010'!$B$44:$B$140,'10Year_History_Results'!BO339)</f>
        <v>0</v>
      </c>
      <c r="BC339">
        <f t="shared" si="182"/>
        <v>115</v>
      </c>
      <c r="BD339" s="117"/>
      <c r="BE339" s="2"/>
      <c r="BF339" s="2">
        <f>IF(ISNA(MATCH($BC339,'2001'!$A$44:$A$139,0)),97,MATCH($BC339,'2001'!$A$44:$A$139,0))</f>
        <v>26</v>
      </c>
      <c r="BG339" s="2">
        <f>IF(ISNA(MATCH($BC339,'2002'!$A$44:$A$139,0)),97,MATCH($BC339,'2002'!$A$44:$A$139,0))</f>
        <v>97</v>
      </c>
      <c r="BH339" s="2">
        <f>IF(ISNA(MATCH($BC339,'2003'!$A$44:$A$139,0)),97,MATCH($BC339,'2003'!$A$44:$A$139,0))</f>
        <v>97</v>
      </c>
      <c r="BI339" s="2">
        <f>IF(ISNA(MATCH($BC339,'2004'!$A$44:$A$139,0)),97,MATCH($BC339,'2004'!$A$44:$A$139,0))</f>
        <v>97</v>
      </c>
      <c r="BJ339" s="2">
        <f>IF(ISNA(MATCH($BC339,'2005'!$A$44:$A$139,0)),97,MATCH($BC339,'2005'!$A$44:$A$139,0))</f>
        <v>97</v>
      </c>
      <c r="BK339" s="2">
        <f>IF(ISNA(MATCH($BC339,'2006'!$A$44:$A$139,0)),97,MATCH($BC339,'2006'!$A$44:$A$139,0))</f>
        <v>97</v>
      </c>
      <c r="BL339" s="2">
        <f>IF(ISNA(MATCH($BC339,'2007'!$A$44:$A$139,0)),97,MATCH($BC339,'2007'!$A$44:$A$139,0))</f>
        <v>97</v>
      </c>
      <c r="BM339" s="2">
        <f>IF(ISNA(MATCH($BC339,'2008'!$A$44:$A$139,0)),97,MATCH($BC339,'2008'!$A$44:$A$139,0))</f>
        <v>97</v>
      </c>
      <c r="BN339" s="2">
        <f>IF(ISNA(MATCH($BC339,'2009'!$A$44:$A$139,0)),97,MATCH($BC339,'2009'!$A$44:$A$139,0))</f>
        <v>97</v>
      </c>
      <c r="BO339" s="154">
        <f>IF(ISNA(MATCH($BC339,'2010'!$A$44:$A$139,0)),97,MATCH($BC339,'2010'!$A$44:$A$139,0))</f>
        <v>97</v>
      </c>
      <c r="BQ339">
        <f t="shared" si="183"/>
        <v>115</v>
      </c>
      <c r="BR339" s="326"/>
      <c r="BS339" s="324"/>
      <c r="BT339" s="324">
        <f t="shared" si="184"/>
        <v>38</v>
      </c>
      <c r="BU339" s="324">
        <f t="shared" si="169"/>
        <v>25.3308</v>
      </c>
      <c r="BV339" s="324">
        <f t="shared" si="170"/>
        <v>16.885511279999999</v>
      </c>
      <c r="BW339" s="324">
        <f t="shared" si="171"/>
        <v>11.255881819248</v>
      </c>
      <c r="BX339" s="324">
        <f t="shared" si="172"/>
        <v>7.5031708207107162</v>
      </c>
      <c r="BY339" s="324">
        <f t="shared" si="173"/>
        <v>5.0016136690857635</v>
      </c>
      <c r="BZ339" s="324">
        <f t="shared" si="174"/>
        <v>3.3340756718125699</v>
      </c>
      <c r="CA339" s="324">
        <f t="shared" si="175"/>
        <v>2.2224948428302591</v>
      </c>
      <c r="CB339" s="324">
        <f t="shared" si="176"/>
        <v>1.4815150622306505</v>
      </c>
      <c r="CC339" s="325">
        <f t="shared" si="177"/>
        <v>0.98757794048295167</v>
      </c>
    </row>
    <row r="340" spans="2:81" ht="13.5" thickBot="1">
      <c r="B340" s="138">
        <v>176</v>
      </c>
      <c r="C340" s="52">
        <f t="shared" si="155"/>
        <v>6</v>
      </c>
      <c r="D340" s="52">
        <f t="shared" si="178"/>
        <v>0</v>
      </c>
      <c r="E340" s="99"/>
      <c r="F340" s="2">
        <f t="shared" si="185"/>
        <v>335</v>
      </c>
      <c r="G340" s="100">
        <v>84</v>
      </c>
      <c r="H340" s="169">
        <f t="shared" si="156"/>
        <v>1</v>
      </c>
      <c r="I340" s="169">
        <f t="shared" si="157"/>
        <v>25</v>
      </c>
      <c r="J340" s="331">
        <f t="shared" si="158"/>
        <v>0.97468096199384879</v>
      </c>
      <c r="K340" s="99"/>
      <c r="L340" s="268"/>
      <c r="M340" s="268" t="e">
        <f>(INDEX(Finish_table!R$4:R$83,MATCH('10Year_History_Results'!$G340,Finish_table!S$4:S$83,0),1))</f>
        <v>#N/A</v>
      </c>
      <c r="N340" s="268" t="str">
        <f>(INDEX(Finish_table!Z$4:Z$99,MATCH('10Year_History_Results'!$G340,Finish_table!AA$4:AA$99,0),1))</f>
        <v>SF</v>
      </c>
      <c r="O340" s="268" t="e">
        <f>(INDEX(Finish_table!AI$4:AI$99,MATCH('10Year_History_Results'!$G340,Finish_table!AJ$4:AJ$99,0),1))</f>
        <v>#N/A</v>
      </c>
      <c r="P340" s="268" t="e">
        <f>(INDEX(Finish_table!AR$4:AR$99,MATCH('10Year_History_Results'!$G340,Finish_table!AS$4:AS$99,0),1))</f>
        <v>#N/A</v>
      </c>
      <c r="Q340" s="268" t="e">
        <f>(INDEX(Finish_table!BA$4:BA$99,MATCH('10Year_History_Results'!$G340,Finish_table!BB$4:BB$99,0),1))</f>
        <v>#N/A</v>
      </c>
      <c r="R340" s="268" t="e">
        <f>(INDEX(Finish_table!BJ$4:BJ$99,MATCH('10Year_History_Results'!$G340,Finish_table!BK$4:BK$99,0),1))</f>
        <v>#N/A</v>
      </c>
      <c r="S340" s="268" t="e">
        <f>(INDEX(Finish_table!BS$4:BS$99,MATCH('10Year_History_Results'!$G340,Finish_table!BT$4:BT$99,0),1))</f>
        <v>#N/A</v>
      </c>
      <c r="T340" s="268" t="e">
        <f>(INDEX(Finish_table!CB$4:CB$99,MATCH('10Year_History_Results'!$G340,Finish_table!CC$4:CC$99,0),1))</f>
        <v>#N/A</v>
      </c>
      <c r="U340" s="268" t="e">
        <f>(INDEX(Finish_table!CK$4:CK$99,MATCH('10Year_History_Results'!$G340,Finish_table!CL$4:CL$99,0),1))</f>
        <v>#N/A</v>
      </c>
      <c r="V340" s="288" t="e">
        <f>(INDEX(Finish_table!CT$4:CT$99,MATCH('10Year_History_Results'!$G340,Finish_table!CU$4:CU$99,0),1))</f>
        <v>#N/A</v>
      </c>
      <c r="W340" s="2"/>
      <c r="Z340">
        <f t="shared" si="159"/>
        <v>84</v>
      </c>
      <c r="AA340" s="117"/>
      <c r="AB340" s="2"/>
      <c r="AC340" s="2">
        <f t="shared" si="179"/>
        <v>0</v>
      </c>
      <c r="AD340" s="2">
        <f t="shared" si="160"/>
        <v>10</v>
      </c>
      <c r="AE340" s="2">
        <f t="shared" si="161"/>
        <v>0</v>
      </c>
      <c r="AF340" s="2">
        <f t="shared" si="162"/>
        <v>0</v>
      </c>
      <c r="AG340" s="2">
        <f t="shared" si="163"/>
        <v>0</v>
      </c>
      <c r="AH340" s="2">
        <f t="shared" si="164"/>
        <v>0</v>
      </c>
      <c r="AI340" s="2">
        <f t="shared" si="165"/>
        <v>0</v>
      </c>
      <c r="AJ340" s="2">
        <f t="shared" si="166"/>
        <v>0</v>
      </c>
      <c r="AK340" s="2">
        <f t="shared" si="167"/>
        <v>0</v>
      </c>
      <c r="AL340" s="154">
        <f t="shared" si="168"/>
        <v>0</v>
      </c>
      <c r="AM340" s="2">
        <f t="shared" si="180"/>
        <v>3.1622776601683795</v>
      </c>
      <c r="AN340" s="2"/>
      <c r="AO340">
        <f t="shared" si="181"/>
        <v>84</v>
      </c>
      <c r="AP340" s="117"/>
      <c r="AQ340" s="2"/>
      <c r="AR340" s="2">
        <f>INDEX('2001'!$B$44:$B$140,'10Year_History_Results'!BF340)</f>
        <v>0</v>
      </c>
      <c r="AS340" s="2">
        <f>INDEX('2002'!$B$44:$B$140,'10Year_History_Results'!BG340)</f>
        <v>15</v>
      </c>
      <c r="AT340" s="2">
        <f>INDEX('2003'!$B$44:$B$140,'10Year_History_Results'!BH340)</f>
        <v>0</v>
      </c>
      <c r="AU340" s="2">
        <f>INDEX('2004'!$B$44:$B$140,'10Year_History_Results'!BI340)</f>
        <v>0</v>
      </c>
      <c r="AV340" s="2">
        <f>INDEX('2005'!$B$44:$B$140,'10Year_History_Results'!BJ340)</f>
        <v>0</v>
      </c>
      <c r="AW340" s="2">
        <f>INDEX('2006'!$B$44:$B$140,'10Year_History_Results'!BK340)</f>
        <v>0</v>
      </c>
      <c r="AX340" s="2">
        <f>INDEX('2007'!$B$44:$B$140,'10Year_History_Results'!BL340)</f>
        <v>0</v>
      </c>
      <c r="AY340" s="2">
        <f>INDEX('2008'!$B$44:$B$140,'10Year_History_Results'!BM340)</f>
        <v>0</v>
      </c>
      <c r="AZ340" s="2">
        <f>INDEX('2009'!$B$44:$B$140,'10Year_History_Results'!BN340)</f>
        <v>0</v>
      </c>
      <c r="BA340" s="154">
        <f>INDEX('2010'!$B$44:$B$140,'10Year_History_Results'!BO340)</f>
        <v>0</v>
      </c>
      <c r="BC340">
        <f t="shared" si="182"/>
        <v>84</v>
      </c>
      <c r="BD340" s="117"/>
      <c r="BE340" s="2"/>
      <c r="BF340" s="2">
        <f>IF(ISNA(MATCH($BC340,'2001'!$A$44:$A$139,0)),97,MATCH($BC340,'2001'!$A$44:$A$139,0))</f>
        <v>97</v>
      </c>
      <c r="BG340" s="2">
        <f>IF(ISNA(MATCH($BC340,'2002'!$A$44:$A$139,0)),97,MATCH($BC340,'2002'!$A$44:$A$139,0))</f>
        <v>19</v>
      </c>
      <c r="BH340" s="2">
        <f>IF(ISNA(MATCH($BC340,'2003'!$A$44:$A$139,0)),97,MATCH($BC340,'2003'!$A$44:$A$139,0))</f>
        <v>97</v>
      </c>
      <c r="BI340" s="2">
        <f>IF(ISNA(MATCH($BC340,'2004'!$A$44:$A$139,0)),97,MATCH($BC340,'2004'!$A$44:$A$139,0))</f>
        <v>97</v>
      </c>
      <c r="BJ340" s="2">
        <f>IF(ISNA(MATCH($BC340,'2005'!$A$44:$A$139,0)),97,MATCH($BC340,'2005'!$A$44:$A$139,0))</f>
        <v>97</v>
      </c>
      <c r="BK340" s="2">
        <f>IF(ISNA(MATCH($BC340,'2006'!$A$44:$A$139,0)),97,MATCH($BC340,'2006'!$A$44:$A$139,0))</f>
        <v>97</v>
      </c>
      <c r="BL340" s="2">
        <f>IF(ISNA(MATCH($BC340,'2007'!$A$44:$A$139,0)),97,MATCH($BC340,'2007'!$A$44:$A$139,0))</f>
        <v>97</v>
      </c>
      <c r="BM340" s="2">
        <f>IF(ISNA(MATCH($BC340,'2008'!$A$44:$A$139,0)),97,MATCH($BC340,'2008'!$A$44:$A$139,0))</f>
        <v>97</v>
      </c>
      <c r="BN340" s="2">
        <f>IF(ISNA(MATCH($BC340,'2009'!$A$44:$A$139,0)),97,MATCH($BC340,'2009'!$A$44:$A$139,0))</f>
        <v>97</v>
      </c>
      <c r="BO340" s="154">
        <f>IF(ISNA(MATCH($BC340,'2010'!$A$44:$A$139,0)),97,MATCH($BC340,'2010'!$A$44:$A$139,0))</f>
        <v>97</v>
      </c>
      <c r="BQ340">
        <f t="shared" si="183"/>
        <v>84</v>
      </c>
      <c r="BR340" s="326"/>
      <c r="BS340" s="324"/>
      <c r="BT340" s="324">
        <f t="shared" si="184"/>
        <v>0</v>
      </c>
      <c r="BU340" s="324">
        <f t="shared" si="169"/>
        <v>25</v>
      </c>
      <c r="BV340" s="324">
        <f t="shared" si="170"/>
        <v>16.664999999999999</v>
      </c>
      <c r="BW340" s="324">
        <f t="shared" si="171"/>
        <v>11.108889</v>
      </c>
      <c r="BX340" s="324">
        <f t="shared" si="172"/>
        <v>7.4051854073999994</v>
      </c>
      <c r="BY340" s="324">
        <f t="shared" si="173"/>
        <v>4.9362965925728393</v>
      </c>
      <c r="BZ340" s="324">
        <f t="shared" si="174"/>
        <v>3.2905353086090545</v>
      </c>
      <c r="CA340" s="324">
        <f t="shared" si="175"/>
        <v>2.1934708367187956</v>
      </c>
      <c r="CB340" s="324">
        <f t="shared" si="176"/>
        <v>1.462167659756749</v>
      </c>
      <c r="CC340" s="325">
        <f t="shared" si="177"/>
        <v>0.97468096199384879</v>
      </c>
    </row>
    <row r="341" spans="2:81" ht="13.5" thickBot="1">
      <c r="B341" s="138">
        <v>176</v>
      </c>
      <c r="C341" s="52">
        <f t="shared" si="155"/>
        <v>7</v>
      </c>
      <c r="D341" s="52">
        <f t="shared" si="178"/>
        <v>7</v>
      </c>
      <c r="E341" s="99"/>
      <c r="F341" s="2">
        <f t="shared" si="185"/>
        <v>336</v>
      </c>
      <c r="G341" s="100">
        <v>563</v>
      </c>
      <c r="H341" s="169">
        <f t="shared" si="156"/>
        <v>1</v>
      </c>
      <c r="I341" s="169">
        <f t="shared" si="157"/>
        <v>11</v>
      </c>
      <c r="J341" s="331">
        <f t="shared" si="158"/>
        <v>0.96512716815626975</v>
      </c>
      <c r="K341" s="99"/>
      <c r="L341" s="268"/>
      <c r="M341" s="268" t="e">
        <f>(INDEX(Finish_table!R$4:R$83,MATCH('10Year_History_Results'!$G341,Finish_table!S$4:S$83,0),1))</f>
        <v>#N/A</v>
      </c>
      <c r="N341" s="268" t="e">
        <f>(INDEX(Finish_table!Z$4:Z$99,MATCH('10Year_History_Results'!$G341,Finish_table!AA$4:AA$99,0),1))</f>
        <v>#N/A</v>
      </c>
      <c r="O341" s="268" t="e">
        <f>(INDEX(Finish_table!AI$4:AI$99,MATCH('10Year_History_Results'!$G341,Finish_table!AJ$4:AJ$99,0),1))</f>
        <v>#N/A</v>
      </c>
      <c r="P341" s="268" t="str">
        <f>(INDEX(Finish_table!AR$4:AR$99,MATCH('10Year_History_Results'!$G341,Finish_table!AS$4:AS$99,0),1))</f>
        <v>QF</v>
      </c>
      <c r="Q341" s="268" t="e">
        <f>(INDEX(Finish_table!BA$4:BA$99,MATCH('10Year_History_Results'!$G341,Finish_table!BB$4:BB$99,0),1))</f>
        <v>#N/A</v>
      </c>
      <c r="R341" s="268" t="e">
        <f>(INDEX(Finish_table!BJ$4:BJ$99,MATCH('10Year_History_Results'!$G341,Finish_table!BK$4:BK$99,0),1))</f>
        <v>#N/A</v>
      </c>
      <c r="S341" s="268" t="e">
        <f>(INDEX(Finish_table!BS$4:BS$99,MATCH('10Year_History_Results'!$G341,Finish_table!BT$4:BT$99,0),1))</f>
        <v>#N/A</v>
      </c>
      <c r="T341" s="268" t="e">
        <f>(INDEX(Finish_table!CB$4:CB$99,MATCH('10Year_History_Results'!$G341,Finish_table!CC$4:CC$99,0),1))</f>
        <v>#N/A</v>
      </c>
      <c r="U341" s="268" t="e">
        <f>(INDEX(Finish_table!CK$4:CK$99,MATCH('10Year_History_Results'!$G341,Finish_table!CL$4:CL$99,0),1))</f>
        <v>#N/A</v>
      </c>
      <c r="V341" s="288" t="e">
        <f>(INDEX(Finish_table!CT$4:CT$99,MATCH('10Year_History_Results'!$G341,Finish_table!CU$4:CU$99,0),1))</f>
        <v>#N/A</v>
      </c>
      <c r="W341" s="2"/>
      <c r="Z341">
        <f t="shared" si="159"/>
        <v>563</v>
      </c>
      <c r="AA341" s="117"/>
      <c r="AB341" s="2"/>
      <c r="AC341" s="2">
        <f t="shared" si="179"/>
        <v>0</v>
      </c>
      <c r="AD341" s="2">
        <f t="shared" si="160"/>
        <v>0</v>
      </c>
      <c r="AE341" s="2">
        <f t="shared" si="161"/>
        <v>0</v>
      </c>
      <c r="AF341" s="2">
        <f t="shared" si="162"/>
        <v>0</v>
      </c>
      <c r="AG341" s="2">
        <f t="shared" si="163"/>
        <v>0</v>
      </c>
      <c r="AH341" s="2">
        <f t="shared" si="164"/>
        <v>0</v>
      </c>
      <c r="AI341" s="2">
        <f t="shared" si="165"/>
        <v>0</v>
      </c>
      <c r="AJ341" s="2">
        <f t="shared" si="166"/>
        <v>0</v>
      </c>
      <c r="AK341" s="2">
        <f t="shared" si="167"/>
        <v>0</v>
      </c>
      <c r="AL341" s="154">
        <f t="shared" si="168"/>
        <v>0</v>
      </c>
      <c r="AM341" s="2">
        <f t="shared" si="180"/>
        <v>0</v>
      </c>
      <c r="AN341" s="2"/>
      <c r="AO341">
        <f t="shared" si="181"/>
        <v>563</v>
      </c>
      <c r="AP341" s="117"/>
      <c r="AQ341" s="2"/>
      <c r="AR341" s="2">
        <f>INDEX('2001'!$B$44:$B$140,'10Year_History_Results'!BF341)</f>
        <v>0</v>
      </c>
      <c r="AS341" s="2">
        <f>INDEX('2002'!$B$44:$B$140,'10Year_History_Results'!BG341)</f>
        <v>0</v>
      </c>
      <c r="AT341" s="2">
        <f>INDEX('2003'!$B$44:$B$140,'10Year_History_Results'!BH341)</f>
        <v>0</v>
      </c>
      <c r="AU341" s="2">
        <f>INDEX('2004'!$B$44:$B$140,'10Year_History_Results'!BI341)</f>
        <v>11</v>
      </c>
      <c r="AV341" s="2">
        <f>INDEX('2005'!$B$44:$B$140,'10Year_History_Results'!BJ341)</f>
        <v>0</v>
      </c>
      <c r="AW341" s="2">
        <f>INDEX('2006'!$B$44:$B$140,'10Year_History_Results'!BK341)</f>
        <v>0</v>
      </c>
      <c r="AX341" s="2">
        <f>INDEX('2007'!$B$44:$B$140,'10Year_History_Results'!BL341)</f>
        <v>0</v>
      </c>
      <c r="AY341" s="2">
        <f>INDEX('2008'!$B$44:$B$140,'10Year_History_Results'!BM341)</f>
        <v>0</v>
      </c>
      <c r="AZ341" s="2">
        <f>INDEX('2009'!$B$44:$B$140,'10Year_History_Results'!BN341)</f>
        <v>0</v>
      </c>
      <c r="BA341" s="154">
        <f>INDEX('2010'!$B$44:$B$140,'10Year_History_Results'!BO341)</f>
        <v>0</v>
      </c>
      <c r="BC341">
        <f t="shared" si="182"/>
        <v>563</v>
      </c>
      <c r="BD341" s="117"/>
      <c r="BE341" s="2"/>
      <c r="BF341" s="2">
        <f>IF(ISNA(MATCH($BC341,'2001'!$A$44:$A$139,0)),97,MATCH($BC341,'2001'!$A$44:$A$139,0))</f>
        <v>97</v>
      </c>
      <c r="BG341" s="2">
        <f>IF(ISNA(MATCH($BC341,'2002'!$A$44:$A$139,0)),97,MATCH($BC341,'2002'!$A$44:$A$139,0))</f>
        <v>97</v>
      </c>
      <c r="BH341" s="2">
        <f>IF(ISNA(MATCH($BC341,'2003'!$A$44:$A$139,0)),97,MATCH($BC341,'2003'!$A$44:$A$139,0))</f>
        <v>97</v>
      </c>
      <c r="BI341" s="2">
        <f>IF(ISNA(MATCH($BC341,'2004'!$A$44:$A$139,0)),97,MATCH($BC341,'2004'!$A$44:$A$139,0))</f>
        <v>69</v>
      </c>
      <c r="BJ341" s="2">
        <f>IF(ISNA(MATCH($BC341,'2005'!$A$44:$A$139,0)),97,MATCH($BC341,'2005'!$A$44:$A$139,0))</f>
        <v>97</v>
      </c>
      <c r="BK341" s="2">
        <f>IF(ISNA(MATCH($BC341,'2006'!$A$44:$A$139,0)),97,MATCH($BC341,'2006'!$A$44:$A$139,0))</f>
        <v>97</v>
      </c>
      <c r="BL341" s="2">
        <f>IF(ISNA(MATCH($BC341,'2007'!$A$44:$A$139,0)),97,MATCH($BC341,'2007'!$A$44:$A$139,0))</f>
        <v>97</v>
      </c>
      <c r="BM341" s="2">
        <f>IF(ISNA(MATCH($BC341,'2008'!$A$44:$A$139,0)),97,MATCH($BC341,'2008'!$A$44:$A$139,0))</f>
        <v>97</v>
      </c>
      <c r="BN341" s="2">
        <f>IF(ISNA(MATCH($BC341,'2009'!$A$44:$A$139,0)),97,MATCH($BC341,'2009'!$A$44:$A$139,0))</f>
        <v>97</v>
      </c>
      <c r="BO341" s="154">
        <f>IF(ISNA(MATCH($BC341,'2010'!$A$44:$A$139,0)),97,MATCH($BC341,'2010'!$A$44:$A$139,0))</f>
        <v>97</v>
      </c>
      <c r="BQ341">
        <f t="shared" si="183"/>
        <v>563</v>
      </c>
      <c r="BR341" s="326"/>
      <c r="BS341" s="324"/>
      <c r="BT341" s="324">
        <f t="shared" si="184"/>
        <v>0</v>
      </c>
      <c r="BU341" s="324">
        <f t="shared" si="169"/>
        <v>0</v>
      </c>
      <c r="BV341" s="324">
        <f t="shared" si="170"/>
        <v>0</v>
      </c>
      <c r="BW341" s="324">
        <f t="shared" si="171"/>
        <v>11</v>
      </c>
      <c r="BX341" s="324">
        <f t="shared" si="172"/>
        <v>7.3325999999999993</v>
      </c>
      <c r="BY341" s="324">
        <f t="shared" si="173"/>
        <v>4.8879111599999989</v>
      </c>
      <c r="BZ341" s="324">
        <f t="shared" si="174"/>
        <v>3.2582815792559989</v>
      </c>
      <c r="CA341" s="324">
        <f t="shared" si="175"/>
        <v>2.1719705007320487</v>
      </c>
      <c r="CB341" s="324">
        <f t="shared" si="176"/>
        <v>1.4478355357879835</v>
      </c>
      <c r="CC341" s="325">
        <f t="shared" si="177"/>
        <v>0.96512716815626975</v>
      </c>
    </row>
    <row r="342" spans="2:81" ht="13.5" thickBot="1">
      <c r="B342" s="138">
        <v>177</v>
      </c>
      <c r="C342" s="52">
        <f t="shared" si="155"/>
        <v>1</v>
      </c>
      <c r="D342" s="52">
        <f t="shared" si="178"/>
        <v>0</v>
      </c>
      <c r="E342" s="99"/>
      <c r="F342" s="2">
        <f t="shared" si="185"/>
        <v>337</v>
      </c>
      <c r="G342" s="100">
        <v>648</v>
      </c>
      <c r="H342" s="169">
        <f t="shared" si="156"/>
        <v>1</v>
      </c>
      <c r="I342" s="169">
        <f t="shared" si="157"/>
        <v>11</v>
      </c>
      <c r="J342" s="331">
        <f t="shared" si="158"/>
        <v>0.96512716815626975</v>
      </c>
      <c r="K342" s="99"/>
      <c r="L342" s="268"/>
      <c r="M342" s="268" t="e">
        <f>(INDEX(Finish_table!R$4:R$83,MATCH('10Year_History_Results'!$G342,Finish_table!S$4:S$83,0),1))</f>
        <v>#N/A</v>
      </c>
      <c r="N342" s="268" t="e">
        <f>(INDEX(Finish_table!Z$4:Z$99,MATCH('10Year_History_Results'!$G342,Finish_table!AA$4:AA$99,0),1))</f>
        <v>#N/A</v>
      </c>
      <c r="O342" s="268" t="e">
        <f>(INDEX(Finish_table!AI$4:AI$99,MATCH('10Year_History_Results'!$G342,Finish_table!AJ$4:AJ$99,0),1))</f>
        <v>#N/A</v>
      </c>
      <c r="P342" s="268" t="str">
        <f>(INDEX(Finish_table!AR$4:AR$99,MATCH('10Year_History_Results'!$G342,Finish_table!AS$4:AS$99,0),1))</f>
        <v>QF</v>
      </c>
      <c r="Q342" s="268" t="e">
        <f>(INDEX(Finish_table!BA$4:BA$99,MATCH('10Year_History_Results'!$G342,Finish_table!BB$4:BB$99,0),1))</f>
        <v>#N/A</v>
      </c>
      <c r="R342" s="268" t="e">
        <f>(INDEX(Finish_table!BJ$4:BJ$99,MATCH('10Year_History_Results'!$G342,Finish_table!BK$4:BK$99,0),1))</f>
        <v>#N/A</v>
      </c>
      <c r="S342" s="268" t="e">
        <f>(INDEX(Finish_table!BS$4:BS$99,MATCH('10Year_History_Results'!$G342,Finish_table!BT$4:BT$99,0),1))</f>
        <v>#N/A</v>
      </c>
      <c r="T342" s="268" t="e">
        <f>(INDEX(Finish_table!CB$4:CB$99,MATCH('10Year_History_Results'!$G342,Finish_table!CC$4:CC$99,0),1))</f>
        <v>#N/A</v>
      </c>
      <c r="U342" s="268" t="e">
        <f>(INDEX(Finish_table!CK$4:CK$99,MATCH('10Year_History_Results'!$G342,Finish_table!CL$4:CL$99,0),1))</f>
        <v>#N/A</v>
      </c>
      <c r="V342" s="288" t="e">
        <f>(INDEX(Finish_table!CT$4:CT$99,MATCH('10Year_History_Results'!$G342,Finish_table!CU$4:CU$99,0),1))</f>
        <v>#N/A</v>
      </c>
      <c r="W342" s="2"/>
      <c r="Z342">
        <f t="shared" si="159"/>
        <v>648</v>
      </c>
      <c r="AA342" s="117"/>
      <c r="AB342" s="2"/>
      <c r="AC342" s="2">
        <f t="shared" si="179"/>
        <v>0</v>
      </c>
      <c r="AD342" s="2">
        <f t="shared" si="160"/>
        <v>0</v>
      </c>
      <c r="AE342" s="2">
        <f t="shared" si="161"/>
        <v>0</v>
      </c>
      <c r="AF342" s="2">
        <f t="shared" si="162"/>
        <v>0</v>
      </c>
      <c r="AG342" s="2">
        <f t="shared" si="163"/>
        <v>0</v>
      </c>
      <c r="AH342" s="2">
        <f t="shared" si="164"/>
        <v>0</v>
      </c>
      <c r="AI342" s="2">
        <f t="shared" si="165"/>
        <v>0</v>
      </c>
      <c r="AJ342" s="2">
        <f t="shared" si="166"/>
        <v>0</v>
      </c>
      <c r="AK342" s="2">
        <f t="shared" si="167"/>
        <v>0</v>
      </c>
      <c r="AL342" s="154">
        <f t="shared" si="168"/>
        <v>0</v>
      </c>
      <c r="AM342" s="2">
        <f t="shared" si="180"/>
        <v>0</v>
      </c>
      <c r="AN342" s="2"/>
      <c r="AO342">
        <f t="shared" si="181"/>
        <v>648</v>
      </c>
      <c r="AP342" s="117"/>
      <c r="AQ342" s="2"/>
      <c r="AR342" s="2">
        <f>INDEX('2001'!$B$44:$B$140,'10Year_History_Results'!BF342)</f>
        <v>0</v>
      </c>
      <c r="AS342" s="2">
        <f>INDEX('2002'!$B$44:$B$140,'10Year_History_Results'!BG342)</f>
        <v>0</v>
      </c>
      <c r="AT342" s="2">
        <f>INDEX('2003'!$B$44:$B$140,'10Year_History_Results'!BH342)</f>
        <v>0</v>
      </c>
      <c r="AU342" s="2">
        <f>INDEX('2004'!$B$44:$B$140,'10Year_History_Results'!BI342)</f>
        <v>11</v>
      </c>
      <c r="AV342" s="2">
        <f>INDEX('2005'!$B$44:$B$140,'10Year_History_Results'!BJ342)</f>
        <v>0</v>
      </c>
      <c r="AW342" s="2">
        <f>INDEX('2006'!$B$44:$B$140,'10Year_History_Results'!BK342)</f>
        <v>0</v>
      </c>
      <c r="AX342" s="2">
        <f>INDEX('2007'!$B$44:$B$140,'10Year_History_Results'!BL342)</f>
        <v>0</v>
      </c>
      <c r="AY342" s="2">
        <f>INDEX('2008'!$B$44:$B$140,'10Year_History_Results'!BM342)</f>
        <v>0</v>
      </c>
      <c r="AZ342" s="2">
        <f>INDEX('2009'!$B$44:$B$140,'10Year_History_Results'!BN342)</f>
        <v>0</v>
      </c>
      <c r="BA342" s="154">
        <f>INDEX('2010'!$B$44:$B$140,'10Year_History_Results'!BO342)</f>
        <v>0</v>
      </c>
      <c r="BC342">
        <f t="shared" si="182"/>
        <v>648</v>
      </c>
      <c r="BD342" s="117"/>
      <c r="BE342" s="2"/>
      <c r="BF342" s="2">
        <f>IF(ISNA(MATCH($BC342,'2001'!$A$44:$A$139,0)),97,MATCH($BC342,'2001'!$A$44:$A$139,0))</f>
        <v>97</v>
      </c>
      <c r="BG342" s="2">
        <f>IF(ISNA(MATCH($BC342,'2002'!$A$44:$A$139,0)),97,MATCH($BC342,'2002'!$A$44:$A$139,0))</f>
        <v>97</v>
      </c>
      <c r="BH342" s="2">
        <f>IF(ISNA(MATCH($BC342,'2003'!$A$44:$A$139,0)),97,MATCH($BC342,'2003'!$A$44:$A$139,0))</f>
        <v>97</v>
      </c>
      <c r="BI342" s="2">
        <f>IF(ISNA(MATCH($BC342,'2004'!$A$44:$A$139,0)),97,MATCH($BC342,'2004'!$A$44:$A$139,0))</f>
        <v>72</v>
      </c>
      <c r="BJ342" s="2">
        <f>IF(ISNA(MATCH($BC342,'2005'!$A$44:$A$139,0)),97,MATCH($BC342,'2005'!$A$44:$A$139,0))</f>
        <v>97</v>
      </c>
      <c r="BK342" s="2">
        <f>IF(ISNA(MATCH($BC342,'2006'!$A$44:$A$139,0)),97,MATCH($BC342,'2006'!$A$44:$A$139,0))</f>
        <v>97</v>
      </c>
      <c r="BL342" s="2">
        <f>IF(ISNA(MATCH($BC342,'2007'!$A$44:$A$139,0)),97,MATCH($BC342,'2007'!$A$44:$A$139,0))</f>
        <v>97</v>
      </c>
      <c r="BM342" s="2">
        <f>IF(ISNA(MATCH($BC342,'2008'!$A$44:$A$139,0)),97,MATCH($BC342,'2008'!$A$44:$A$139,0))</f>
        <v>97</v>
      </c>
      <c r="BN342" s="2">
        <f>IF(ISNA(MATCH($BC342,'2009'!$A$44:$A$139,0)),97,MATCH($BC342,'2009'!$A$44:$A$139,0))</f>
        <v>97</v>
      </c>
      <c r="BO342" s="154">
        <f>IF(ISNA(MATCH($BC342,'2010'!$A$44:$A$139,0)),97,MATCH($BC342,'2010'!$A$44:$A$139,0))</f>
        <v>97</v>
      </c>
      <c r="BQ342">
        <f t="shared" si="183"/>
        <v>648</v>
      </c>
      <c r="BR342" s="326"/>
      <c r="BS342" s="324"/>
      <c r="BT342" s="324">
        <f t="shared" si="184"/>
        <v>0</v>
      </c>
      <c r="BU342" s="324">
        <f t="shared" si="169"/>
        <v>0</v>
      </c>
      <c r="BV342" s="324">
        <f t="shared" si="170"/>
        <v>0</v>
      </c>
      <c r="BW342" s="324">
        <f t="shared" si="171"/>
        <v>11</v>
      </c>
      <c r="BX342" s="324">
        <f t="shared" si="172"/>
        <v>7.3325999999999993</v>
      </c>
      <c r="BY342" s="324">
        <f t="shared" si="173"/>
        <v>4.8879111599999989</v>
      </c>
      <c r="BZ342" s="324">
        <f t="shared" si="174"/>
        <v>3.2582815792559989</v>
      </c>
      <c r="CA342" s="324">
        <f t="shared" si="175"/>
        <v>2.1719705007320487</v>
      </c>
      <c r="CB342" s="324">
        <f t="shared" si="176"/>
        <v>1.4478355357879835</v>
      </c>
      <c r="CC342" s="325">
        <f t="shared" si="177"/>
        <v>0.96512716815626975</v>
      </c>
    </row>
    <row r="343" spans="2:81" ht="13.5" thickBot="1">
      <c r="B343" s="138">
        <v>177</v>
      </c>
      <c r="C343" s="52">
        <f t="shared" si="155"/>
        <v>2</v>
      </c>
      <c r="D343" s="52">
        <f t="shared" si="178"/>
        <v>0</v>
      </c>
      <c r="E343" s="99"/>
      <c r="F343" s="2">
        <f t="shared" si="185"/>
        <v>338</v>
      </c>
      <c r="G343" s="100">
        <v>1006</v>
      </c>
      <c r="H343" s="169">
        <f t="shared" si="156"/>
        <v>1</v>
      </c>
      <c r="I343" s="169">
        <f t="shared" si="157"/>
        <v>11</v>
      </c>
      <c r="J343" s="331">
        <f t="shared" si="158"/>
        <v>0.96512716815626975</v>
      </c>
      <c r="K343" s="99"/>
      <c r="L343" s="268"/>
      <c r="M343" s="268" t="e">
        <f>(INDEX(Finish_table!R$4:R$83,MATCH('10Year_History_Results'!$G343,Finish_table!S$4:S$83,0),1))</f>
        <v>#N/A</v>
      </c>
      <c r="N343" s="268" t="e">
        <f>(INDEX(Finish_table!Z$4:Z$99,MATCH('10Year_History_Results'!$G343,Finish_table!AA$4:AA$99,0),1))</f>
        <v>#N/A</v>
      </c>
      <c r="O343" s="268" t="e">
        <f>(INDEX(Finish_table!AI$4:AI$99,MATCH('10Year_History_Results'!$G343,Finish_table!AJ$4:AJ$99,0),1))</f>
        <v>#N/A</v>
      </c>
      <c r="P343" s="268" t="str">
        <f>(INDEX(Finish_table!AR$4:AR$99,MATCH('10Year_History_Results'!$G343,Finish_table!AS$4:AS$99,0),1))</f>
        <v>SF</v>
      </c>
      <c r="Q343" s="268" t="e">
        <f>(INDEX(Finish_table!BA$4:BA$99,MATCH('10Year_History_Results'!$G343,Finish_table!BB$4:BB$99,0),1))</f>
        <v>#N/A</v>
      </c>
      <c r="R343" s="268" t="e">
        <f>(INDEX(Finish_table!BJ$4:BJ$99,MATCH('10Year_History_Results'!$G343,Finish_table!BK$4:BK$99,0),1))</f>
        <v>#N/A</v>
      </c>
      <c r="S343" s="268" t="e">
        <f>(INDEX(Finish_table!BS$4:BS$99,MATCH('10Year_History_Results'!$G343,Finish_table!BT$4:BT$99,0),1))</f>
        <v>#N/A</v>
      </c>
      <c r="T343" s="268" t="e">
        <f>(INDEX(Finish_table!CB$4:CB$99,MATCH('10Year_History_Results'!$G343,Finish_table!CC$4:CC$99,0),1))</f>
        <v>#N/A</v>
      </c>
      <c r="U343" s="268" t="e">
        <f>(INDEX(Finish_table!CK$4:CK$99,MATCH('10Year_History_Results'!$G343,Finish_table!CL$4:CL$99,0),1))</f>
        <v>#N/A</v>
      </c>
      <c r="V343" s="288" t="e">
        <f>(INDEX(Finish_table!CT$4:CT$99,MATCH('10Year_History_Results'!$G343,Finish_table!CU$4:CU$99,0),1))</f>
        <v>#N/A</v>
      </c>
      <c r="W343" s="2"/>
      <c r="Z343">
        <f t="shared" si="159"/>
        <v>1006</v>
      </c>
      <c r="AA343" s="117"/>
      <c r="AB343" s="2"/>
      <c r="AC343" s="2">
        <f t="shared" si="179"/>
        <v>0</v>
      </c>
      <c r="AD343" s="2">
        <f t="shared" si="160"/>
        <v>0</v>
      </c>
      <c r="AE343" s="2">
        <f t="shared" si="161"/>
        <v>0</v>
      </c>
      <c r="AF343" s="2">
        <f t="shared" si="162"/>
        <v>10</v>
      </c>
      <c r="AG343" s="2">
        <f t="shared" si="163"/>
        <v>0</v>
      </c>
      <c r="AH343" s="2">
        <f t="shared" si="164"/>
        <v>0</v>
      </c>
      <c r="AI343" s="2">
        <f t="shared" si="165"/>
        <v>0</v>
      </c>
      <c r="AJ343" s="2">
        <f t="shared" si="166"/>
        <v>0</v>
      </c>
      <c r="AK343" s="2">
        <f t="shared" si="167"/>
        <v>0</v>
      </c>
      <c r="AL343" s="154">
        <f t="shared" si="168"/>
        <v>0</v>
      </c>
      <c r="AM343" s="2">
        <f t="shared" si="180"/>
        <v>3.1622776601683795</v>
      </c>
      <c r="AN343" s="2"/>
      <c r="AO343">
        <f t="shared" si="181"/>
        <v>1006</v>
      </c>
      <c r="AP343" s="117"/>
      <c r="AQ343" s="2"/>
      <c r="AR343" s="2">
        <f>INDEX('2001'!$B$44:$B$140,'10Year_History_Results'!BF343)</f>
        <v>0</v>
      </c>
      <c r="AS343" s="2">
        <f>INDEX('2002'!$B$44:$B$140,'10Year_History_Results'!BG343)</f>
        <v>0</v>
      </c>
      <c r="AT343" s="2">
        <f>INDEX('2003'!$B$44:$B$140,'10Year_History_Results'!BH343)</f>
        <v>0</v>
      </c>
      <c r="AU343" s="2">
        <f>INDEX('2004'!$B$44:$B$140,'10Year_History_Results'!BI343)</f>
        <v>1</v>
      </c>
      <c r="AV343" s="2">
        <f>INDEX('2005'!$B$44:$B$140,'10Year_History_Results'!BJ343)</f>
        <v>0</v>
      </c>
      <c r="AW343" s="2">
        <f>INDEX('2006'!$B$44:$B$140,'10Year_History_Results'!BK343)</f>
        <v>0</v>
      </c>
      <c r="AX343" s="2">
        <f>INDEX('2007'!$B$44:$B$140,'10Year_History_Results'!BL343)</f>
        <v>0</v>
      </c>
      <c r="AY343" s="2">
        <f>INDEX('2008'!$B$44:$B$140,'10Year_History_Results'!BM343)</f>
        <v>0</v>
      </c>
      <c r="AZ343" s="2">
        <f>INDEX('2009'!$B$44:$B$140,'10Year_History_Results'!BN343)</f>
        <v>0</v>
      </c>
      <c r="BA343" s="154">
        <f>INDEX('2010'!$B$44:$B$140,'10Year_History_Results'!BO343)</f>
        <v>0</v>
      </c>
      <c r="BC343">
        <f t="shared" si="182"/>
        <v>1006</v>
      </c>
      <c r="BD343" s="117"/>
      <c r="BE343" s="2"/>
      <c r="BF343" s="2">
        <f>IF(ISNA(MATCH($BC343,'2001'!$A$44:$A$139,0)),97,MATCH($BC343,'2001'!$A$44:$A$139,0))</f>
        <v>97</v>
      </c>
      <c r="BG343" s="2">
        <f>IF(ISNA(MATCH($BC343,'2002'!$A$44:$A$139,0)),97,MATCH($BC343,'2002'!$A$44:$A$139,0))</f>
        <v>97</v>
      </c>
      <c r="BH343" s="2">
        <f>IF(ISNA(MATCH($BC343,'2003'!$A$44:$A$139,0)),97,MATCH($BC343,'2003'!$A$44:$A$139,0))</f>
        <v>97</v>
      </c>
      <c r="BI343" s="2">
        <f>IF(ISNA(MATCH($BC343,'2004'!$A$44:$A$139,0)),97,MATCH($BC343,'2004'!$A$44:$A$139,0))</f>
        <v>84</v>
      </c>
      <c r="BJ343" s="2">
        <f>IF(ISNA(MATCH($BC343,'2005'!$A$44:$A$139,0)),97,MATCH($BC343,'2005'!$A$44:$A$139,0))</f>
        <v>97</v>
      </c>
      <c r="BK343" s="2">
        <f>IF(ISNA(MATCH($BC343,'2006'!$A$44:$A$139,0)),97,MATCH($BC343,'2006'!$A$44:$A$139,0))</f>
        <v>97</v>
      </c>
      <c r="BL343" s="2">
        <f>IF(ISNA(MATCH($BC343,'2007'!$A$44:$A$139,0)),97,MATCH($BC343,'2007'!$A$44:$A$139,0))</f>
        <v>97</v>
      </c>
      <c r="BM343" s="2">
        <f>IF(ISNA(MATCH($BC343,'2008'!$A$44:$A$139,0)),97,MATCH($BC343,'2008'!$A$44:$A$139,0))</f>
        <v>97</v>
      </c>
      <c r="BN343" s="2">
        <f>IF(ISNA(MATCH($BC343,'2009'!$A$44:$A$139,0)),97,MATCH($BC343,'2009'!$A$44:$A$139,0))</f>
        <v>97</v>
      </c>
      <c r="BO343" s="154">
        <f>IF(ISNA(MATCH($BC343,'2010'!$A$44:$A$139,0)),97,MATCH($BC343,'2010'!$A$44:$A$139,0))</f>
        <v>97</v>
      </c>
      <c r="BQ343">
        <f t="shared" si="183"/>
        <v>1006</v>
      </c>
      <c r="BR343" s="326"/>
      <c r="BS343" s="324"/>
      <c r="BT343" s="324">
        <f t="shared" si="184"/>
        <v>0</v>
      </c>
      <c r="BU343" s="324">
        <f t="shared" si="169"/>
        <v>0</v>
      </c>
      <c r="BV343" s="324">
        <f t="shared" si="170"/>
        <v>0</v>
      </c>
      <c r="BW343" s="324">
        <f t="shared" si="171"/>
        <v>11</v>
      </c>
      <c r="BX343" s="324">
        <f t="shared" si="172"/>
        <v>7.3325999999999993</v>
      </c>
      <c r="BY343" s="324">
        <f t="shared" si="173"/>
        <v>4.8879111599999989</v>
      </c>
      <c r="BZ343" s="324">
        <f t="shared" si="174"/>
        <v>3.2582815792559989</v>
      </c>
      <c r="CA343" s="324">
        <f t="shared" si="175"/>
        <v>2.1719705007320487</v>
      </c>
      <c r="CB343" s="324">
        <f t="shared" si="176"/>
        <v>1.4478355357879835</v>
      </c>
      <c r="CC343" s="325">
        <f t="shared" si="177"/>
        <v>0.96512716815626975</v>
      </c>
    </row>
    <row r="344" spans="2:81" ht="13.5" thickBot="1">
      <c r="B344" s="138">
        <v>177</v>
      </c>
      <c r="C344" s="52">
        <f t="shared" si="155"/>
        <v>3</v>
      </c>
      <c r="D344" s="52">
        <f t="shared" si="178"/>
        <v>0</v>
      </c>
      <c r="E344" s="99"/>
      <c r="F344" s="2">
        <f t="shared" si="185"/>
        <v>339</v>
      </c>
      <c r="G344" s="100">
        <v>128</v>
      </c>
      <c r="H344" s="169">
        <f t="shared" si="156"/>
        <v>1</v>
      </c>
      <c r="I344" s="169">
        <f t="shared" si="157"/>
        <v>36</v>
      </c>
      <c r="J344" s="331">
        <f t="shared" si="158"/>
        <v>0.93560015414174369</v>
      </c>
      <c r="K344" s="99"/>
      <c r="L344" s="268"/>
      <c r="M344" s="268" t="str">
        <f>(INDEX(Finish_table!R$4:R$83,MATCH('10Year_History_Results'!$G344,Finish_table!S$4:S$83,0),1))</f>
        <v>F</v>
      </c>
      <c r="N344" s="268" t="e">
        <f>(INDEX(Finish_table!Z$4:Z$99,MATCH('10Year_History_Results'!$G344,Finish_table!AA$4:AA$99,0),1))</f>
        <v>#N/A</v>
      </c>
      <c r="O344" s="268" t="e">
        <f>(INDEX(Finish_table!AI$4:AI$99,MATCH('10Year_History_Results'!$G344,Finish_table!AJ$4:AJ$99,0),1))</f>
        <v>#N/A</v>
      </c>
      <c r="P344" s="268" t="e">
        <f>(INDEX(Finish_table!AR$4:AR$99,MATCH('10Year_History_Results'!$G344,Finish_table!AS$4:AS$99,0),1))</f>
        <v>#N/A</v>
      </c>
      <c r="Q344" s="268" t="e">
        <f>(INDEX(Finish_table!BA$4:BA$99,MATCH('10Year_History_Results'!$G344,Finish_table!BB$4:BB$99,0),1))</f>
        <v>#N/A</v>
      </c>
      <c r="R344" s="268" t="e">
        <f>(INDEX(Finish_table!BJ$4:BJ$99,MATCH('10Year_History_Results'!$G344,Finish_table!BK$4:BK$99,0),1))</f>
        <v>#N/A</v>
      </c>
      <c r="S344" s="268" t="e">
        <f>(INDEX(Finish_table!BS$4:BS$99,MATCH('10Year_History_Results'!$G344,Finish_table!BT$4:BT$99,0),1))</f>
        <v>#N/A</v>
      </c>
      <c r="T344" s="268" t="e">
        <f>(INDEX(Finish_table!CB$4:CB$99,MATCH('10Year_History_Results'!$G344,Finish_table!CC$4:CC$99,0),1))</f>
        <v>#N/A</v>
      </c>
      <c r="U344" s="268" t="e">
        <f>(INDEX(Finish_table!CK$4:CK$99,MATCH('10Year_History_Results'!$G344,Finish_table!CL$4:CL$99,0),1))</f>
        <v>#N/A</v>
      </c>
      <c r="V344" s="288" t="e">
        <f>(INDEX(Finish_table!CT$4:CT$99,MATCH('10Year_History_Results'!$G344,Finish_table!CU$4:CU$99,0),1))</f>
        <v>#N/A</v>
      </c>
      <c r="W344" s="2"/>
      <c r="Z344">
        <f t="shared" si="159"/>
        <v>128</v>
      </c>
      <c r="AA344" s="117"/>
      <c r="AB344" s="2"/>
      <c r="AC344" s="2">
        <f t="shared" si="179"/>
        <v>20</v>
      </c>
      <c r="AD344" s="2">
        <f t="shared" si="160"/>
        <v>0</v>
      </c>
      <c r="AE344" s="2">
        <f t="shared" si="161"/>
        <v>0</v>
      </c>
      <c r="AF344" s="2">
        <f t="shared" si="162"/>
        <v>0</v>
      </c>
      <c r="AG344" s="2">
        <f t="shared" si="163"/>
        <v>0</v>
      </c>
      <c r="AH344" s="2">
        <f t="shared" si="164"/>
        <v>0</v>
      </c>
      <c r="AI344" s="2">
        <f t="shared" si="165"/>
        <v>0</v>
      </c>
      <c r="AJ344" s="2">
        <f t="shared" si="166"/>
        <v>0</v>
      </c>
      <c r="AK344" s="2">
        <f t="shared" si="167"/>
        <v>0</v>
      </c>
      <c r="AL344" s="154">
        <f t="shared" si="168"/>
        <v>0</v>
      </c>
      <c r="AM344" s="2">
        <f t="shared" si="180"/>
        <v>6.324555320336759</v>
      </c>
      <c r="AN344" s="2"/>
      <c r="AO344">
        <f t="shared" si="181"/>
        <v>128</v>
      </c>
      <c r="AP344" s="117"/>
      <c r="AQ344" s="2"/>
      <c r="AR344" s="2">
        <f>INDEX('2001'!$B$44:$B$140,'10Year_History_Results'!BF344)</f>
        <v>16</v>
      </c>
      <c r="AS344" s="2">
        <f>INDEX('2002'!$B$44:$B$140,'10Year_History_Results'!BG344)</f>
        <v>0</v>
      </c>
      <c r="AT344" s="2">
        <f>INDEX('2003'!$B$44:$B$140,'10Year_History_Results'!BH344)</f>
        <v>0</v>
      </c>
      <c r="AU344" s="2">
        <f>INDEX('2004'!$B$44:$B$140,'10Year_History_Results'!BI344)</f>
        <v>0</v>
      </c>
      <c r="AV344" s="2">
        <f>INDEX('2005'!$B$44:$B$140,'10Year_History_Results'!BJ344)</f>
        <v>0</v>
      </c>
      <c r="AW344" s="2">
        <f>INDEX('2006'!$B$44:$B$140,'10Year_History_Results'!BK344)</f>
        <v>0</v>
      </c>
      <c r="AX344" s="2">
        <f>INDEX('2007'!$B$44:$B$140,'10Year_History_Results'!BL344)</f>
        <v>0</v>
      </c>
      <c r="AY344" s="2">
        <f>INDEX('2008'!$B$44:$B$140,'10Year_History_Results'!BM344)</f>
        <v>0</v>
      </c>
      <c r="AZ344" s="2">
        <f>INDEX('2009'!$B$44:$B$140,'10Year_History_Results'!BN344)</f>
        <v>0</v>
      </c>
      <c r="BA344" s="154">
        <f>INDEX('2010'!$B$44:$B$140,'10Year_History_Results'!BO344)</f>
        <v>0</v>
      </c>
      <c r="BC344">
        <f t="shared" si="182"/>
        <v>128</v>
      </c>
      <c r="BD344" s="117"/>
      <c r="BE344" s="2"/>
      <c r="BF344" s="2">
        <f>IF(ISNA(MATCH($BC344,'2001'!$A$44:$A$139,0)),97,MATCH($BC344,'2001'!$A$44:$A$139,0))</f>
        <v>31</v>
      </c>
      <c r="BG344" s="2">
        <f>IF(ISNA(MATCH($BC344,'2002'!$A$44:$A$139,0)),97,MATCH($BC344,'2002'!$A$44:$A$139,0))</f>
        <v>97</v>
      </c>
      <c r="BH344" s="2">
        <f>IF(ISNA(MATCH($BC344,'2003'!$A$44:$A$139,0)),97,MATCH($BC344,'2003'!$A$44:$A$139,0))</f>
        <v>97</v>
      </c>
      <c r="BI344" s="2">
        <f>IF(ISNA(MATCH($BC344,'2004'!$A$44:$A$139,0)),97,MATCH($BC344,'2004'!$A$44:$A$139,0))</f>
        <v>97</v>
      </c>
      <c r="BJ344" s="2">
        <f>IF(ISNA(MATCH($BC344,'2005'!$A$44:$A$139,0)),97,MATCH($BC344,'2005'!$A$44:$A$139,0))</f>
        <v>97</v>
      </c>
      <c r="BK344" s="2">
        <f>IF(ISNA(MATCH($BC344,'2006'!$A$44:$A$139,0)),97,MATCH($BC344,'2006'!$A$44:$A$139,0))</f>
        <v>97</v>
      </c>
      <c r="BL344" s="2">
        <f>IF(ISNA(MATCH($BC344,'2007'!$A$44:$A$139,0)),97,MATCH($BC344,'2007'!$A$44:$A$139,0))</f>
        <v>97</v>
      </c>
      <c r="BM344" s="2">
        <f>IF(ISNA(MATCH($BC344,'2008'!$A$44:$A$139,0)),97,MATCH($BC344,'2008'!$A$44:$A$139,0))</f>
        <v>97</v>
      </c>
      <c r="BN344" s="2">
        <f>IF(ISNA(MATCH($BC344,'2009'!$A$44:$A$139,0)),97,MATCH($BC344,'2009'!$A$44:$A$139,0))</f>
        <v>97</v>
      </c>
      <c r="BO344" s="154">
        <f>IF(ISNA(MATCH($BC344,'2010'!$A$44:$A$139,0)),97,MATCH($BC344,'2010'!$A$44:$A$139,0))</f>
        <v>97</v>
      </c>
      <c r="BQ344">
        <f t="shared" si="183"/>
        <v>128</v>
      </c>
      <c r="BR344" s="326"/>
      <c r="BS344" s="324"/>
      <c r="BT344" s="324">
        <f t="shared" si="184"/>
        <v>36</v>
      </c>
      <c r="BU344" s="324">
        <f t="shared" si="169"/>
        <v>23.997599999999998</v>
      </c>
      <c r="BV344" s="324">
        <f t="shared" si="170"/>
        <v>15.996800159999998</v>
      </c>
      <c r="BW344" s="324">
        <f t="shared" si="171"/>
        <v>10.663466986655997</v>
      </c>
      <c r="BX344" s="324">
        <f t="shared" si="172"/>
        <v>7.1082670933048879</v>
      </c>
      <c r="BY344" s="324">
        <f t="shared" si="173"/>
        <v>4.7383708443970383</v>
      </c>
      <c r="BZ344" s="324">
        <f t="shared" si="174"/>
        <v>3.1585980048750657</v>
      </c>
      <c r="CA344" s="324">
        <f t="shared" si="175"/>
        <v>2.1055214300497189</v>
      </c>
      <c r="CB344" s="324">
        <f t="shared" si="176"/>
        <v>1.4035405852711427</v>
      </c>
      <c r="CC344" s="325">
        <f t="shared" si="177"/>
        <v>0.93560015414174369</v>
      </c>
    </row>
    <row r="345" spans="2:81" ht="13.5" thickBot="1">
      <c r="B345" s="138">
        <v>177</v>
      </c>
      <c r="C345" s="52">
        <f t="shared" si="155"/>
        <v>4</v>
      </c>
      <c r="D345" s="52">
        <f t="shared" si="178"/>
        <v>0</v>
      </c>
      <c r="E345" s="99"/>
      <c r="F345" s="2">
        <f t="shared" si="185"/>
        <v>340</v>
      </c>
      <c r="G345" s="100">
        <v>316</v>
      </c>
      <c r="H345" s="169">
        <f t="shared" si="156"/>
        <v>1</v>
      </c>
      <c r="I345" s="169">
        <f t="shared" si="157"/>
        <v>10</v>
      </c>
      <c r="J345" s="331">
        <f t="shared" si="158"/>
        <v>0.8773883346875182</v>
      </c>
      <c r="K345" s="99"/>
      <c r="L345" s="268"/>
      <c r="M345" s="268" t="e">
        <f>(INDEX(Finish_table!R$4:R$83,MATCH('10Year_History_Results'!$G345,Finish_table!S$4:S$83,0),1))</f>
        <v>#N/A</v>
      </c>
      <c r="N345" s="268" t="e">
        <f>(INDEX(Finish_table!Z$4:Z$99,MATCH('10Year_History_Results'!$G345,Finish_table!AA$4:AA$99,0),1))</f>
        <v>#N/A</v>
      </c>
      <c r="O345" s="268" t="e">
        <f>(INDEX(Finish_table!AI$4:AI$99,MATCH('10Year_History_Results'!$G345,Finish_table!AJ$4:AJ$99,0),1))</f>
        <v>#N/A</v>
      </c>
      <c r="P345" s="268" t="str">
        <f>(INDEX(Finish_table!AR$4:AR$99,MATCH('10Year_History_Results'!$G345,Finish_table!AS$4:AS$99,0),1))</f>
        <v>QF</v>
      </c>
      <c r="Q345" s="268" t="e">
        <f>(INDEX(Finish_table!BA$4:BA$99,MATCH('10Year_History_Results'!$G345,Finish_table!BB$4:BB$99,0),1))</f>
        <v>#N/A</v>
      </c>
      <c r="R345" s="268" t="e">
        <f>(INDEX(Finish_table!BJ$4:BJ$99,MATCH('10Year_History_Results'!$G345,Finish_table!BK$4:BK$99,0),1))</f>
        <v>#N/A</v>
      </c>
      <c r="S345" s="268" t="e">
        <f>(INDEX(Finish_table!BS$4:BS$99,MATCH('10Year_History_Results'!$G345,Finish_table!BT$4:BT$99,0),1))</f>
        <v>#N/A</v>
      </c>
      <c r="T345" s="268" t="e">
        <f>(INDEX(Finish_table!CB$4:CB$99,MATCH('10Year_History_Results'!$G345,Finish_table!CC$4:CC$99,0),1))</f>
        <v>#N/A</v>
      </c>
      <c r="U345" s="268" t="e">
        <f>(INDEX(Finish_table!CK$4:CK$99,MATCH('10Year_History_Results'!$G345,Finish_table!CL$4:CL$99,0),1))</f>
        <v>#N/A</v>
      </c>
      <c r="V345" s="288" t="e">
        <f>(INDEX(Finish_table!CT$4:CT$99,MATCH('10Year_History_Results'!$G345,Finish_table!CU$4:CU$99,0),1))</f>
        <v>#N/A</v>
      </c>
      <c r="W345" s="2"/>
      <c r="Z345">
        <f t="shared" si="159"/>
        <v>316</v>
      </c>
      <c r="AA345" s="117"/>
      <c r="AB345" s="2"/>
      <c r="AC345" s="2">
        <f t="shared" si="179"/>
        <v>0</v>
      </c>
      <c r="AD345" s="2">
        <f t="shared" si="160"/>
        <v>0</v>
      </c>
      <c r="AE345" s="2">
        <f t="shared" si="161"/>
        <v>0</v>
      </c>
      <c r="AF345" s="2">
        <f t="shared" si="162"/>
        <v>0</v>
      </c>
      <c r="AG345" s="2">
        <f t="shared" si="163"/>
        <v>0</v>
      </c>
      <c r="AH345" s="2">
        <f t="shared" si="164"/>
        <v>0</v>
      </c>
      <c r="AI345" s="2">
        <f t="shared" si="165"/>
        <v>0</v>
      </c>
      <c r="AJ345" s="2">
        <f t="shared" si="166"/>
        <v>0</v>
      </c>
      <c r="AK345" s="2">
        <f t="shared" si="167"/>
        <v>0</v>
      </c>
      <c r="AL345" s="154">
        <f t="shared" si="168"/>
        <v>0</v>
      </c>
      <c r="AM345" s="2">
        <f t="shared" si="180"/>
        <v>0</v>
      </c>
      <c r="AN345" s="2"/>
      <c r="AO345">
        <f t="shared" si="181"/>
        <v>316</v>
      </c>
      <c r="AP345" s="117"/>
      <c r="AQ345" s="2"/>
      <c r="AR345" s="2">
        <f>INDEX('2001'!$B$44:$B$140,'10Year_History_Results'!BF345)</f>
        <v>0</v>
      </c>
      <c r="AS345" s="2">
        <f>INDEX('2002'!$B$44:$B$140,'10Year_History_Results'!BG345)</f>
        <v>0</v>
      </c>
      <c r="AT345" s="2">
        <f>INDEX('2003'!$B$44:$B$140,'10Year_History_Results'!BH345)</f>
        <v>0</v>
      </c>
      <c r="AU345" s="2">
        <f>INDEX('2004'!$B$44:$B$140,'10Year_History_Results'!BI345)</f>
        <v>10</v>
      </c>
      <c r="AV345" s="2">
        <f>INDEX('2005'!$B$44:$B$140,'10Year_History_Results'!BJ345)</f>
        <v>0</v>
      </c>
      <c r="AW345" s="2">
        <f>INDEX('2006'!$B$44:$B$140,'10Year_History_Results'!BK345)</f>
        <v>0</v>
      </c>
      <c r="AX345" s="2">
        <f>INDEX('2007'!$B$44:$B$140,'10Year_History_Results'!BL345)</f>
        <v>0</v>
      </c>
      <c r="AY345" s="2">
        <f>INDEX('2008'!$B$44:$B$140,'10Year_History_Results'!BM345)</f>
        <v>0</v>
      </c>
      <c r="AZ345" s="2">
        <f>INDEX('2009'!$B$44:$B$140,'10Year_History_Results'!BN345)</f>
        <v>0</v>
      </c>
      <c r="BA345" s="154">
        <f>INDEX('2010'!$B$44:$B$140,'10Year_History_Results'!BO345)</f>
        <v>0</v>
      </c>
      <c r="BC345">
        <f t="shared" si="182"/>
        <v>316</v>
      </c>
      <c r="BD345" s="117"/>
      <c r="BE345" s="2"/>
      <c r="BF345" s="2">
        <f>IF(ISNA(MATCH($BC345,'2001'!$A$44:$A$139,0)),97,MATCH($BC345,'2001'!$A$44:$A$139,0))</f>
        <v>97</v>
      </c>
      <c r="BG345" s="2">
        <f>IF(ISNA(MATCH($BC345,'2002'!$A$44:$A$139,0)),97,MATCH($BC345,'2002'!$A$44:$A$139,0))</f>
        <v>97</v>
      </c>
      <c r="BH345" s="2">
        <f>IF(ISNA(MATCH($BC345,'2003'!$A$44:$A$139,0)),97,MATCH($BC345,'2003'!$A$44:$A$139,0))</f>
        <v>97</v>
      </c>
      <c r="BI345" s="2">
        <f>IF(ISNA(MATCH($BC345,'2004'!$A$44:$A$139,0)),97,MATCH($BC345,'2004'!$A$44:$A$139,0))</f>
        <v>48</v>
      </c>
      <c r="BJ345" s="2">
        <f>IF(ISNA(MATCH($BC345,'2005'!$A$44:$A$139,0)),97,MATCH($BC345,'2005'!$A$44:$A$139,0))</f>
        <v>97</v>
      </c>
      <c r="BK345" s="2">
        <f>IF(ISNA(MATCH($BC345,'2006'!$A$44:$A$139,0)),97,MATCH($BC345,'2006'!$A$44:$A$139,0))</f>
        <v>97</v>
      </c>
      <c r="BL345" s="2">
        <f>IF(ISNA(MATCH($BC345,'2007'!$A$44:$A$139,0)),97,MATCH($BC345,'2007'!$A$44:$A$139,0))</f>
        <v>97</v>
      </c>
      <c r="BM345" s="2">
        <f>IF(ISNA(MATCH($BC345,'2008'!$A$44:$A$139,0)),97,MATCH($BC345,'2008'!$A$44:$A$139,0))</f>
        <v>97</v>
      </c>
      <c r="BN345" s="2">
        <f>IF(ISNA(MATCH($BC345,'2009'!$A$44:$A$139,0)),97,MATCH($BC345,'2009'!$A$44:$A$139,0))</f>
        <v>97</v>
      </c>
      <c r="BO345" s="154">
        <f>IF(ISNA(MATCH($BC345,'2010'!$A$44:$A$139,0)),97,MATCH($BC345,'2010'!$A$44:$A$139,0))</f>
        <v>97</v>
      </c>
      <c r="BQ345">
        <f t="shared" si="183"/>
        <v>316</v>
      </c>
      <c r="BR345" s="326"/>
      <c r="BS345" s="324"/>
      <c r="BT345" s="324">
        <f t="shared" si="184"/>
        <v>0</v>
      </c>
      <c r="BU345" s="324">
        <f t="shared" si="169"/>
        <v>0</v>
      </c>
      <c r="BV345" s="324">
        <f t="shared" si="170"/>
        <v>0</v>
      </c>
      <c r="BW345" s="324">
        <f t="shared" si="171"/>
        <v>10</v>
      </c>
      <c r="BX345" s="324">
        <f t="shared" si="172"/>
        <v>6.6659999999999995</v>
      </c>
      <c r="BY345" s="324">
        <f t="shared" si="173"/>
        <v>4.4435555999999998</v>
      </c>
      <c r="BZ345" s="324">
        <f t="shared" si="174"/>
        <v>2.9620741629599996</v>
      </c>
      <c r="CA345" s="324">
        <f t="shared" si="175"/>
        <v>1.9745186370291357</v>
      </c>
      <c r="CB345" s="324">
        <f t="shared" si="176"/>
        <v>1.3162141234436218</v>
      </c>
      <c r="CC345" s="325">
        <f t="shared" si="177"/>
        <v>0.8773883346875182</v>
      </c>
    </row>
    <row r="346" spans="2:81" ht="13.5" thickBot="1">
      <c r="B346" s="138">
        <v>177</v>
      </c>
      <c r="C346" s="52">
        <f t="shared" si="155"/>
        <v>5</v>
      </c>
      <c r="D346" s="52">
        <f t="shared" si="178"/>
        <v>0</v>
      </c>
      <c r="E346" s="99"/>
      <c r="F346" s="2">
        <f t="shared" si="185"/>
        <v>341</v>
      </c>
      <c r="G346" s="100">
        <v>63</v>
      </c>
      <c r="H346" s="169">
        <f t="shared" si="156"/>
        <v>1</v>
      </c>
      <c r="I346" s="169">
        <f t="shared" si="157"/>
        <v>22</v>
      </c>
      <c r="J346" s="331">
        <f t="shared" si="158"/>
        <v>0.85771924655458676</v>
      </c>
      <c r="K346" s="99"/>
      <c r="L346" s="268"/>
      <c r="M346" s="268" t="e">
        <f>(INDEX(Finish_table!R$4:R$83,MATCH('10Year_History_Results'!$G346,Finish_table!S$4:S$83,0),1))</f>
        <v>#N/A</v>
      </c>
      <c r="N346" s="268" t="str">
        <f>(INDEX(Finish_table!Z$4:Z$99,MATCH('10Year_History_Results'!$G346,Finish_table!AA$4:AA$99,0),1))</f>
        <v>SF</v>
      </c>
      <c r="O346" s="268" t="e">
        <f>(INDEX(Finish_table!AI$4:AI$99,MATCH('10Year_History_Results'!$G346,Finish_table!AJ$4:AJ$99,0),1))</f>
        <v>#N/A</v>
      </c>
      <c r="P346" s="268" t="e">
        <f>(INDEX(Finish_table!AR$4:AR$99,MATCH('10Year_History_Results'!$G346,Finish_table!AS$4:AS$99,0),1))</f>
        <v>#N/A</v>
      </c>
      <c r="Q346" s="268" t="e">
        <f>(INDEX(Finish_table!BA$4:BA$99,MATCH('10Year_History_Results'!$G346,Finish_table!BB$4:BB$99,0),1))</f>
        <v>#N/A</v>
      </c>
      <c r="R346" s="268" t="e">
        <f>(INDEX(Finish_table!BJ$4:BJ$99,MATCH('10Year_History_Results'!$G346,Finish_table!BK$4:BK$99,0),1))</f>
        <v>#N/A</v>
      </c>
      <c r="S346" s="268" t="e">
        <f>(INDEX(Finish_table!BS$4:BS$99,MATCH('10Year_History_Results'!$G346,Finish_table!BT$4:BT$99,0),1))</f>
        <v>#N/A</v>
      </c>
      <c r="T346" s="268" t="e">
        <f>(INDEX(Finish_table!CB$4:CB$99,MATCH('10Year_History_Results'!$G346,Finish_table!CC$4:CC$99,0),1))</f>
        <v>#N/A</v>
      </c>
      <c r="U346" s="268" t="e">
        <f>(INDEX(Finish_table!CK$4:CK$99,MATCH('10Year_History_Results'!$G346,Finish_table!CL$4:CL$99,0),1))</f>
        <v>#N/A</v>
      </c>
      <c r="V346" s="288" t="e">
        <f>(INDEX(Finish_table!CT$4:CT$99,MATCH('10Year_History_Results'!$G346,Finish_table!CU$4:CU$99,0),1))</f>
        <v>#N/A</v>
      </c>
      <c r="W346" s="2"/>
      <c r="Z346">
        <f t="shared" si="159"/>
        <v>63</v>
      </c>
      <c r="AA346" s="117"/>
      <c r="AB346" s="2"/>
      <c r="AC346" s="2">
        <f t="shared" si="179"/>
        <v>0</v>
      </c>
      <c r="AD346" s="2">
        <f t="shared" si="160"/>
        <v>10</v>
      </c>
      <c r="AE346" s="2">
        <f t="shared" si="161"/>
        <v>0</v>
      </c>
      <c r="AF346" s="2">
        <f t="shared" si="162"/>
        <v>0</v>
      </c>
      <c r="AG346" s="2">
        <f t="shared" si="163"/>
        <v>0</v>
      </c>
      <c r="AH346" s="2">
        <f t="shared" si="164"/>
        <v>0</v>
      </c>
      <c r="AI346" s="2">
        <f t="shared" si="165"/>
        <v>0</v>
      </c>
      <c r="AJ346" s="2">
        <f t="shared" si="166"/>
        <v>0</v>
      </c>
      <c r="AK346" s="2">
        <f t="shared" si="167"/>
        <v>0</v>
      </c>
      <c r="AL346" s="154">
        <f t="shared" si="168"/>
        <v>0</v>
      </c>
      <c r="AM346" s="2">
        <f t="shared" si="180"/>
        <v>3.1622776601683795</v>
      </c>
      <c r="AN346" s="2"/>
      <c r="AO346">
        <f t="shared" si="181"/>
        <v>63</v>
      </c>
      <c r="AP346" s="117"/>
      <c r="AQ346" s="2"/>
      <c r="AR346" s="2">
        <f>INDEX('2001'!$B$44:$B$140,'10Year_History_Results'!BF346)</f>
        <v>0</v>
      </c>
      <c r="AS346" s="2">
        <f>INDEX('2002'!$B$44:$B$140,'10Year_History_Results'!BG346)</f>
        <v>12</v>
      </c>
      <c r="AT346" s="2">
        <f>INDEX('2003'!$B$44:$B$140,'10Year_History_Results'!BH346)</f>
        <v>0</v>
      </c>
      <c r="AU346" s="2">
        <f>INDEX('2004'!$B$44:$B$140,'10Year_History_Results'!BI346)</f>
        <v>0</v>
      </c>
      <c r="AV346" s="2">
        <f>INDEX('2005'!$B$44:$B$140,'10Year_History_Results'!BJ346)</f>
        <v>0</v>
      </c>
      <c r="AW346" s="2">
        <f>INDEX('2006'!$B$44:$B$140,'10Year_History_Results'!BK346)</f>
        <v>0</v>
      </c>
      <c r="AX346" s="2">
        <f>INDEX('2007'!$B$44:$B$140,'10Year_History_Results'!BL346)</f>
        <v>0</v>
      </c>
      <c r="AY346" s="2">
        <f>INDEX('2008'!$B$44:$B$140,'10Year_History_Results'!BM346)</f>
        <v>0</v>
      </c>
      <c r="AZ346" s="2">
        <f>INDEX('2009'!$B$44:$B$140,'10Year_History_Results'!BN346)</f>
        <v>0</v>
      </c>
      <c r="BA346" s="154">
        <f>INDEX('2010'!$B$44:$B$140,'10Year_History_Results'!BO346)</f>
        <v>0</v>
      </c>
      <c r="BC346">
        <f t="shared" si="182"/>
        <v>63</v>
      </c>
      <c r="BD346" s="117"/>
      <c r="BE346" s="2"/>
      <c r="BF346" s="2">
        <f>IF(ISNA(MATCH($BC346,'2001'!$A$44:$A$139,0)),97,MATCH($BC346,'2001'!$A$44:$A$139,0))</f>
        <v>97</v>
      </c>
      <c r="BG346" s="2">
        <f>IF(ISNA(MATCH($BC346,'2002'!$A$44:$A$139,0)),97,MATCH($BC346,'2002'!$A$44:$A$139,0))</f>
        <v>11</v>
      </c>
      <c r="BH346" s="2">
        <f>IF(ISNA(MATCH($BC346,'2003'!$A$44:$A$139,0)),97,MATCH($BC346,'2003'!$A$44:$A$139,0))</f>
        <v>97</v>
      </c>
      <c r="BI346" s="2">
        <f>IF(ISNA(MATCH($BC346,'2004'!$A$44:$A$139,0)),97,MATCH($BC346,'2004'!$A$44:$A$139,0))</f>
        <v>97</v>
      </c>
      <c r="BJ346" s="2">
        <f>IF(ISNA(MATCH($BC346,'2005'!$A$44:$A$139,0)),97,MATCH($BC346,'2005'!$A$44:$A$139,0))</f>
        <v>97</v>
      </c>
      <c r="BK346" s="2">
        <f>IF(ISNA(MATCH($BC346,'2006'!$A$44:$A$139,0)),97,MATCH($BC346,'2006'!$A$44:$A$139,0))</f>
        <v>97</v>
      </c>
      <c r="BL346" s="2">
        <f>IF(ISNA(MATCH($BC346,'2007'!$A$44:$A$139,0)),97,MATCH($BC346,'2007'!$A$44:$A$139,0))</f>
        <v>97</v>
      </c>
      <c r="BM346" s="2">
        <f>IF(ISNA(MATCH($BC346,'2008'!$A$44:$A$139,0)),97,MATCH($BC346,'2008'!$A$44:$A$139,0))</f>
        <v>97</v>
      </c>
      <c r="BN346" s="2">
        <f>IF(ISNA(MATCH($BC346,'2009'!$A$44:$A$139,0)),97,MATCH($BC346,'2009'!$A$44:$A$139,0))</f>
        <v>97</v>
      </c>
      <c r="BO346" s="154">
        <f>IF(ISNA(MATCH($BC346,'2010'!$A$44:$A$139,0)),97,MATCH($BC346,'2010'!$A$44:$A$139,0))</f>
        <v>97</v>
      </c>
      <c r="BQ346">
        <f t="shared" si="183"/>
        <v>63</v>
      </c>
      <c r="BR346" s="326"/>
      <c r="BS346" s="324"/>
      <c r="BT346" s="324">
        <f t="shared" si="184"/>
        <v>0</v>
      </c>
      <c r="BU346" s="324">
        <f t="shared" si="169"/>
        <v>22</v>
      </c>
      <c r="BV346" s="324">
        <f t="shared" si="170"/>
        <v>14.665199999999999</v>
      </c>
      <c r="BW346" s="324">
        <f t="shared" si="171"/>
        <v>9.7758223199999978</v>
      </c>
      <c r="BX346" s="324">
        <f t="shared" si="172"/>
        <v>6.5165631585119979</v>
      </c>
      <c r="BY346" s="324">
        <f t="shared" si="173"/>
        <v>4.3439410014640973</v>
      </c>
      <c r="BZ346" s="324">
        <f t="shared" si="174"/>
        <v>2.895671071575967</v>
      </c>
      <c r="CA346" s="324">
        <f t="shared" si="175"/>
        <v>1.9302543363125395</v>
      </c>
      <c r="CB346" s="324">
        <f t="shared" si="176"/>
        <v>1.2867075405859387</v>
      </c>
      <c r="CC346" s="325">
        <f t="shared" si="177"/>
        <v>0.85771924655458676</v>
      </c>
    </row>
    <row r="347" spans="2:81" ht="13.5" thickBot="1">
      <c r="B347" s="149">
        <v>177</v>
      </c>
      <c r="C347" s="52">
        <f t="shared" si="155"/>
        <v>6</v>
      </c>
      <c r="D347" s="52">
        <f t="shared" si="178"/>
        <v>0</v>
      </c>
      <c r="E347" s="99"/>
      <c r="F347" s="2">
        <f t="shared" si="185"/>
        <v>342</v>
      </c>
      <c r="G347" s="100">
        <v>249</v>
      </c>
      <c r="H347" s="169">
        <f t="shared" si="156"/>
        <v>1</v>
      </c>
      <c r="I347" s="169">
        <f t="shared" si="157"/>
        <v>32</v>
      </c>
      <c r="J347" s="331">
        <f t="shared" si="158"/>
        <v>0.83164458145932751</v>
      </c>
      <c r="K347" s="99"/>
      <c r="L347" s="268"/>
      <c r="M347" s="268" t="str">
        <f>(INDEX(Finish_table!R$4:R$83,MATCH('10Year_History_Results'!$G347,Finish_table!S$4:S$83,0),1))</f>
        <v>F</v>
      </c>
      <c r="N347" s="268" t="e">
        <f>(INDEX(Finish_table!Z$4:Z$99,MATCH('10Year_History_Results'!$G347,Finish_table!AA$4:AA$99,0),1))</f>
        <v>#N/A</v>
      </c>
      <c r="O347" s="268" t="e">
        <f>(INDEX(Finish_table!AI$4:AI$99,MATCH('10Year_History_Results'!$G347,Finish_table!AJ$4:AJ$99,0),1))</f>
        <v>#N/A</v>
      </c>
      <c r="P347" s="268" t="e">
        <f>(INDEX(Finish_table!AR$4:AR$99,MATCH('10Year_History_Results'!$G347,Finish_table!AS$4:AS$99,0),1))</f>
        <v>#N/A</v>
      </c>
      <c r="Q347" s="268" t="e">
        <f>(INDEX(Finish_table!BA$4:BA$99,MATCH('10Year_History_Results'!$G347,Finish_table!BB$4:BB$99,0),1))</f>
        <v>#N/A</v>
      </c>
      <c r="R347" s="268" t="e">
        <f>(INDEX(Finish_table!BJ$4:BJ$99,MATCH('10Year_History_Results'!$G347,Finish_table!BK$4:BK$99,0),1))</f>
        <v>#N/A</v>
      </c>
      <c r="S347" s="268" t="e">
        <f>(INDEX(Finish_table!BS$4:BS$99,MATCH('10Year_History_Results'!$G347,Finish_table!BT$4:BT$99,0),1))</f>
        <v>#N/A</v>
      </c>
      <c r="T347" s="268" t="e">
        <f>(INDEX(Finish_table!CB$4:CB$99,MATCH('10Year_History_Results'!$G347,Finish_table!CC$4:CC$99,0),1))</f>
        <v>#N/A</v>
      </c>
      <c r="U347" s="268" t="e">
        <f>(INDEX(Finish_table!CK$4:CK$99,MATCH('10Year_History_Results'!$G347,Finish_table!CL$4:CL$99,0),1))</f>
        <v>#N/A</v>
      </c>
      <c r="V347" s="288" t="e">
        <f>(INDEX(Finish_table!CT$4:CT$99,MATCH('10Year_History_Results'!$G347,Finish_table!CU$4:CU$99,0),1))</f>
        <v>#N/A</v>
      </c>
      <c r="W347" s="2"/>
      <c r="Z347">
        <f t="shared" si="159"/>
        <v>249</v>
      </c>
      <c r="AA347" s="117"/>
      <c r="AB347" s="2"/>
      <c r="AC347" s="2">
        <f t="shared" si="179"/>
        <v>20</v>
      </c>
      <c r="AD347" s="2">
        <f t="shared" si="160"/>
        <v>0</v>
      </c>
      <c r="AE347" s="2">
        <f t="shared" si="161"/>
        <v>0</v>
      </c>
      <c r="AF347" s="2">
        <f t="shared" si="162"/>
        <v>0</v>
      </c>
      <c r="AG347" s="2">
        <f t="shared" si="163"/>
        <v>0</v>
      </c>
      <c r="AH347" s="2">
        <f t="shared" si="164"/>
        <v>0</v>
      </c>
      <c r="AI347" s="2">
        <f t="shared" si="165"/>
        <v>0</v>
      </c>
      <c r="AJ347" s="2">
        <f t="shared" si="166"/>
        <v>0</v>
      </c>
      <c r="AK347" s="2">
        <f t="shared" si="167"/>
        <v>0</v>
      </c>
      <c r="AL347" s="154">
        <f t="shared" si="168"/>
        <v>0</v>
      </c>
      <c r="AM347" s="2">
        <f t="shared" si="180"/>
        <v>6.324555320336759</v>
      </c>
      <c r="AN347" s="2"/>
      <c r="AO347">
        <f t="shared" si="181"/>
        <v>249</v>
      </c>
      <c r="AP347" s="117"/>
      <c r="AQ347" s="2"/>
      <c r="AR347" s="2">
        <f>INDEX('2001'!$B$44:$B$140,'10Year_History_Results'!BF347)</f>
        <v>12</v>
      </c>
      <c r="AS347" s="2">
        <f>INDEX('2002'!$B$44:$B$140,'10Year_History_Results'!BG347)</f>
        <v>0</v>
      </c>
      <c r="AT347" s="2">
        <f>INDEX('2003'!$B$44:$B$140,'10Year_History_Results'!BH347)</f>
        <v>0</v>
      </c>
      <c r="AU347" s="2">
        <f>INDEX('2004'!$B$44:$B$140,'10Year_History_Results'!BI347)</f>
        <v>0</v>
      </c>
      <c r="AV347" s="2">
        <f>INDEX('2005'!$B$44:$B$140,'10Year_History_Results'!BJ347)</f>
        <v>0</v>
      </c>
      <c r="AW347" s="2">
        <f>INDEX('2006'!$B$44:$B$140,'10Year_History_Results'!BK347)</f>
        <v>0</v>
      </c>
      <c r="AX347" s="2">
        <f>INDEX('2007'!$B$44:$B$140,'10Year_History_Results'!BL347)</f>
        <v>0</v>
      </c>
      <c r="AY347" s="2">
        <f>INDEX('2008'!$B$44:$B$140,'10Year_History_Results'!BM347)</f>
        <v>0</v>
      </c>
      <c r="AZ347" s="2">
        <f>INDEX('2009'!$B$44:$B$140,'10Year_History_Results'!BN347)</f>
        <v>0</v>
      </c>
      <c r="BA347" s="154">
        <f>INDEX('2010'!$B$44:$B$140,'10Year_History_Results'!BO347)</f>
        <v>0</v>
      </c>
      <c r="BC347">
        <f t="shared" si="182"/>
        <v>249</v>
      </c>
      <c r="BD347" s="117"/>
      <c r="BE347" s="2"/>
      <c r="BF347" s="2">
        <f>IF(ISNA(MATCH($BC347,'2001'!$A$44:$A$139,0)),97,MATCH($BC347,'2001'!$A$44:$A$139,0))</f>
        <v>52</v>
      </c>
      <c r="BG347" s="2">
        <f>IF(ISNA(MATCH($BC347,'2002'!$A$44:$A$139,0)),97,MATCH($BC347,'2002'!$A$44:$A$139,0))</f>
        <v>97</v>
      </c>
      <c r="BH347" s="2">
        <f>IF(ISNA(MATCH($BC347,'2003'!$A$44:$A$139,0)),97,MATCH($BC347,'2003'!$A$44:$A$139,0))</f>
        <v>97</v>
      </c>
      <c r="BI347" s="2">
        <f>IF(ISNA(MATCH($BC347,'2004'!$A$44:$A$139,0)),97,MATCH($BC347,'2004'!$A$44:$A$139,0))</f>
        <v>97</v>
      </c>
      <c r="BJ347" s="2">
        <f>IF(ISNA(MATCH($BC347,'2005'!$A$44:$A$139,0)),97,MATCH($BC347,'2005'!$A$44:$A$139,0))</f>
        <v>97</v>
      </c>
      <c r="BK347" s="2">
        <f>IF(ISNA(MATCH($BC347,'2006'!$A$44:$A$139,0)),97,MATCH($BC347,'2006'!$A$44:$A$139,0))</f>
        <v>97</v>
      </c>
      <c r="BL347" s="2">
        <f>IF(ISNA(MATCH($BC347,'2007'!$A$44:$A$139,0)),97,MATCH($BC347,'2007'!$A$44:$A$139,0))</f>
        <v>97</v>
      </c>
      <c r="BM347" s="2">
        <f>IF(ISNA(MATCH($BC347,'2008'!$A$44:$A$139,0)),97,MATCH($BC347,'2008'!$A$44:$A$139,0))</f>
        <v>97</v>
      </c>
      <c r="BN347" s="2">
        <f>IF(ISNA(MATCH($BC347,'2009'!$A$44:$A$139,0)),97,MATCH($BC347,'2009'!$A$44:$A$139,0))</f>
        <v>97</v>
      </c>
      <c r="BO347" s="154">
        <f>IF(ISNA(MATCH($BC347,'2010'!$A$44:$A$139,0)),97,MATCH($BC347,'2010'!$A$44:$A$139,0))</f>
        <v>97</v>
      </c>
      <c r="BQ347">
        <f t="shared" si="183"/>
        <v>249</v>
      </c>
      <c r="BR347" s="326"/>
      <c r="BS347" s="324"/>
      <c r="BT347" s="324">
        <f t="shared" si="184"/>
        <v>32</v>
      </c>
      <c r="BU347" s="324">
        <f t="shared" si="169"/>
        <v>21.331199999999999</v>
      </c>
      <c r="BV347" s="324">
        <f t="shared" si="170"/>
        <v>14.219377919999999</v>
      </c>
      <c r="BW347" s="324">
        <f t="shared" si="171"/>
        <v>9.4786373214719983</v>
      </c>
      <c r="BX347" s="324">
        <f t="shared" si="172"/>
        <v>6.3184596384932341</v>
      </c>
      <c r="BY347" s="324">
        <f t="shared" si="173"/>
        <v>4.2118851950195895</v>
      </c>
      <c r="BZ347" s="324">
        <f t="shared" si="174"/>
        <v>2.8076426710000582</v>
      </c>
      <c r="CA347" s="324">
        <f t="shared" si="175"/>
        <v>1.8715746044886388</v>
      </c>
      <c r="CB347" s="324">
        <f t="shared" si="176"/>
        <v>1.2475916313521265</v>
      </c>
      <c r="CC347" s="325">
        <f t="shared" si="177"/>
        <v>0.83164458145932751</v>
      </c>
    </row>
    <row r="348" spans="2:81" ht="13.5" thickBot="1">
      <c r="B348" s="138">
        <v>177</v>
      </c>
      <c r="C348" s="52">
        <f t="shared" si="155"/>
        <v>7</v>
      </c>
      <c r="D348" s="52">
        <f t="shared" si="178"/>
        <v>0</v>
      </c>
      <c r="E348" s="99"/>
      <c r="F348" s="2">
        <f t="shared" si="185"/>
        <v>343</v>
      </c>
      <c r="G348" s="273">
        <v>781</v>
      </c>
      <c r="H348" s="169">
        <f t="shared" si="156"/>
        <v>1</v>
      </c>
      <c r="I348" s="169">
        <f t="shared" si="157"/>
        <v>14</v>
      </c>
      <c r="J348" s="331">
        <f t="shared" si="158"/>
        <v>0.81881388946377953</v>
      </c>
      <c r="K348" s="99"/>
      <c r="L348" s="268"/>
      <c r="M348" s="268" t="e">
        <f>(INDEX(Finish_table!R$4:R$83,MATCH('10Year_History_Results'!$G348,Finish_table!S$4:S$83,0),1))</f>
        <v>#N/A</v>
      </c>
      <c r="N348" s="268" t="e">
        <f>(INDEX(Finish_table!Z$4:Z$99,MATCH('10Year_History_Results'!$G348,Finish_table!AA$4:AA$99,0),1))</f>
        <v>#N/A</v>
      </c>
      <c r="O348" s="268" t="str">
        <f>(INDEX(Finish_table!AI$4:AI$99,MATCH('10Year_History_Results'!$G348,Finish_table!AJ$4:AJ$99,0),1))</f>
        <v>SF</v>
      </c>
      <c r="P348" s="268" t="e">
        <f>(INDEX(Finish_table!AR$4:AR$99,MATCH('10Year_History_Results'!$G348,Finish_table!AS$4:AS$99,0),1))</f>
        <v>#N/A</v>
      </c>
      <c r="Q348" s="268" t="e">
        <f>(INDEX(Finish_table!BA$4:BA$99,MATCH('10Year_History_Results'!$G348,Finish_table!BB$4:BB$99,0),1))</f>
        <v>#N/A</v>
      </c>
      <c r="R348" s="268" t="e">
        <f>(INDEX(Finish_table!BJ$4:BJ$99,MATCH('10Year_History_Results'!$G348,Finish_table!BK$4:BK$99,0),1))</f>
        <v>#N/A</v>
      </c>
      <c r="S348" s="268" t="e">
        <f>(INDEX(Finish_table!BS$4:BS$99,MATCH('10Year_History_Results'!$G348,Finish_table!BT$4:BT$99,0),1))</f>
        <v>#N/A</v>
      </c>
      <c r="T348" s="268" t="e">
        <f>(INDEX(Finish_table!CB$4:CB$99,MATCH('10Year_History_Results'!$G348,Finish_table!CC$4:CC$99,0),1))</f>
        <v>#N/A</v>
      </c>
      <c r="U348" s="268" t="e">
        <f>(INDEX(Finish_table!CK$4:CK$99,MATCH('10Year_History_Results'!$G348,Finish_table!CL$4:CL$99,0),1))</f>
        <v>#N/A</v>
      </c>
      <c r="V348" s="288" t="e">
        <f>(INDEX(Finish_table!CT$4:CT$99,MATCH('10Year_History_Results'!$G348,Finish_table!CU$4:CU$99,0),1))</f>
        <v>#N/A</v>
      </c>
      <c r="W348" s="2"/>
      <c r="Z348">
        <f t="shared" si="159"/>
        <v>781</v>
      </c>
      <c r="AA348" s="117"/>
      <c r="AB348" s="2"/>
      <c r="AC348" s="2">
        <f t="shared" si="179"/>
        <v>0</v>
      </c>
      <c r="AD348" s="2">
        <f t="shared" si="160"/>
        <v>0</v>
      </c>
      <c r="AE348" s="2">
        <f t="shared" si="161"/>
        <v>10</v>
      </c>
      <c r="AF348" s="2">
        <f t="shared" si="162"/>
        <v>0</v>
      </c>
      <c r="AG348" s="2">
        <f t="shared" si="163"/>
        <v>0</v>
      </c>
      <c r="AH348" s="2">
        <f t="shared" si="164"/>
        <v>0</v>
      </c>
      <c r="AI348" s="2">
        <f t="shared" si="165"/>
        <v>0</v>
      </c>
      <c r="AJ348" s="2">
        <f t="shared" si="166"/>
        <v>0</v>
      </c>
      <c r="AK348" s="2">
        <f t="shared" si="167"/>
        <v>0</v>
      </c>
      <c r="AL348" s="154">
        <f t="shared" si="168"/>
        <v>0</v>
      </c>
      <c r="AM348" s="2">
        <f t="shared" si="180"/>
        <v>3.1622776601683795</v>
      </c>
      <c r="AN348" s="2"/>
      <c r="AO348">
        <f t="shared" si="181"/>
        <v>781</v>
      </c>
      <c r="AP348" s="117"/>
      <c r="AQ348" s="2"/>
      <c r="AR348" s="2">
        <f>INDEX('2001'!$B$44:$B$140,'10Year_History_Results'!BF348)</f>
        <v>0</v>
      </c>
      <c r="AS348" s="2">
        <f>INDEX('2002'!$B$44:$B$140,'10Year_History_Results'!BG348)</f>
        <v>0</v>
      </c>
      <c r="AT348" s="2">
        <f>INDEX('2003'!$B$44:$B$140,'10Year_History_Results'!BH348)</f>
        <v>4</v>
      </c>
      <c r="AU348" s="2">
        <f>INDEX('2004'!$B$44:$B$140,'10Year_History_Results'!BI348)</f>
        <v>0</v>
      </c>
      <c r="AV348" s="2">
        <f>INDEX('2005'!$B$44:$B$140,'10Year_History_Results'!BJ348)</f>
        <v>0</v>
      </c>
      <c r="AW348" s="2">
        <f>INDEX('2006'!$B$44:$B$140,'10Year_History_Results'!BK348)</f>
        <v>0</v>
      </c>
      <c r="AX348" s="2">
        <f>INDEX('2007'!$B$44:$B$140,'10Year_History_Results'!BL348)</f>
        <v>0</v>
      </c>
      <c r="AY348" s="2">
        <f>INDEX('2008'!$B$44:$B$140,'10Year_History_Results'!BM348)</f>
        <v>0</v>
      </c>
      <c r="AZ348" s="2">
        <f>INDEX('2009'!$B$44:$B$140,'10Year_History_Results'!BN348)</f>
        <v>0</v>
      </c>
      <c r="BA348" s="154">
        <f>INDEX('2010'!$B$44:$B$140,'10Year_History_Results'!BO348)</f>
        <v>0</v>
      </c>
      <c r="BC348">
        <f t="shared" si="182"/>
        <v>781</v>
      </c>
      <c r="BD348" s="117"/>
      <c r="BE348" s="2"/>
      <c r="BF348" s="2">
        <f>IF(ISNA(MATCH($BC348,'2001'!$A$44:$A$139,0)),97,MATCH($BC348,'2001'!$A$44:$A$139,0))</f>
        <v>97</v>
      </c>
      <c r="BG348" s="2">
        <f>IF(ISNA(MATCH($BC348,'2002'!$A$44:$A$139,0)),97,MATCH($BC348,'2002'!$A$44:$A$139,0))</f>
        <v>97</v>
      </c>
      <c r="BH348" s="2">
        <f>IF(ISNA(MATCH($BC348,'2003'!$A$44:$A$139,0)),97,MATCH($BC348,'2003'!$A$44:$A$139,0))</f>
        <v>88</v>
      </c>
      <c r="BI348" s="2">
        <f>IF(ISNA(MATCH($BC348,'2004'!$A$44:$A$139,0)),97,MATCH($BC348,'2004'!$A$44:$A$139,0))</f>
        <v>97</v>
      </c>
      <c r="BJ348" s="2">
        <f>IF(ISNA(MATCH($BC348,'2005'!$A$44:$A$139,0)),97,MATCH($BC348,'2005'!$A$44:$A$139,0))</f>
        <v>97</v>
      </c>
      <c r="BK348" s="2">
        <f>IF(ISNA(MATCH($BC348,'2006'!$A$44:$A$139,0)),97,MATCH($BC348,'2006'!$A$44:$A$139,0))</f>
        <v>97</v>
      </c>
      <c r="BL348" s="2">
        <f>IF(ISNA(MATCH($BC348,'2007'!$A$44:$A$139,0)),97,MATCH($BC348,'2007'!$A$44:$A$139,0))</f>
        <v>97</v>
      </c>
      <c r="BM348" s="2">
        <f>IF(ISNA(MATCH($BC348,'2008'!$A$44:$A$139,0)),97,MATCH($BC348,'2008'!$A$44:$A$139,0))</f>
        <v>97</v>
      </c>
      <c r="BN348" s="2">
        <f>IF(ISNA(MATCH($BC348,'2009'!$A$44:$A$139,0)),97,MATCH($BC348,'2009'!$A$44:$A$139,0))</f>
        <v>97</v>
      </c>
      <c r="BO348" s="154">
        <f>IF(ISNA(MATCH($BC348,'2010'!$A$44:$A$139,0)),97,MATCH($BC348,'2010'!$A$44:$A$139,0))</f>
        <v>97</v>
      </c>
      <c r="BQ348">
        <f t="shared" si="183"/>
        <v>781</v>
      </c>
      <c r="BR348" s="326"/>
      <c r="BS348" s="324"/>
      <c r="BT348" s="324">
        <f t="shared" si="184"/>
        <v>0</v>
      </c>
      <c r="BU348" s="324">
        <f t="shared" si="169"/>
        <v>0</v>
      </c>
      <c r="BV348" s="324">
        <f t="shared" si="170"/>
        <v>14</v>
      </c>
      <c r="BW348" s="324">
        <f t="shared" si="171"/>
        <v>9.3323999999999998</v>
      </c>
      <c r="BX348" s="324">
        <f t="shared" si="172"/>
        <v>6.2209778399999998</v>
      </c>
      <c r="BY348" s="324">
        <f t="shared" si="173"/>
        <v>4.1469038281439996</v>
      </c>
      <c r="BZ348" s="324">
        <f t="shared" si="174"/>
        <v>2.7643260918407901</v>
      </c>
      <c r="CA348" s="324">
        <f t="shared" si="175"/>
        <v>1.8426997728210706</v>
      </c>
      <c r="CB348" s="324">
        <f t="shared" si="176"/>
        <v>1.2283436685625255</v>
      </c>
      <c r="CC348" s="325">
        <f t="shared" si="177"/>
        <v>0.81881388946377953</v>
      </c>
    </row>
    <row r="349" spans="2:81" ht="13.5" thickBot="1">
      <c r="B349" s="149">
        <v>177</v>
      </c>
      <c r="C349" s="52">
        <f t="shared" si="155"/>
        <v>8</v>
      </c>
      <c r="D349" s="52">
        <f t="shared" si="178"/>
        <v>8</v>
      </c>
      <c r="E349" s="99"/>
      <c r="F349" s="2">
        <f t="shared" si="185"/>
        <v>344</v>
      </c>
      <c r="G349" s="100">
        <v>1648</v>
      </c>
      <c r="H349" s="169">
        <f t="shared" si="156"/>
        <v>1</v>
      </c>
      <c r="I349" s="169">
        <f t="shared" si="157"/>
        <v>6</v>
      </c>
      <c r="J349" s="331">
        <f t="shared" si="158"/>
        <v>0.78972847406617308</v>
      </c>
      <c r="K349" s="99"/>
      <c r="L349" s="268"/>
      <c r="M349" s="268" t="e">
        <f>(INDEX(Finish_table!R$4:R$83,MATCH('10Year_History_Results'!$G349,Finish_table!S$4:S$83,0),1))</f>
        <v>#N/A</v>
      </c>
      <c r="N349" s="268" t="e">
        <f>(INDEX(Finish_table!Z$4:Z$99,MATCH('10Year_History_Results'!$G349,Finish_table!AA$4:AA$99,0),1))</f>
        <v>#N/A</v>
      </c>
      <c r="O349" s="268" t="e">
        <f>(INDEX(Finish_table!AI$4:AI$99,MATCH('10Year_History_Results'!$G349,Finish_table!AJ$4:AJ$99,0),1))</f>
        <v>#N/A</v>
      </c>
      <c r="P349" s="268" t="e">
        <f>(INDEX(Finish_table!AR$4:AR$99,MATCH('10Year_History_Results'!$G349,Finish_table!AS$4:AS$99,0),1))</f>
        <v>#N/A</v>
      </c>
      <c r="Q349" s="268" t="str">
        <f>(INDEX(Finish_table!BA$4:BA$99,MATCH('10Year_History_Results'!$G349,Finish_table!BB$4:BB$99,0),1))</f>
        <v>QF</v>
      </c>
      <c r="R349" s="268" t="e">
        <f>(INDEX(Finish_table!BJ$4:BJ$99,MATCH('10Year_History_Results'!$G349,Finish_table!BK$4:BK$99,0),1))</f>
        <v>#N/A</v>
      </c>
      <c r="S349" s="268" t="e">
        <f>(INDEX(Finish_table!BS$4:BS$99,MATCH('10Year_History_Results'!$G349,Finish_table!BT$4:BT$99,0),1))</f>
        <v>#N/A</v>
      </c>
      <c r="T349" s="268" t="e">
        <f>(INDEX(Finish_table!CB$4:CB$99,MATCH('10Year_History_Results'!$G349,Finish_table!CC$4:CC$99,0),1))</f>
        <v>#N/A</v>
      </c>
      <c r="U349" s="268" t="e">
        <f>(INDEX(Finish_table!CK$4:CK$99,MATCH('10Year_History_Results'!$G349,Finish_table!CL$4:CL$99,0),1))</f>
        <v>#N/A</v>
      </c>
      <c r="V349" s="288" t="e">
        <f>(INDEX(Finish_table!CT$4:CT$99,MATCH('10Year_History_Results'!$G349,Finish_table!CU$4:CU$99,0),1))</f>
        <v>#N/A</v>
      </c>
      <c r="W349" s="2"/>
      <c r="Z349">
        <f t="shared" si="159"/>
        <v>1648</v>
      </c>
      <c r="AA349" s="117"/>
      <c r="AB349" s="2"/>
      <c r="AC349" s="2">
        <f t="shared" si="179"/>
        <v>0</v>
      </c>
      <c r="AD349" s="2">
        <f t="shared" si="160"/>
        <v>0</v>
      </c>
      <c r="AE349" s="2">
        <f t="shared" si="161"/>
        <v>0</v>
      </c>
      <c r="AF349" s="2">
        <f t="shared" si="162"/>
        <v>0</v>
      </c>
      <c r="AG349" s="2">
        <f t="shared" si="163"/>
        <v>0</v>
      </c>
      <c r="AH349" s="2">
        <f t="shared" si="164"/>
        <v>0</v>
      </c>
      <c r="AI349" s="2">
        <f t="shared" si="165"/>
        <v>0</v>
      </c>
      <c r="AJ349" s="2">
        <f t="shared" si="166"/>
        <v>0</v>
      </c>
      <c r="AK349" s="2">
        <f t="shared" si="167"/>
        <v>0</v>
      </c>
      <c r="AL349" s="154">
        <f t="shared" si="168"/>
        <v>0</v>
      </c>
      <c r="AM349" s="2">
        <f t="shared" si="180"/>
        <v>0</v>
      </c>
      <c r="AN349" s="2"/>
      <c r="AO349">
        <f t="shared" si="181"/>
        <v>1648</v>
      </c>
      <c r="AP349" s="117"/>
      <c r="AQ349" s="2"/>
      <c r="AR349" s="2">
        <f>INDEX('2001'!$B$44:$B$140,'10Year_History_Results'!BF349)</f>
        <v>0</v>
      </c>
      <c r="AS349" s="2">
        <f>INDEX('2002'!$B$44:$B$140,'10Year_History_Results'!BG349)</f>
        <v>0</v>
      </c>
      <c r="AT349" s="2">
        <f>INDEX('2003'!$B$44:$B$140,'10Year_History_Results'!BH349)</f>
        <v>0</v>
      </c>
      <c r="AU349" s="2">
        <f>INDEX('2004'!$B$44:$B$140,'10Year_History_Results'!BI349)</f>
        <v>0</v>
      </c>
      <c r="AV349" s="2">
        <f>INDEX('2005'!$B$44:$B$140,'10Year_History_Results'!BJ349)</f>
        <v>6</v>
      </c>
      <c r="AW349" s="2">
        <f>INDEX('2006'!$B$44:$B$140,'10Year_History_Results'!BK349)</f>
        <v>0</v>
      </c>
      <c r="AX349" s="2">
        <f>INDEX('2007'!$B$44:$B$140,'10Year_History_Results'!BL349)</f>
        <v>0</v>
      </c>
      <c r="AY349" s="2">
        <f>INDEX('2008'!$B$44:$B$140,'10Year_History_Results'!BM349)</f>
        <v>0</v>
      </c>
      <c r="AZ349" s="2">
        <f>INDEX('2009'!$B$44:$B$140,'10Year_History_Results'!BN349)</f>
        <v>0</v>
      </c>
      <c r="BA349" s="154">
        <f>INDEX('2010'!$B$44:$B$140,'10Year_History_Results'!BO349)</f>
        <v>0</v>
      </c>
      <c r="BC349">
        <f t="shared" si="182"/>
        <v>1648</v>
      </c>
      <c r="BD349" s="117"/>
      <c r="BE349" s="2"/>
      <c r="BF349" s="2">
        <f>IF(ISNA(MATCH($BC349,'2001'!$A$44:$A$139,0)),97,MATCH($BC349,'2001'!$A$44:$A$139,0))</f>
        <v>97</v>
      </c>
      <c r="BG349" s="2">
        <f>IF(ISNA(MATCH($BC349,'2002'!$A$44:$A$139,0)),97,MATCH($BC349,'2002'!$A$44:$A$139,0))</f>
        <v>97</v>
      </c>
      <c r="BH349" s="2">
        <f>IF(ISNA(MATCH($BC349,'2003'!$A$44:$A$139,0)),97,MATCH($BC349,'2003'!$A$44:$A$139,0))</f>
        <v>97</v>
      </c>
      <c r="BI349" s="2">
        <f>IF(ISNA(MATCH($BC349,'2004'!$A$44:$A$139,0)),97,MATCH($BC349,'2004'!$A$44:$A$139,0))</f>
        <v>97</v>
      </c>
      <c r="BJ349" s="2">
        <f>IF(ISNA(MATCH($BC349,'2005'!$A$44:$A$139,0)),97,MATCH($BC349,'2005'!$A$44:$A$139,0))</f>
        <v>95</v>
      </c>
      <c r="BK349" s="2">
        <f>IF(ISNA(MATCH($BC349,'2006'!$A$44:$A$139,0)),97,MATCH($BC349,'2006'!$A$44:$A$139,0))</f>
        <v>97</v>
      </c>
      <c r="BL349" s="2">
        <f>IF(ISNA(MATCH($BC349,'2007'!$A$44:$A$139,0)),97,MATCH($BC349,'2007'!$A$44:$A$139,0))</f>
        <v>97</v>
      </c>
      <c r="BM349" s="2">
        <f>IF(ISNA(MATCH($BC349,'2008'!$A$44:$A$139,0)),97,MATCH($BC349,'2008'!$A$44:$A$139,0))</f>
        <v>97</v>
      </c>
      <c r="BN349" s="2">
        <f>IF(ISNA(MATCH($BC349,'2009'!$A$44:$A$139,0)),97,MATCH($BC349,'2009'!$A$44:$A$139,0))</f>
        <v>97</v>
      </c>
      <c r="BO349" s="154">
        <f>IF(ISNA(MATCH($BC349,'2010'!$A$44:$A$139,0)),97,MATCH($BC349,'2010'!$A$44:$A$139,0))</f>
        <v>97</v>
      </c>
      <c r="BQ349">
        <f t="shared" si="183"/>
        <v>1648</v>
      </c>
      <c r="BR349" s="326"/>
      <c r="BS349" s="324"/>
      <c r="BT349" s="324">
        <f t="shared" si="184"/>
        <v>0</v>
      </c>
      <c r="BU349" s="324">
        <f t="shared" si="169"/>
        <v>0</v>
      </c>
      <c r="BV349" s="324">
        <f t="shared" si="170"/>
        <v>0</v>
      </c>
      <c r="BW349" s="324">
        <f t="shared" si="171"/>
        <v>0</v>
      </c>
      <c r="BX349" s="324">
        <f t="shared" si="172"/>
        <v>6</v>
      </c>
      <c r="BY349" s="324">
        <f t="shared" si="173"/>
        <v>3.9996</v>
      </c>
      <c r="BZ349" s="324">
        <f t="shared" si="174"/>
        <v>2.6661333599999999</v>
      </c>
      <c r="CA349" s="324">
        <f t="shared" si="175"/>
        <v>1.7772444977759998</v>
      </c>
      <c r="CB349" s="324">
        <f t="shared" si="176"/>
        <v>1.1847111822174814</v>
      </c>
      <c r="CC349" s="325">
        <f t="shared" si="177"/>
        <v>0.78972847406617308</v>
      </c>
    </row>
    <row r="350" spans="2:81" ht="13.5" thickBot="1">
      <c r="B350" s="138">
        <v>178</v>
      </c>
      <c r="C350" s="52">
        <f t="shared" si="155"/>
        <v>1</v>
      </c>
      <c r="D350" s="52">
        <f t="shared" si="178"/>
        <v>1</v>
      </c>
      <c r="E350" s="99"/>
      <c r="F350" s="2">
        <f t="shared" si="185"/>
        <v>345</v>
      </c>
      <c r="G350" s="100">
        <v>21</v>
      </c>
      <c r="H350" s="169">
        <f t="shared" si="156"/>
        <v>1</v>
      </c>
      <c r="I350" s="169">
        <f t="shared" si="157"/>
        <v>30</v>
      </c>
      <c r="J350" s="331">
        <f t="shared" si="158"/>
        <v>0.77966679511811943</v>
      </c>
      <c r="K350" s="99"/>
      <c r="L350" s="268"/>
      <c r="M350" s="268" t="str">
        <f>(INDEX(Finish_table!R$4:R$83,MATCH('10Year_History_Results'!$G350,Finish_table!S$4:S$83,0),1))</f>
        <v>F</v>
      </c>
      <c r="N350" s="268" t="e">
        <f>(INDEX(Finish_table!Z$4:Z$99,MATCH('10Year_History_Results'!$G350,Finish_table!AA$4:AA$99,0),1))</f>
        <v>#N/A</v>
      </c>
      <c r="O350" s="268" t="e">
        <f>(INDEX(Finish_table!AI$4:AI$99,MATCH('10Year_History_Results'!$G350,Finish_table!AJ$4:AJ$99,0),1))</f>
        <v>#N/A</v>
      </c>
      <c r="P350" s="268" t="e">
        <f>(INDEX(Finish_table!AR$4:AR$99,MATCH('10Year_History_Results'!$G350,Finish_table!AS$4:AS$99,0),1))</f>
        <v>#N/A</v>
      </c>
      <c r="Q350" s="268" t="e">
        <f>(INDEX(Finish_table!BA$4:BA$99,MATCH('10Year_History_Results'!$G350,Finish_table!BB$4:BB$99,0),1))</f>
        <v>#N/A</v>
      </c>
      <c r="R350" s="268" t="e">
        <f>(INDEX(Finish_table!BJ$4:BJ$99,MATCH('10Year_History_Results'!$G350,Finish_table!BK$4:BK$99,0),1))</f>
        <v>#N/A</v>
      </c>
      <c r="S350" s="268" t="e">
        <f>(INDEX(Finish_table!BS$4:BS$99,MATCH('10Year_History_Results'!$G350,Finish_table!BT$4:BT$99,0),1))</f>
        <v>#N/A</v>
      </c>
      <c r="T350" s="268" t="e">
        <f>(INDEX(Finish_table!CB$4:CB$99,MATCH('10Year_History_Results'!$G350,Finish_table!CC$4:CC$99,0),1))</f>
        <v>#N/A</v>
      </c>
      <c r="U350" s="268" t="e">
        <f>(INDEX(Finish_table!CK$4:CK$99,MATCH('10Year_History_Results'!$G350,Finish_table!CL$4:CL$99,0),1))</f>
        <v>#N/A</v>
      </c>
      <c r="V350" s="288" t="e">
        <f>(INDEX(Finish_table!CT$4:CT$99,MATCH('10Year_History_Results'!$G350,Finish_table!CU$4:CU$99,0),1))</f>
        <v>#N/A</v>
      </c>
      <c r="W350" s="2"/>
      <c r="Z350">
        <f t="shared" si="159"/>
        <v>21</v>
      </c>
      <c r="AA350" s="117"/>
      <c r="AB350" s="2"/>
      <c r="AC350" s="2">
        <f t="shared" si="179"/>
        <v>20</v>
      </c>
      <c r="AD350" s="2">
        <f t="shared" si="160"/>
        <v>0</v>
      </c>
      <c r="AE350" s="2">
        <f t="shared" si="161"/>
        <v>0</v>
      </c>
      <c r="AF350" s="2">
        <f t="shared" si="162"/>
        <v>0</v>
      </c>
      <c r="AG350" s="2">
        <f t="shared" si="163"/>
        <v>0</v>
      </c>
      <c r="AH350" s="2">
        <f t="shared" si="164"/>
        <v>0</v>
      </c>
      <c r="AI350" s="2">
        <f t="shared" si="165"/>
        <v>0</v>
      </c>
      <c r="AJ350" s="2">
        <f t="shared" si="166"/>
        <v>0</v>
      </c>
      <c r="AK350" s="2">
        <f t="shared" si="167"/>
        <v>0</v>
      </c>
      <c r="AL350" s="154">
        <f t="shared" si="168"/>
        <v>0</v>
      </c>
      <c r="AM350" s="2">
        <f t="shared" si="180"/>
        <v>6.324555320336759</v>
      </c>
      <c r="AN350" s="2"/>
      <c r="AO350">
        <f t="shared" si="181"/>
        <v>21</v>
      </c>
      <c r="AP350" s="117"/>
      <c r="AQ350" s="2"/>
      <c r="AR350" s="2">
        <f>INDEX('2001'!$B$44:$B$140,'10Year_History_Results'!BF350)</f>
        <v>10</v>
      </c>
      <c r="AS350" s="2">
        <f>INDEX('2002'!$B$44:$B$140,'10Year_History_Results'!BG350)</f>
        <v>0</v>
      </c>
      <c r="AT350" s="2">
        <f>INDEX('2003'!$B$44:$B$140,'10Year_History_Results'!BH350)</f>
        <v>0</v>
      </c>
      <c r="AU350" s="2">
        <f>INDEX('2004'!$B$44:$B$140,'10Year_History_Results'!BI350)</f>
        <v>0</v>
      </c>
      <c r="AV350" s="2">
        <f>INDEX('2005'!$B$44:$B$140,'10Year_History_Results'!BJ350)</f>
        <v>0</v>
      </c>
      <c r="AW350" s="2">
        <f>INDEX('2006'!$B$44:$B$140,'10Year_History_Results'!BK350)</f>
        <v>0</v>
      </c>
      <c r="AX350" s="2">
        <f>INDEX('2007'!$B$44:$B$140,'10Year_History_Results'!BL350)</f>
        <v>0</v>
      </c>
      <c r="AY350" s="2">
        <f>INDEX('2008'!$B$44:$B$140,'10Year_History_Results'!BM350)</f>
        <v>0</v>
      </c>
      <c r="AZ350" s="2">
        <f>INDEX('2009'!$B$44:$B$140,'10Year_History_Results'!BN350)</f>
        <v>0</v>
      </c>
      <c r="BA350" s="154">
        <f>INDEX('2010'!$B$44:$B$140,'10Year_History_Results'!BO350)</f>
        <v>0</v>
      </c>
      <c r="BC350">
        <f t="shared" si="182"/>
        <v>21</v>
      </c>
      <c r="BD350" s="117"/>
      <c r="BE350" s="2"/>
      <c r="BF350" s="2">
        <f>IF(ISNA(MATCH($BC350,'2001'!$A$44:$A$139,0)),97,MATCH($BC350,'2001'!$A$44:$A$139,0))</f>
        <v>2</v>
      </c>
      <c r="BG350" s="2">
        <f>IF(ISNA(MATCH($BC350,'2002'!$A$44:$A$139,0)),97,MATCH($BC350,'2002'!$A$44:$A$139,0))</f>
        <v>97</v>
      </c>
      <c r="BH350" s="2">
        <f>IF(ISNA(MATCH($BC350,'2003'!$A$44:$A$139,0)),97,MATCH($BC350,'2003'!$A$44:$A$139,0))</f>
        <v>97</v>
      </c>
      <c r="BI350" s="2">
        <f>IF(ISNA(MATCH($BC350,'2004'!$A$44:$A$139,0)),97,MATCH($BC350,'2004'!$A$44:$A$139,0))</f>
        <v>97</v>
      </c>
      <c r="BJ350" s="2">
        <f>IF(ISNA(MATCH($BC350,'2005'!$A$44:$A$139,0)),97,MATCH($BC350,'2005'!$A$44:$A$139,0))</f>
        <v>97</v>
      </c>
      <c r="BK350" s="2">
        <f>IF(ISNA(MATCH($BC350,'2006'!$A$44:$A$139,0)),97,MATCH($BC350,'2006'!$A$44:$A$139,0))</f>
        <v>97</v>
      </c>
      <c r="BL350" s="2">
        <f>IF(ISNA(MATCH($BC350,'2007'!$A$44:$A$139,0)),97,MATCH($BC350,'2007'!$A$44:$A$139,0))</f>
        <v>97</v>
      </c>
      <c r="BM350" s="2">
        <f>IF(ISNA(MATCH($BC350,'2008'!$A$44:$A$139,0)),97,MATCH($BC350,'2008'!$A$44:$A$139,0))</f>
        <v>97</v>
      </c>
      <c r="BN350" s="2">
        <f>IF(ISNA(MATCH($BC350,'2009'!$A$44:$A$139,0)),97,MATCH($BC350,'2009'!$A$44:$A$139,0))</f>
        <v>97</v>
      </c>
      <c r="BO350" s="154">
        <f>IF(ISNA(MATCH($BC350,'2010'!$A$44:$A$139,0)),97,MATCH($BC350,'2010'!$A$44:$A$139,0))</f>
        <v>97</v>
      </c>
      <c r="BQ350">
        <f t="shared" si="183"/>
        <v>21</v>
      </c>
      <c r="BR350" s="326"/>
      <c r="BS350" s="324"/>
      <c r="BT350" s="324">
        <f t="shared" si="184"/>
        <v>30</v>
      </c>
      <c r="BU350" s="324">
        <f t="shared" si="169"/>
        <v>19.997999999999998</v>
      </c>
      <c r="BV350" s="324">
        <f t="shared" si="170"/>
        <v>13.330666799999998</v>
      </c>
      <c r="BW350" s="324">
        <f t="shared" si="171"/>
        <v>8.8862224888799979</v>
      </c>
      <c r="BX350" s="324">
        <f t="shared" si="172"/>
        <v>5.9235559110874068</v>
      </c>
      <c r="BY350" s="324">
        <f t="shared" si="173"/>
        <v>3.9486423703308651</v>
      </c>
      <c r="BZ350" s="324">
        <f t="shared" si="174"/>
        <v>2.6321650040625544</v>
      </c>
      <c r="CA350" s="324">
        <f t="shared" si="175"/>
        <v>1.7546011917080986</v>
      </c>
      <c r="CB350" s="324">
        <f t="shared" si="176"/>
        <v>1.1696171543926184</v>
      </c>
      <c r="CC350" s="325">
        <f t="shared" si="177"/>
        <v>0.77966679511811943</v>
      </c>
    </row>
    <row r="351" spans="2:81" ht="13.5" thickBot="1">
      <c r="B351" s="138">
        <v>179</v>
      </c>
      <c r="C351" s="52">
        <f t="shared" si="155"/>
        <v>1</v>
      </c>
      <c r="D351" s="52">
        <f t="shared" si="178"/>
        <v>0</v>
      </c>
      <c r="E351" s="99"/>
      <c r="F351" s="2">
        <f t="shared" si="185"/>
        <v>346</v>
      </c>
      <c r="G351" s="273">
        <v>123</v>
      </c>
      <c r="H351" s="169">
        <f t="shared" si="156"/>
        <v>1</v>
      </c>
      <c r="I351" s="169">
        <f t="shared" si="157"/>
        <v>13</v>
      </c>
      <c r="J351" s="331">
        <f t="shared" si="158"/>
        <v>0.76032718307350944</v>
      </c>
      <c r="K351" s="99"/>
      <c r="L351" s="268"/>
      <c r="M351" s="268" t="e">
        <f>(INDEX(Finish_table!R$4:R$83,MATCH('10Year_History_Results'!$G351,Finish_table!S$4:S$83,0),1))</f>
        <v>#N/A</v>
      </c>
      <c r="N351" s="268" t="e">
        <f>(INDEX(Finish_table!Z$4:Z$99,MATCH('10Year_History_Results'!$G351,Finish_table!AA$4:AA$99,0),1))</f>
        <v>#N/A</v>
      </c>
      <c r="O351" s="268" t="str">
        <f>(INDEX(Finish_table!AI$4:AI$99,MATCH('10Year_History_Results'!$G351,Finish_table!AJ$4:AJ$99,0),1))</f>
        <v>SF</v>
      </c>
      <c r="P351" s="268" t="e">
        <f>(INDEX(Finish_table!AR$4:AR$99,MATCH('10Year_History_Results'!$G351,Finish_table!AS$4:AS$99,0),1))</f>
        <v>#N/A</v>
      </c>
      <c r="Q351" s="268" t="e">
        <f>(INDEX(Finish_table!BA$4:BA$99,MATCH('10Year_History_Results'!$G351,Finish_table!BB$4:BB$99,0),1))</f>
        <v>#N/A</v>
      </c>
      <c r="R351" s="268" t="e">
        <f>(INDEX(Finish_table!BJ$4:BJ$99,MATCH('10Year_History_Results'!$G351,Finish_table!BK$4:BK$99,0),1))</f>
        <v>#N/A</v>
      </c>
      <c r="S351" s="268" t="e">
        <f>(INDEX(Finish_table!BS$4:BS$99,MATCH('10Year_History_Results'!$G351,Finish_table!BT$4:BT$99,0),1))</f>
        <v>#N/A</v>
      </c>
      <c r="T351" s="268" t="e">
        <f>(INDEX(Finish_table!CB$4:CB$99,MATCH('10Year_History_Results'!$G351,Finish_table!CC$4:CC$99,0),1))</f>
        <v>#N/A</v>
      </c>
      <c r="U351" s="268" t="e">
        <f>(INDEX(Finish_table!CK$4:CK$99,MATCH('10Year_History_Results'!$G351,Finish_table!CL$4:CL$99,0),1))</f>
        <v>#N/A</v>
      </c>
      <c r="V351" s="288" t="e">
        <f>(INDEX(Finish_table!CT$4:CT$99,MATCH('10Year_History_Results'!$G351,Finish_table!CU$4:CU$99,0),1))</f>
        <v>#N/A</v>
      </c>
      <c r="W351" s="2"/>
      <c r="Z351">
        <f t="shared" si="159"/>
        <v>123</v>
      </c>
      <c r="AA351" s="117"/>
      <c r="AB351" s="2"/>
      <c r="AC351" s="2">
        <f t="shared" si="179"/>
        <v>0</v>
      </c>
      <c r="AD351" s="2">
        <f t="shared" si="160"/>
        <v>0</v>
      </c>
      <c r="AE351" s="2">
        <f t="shared" si="161"/>
        <v>10</v>
      </c>
      <c r="AF351" s="2">
        <f t="shared" si="162"/>
        <v>0</v>
      </c>
      <c r="AG351" s="2">
        <f t="shared" si="163"/>
        <v>0</v>
      </c>
      <c r="AH351" s="2">
        <f t="shared" si="164"/>
        <v>0</v>
      </c>
      <c r="AI351" s="2">
        <f t="shared" si="165"/>
        <v>0</v>
      </c>
      <c r="AJ351" s="2">
        <f t="shared" si="166"/>
        <v>0</v>
      </c>
      <c r="AK351" s="2">
        <f t="shared" si="167"/>
        <v>0</v>
      </c>
      <c r="AL351" s="154">
        <f t="shared" si="168"/>
        <v>0</v>
      </c>
      <c r="AM351" s="2">
        <f t="shared" si="180"/>
        <v>3.1622776601683795</v>
      </c>
      <c r="AN351" s="2"/>
      <c r="AO351">
        <f t="shared" si="181"/>
        <v>123</v>
      </c>
      <c r="AP351" s="117"/>
      <c r="AQ351" s="2"/>
      <c r="AR351" s="2">
        <f>INDEX('2001'!$B$44:$B$140,'10Year_History_Results'!BF351)</f>
        <v>0</v>
      </c>
      <c r="AS351" s="2">
        <f>INDEX('2002'!$B$44:$B$140,'10Year_History_Results'!BG351)</f>
        <v>0</v>
      </c>
      <c r="AT351" s="2">
        <f>INDEX('2003'!$B$44:$B$140,'10Year_History_Results'!BH351)</f>
        <v>3</v>
      </c>
      <c r="AU351" s="2">
        <f>INDEX('2004'!$B$44:$B$140,'10Year_History_Results'!BI351)</f>
        <v>0</v>
      </c>
      <c r="AV351" s="2">
        <f>INDEX('2005'!$B$44:$B$140,'10Year_History_Results'!BJ351)</f>
        <v>0</v>
      </c>
      <c r="AW351" s="2">
        <f>INDEX('2006'!$B$44:$B$140,'10Year_History_Results'!BK351)</f>
        <v>0</v>
      </c>
      <c r="AX351" s="2">
        <f>INDEX('2007'!$B$44:$B$140,'10Year_History_Results'!BL351)</f>
        <v>0</v>
      </c>
      <c r="AY351" s="2">
        <f>INDEX('2008'!$B$44:$B$140,'10Year_History_Results'!BM351)</f>
        <v>0</v>
      </c>
      <c r="AZ351" s="2">
        <f>INDEX('2009'!$B$44:$B$140,'10Year_History_Results'!BN351)</f>
        <v>0</v>
      </c>
      <c r="BA351" s="154">
        <f>INDEX('2010'!$B$44:$B$140,'10Year_History_Results'!BO351)</f>
        <v>0</v>
      </c>
      <c r="BC351">
        <f t="shared" si="182"/>
        <v>123</v>
      </c>
      <c r="BD351" s="117"/>
      <c r="BE351" s="2"/>
      <c r="BF351" s="2">
        <f>IF(ISNA(MATCH($BC351,'2001'!$A$44:$A$139,0)),97,MATCH($BC351,'2001'!$A$44:$A$139,0))</f>
        <v>97</v>
      </c>
      <c r="BG351" s="2">
        <f>IF(ISNA(MATCH($BC351,'2002'!$A$44:$A$139,0)),97,MATCH($BC351,'2002'!$A$44:$A$139,0))</f>
        <v>97</v>
      </c>
      <c r="BH351" s="2">
        <f>IF(ISNA(MATCH($BC351,'2003'!$A$44:$A$139,0)),97,MATCH($BC351,'2003'!$A$44:$A$139,0))</f>
        <v>25</v>
      </c>
      <c r="BI351" s="2">
        <f>IF(ISNA(MATCH($BC351,'2004'!$A$44:$A$139,0)),97,MATCH($BC351,'2004'!$A$44:$A$139,0))</f>
        <v>97</v>
      </c>
      <c r="BJ351" s="2">
        <f>IF(ISNA(MATCH($BC351,'2005'!$A$44:$A$139,0)),97,MATCH($BC351,'2005'!$A$44:$A$139,0))</f>
        <v>97</v>
      </c>
      <c r="BK351" s="2">
        <f>IF(ISNA(MATCH($BC351,'2006'!$A$44:$A$139,0)),97,MATCH($BC351,'2006'!$A$44:$A$139,0))</f>
        <v>97</v>
      </c>
      <c r="BL351" s="2">
        <f>IF(ISNA(MATCH($BC351,'2007'!$A$44:$A$139,0)),97,MATCH($BC351,'2007'!$A$44:$A$139,0))</f>
        <v>97</v>
      </c>
      <c r="BM351" s="2">
        <f>IF(ISNA(MATCH($BC351,'2008'!$A$44:$A$139,0)),97,MATCH($BC351,'2008'!$A$44:$A$139,0))</f>
        <v>97</v>
      </c>
      <c r="BN351" s="2">
        <f>IF(ISNA(MATCH($BC351,'2009'!$A$44:$A$139,0)),97,MATCH($BC351,'2009'!$A$44:$A$139,0))</f>
        <v>97</v>
      </c>
      <c r="BO351" s="154">
        <f>IF(ISNA(MATCH($BC351,'2010'!$A$44:$A$139,0)),97,MATCH($BC351,'2010'!$A$44:$A$139,0))</f>
        <v>97</v>
      </c>
      <c r="BQ351">
        <f t="shared" si="183"/>
        <v>123</v>
      </c>
      <c r="BR351" s="326"/>
      <c r="BS351" s="324"/>
      <c r="BT351" s="324">
        <f t="shared" si="184"/>
        <v>0</v>
      </c>
      <c r="BU351" s="324">
        <f t="shared" si="169"/>
        <v>0</v>
      </c>
      <c r="BV351" s="324">
        <f t="shared" si="170"/>
        <v>13</v>
      </c>
      <c r="BW351" s="324">
        <f t="shared" si="171"/>
        <v>8.6657999999999991</v>
      </c>
      <c r="BX351" s="324">
        <f t="shared" si="172"/>
        <v>5.7766222799999989</v>
      </c>
      <c r="BY351" s="324">
        <f t="shared" si="173"/>
        <v>3.8506964118479989</v>
      </c>
      <c r="BZ351" s="324">
        <f t="shared" si="174"/>
        <v>2.566874228137876</v>
      </c>
      <c r="CA351" s="324">
        <f t="shared" si="175"/>
        <v>1.7110783604767081</v>
      </c>
      <c r="CB351" s="324">
        <f t="shared" si="176"/>
        <v>1.1406048350937736</v>
      </c>
      <c r="CC351" s="325">
        <f t="shared" si="177"/>
        <v>0.76032718307350944</v>
      </c>
    </row>
    <row r="352" spans="2:81" ht="13.5" thickBot="1">
      <c r="B352" s="138">
        <v>179</v>
      </c>
      <c r="C352" s="52">
        <f t="shared" si="155"/>
        <v>2</v>
      </c>
      <c r="D352" s="52">
        <f t="shared" si="178"/>
        <v>0</v>
      </c>
      <c r="E352" s="99"/>
      <c r="F352" s="2">
        <f t="shared" si="185"/>
        <v>347</v>
      </c>
      <c r="G352" s="100">
        <v>587</v>
      </c>
      <c r="H352" s="169">
        <f t="shared" si="156"/>
        <v>1</v>
      </c>
      <c r="I352" s="169">
        <f t="shared" si="157"/>
        <v>13</v>
      </c>
      <c r="J352" s="331">
        <f t="shared" si="158"/>
        <v>0.76032718307350944</v>
      </c>
      <c r="K352" s="99"/>
      <c r="L352" s="268"/>
      <c r="M352" s="268" t="e">
        <f>(INDEX(Finish_table!R$4:R$83,MATCH('10Year_History_Results'!$G352,Finish_table!S$4:S$83,0),1))</f>
        <v>#N/A</v>
      </c>
      <c r="N352" s="268" t="e">
        <f>(INDEX(Finish_table!Z$4:Z$99,MATCH('10Year_History_Results'!$G352,Finish_table!AA$4:AA$99,0),1))</f>
        <v>#N/A</v>
      </c>
      <c r="O352" s="268" t="str">
        <f>(INDEX(Finish_table!AI$4:AI$99,MATCH('10Year_History_Results'!$G352,Finish_table!AJ$4:AJ$99,0),1))</f>
        <v>QF</v>
      </c>
      <c r="P352" s="268" t="e">
        <f>(INDEX(Finish_table!AR$4:AR$99,MATCH('10Year_History_Results'!$G352,Finish_table!AS$4:AS$99,0),1))</f>
        <v>#N/A</v>
      </c>
      <c r="Q352" s="268" t="e">
        <f>(INDEX(Finish_table!BA$4:BA$99,MATCH('10Year_History_Results'!$G352,Finish_table!BB$4:BB$99,0),1))</f>
        <v>#N/A</v>
      </c>
      <c r="R352" s="268" t="e">
        <f>(INDEX(Finish_table!BJ$4:BJ$99,MATCH('10Year_History_Results'!$G352,Finish_table!BK$4:BK$99,0),1))</f>
        <v>#N/A</v>
      </c>
      <c r="S352" s="268" t="e">
        <f>(INDEX(Finish_table!BS$4:BS$99,MATCH('10Year_History_Results'!$G352,Finish_table!BT$4:BT$99,0),1))</f>
        <v>#N/A</v>
      </c>
      <c r="T352" s="268" t="e">
        <f>(INDEX(Finish_table!CB$4:CB$99,MATCH('10Year_History_Results'!$G352,Finish_table!CC$4:CC$99,0),1))</f>
        <v>#N/A</v>
      </c>
      <c r="U352" s="268" t="e">
        <f>(INDEX(Finish_table!CK$4:CK$99,MATCH('10Year_History_Results'!$G352,Finish_table!CL$4:CL$99,0),1))</f>
        <v>#N/A</v>
      </c>
      <c r="V352" s="288" t="e">
        <f>(INDEX(Finish_table!CT$4:CT$99,MATCH('10Year_History_Results'!$G352,Finish_table!CU$4:CU$99,0),1))</f>
        <v>#N/A</v>
      </c>
      <c r="W352" s="2"/>
      <c r="Z352">
        <f t="shared" si="159"/>
        <v>587</v>
      </c>
      <c r="AA352" s="117"/>
      <c r="AB352" s="2"/>
      <c r="AC352" s="2">
        <f t="shared" si="179"/>
        <v>0</v>
      </c>
      <c r="AD352" s="2">
        <f t="shared" si="160"/>
        <v>0</v>
      </c>
      <c r="AE352" s="2">
        <f t="shared" si="161"/>
        <v>0</v>
      </c>
      <c r="AF352" s="2">
        <f t="shared" si="162"/>
        <v>0</v>
      </c>
      <c r="AG352" s="2">
        <f t="shared" si="163"/>
        <v>0</v>
      </c>
      <c r="AH352" s="2">
        <f t="shared" si="164"/>
        <v>0</v>
      </c>
      <c r="AI352" s="2">
        <f t="shared" si="165"/>
        <v>0</v>
      </c>
      <c r="AJ352" s="2">
        <f t="shared" si="166"/>
        <v>0</v>
      </c>
      <c r="AK352" s="2">
        <f t="shared" si="167"/>
        <v>0</v>
      </c>
      <c r="AL352" s="154">
        <f t="shared" si="168"/>
        <v>0</v>
      </c>
      <c r="AM352" s="2">
        <f t="shared" si="180"/>
        <v>0</v>
      </c>
      <c r="AN352" s="2"/>
      <c r="AO352">
        <f t="shared" si="181"/>
        <v>587</v>
      </c>
      <c r="AP352" s="117"/>
      <c r="AQ352" s="2"/>
      <c r="AR352" s="2">
        <f>INDEX('2001'!$B$44:$B$140,'10Year_History_Results'!BF352)</f>
        <v>0</v>
      </c>
      <c r="AS352" s="2">
        <f>INDEX('2002'!$B$44:$B$140,'10Year_History_Results'!BG352)</f>
        <v>0</v>
      </c>
      <c r="AT352" s="2">
        <f>INDEX('2003'!$B$44:$B$140,'10Year_History_Results'!BH352)</f>
        <v>13</v>
      </c>
      <c r="AU352" s="2">
        <f>INDEX('2004'!$B$44:$B$140,'10Year_History_Results'!BI352)</f>
        <v>0</v>
      </c>
      <c r="AV352" s="2">
        <f>INDEX('2005'!$B$44:$B$140,'10Year_History_Results'!BJ352)</f>
        <v>0</v>
      </c>
      <c r="AW352" s="2">
        <f>INDEX('2006'!$B$44:$B$140,'10Year_History_Results'!BK352)</f>
        <v>0</v>
      </c>
      <c r="AX352" s="2">
        <f>INDEX('2007'!$B$44:$B$140,'10Year_History_Results'!BL352)</f>
        <v>0</v>
      </c>
      <c r="AY352" s="2">
        <f>INDEX('2008'!$B$44:$B$140,'10Year_History_Results'!BM352)</f>
        <v>0</v>
      </c>
      <c r="AZ352" s="2">
        <f>INDEX('2009'!$B$44:$B$140,'10Year_History_Results'!BN352)</f>
        <v>0</v>
      </c>
      <c r="BA352" s="154">
        <f>INDEX('2010'!$B$44:$B$140,'10Year_History_Results'!BO352)</f>
        <v>0</v>
      </c>
      <c r="BC352">
        <f t="shared" si="182"/>
        <v>587</v>
      </c>
      <c r="BD352" s="117"/>
      <c r="BE352" s="2"/>
      <c r="BF352" s="2">
        <f>IF(ISNA(MATCH($BC352,'2001'!$A$44:$A$139,0)),97,MATCH($BC352,'2001'!$A$44:$A$139,0))</f>
        <v>97</v>
      </c>
      <c r="BG352" s="2">
        <f>IF(ISNA(MATCH($BC352,'2002'!$A$44:$A$139,0)),97,MATCH($BC352,'2002'!$A$44:$A$139,0))</f>
        <v>97</v>
      </c>
      <c r="BH352" s="2">
        <f>IF(ISNA(MATCH($BC352,'2003'!$A$44:$A$139,0)),97,MATCH($BC352,'2003'!$A$44:$A$139,0))</f>
        <v>80</v>
      </c>
      <c r="BI352" s="2">
        <f>IF(ISNA(MATCH($BC352,'2004'!$A$44:$A$139,0)),97,MATCH($BC352,'2004'!$A$44:$A$139,0))</f>
        <v>97</v>
      </c>
      <c r="BJ352" s="2">
        <f>IF(ISNA(MATCH($BC352,'2005'!$A$44:$A$139,0)),97,MATCH($BC352,'2005'!$A$44:$A$139,0))</f>
        <v>97</v>
      </c>
      <c r="BK352" s="2">
        <f>IF(ISNA(MATCH($BC352,'2006'!$A$44:$A$139,0)),97,MATCH($BC352,'2006'!$A$44:$A$139,0))</f>
        <v>97</v>
      </c>
      <c r="BL352" s="2">
        <f>IF(ISNA(MATCH($BC352,'2007'!$A$44:$A$139,0)),97,MATCH($BC352,'2007'!$A$44:$A$139,0))</f>
        <v>97</v>
      </c>
      <c r="BM352" s="2">
        <f>IF(ISNA(MATCH($BC352,'2008'!$A$44:$A$139,0)),97,MATCH($BC352,'2008'!$A$44:$A$139,0))</f>
        <v>97</v>
      </c>
      <c r="BN352" s="2">
        <f>IF(ISNA(MATCH($BC352,'2009'!$A$44:$A$139,0)),97,MATCH($BC352,'2009'!$A$44:$A$139,0))</f>
        <v>97</v>
      </c>
      <c r="BO352" s="154">
        <f>IF(ISNA(MATCH($BC352,'2010'!$A$44:$A$139,0)),97,MATCH($BC352,'2010'!$A$44:$A$139,0))</f>
        <v>97</v>
      </c>
      <c r="BQ352">
        <f t="shared" si="183"/>
        <v>587</v>
      </c>
      <c r="BR352" s="326"/>
      <c r="BS352" s="324"/>
      <c r="BT352" s="324">
        <f t="shared" si="184"/>
        <v>0</v>
      </c>
      <c r="BU352" s="324">
        <f t="shared" si="169"/>
        <v>0</v>
      </c>
      <c r="BV352" s="324">
        <f t="shared" si="170"/>
        <v>13</v>
      </c>
      <c r="BW352" s="324">
        <f t="shared" si="171"/>
        <v>8.6657999999999991</v>
      </c>
      <c r="BX352" s="324">
        <f t="shared" si="172"/>
        <v>5.7766222799999989</v>
      </c>
      <c r="BY352" s="324">
        <f t="shared" si="173"/>
        <v>3.8506964118479989</v>
      </c>
      <c r="BZ352" s="324">
        <f t="shared" si="174"/>
        <v>2.566874228137876</v>
      </c>
      <c r="CA352" s="324">
        <f t="shared" si="175"/>
        <v>1.7110783604767081</v>
      </c>
      <c r="CB352" s="324">
        <f t="shared" si="176"/>
        <v>1.1406048350937736</v>
      </c>
      <c r="CC352" s="325">
        <f t="shared" si="177"/>
        <v>0.76032718307350944</v>
      </c>
    </row>
    <row r="353" spans="2:81" ht="13.5" thickBot="1">
      <c r="B353" s="138">
        <v>179</v>
      </c>
      <c r="C353" s="52">
        <f t="shared" si="155"/>
        <v>3</v>
      </c>
      <c r="D353" s="52">
        <f t="shared" si="178"/>
        <v>0</v>
      </c>
      <c r="E353" s="99"/>
      <c r="F353" s="2">
        <f t="shared" si="185"/>
        <v>348</v>
      </c>
      <c r="G353" s="100">
        <v>651</v>
      </c>
      <c r="H353" s="169">
        <f t="shared" si="156"/>
        <v>1</v>
      </c>
      <c r="I353" s="169">
        <f t="shared" si="157"/>
        <v>13</v>
      </c>
      <c r="J353" s="331">
        <f t="shared" si="158"/>
        <v>0.76032718307350944</v>
      </c>
      <c r="K353" s="99"/>
      <c r="L353" s="268"/>
      <c r="M353" s="268" t="e">
        <f>(INDEX(Finish_table!R$4:R$83,MATCH('10Year_History_Results'!$G353,Finish_table!S$4:S$83,0),1))</f>
        <v>#N/A</v>
      </c>
      <c r="N353" s="268" t="e">
        <f>(INDEX(Finish_table!Z$4:Z$99,MATCH('10Year_History_Results'!$G353,Finish_table!AA$4:AA$99,0),1))</f>
        <v>#N/A</v>
      </c>
      <c r="O353" s="268" t="str">
        <f>(INDEX(Finish_table!AI$4:AI$99,MATCH('10Year_History_Results'!$G353,Finish_table!AJ$4:AJ$99,0),1))</f>
        <v>QF</v>
      </c>
      <c r="P353" s="268" t="e">
        <f>(INDEX(Finish_table!AR$4:AR$99,MATCH('10Year_History_Results'!$G353,Finish_table!AS$4:AS$99,0),1))</f>
        <v>#N/A</v>
      </c>
      <c r="Q353" s="268" t="e">
        <f>(INDEX(Finish_table!BA$4:BA$99,MATCH('10Year_History_Results'!$G353,Finish_table!BB$4:BB$99,0),1))</f>
        <v>#N/A</v>
      </c>
      <c r="R353" s="268" t="e">
        <f>(INDEX(Finish_table!BJ$4:BJ$99,MATCH('10Year_History_Results'!$G353,Finish_table!BK$4:BK$99,0),1))</f>
        <v>#N/A</v>
      </c>
      <c r="S353" s="268" t="e">
        <f>(INDEX(Finish_table!BS$4:BS$99,MATCH('10Year_History_Results'!$G353,Finish_table!BT$4:BT$99,0),1))</f>
        <v>#N/A</v>
      </c>
      <c r="T353" s="268" t="e">
        <f>(INDEX(Finish_table!CB$4:CB$99,MATCH('10Year_History_Results'!$G353,Finish_table!CC$4:CC$99,0),1))</f>
        <v>#N/A</v>
      </c>
      <c r="U353" s="268" t="e">
        <f>(INDEX(Finish_table!CK$4:CK$99,MATCH('10Year_History_Results'!$G353,Finish_table!CL$4:CL$99,0),1))</f>
        <v>#N/A</v>
      </c>
      <c r="V353" s="288" t="e">
        <f>(INDEX(Finish_table!CT$4:CT$99,MATCH('10Year_History_Results'!$G353,Finish_table!CU$4:CU$99,0),1))</f>
        <v>#N/A</v>
      </c>
      <c r="W353" s="2"/>
      <c r="Z353">
        <f t="shared" si="159"/>
        <v>651</v>
      </c>
      <c r="AA353" s="117"/>
      <c r="AB353" s="2"/>
      <c r="AC353" s="2">
        <f t="shared" si="179"/>
        <v>0</v>
      </c>
      <c r="AD353" s="2">
        <f t="shared" si="160"/>
        <v>0</v>
      </c>
      <c r="AE353" s="2">
        <f t="shared" si="161"/>
        <v>0</v>
      </c>
      <c r="AF353" s="2">
        <f t="shared" si="162"/>
        <v>0</v>
      </c>
      <c r="AG353" s="2">
        <f t="shared" si="163"/>
        <v>0</v>
      </c>
      <c r="AH353" s="2">
        <f t="shared" si="164"/>
        <v>0</v>
      </c>
      <c r="AI353" s="2">
        <f t="shared" si="165"/>
        <v>0</v>
      </c>
      <c r="AJ353" s="2">
        <f t="shared" si="166"/>
        <v>0</v>
      </c>
      <c r="AK353" s="2">
        <f t="shared" si="167"/>
        <v>0</v>
      </c>
      <c r="AL353" s="154">
        <f t="shared" si="168"/>
        <v>0</v>
      </c>
      <c r="AM353" s="2">
        <f t="shared" si="180"/>
        <v>0</v>
      </c>
      <c r="AN353" s="2"/>
      <c r="AO353">
        <f t="shared" si="181"/>
        <v>651</v>
      </c>
      <c r="AP353" s="117"/>
      <c r="AQ353" s="2"/>
      <c r="AR353" s="2">
        <f>INDEX('2001'!$B$44:$B$140,'10Year_History_Results'!BF353)</f>
        <v>0</v>
      </c>
      <c r="AS353" s="2">
        <f>INDEX('2002'!$B$44:$B$140,'10Year_History_Results'!BG353)</f>
        <v>0</v>
      </c>
      <c r="AT353" s="2">
        <f>INDEX('2003'!$B$44:$B$140,'10Year_History_Results'!BH353)</f>
        <v>13</v>
      </c>
      <c r="AU353" s="2">
        <f>INDEX('2004'!$B$44:$B$140,'10Year_History_Results'!BI353)</f>
        <v>0</v>
      </c>
      <c r="AV353" s="2">
        <f>INDEX('2005'!$B$44:$B$140,'10Year_History_Results'!BJ353)</f>
        <v>0</v>
      </c>
      <c r="AW353" s="2">
        <f>INDEX('2006'!$B$44:$B$140,'10Year_History_Results'!BK353)</f>
        <v>0</v>
      </c>
      <c r="AX353" s="2">
        <f>INDEX('2007'!$B$44:$B$140,'10Year_History_Results'!BL353)</f>
        <v>0</v>
      </c>
      <c r="AY353" s="2">
        <f>INDEX('2008'!$B$44:$B$140,'10Year_History_Results'!BM353)</f>
        <v>0</v>
      </c>
      <c r="AZ353" s="2">
        <f>INDEX('2009'!$B$44:$B$140,'10Year_History_Results'!BN353)</f>
        <v>0</v>
      </c>
      <c r="BA353" s="154">
        <f>INDEX('2010'!$B$44:$B$140,'10Year_History_Results'!BO353)</f>
        <v>0</v>
      </c>
      <c r="BC353">
        <f t="shared" si="182"/>
        <v>651</v>
      </c>
      <c r="BD353" s="117"/>
      <c r="BE353" s="2"/>
      <c r="BF353" s="2">
        <f>IF(ISNA(MATCH($BC353,'2001'!$A$44:$A$139,0)),97,MATCH($BC353,'2001'!$A$44:$A$139,0))</f>
        <v>97</v>
      </c>
      <c r="BG353" s="2">
        <f>IF(ISNA(MATCH($BC353,'2002'!$A$44:$A$139,0)),97,MATCH($BC353,'2002'!$A$44:$A$139,0))</f>
        <v>97</v>
      </c>
      <c r="BH353" s="2">
        <f>IF(ISNA(MATCH($BC353,'2003'!$A$44:$A$139,0)),97,MATCH($BC353,'2003'!$A$44:$A$139,0))</f>
        <v>85</v>
      </c>
      <c r="BI353" s="2">
        <f>IF(ISNA(MATCH($BC353,'2004'!$A$44:$A$139,0)),97,MATCH($BC353,'2004'!$A$44:$A$139,0))</f>
        <v>97</v>
      </c>
      <c r="BJ353" s="2">
        <f>IF(ISNA(MATCH($BC353,'2005'!$A$44:$A$139,0)),97,MATCH($BC353,'2005'!$A$44:$A$139,0))</f>
        <v>97</v>
      </c>
      <c r="BK353" s="2">
        <f>IF(ISNA(MATCH($BC353,'2006'!$A$44:$A$139,0)),97,MATCH($BC353,'2006'!$A$44:$A$139,0))</f>
        <v>97</v>
      </c>
      <c r="BL353" s="2">
        <f>IF(ISNA(MATCH($BC353,'2007'!$A$44:$A$139,0)),97,MATCH($BC353,'2007'!$A$44:$A$139,0))</f>
        <v>97</v>
      </c>
      <c r="BM353" s="2">
        <f>IF(ISNA(MATCH($BC353,'2008'!$A$44:$A$139,0)),97,MATCH($BC353,'2008'!$A$44:$A$139,0))</f>
        <v>97</v>
      </c>
      <c r="BN353" s="2">
        <f>IF(ISNA(MATCH($BC353,'2009'!$A$44:$A$139,0)),97,MATCH($BC353,'2009'!$A$44:$A$139,0))</f>
        <v>97</v>
      </c>
      <c r="BO353" s="154">
        <f>IF(ISNA(MATCH($BC353,'2010'!$A$44:$A$139,0)),97,MATCH($BC353,'2010'!$A$44:$A$139,0))</f>
        <v>97</v>
      </c>
      <c r="BQ353">
        <f t="shared" si="183"/>
        <v>651</v>
      </c>
      <c r="BR353" s="326"/>
      <c r="BS353" s="324"/>
      <c r="BT353" s="324">
        <f t="shared" si="184"/>
        <v>0</v>
      </c>
      <c r="BU353" s="324">
        <f t="shared" si="169"/>
        <v>0</v>
      </c>
      <c r="BV353" s="324">
        <f t="shared" si="170"/>
        <v>13</v>
      </c>
      <c r="BW353" s="324">
        <f t="shared" si="171"/>
        <v>8.6657999999999991</v>
      </c>
      <c r="BX353" s="324">
        <f t="shared" si="172"/>
        <v>5.7766222799999989</v>
      </c>
      <c r="BY353" s="324">
        <f t="shared" si="173"/>
        <v>3.8506964118479989</v>
      </c>
      <c r="BZ353" s="324">
        <f t="shared" si="174"/>
        <v>2.566874228137876</v>
      </c>
      <c r="CA353" s="324">
        <f t="shared" si="175"/>
        <v>1.7110783604767081</v>
      </c>
      <c r="CB353" s="324">
        <f t="shared" si="176"/>
        <v>1.1406048350937736</v>
      </c>
      <c r="CC353" s="325">
        <f t="shared" si="177"/>
        <v>0.76032718307350944</v>
      </c>
    </row>
    <row r="354" spans="2:81" ht="13.5" thickBot="1">
      <c r="B354" s="138">
        <v>179</v>
      </c>
      <c r="C354" s="52">
        <f t="shared" si="155"/>
        <v>4</v>
      </c>
      <c r="D354" s="52">
        <f t="shared" si="178"/>
        <v>0</v>
      </c>
      <c r="E354" s="99"/>
      <c r="F354" s="2">
        <f t="shared" si="185"/>
        <v>349</v>
      </c>
      <c r="G354" s="100">
        <v>1241</v>
      </c>
      <c r="H354" s="169">
        <f t="shared" si="156"/>
        <v>1</v>
      </c>
      <c r="I354" s="169">
        <f t="shared" si="157"/>
        <v>8</v>
      </c>
      <c r="J354" s="331">
        <f t="shared" si="158"/>
        <v>0.70191066775001454</v>
      </c>
      <c r="K354" s="99"/>
      <c r="L354" s="268"/>
      <c r="M354" s="268" t="e">
        <f>(INDEX(Finish_table!R$4:R$83,MATCH('10Year_History_Results'!$G354,Finish_table!S$4:S$83,0),1))</f>
        <v>#N/A</v>
      </c>
      <c r="N354" s="268" t="e">
        <f>(INDEX(Finish_table!Z$4:Z$99,MATCH('10Year_History_Results'!$G354,Finish_table!AA$4:AA$99,0),1))</f>
        <v>#N/A</v>
      </c>
      <c r="O354" s="268" t="e">
        <f>(INDEX(Finish_table!AI$4:AI$99,MATCH('10Year_History_Results'!$G354,Finish_table!AJ$4:AJ$99,0),1))</f>
        <v>#N/A</v>
      </c>
      <c r="P354" s="268" t="str">
        <f>(INDEX(Finish_table!AR$4:AR$99,MATCH('10Year_History_Results'!$G354,Finish_table!AS$4:AS$99,0),1))</f>
        <v>QF</v>
      </c>
      <c r="Q354" s="268" t="e">
        <f>(INDEX(Finish_table!BA$4:BA$99,MATCH('10Year_History_Results'!$G354,Finish_table!BB$4:BB$99,0),1))</f>
        <v>#N/A</v>
      </c>
      <c r="R354" s="268" t="e">
        <f>(INDEX(Finish_table!BJ$4:BJ$99,MATCH('10Year_History_Results'!$G354,Finish_table!BK$4:BK$99,0),1))</f>
        <v>#N/A</v>
      </c>
      <c r="S354" s="268" t="e">
        <f>(INDEX(Finish_table!BS$4:BS$99,MATCH('10Year_History_Results'!$G354,Finish_table!BT$4:BT$99,0),1))</f>
        <v>#N/A</v>
      </c>
      <c r="T354" s="268" t="e">
        <f>(INDEX(Finish_table!CB$4:CB$99,MATCH('10Year_History_Results'!$G354,Finish_table!CC$4:CC$99,0),1))</f>
        <v>#N/A</v>
      </c>
      <c r="U354" s="268" t="e">
        <f>(INDEX(Finish_table!CK$4:CK$99,MATCH('10Year_History_Results'!$G354,Finish_table!CL$4:CL$99,0),1))</f>
        <v>#N/A</v>
      </c>
      <c r="V354" s="288" t="e">
        <f>(INDEX(Finish_table!CT$4:CT$99,MATCH('10Year_History_Results'!$G354,Finish_table!CU$4:CU$99,0),1))</f>
        <v>#N/A</v>
      </c>
      <c r="W354" s="2"/>
      <c r="Z354">
        <f t="shared" si="159"/>
        <v>1241</v>
      </c>
      <c r="AA354" s="117"/>
      <c r="AB354" s="2"/>
      <c r="AC354" s="2">
        <f t="shared" si="179"/>
        <v>0</v>
      </c>
      <c r="AD354" s="2">
        <f t="shared" si="160"/>
        <v>0</v>
      </c>
      <c r="AE354" s="2">
        <f t="shared" si="161"/>
        <v>0</v>
      </c>
      <c r="AF354" s="2">
        <f t="shared" si="162"/>
        <v>0</v>
      </c>
      <c r="AG354" s="2">
        <f t="shared" si="163"/>
        <v>0</v>
      </c>
      <c r="AH354" s="2">
        <f t="shared" si="164"/>
        <v>0</v>
      </c>
      <c r="AI354" s="2">
        <f t="shared" si="165"/>
        <v>0</v>
      </c>
      <c r="AJ354" s="2">
        <f t="shared" si="166"/>
        <v>0</v>
      </c>
      <c r="AK354" s="2">
        <f t="shared" si="167"/>
        <v>0</v>
      </c>
      <c r="AL354" s="154">
        <f t="shared" si="168"/>
        <v>0</v>
      </c>
      <c r="AM354" s="2">
        <f t="shared" si="180"/>
        <v>0</v>
      </c>
      <c r="AN354" s="2"/>
      <c r="AO354">
        <f t="shared" si="181"/>
        <v>1241</v>
      </c>
      <c r="AP354" s="117"/>
      <c r="AQ354" s="2"/>
      <c r="AR354" s="2">
        <f>INDEX('2001'!$B$44:$B$140,'10Year_History_Results'!BF354)</f>
        <v>0</v>
      </c>
      <c r="AS354" s="2">
        <f>INDEX('2002'!$B$44:$B$140,'10Year_History_Results'!BG354)</f>
        <v>0</v>
      </c>
      <c r="AT354" s="2">
        <f>INDEX('2003'!$B$44:$B$140,'10Year_History_Results'!BH354)</f>
        <v>0</v>
      </c>
      <c r="AU354" s="2">
        <f>INDEX('2004'!$B$44:$B$140,'10Year_History_Results'!BI354)</f>
        <v>8</v>
      </c>
      <c r="AV354" s="2">
        <f>INDEX('2005'!$B$44:$B$140,'10Year_History_Results'!BJ354)</f>
        <v>0</v>
      </c>
      <c r="AW354" s="2">
        <f>INDEX('2006'!$B$44:$B$140,'10Year_History_Results'!BK354)</f>
        <v>0</v>
      </c>
      <c r="AX354" s="2">
        <f>INDEX('2007'!$B$44:$B$140,'10Year_History_Results'!BL354)</f>
        <v>0</v>
      </c>
      <c r="AY354" s="2">
        <f>INDEX('2008'!$B$44:$B$140,'10Year_History_Results'!BM354)</f>
        <v>0</v>
      </c>
      <c r="AZ354" s="2">
        <f>INDEX('2009'!$B$44:$B$140,'10Year_History_Results'!BN354)</f>
        <v>0</v>
      </c>
      <c r="BA354" s="154">
        <f>INDEX('2010'!$B$44:$B$140,'10Year_History_Results'!BO354)</f>
        <v>0</v>
      </c>
      <c r="BC354">
        <f t="shared" si="182"/>
        <v>1241</v>
      </c>
      <c r="BD354" s="117"/>
      <c r="BE354" s="2"/>
      <c r="BF354" s="2">
        <f>IF(ISNA(MATCH($BC354,'2001'!$A$44:$A$139,0)),97,MATCH($BC354,'2001'!$A$44:$A$139,0))</f>
        <v>97</v>
      </c>
      <c r="BG354" s="2">
        <f>IF(ISNA(MATCH($BC354,'2002'!$A$44:$A$139,0)),97,MATCH($BC354,'2002'!$A$44:$A$139,0))</f>
        <v>97</v>
      </c>
      <c r="BH354" s="2">
        <f>IF(ISNA(MATCH($BC354,'2003'!$A$44:$A$139,0)),97,MATCH($BC354,'2003'!$A$44:$A$139,0))</f>
        <v>97</v>
      </c>
      <c r="BI354" s="2">
        <f>IF(ISNA(MATCH($BC354,'2004'!$A$44:$A$139,0)),97,MATCH($BC354,'2004'!$A$44:$A$139,0))</f>
        <v>90</v>
      </c>
      <c r="BJ354" s="2">
        <f>IF(ISNA(MATCH($BC354,'2005'!$A$44:$A$139,0)),97,MATCH($BC354,'2005'!$A$44:$A$139,0))</f>
        <v>97</v>
      </c>
      <c r="BK354" s="2">
        <f>IF(ISNA(MATCH($BC354,'2006'!$A$44:$A$139,0)),97,MATCH($BC354,'2006'!$A$44:$A$139,0))</f>
        <v>97</v>
      </c>
      <c r="BL354" s="2">
        <f>IF(ISNA(MATCH($BC354,'2007'!$A$44:$A$139,0)),97,MATCH($BC354,'2007'!$A$44:$A$139,0))</f>
        <v>97</v>
      </c>
      <c r="BM354" s="2">
        <f>IF(ISNA(MATCH($BC354,'2008'!$A$44:$A$139,0)),97,MATCH($BC354,'2008'!$A$44:$A$139,0))</f>
        <v>97</v>
      </c>
      <c r="BN354" s="2">
        <f>IF(ISNA(MATCH($BC354,'2009'!$A$44:$A$139,0)),97,MATCH($BC354,'2009'!$A$44:$A$139,0))</f>
        <v>97</v>
      </c>
      <c r="BO354" s="154">
        <f>IF(ISNA(MATCH($BC354,'2010'!$A$44:$A$139,0)),97,MATCH($BC354,'2010'!$A$44:$A$139,0))</f>
        <v>97</v>
      </c>
      <c r="BQ354">
        <f t="shared" si="183"/>
        <v>1241</v>
      </c>
      <c r="BR354" s="326"/>
      <c r="BS354" s="324"/>
      <c r="BT354" s="324">
        <f t="shared" si="184"/>
        <v>0</v>
      </c>
      <c r="BU354" s="324">
        <f t="shared" si="169"/>
        <v>0</v>
      </c>
      <c r="BV354" s="324">
        <f t="shared" si="170"/>
        <v>0</v>
      </c>
      <c r="BW354" s="324">
        <f t="shared" si="171"/>
        <v>8</v>
      </c>
      <c r="BX354" s="324">
        <f t="shared" si="172"/>
        <v>5.3327999999999998</v>
      </c>
      <c r="BY354" s="324">
        <f t="shared" si="173"/>
        <v>3.5548444799999999</v>
      </c>
      <c r="BZ354" s="324">
        <f t="shared" si="174"/>
        <v>2.3696593303679996</v>
      </c>
      <c r="CA354" s="324">
        <f t="shared" si="175"/>
        <v>1.5796149096233085</v>
      </c>
      <c r="CB354" s="324">
        <f t="shared" si="176"/>
        <v>1.0529712987548974</v>
      </c>
      <c r="CC354" s="325">
        <f t="shared" si="177"/>
        <v>0.70191066775001454</v>
      </c>
    </row>
    <row r="355" spans="2:81" ht="13.5" thickBot="1">
      <c r="B355" s="138">
        <v>179</v>
      </c>
      <c r="C355" s="52">
        <f t="shared" si="155"/>
        <v>5</v>
      </c>
      <c r="D355" s="52">
        <f t="shared" si="178"/>
        <v>5</v>
      </c>
      <c r="E355" s="99"/>
      <c r="F355" s="2">
        <f t="shared" si="185"/>
        <v>350</v>
      </c>
      <c r="G355" s="158">
        <v>57</v>
      </c>
      <c r="H355" s="169">
        <f t="shared" si="156"/>
        <v>2</v>
      </c>
      <c r="I355" s="169">
        <f t="shared" si="157"/>
        <v>9</v>
      </c>
      <c r="J355" s="331">
        <f t="shared" si="158"/>
        <v>0.69214631124077064</v>
      </c>
      <c r="K355" s="99"/>
      <c r="L355" s="268"/>
      <c r="M355" s="268" t="e">
        <f>(INDEX(Finish_table!R$4:R$83,MATCH('10Year_History_Results'!$G355,Finish_table!S$4:S$83,0),1))</f>
        <v>#N/A</v>
      </c>
      <c r="N355" s="268" t="str">
        <f>(INDEX(Finish_table!Z$4:Z$99,MATCH('10Year_History_Results'!$G355,Finish_table!AA$4:AA$99,0),1))</f>
        <v>QF</v>
      </c>
      <c r="O355" s="268" t="e">
        <f>(INDEX(Finish_table!AI$4:AI$99,MATCH('10Year_History_Results'!$G355,Finish_table!AJ$4:AJ$99,0),1))</f>
        <v>#N/A</v>
      </c>
      <c r="P355" s="268" t="str">
        <f>(INDEX(Finish_table!AR$4:AR$99,MATCH('10Year_History_Results'!$G355,Finish_table!AS$4:AS$99,0),1))</f>
        <v>QF</v>
      </c>
      <c r="Q355" s="268" t="e">
        <f>(INDEX(Finish_table!BA$4:BA$99,MATCH('10Year_History_Results'!$G355,Finish_table!BB$4:BB$99,0),1))</f>
        <v>#N/A</v>
      </c>
      <c r="R355" s="268" t="e">
        <f>(INDEX(Finish_table!BJ$4:BJ$99,MATCH('10Year_History_Results'!$G355,Finish_table!BK$4:BK$99,0),1))</f>
        <v>#N/A</v>
      </c>
      <c r="S355" s="268" t="e">
        <f>(INDEX(Finish_table!BS$4:BS$99,MATCH('10Year_History_Results'!$G355,Finish_table!BT$4:BT$99,0),1))</f>
        <v>#N/A</v>
      </c>
      <c r="T355" s="268" t="e">
        <f>(INDEX(Finish_table!CB$4:CB$99,MATCH('10Year_History_Results'!$G355,Finish_table!CC$4:CC$99,0),1))</f>
        <v>#N/A</v>
      </c>
      <c r="U355" s="268" t="e">
        <f>(INDEX(Finish_table!CK$4:CK$99,MATCH('10Year_History_Results'!$G355,Finish_table!CL$4:CL$99,0),1))</f>
        <v>#N/A</v>
      </c>
      <c r="V355" s="288" t="e">
        <f>(INDEX(Finish_table!CT$4:CT$99,MATCH('10Year_History_Results'!$G355,Finish_table!CU$4:CU$99,0),1))</f>
        <v>#N/A</v>
      </c>
      <c r="W355" s="2"/>
      <c r="Z355">
        <f t="shared" si="159"/>
        <v>57</v>
      </c>
      <c r="AA355" s="117"/>
      <c r="AB355" s="2"/>
      <c r="AC355" s="2">
        <f t="shared" si="179"/>
        <v>0</v>
      </c>
      <c r="AD355" s="2">
        <f t="shared" si="160"/>
        <v>0</v>
      </c>
      <c r="AE355" s="2">
        <f t="shared" si="161"/>
        <v>0</v>
      </c>
      <c r="AF355" s="2">
        <f t="shared" si="162"/>
        <v>0</v>
      </c>
      <c r="AG355" s="2">
        <f t="shared" si="163"/>
        <v>0</v>
      </c>
      <c r="AH355" s="2">
        <f t="shared" si="164"/>
        <v>0</v>
      </c>
      <c r="AI355" s="2">
        <f t="shared" si="165"/>
        <v>0</v>
      </c>
      <c r="AJ355" s="2">
        <f t="shared" si="166"/>
        <v>0</v>
      </c>
      <c r="AK355" s="2">
        <f t="shared" si="167"/>
        <v>0</v>
      </c>
      <c r="AL355" s="154">
        <f t="shared" si="168"/>
        <v>0</v>
      </c>
      <c r="AM355" s="2">
        <f t="shared" si="180"/>
        <v>0</v>
      </c>
      <c r="AN355" s="2"/>
      <c r="AO355">
        <f t="shared" si="181"/>
        <v>57</v>
      </c>
      <c r="AP355" s="117"/>
      <c r="AQ355" s="2"/>
      <c r="AR355" s="2">
        <f>INDEX('2001'!$B$44:$B$140,'10Year_History_Results'!BF355)</f>
        <v>0</v>
      </c>
      <c r="AS355" s="2">
        <f>INDEX('2002'!$B$44:$B$140,'10Year_History_Results'!BG355)</f>
        <v>2</v>
      </c>
      <c r="AT355" s="2">
        <f>INDEX('2003'!$B$44:$B$140,'10Year_History_Results'!BH355)</f>
        <v>0</v>
      </c>
      <c r="AU355" s="2">
        <f>INDEX('2004'!$B$44:$B$140,'10Year_History_Results'!BI355)</f>
        <v>7</v>
      </c>
      <c r="AV355" s="2">
        <f>INDEX('2005'!$B$44:$B$140,'10Year_History_Results'!BJ355)</f>
        <v>0</v>
      </c>
      <c r="AW355" s="2">
        <f>INDEX('2006'!$B$44:$B$140,'10Year_History_Results'!BK355)</f>
        <v>0</v>
      </c>
      <c r="AX355" s="2">
        <f>INDEX('2007'!$B$44:$B$140,'10Year_History_Results'!BL355)</f>
        <v>0</v>
      </c>
      <c r="AY355" s="2">
        <f>INDEX('2008'!$B$44:$B$140,'10Year_History_Results'!BM355)</f>
        <v>0</v>
      </c>
      <c r="AZ355" s="2">
        <f>INDEX('2009'!$B$44:$B$140,'10Year_History_Results'!BN355)</f>
        <v>0</v>
      </c>
      <c r="BA355" s="154">
        <f>INDEX('2010'!$B$44:$B$140,'10Year_History_Results'!BO355)</f>
        <v>0</v>
      </c>
      <c r="BC355">
        <f t="shared" si="182"/>
        <v>57</v>
      </c>
      <c r="BD355" s="117"/>
      <c r="BE355" s="2"/>
      <c r="BF355" s="2">
        <f>IF(ISNA(MATCH($BC355,'2001'!$A$44:$A$139,0)),97,MATCH($BC355,'2001'!$A$44:$A$139,0))</f>
        <v>97</v>
      </c>
      <c r="BG355" s="2">
        <f>IF(ISNA(MATCH($BC355,'2002'!$A$44:$A$139,0)),97,MATCH($BC355,'2002'!$A$44:$A$139,0))</f>
        <v>9</v>
      </c>
      <c r="BH355" s="2">
        <f>IF(ISNA(MATCH($BC355,'2003'!$A$44:$A$139,0)),97,MATCH($BC355,'2003'!$A$44:$A$139,0))</f>
        <v>97</v>
      </c>
      <c r="BI355" s="2">
        <f>IF(ISNA(MATCH($BC355,'2004'!$A$44:$A$139,0)),97,MATCH($BC355,'2004'!$A$44:$A$139,0))</f>
        <v>9</v>
      </c>
      <c r="BJ355" s="2">
        <f>IF(ISNA(MATCH($BC355,'2005'!$A$44:$A$139,0)),97,MATCH($BC355,'2005'!$A$44:$A$139,0))</f>
        <v>97</v>
      </c>
      <c r="BK355" s="2">
        <f>IF(ISNA(MATCH($BC355,'2006'!$A$44:$A$139,0)),97,MATCH($BC355,'2006'!$A$44:$A$139,0))</f>
        <v>97</v>
      </c>
      <c r="BL355" s="2">
        <f>IF(ISNA(MATCH($BC355,'2007'!$A$44:$A$139,0)),97,MATCH($BC355,'2007'!$A$44:$A$139,0))</f>
        <v>97</v>
      </c>
      <c r="BM355" s="2">
        <f>IF(ISNA(MATCH($BC355,'2008'!$A$44:$A$139,0)),97,MATCH($BC355,'2008'!$A$44:$A$139,0))</f>
        <v>97</v>
      </c>
      <c r="BN355" s="2">
        <f>IF(ISNA(MATCH($BC355,'2009'!$A$44:$A$139,0)),97,MATCH($BC355,'2009'!$A$44:$A$139,0))</f>
        <v>97</v>
      </c>
      <c r="BO355" s="154">
        <f>IF(ISNA(MATCH($BC355,'2010'!$A$44:$A$139,0)),97,MATCH($BC355,'2010'!$A$44:$A$139,0))</f>
        <v>97</v>
      </c>
      <c r="BQ355">
        <f t="shared" si="183"/>
        <v>57</v>
      </c>
      <c r="BR355" s="326"/>
      <c r="BS355" s="324"/>
      <c r="BT355" s="324">
        <f t="shared" si="184"/>
        <v>0</v>
      </c>
      <c r="BU355" s="324">
        <f t="shared" si="169"/>
        <v>2</v>
      </c>
      <c r="BV355" s="324">
        <f t="shared" si="170"/>
        <v>1.3331999999999999</v>
      </c>
      <c r="BW355" s="324">
        <f t="shared" si="171"/>
        <v>7.88871112</v>
      </c>
      <c r="BX355" s="324">
        <f t="shared" si="172"/>
        <v>5.2586148325919995</v>
      </c>
      <c r="BY355" s="324">
        <f t="shared" si="173"/>
        <v>3.5053926474058268</v>
      </c>
      <c r="BZ355" s="324">
        <f t="shared" si="174"/>
        <v>2.3366947387607242</v>
      </c>
      <c r="CA355" s="324">
        <f t="shared" si="175"/>
        <v>1.5576407128578986</v>
      </c>
      <c r="CB355" s="324">
        <f t="shared" si="176"/>
        <v>1.0383232991910751</v>
      </c>
      <c r="CC355" s="325">
        <f t="shared" si="177"/>
        <v>0.69214631124077064</v>
      </c>
    </row>
    <row r="356" spans="2:81" ht="13.5" thickBot="1">
      <c r="B356" s="282">
        <v>180</v>
      </c>
      <c r="C356" s="52">
        <f t="shared" si="155"/>
        <v>1</v>
      </c>
      <c r="D356" s="52">
        <f t="shared" si="178"/>
        <v>0</v>
      </c>
      <c r="E356" s="99"/>
      <c r="F356" s="2">
        <f t="shared" si="185"/>
        <v>351</v>
      </c>
      <c r="G356" s="100">
        <v>301</v>
      </c>
      <c r="H356" s="169">
        <f t="shared" si="156"/>
        <v>1</v>
      </c>
      <c r="I356" s="169">
        <f t="shared" si="157"/>
        <v>26</v>
      </c>
      <c r="J356" s="331">
        <f t="shared" si="158"/>
        <v>0.67571122243570358</v>
      </c>
      <c r="K356" s="99"/>
      <c r="L356" s="268"/>
      <c r="M356" s="268" t="str">
        <f>(INDEX(Finish_table!R$4:R$83,MATCH('10Year_History_Results'!$G356,Finish_table!S$4:S$83,0),1))</f>
        <v>F</v>
      </c>
      <c r="N356" s="268" t="e">
        <f>(INDEX(Finish_table!Z$4:Z$99,MATCH('10Year_History_Results'!$G356,Finish_table!AA$4:AA$99,0),1))</f>
        <v>#N/A</v>
      </c>
      <c r="O356" s="268" t="e">
        <f>(INDEX(Finish_table!AI$4:AI$99,MATCH('10Year_History_Results'!$G356,Finish_table!AJ$4:AJ$99,0),1))</f>
        <v>#N/A</v>
      </c>
      <c r="P356" s="268" t="e">
        <f>(INDEX(Finish_table!AR$4:AR$99,MATCH('10Year_History_Results'!$G356,Finish_table!AS$4:AS$99,0),1))</f>
        <v>#N/A</v>
      </c>
      <c r="Q356" s="268" t="e">
        <f>(INDEX(Finish_table!BA$4:BA$99,MATCH('10Year_History_Results'!$G356,Finish_table!BB$4:BB$99,0),1))</f>
        <v>#N/A</v>
      </c>
      <c r="R356" s="268" t="e">
        <f>(INDEX(Finish_table!BJ$4:BJ$99,MATCH('10Year_History_Results'!$G356,Finish_table!BK$4:BK$99,0),1))</f>
        <v>#N/A</v>
      </c>
      <c r="S356" s="268" t="e">
        <f>(INDEX(Finish_table!BS$4:BS$99,MATCH('10Year_History_Results'!$G356,Finish_table!BT$4:BT$99,0),1))</f>
        <v>#N/A</v>
      </c>
      <c r="T356" s="268" t="e">
        <f>(INDEX(Finish_table!CB$4:CB$99,MATCH('10Year_History_Results'!$G356,Finish_table!CC$4:CC$99,0),1))</f>
        <v>#N/A</v>
      </c>
      <c r="U356" s="268" t="e">
        <f>(INDEX(Finish_table!CK$4:CK$99,MATCH('10Year_History_Results'!$G356,Finish_table!CL$4:CL$99,0),1))</f>
        <v>#N/A</v>
      </c>
      <c r="V356" s="288" t="e">
        <f>(INDEX(Finish_table!CT$4:CT$99,MATCH('10Year_History_Results'!$G356,Finish_table!CU$4:CU$99,0),1))</f>
        <v>#N/A</v>
      </c>
      <c r="W356" s="2"/>
      <c r="Z356">
        <f t="shared" si="159"/>
        <v>301</v>
      </c>
      <c r="AA356" s="117"/>
      <c r="AB356" s="2"/>
      <c r="AC356" s="2">
        <f t="shared" si="179"/>
        <v>20</v>
      </c>
      <c r="AD356" s="2">
        <f t="shared" si="160"/>
        <v>0</v>
      </c>
      <c r="AE356" s="2">
        <f t="shared" si="161"/>
        <v>0</v>
      </c>
      <c r="AF356" s="2">
        <f t="shared" si="162"/>
        <v>0</v>
      </c>
      <c r="AG356" s="2">
        <f t="shared" si="163"/>
        <v>0</v>
      </c>
      <c r="AH356" s="2">
        <f t="shared" si="164"/>
        <v>0</v>
      </c>
      <c r="AI356" s="2">
        <f t="shared" si="165"/>
        <v>0</v>
      </c>
      <c r="AJ356" s="2">
        <f t="shared" si="166"/>
        <v>0</v>
      </c>
      <c r="AK356" s="2">
        <f t="shared" si="167"/>
        <v>0</v>
      </c>
      <c r="AL356" s="154">
        <f t="shared" si="168"/>
        <v>0</v>
      </c>
      <c r="AM356" s="2">
        <f t="shared" si="180"/>
        <v>6.324555320336759</v>
      </c>
      <c r="AN356" s="2"/>
      <c r="AO356">
        <f t="shared" si="181"/>
        <v>301</v>
      </c>
      <c r="AP356" s="117"/>
      <c r="AQ356" s="2"/>
      <c r="AR356" s="2">
        <f>INDEX('2001'!$B$44:$B$140,'10Year_History_Results'!BF356)</f>
        <v>6</v>
      </c>
      <c r="AS356" s="2">
        <f>INDEX('2002'!$B$44:$B$140,'10Year_History_Results'!BG356)</f>
        <v>0</v>
      </c>
      <c r="AT356" s="2">
        <f>INDEX('2003'!$B$44:$B$140,'10Year_History_Results'!BH356)</f>
        <v>0</v>
      </c>
      <c r="AU356" s="2">
        <f>INDEX('2004'!$B$44:$B$140,'10Year_History_Results'!BI356)</f>
        <v>0</v>
      </c>
      <c r="AV356" s="2">
        <f>INDEX('2005'!$B$44:$B$140,'10Year_History_Results'!BJ356)</f>
        <v>0</v>
      </c>
      <c r="AW356" s="2">
        <f>INDEX('2006'!$B$44:$B$140,'10Year_History_Results'!BK356)</f>
        <v>0</v>
      </c>
      <c r="AX356" s="2">
        <f>INDEX('2007'!$B$44:$B$140,'10Year_History_Results'!BL356)</f>
        <v>0</v>
      </c>
      <c r="AY356" s="2">
        <f>INDEX('2008'!$B$44:$B$140,'10Year_History_Results'!BM356)</f>
        <v>0</v>
      </c>
      <c r="AZ356" s="2">
        <f>INDEX('2009'!$B$44:$B$140,'10Year_History_Results'!BN356)</f>
        <v>0</v>
      </c>
      <c r="BA356" s="154">
        <f>INDEX('2010'!$B$44:$B$140,'10Year_History_Results'!BO356)</f>
        <v>0</v>
      </c>
      <c r="BC356">
        <f t="shared" si="182"/>
        <v>301</v>
      </c>
      <c r="BD356" s="117"/>
      <c r="BE356" s="2"/>
      <c r="BF356" s="2">
        <f>IF(ISNA(MATCH($BC356,'2001'!$A$44:$A$139,0)),97,MATCH($BC356,'2001'!$A$44:$A$139,0))</f>
        <v>61</v>
      </c>
      <c r="BG356" s="2">
        <f>IF(ISNA(MATCH($BC356,'2002'!$A$44:$A$139,0)),97,MATCH($BC356,'2002'!$A$44:$A$139,0))</f>
        <v>97</v>
      </c>
      <c r="BH356" s="2">
        <f>IF(ISNA(MATCH($BC356,'2003'!$A$44:$A$139,0)),97,MATCH($BC356,'2003'!$A$44:$A$139,0))</f>
        <v>97</v>
      </c>
      <c r="BI356" s="2">
        <f>IF(ISNA(MATCH($BC356,'2004'!$A$44:$A$139,0)),97,MATCH($BC356,'2004'!$A$44:$A$139,0))</f>
        <v>97</v>
      </c>
      <c r="BJ356" s="2">
        <f>IF(ISNA(MATCH($BC356,'2005'!$A$44:$A$139,0)),97,MATCH($BC356,'2005'!$A$44:$A$139,0))</f>
        <v>97</v>
      </c>
      <c r="BK356" s="2">
        <f>IF(ISNA(MATCH($BC356,'2006'!$A$44:$A$139,0)),97,MATCH($BC356,'2006'!$A$44:$A$139,0))</f>
        <v>97</v>
      </c>
      <c r="BL356" s="2">
        <f>IF(ISNA(MATCH($BC356,'2007'!$A$44:$A$139,0)),97,MATCH($BC356,'2007'!$A$44:$A$139,0))</f>
        <v>97</v>
      </c>
      <c r="BM356" s="2">
        <f>IF(ISNA(MATCH($BC356,'2008'!$A$44:$A$139,0)),97,MATCH($BC356,'2008'!$A$44:$A$139,0))</f>
        <v>97</v>
      </c>
      <c r="BN356" s="2">
        <f>IF(ISNA(MATCH($BC356,'2009'!$A$44:$A$139,0)),97,MATCH($BC356,'2009'!$A$44:$A$139,0))</f>
        <v>97</v>
      </c>
      <c r="BO356" s="154">
        <f>IF(ISNA(MATCH($BC356,'2010'!$A$44:$A$139,0)),97,MATCH($BC356,'2010'!$A$44:$A$139,0))</f>
        <v>97</v>
      </c>
      <c r="BQ356">
        <f t="shared" si="183"/>
        <v>301</v>
      </c>
      <c r="BR356" s="326"/>
      <c r="BS356" s="324"/>
      <c r="BT356" s="324">
        <f t="shared" si="184"/>
        <v>26</v>
      </c>
      <c r="BU356" s="324">
        <f t="shared" si="169"/>
        <v>17.331599999999998</v>
      </c>
      <c r="BV356" s="324">
        <f t="shared" si="170"/>
        <v>11.553244559999998</v>
      </c>
      <c r="BW356" s="324">
        <f t="shared" si="171"/>
        <v>7.7013928236959979</v>
      </c>
      <c r="BX356" s="324">
        <f t="shared" si="172"/>
        <v>5.133748456275752</v>
      </c>
      <c r="BY356" s="324">
        <f t="shared" si="173"/>
        <v>3.4221567209534163</v>
      </c>
      <c r="BZ356" s="324">
        <f t="shared" si="174"/>
        <v>2.2812096701875473</v>
      </c>
      <c r="CA356" s="324">
        <f t="shared" si="175"/>
        <v>1.5206543661470189</v>
      </c>
      <c r="CB356" s="324">
        <f t="shared" si="176"/>
        <v>1.0136682004736028</v>
      </c>
      <c r="CC356" s="325">
        <f t="shared" si="177"/>
        <v>0.67571122243570358</v>
      </c>
    </row>
    <row r="357" spans="2:81" ht="13.5" thickBot="1">
      <c r="B357" s="282">
        <v>180</v>
      </c>
      <c r="C357" s="52">
        <f t="shared" si="155"/>
        <v>2</v>
      </c>
      <c r="D357" s="52">
        <f t="shared" si="178"/>
        <v>0</v>
      </c>
      <c r="E357" s="99"/>
      <c r="F357" s="2">
        <f t="shared" si="185"/>
        <v>352</v>
      </c>
      <c r="G357" s="100">
        <v>147</v>
      </c>
      <c r="H357" s="169">
        <f t="shared" si="156"/>
        <v>1</v>
      </c>
      <c r="I357" s="169">
        <f t="shared" si="157"/>
        <v>25</v>
      </c>
      <c r="J357" s="331">
        <f t="shared" si="158"/>
        <v>0.64972232926509954</v>
      </c>
      <c r="K357" s="99"/>
      <c r="L357" s="268"/>
      <c r="M357" s="268" t="str">
        <f>(INDEX(Finish_table!R$4:R$83,MATCH('10Year_History_Results'!$G357,Finish_table!S$4:S$83,0),1))</f>
        <v>SF</v>
      </c>
      <c r="N357" s="268" t="e">
        <f>(INDEX(Finish_table!Z$4:Z$99,MATCH('10Year_History_Results'!$G357,Finish_table!AA$4:AA$99,0),1))</f>
        <v>#N/A</v>
      </c>
      <c r="O357" s="268" t="e">
        <f>(INDEX(Finish_table!AI$4:AI$99,MATCH('10Year_History_Results'!$G357,Finish_table!AJ$4:AJ$99,0),1))</f>
        <v>#N/A</v>
      </c>
      <c r="P357" s="268" t="e">
        <f>(INDEX(Finish_table!AR$4:AR$99,MATCH('10Year_History_Results'!$G357,Finish_table!AS$4:AS$99,0),1))</f>
        <v>#N/A</v>
      </c>
      <c r="Q357" s="268" t="e">
        <f>(INDEX(Finish_table!BA$4:BA$99,MATCH('10Year_History_Results'!$G357,Finish_table!BB$4:BB$99,0),1))</f>
        <v>#N/A</v>
      </c>
      <c r="R357" s="268" t="e">
        <f>(INDEX(Finish_table!BJ$4:BJ$99,MATCH('10Year_History_Results'!$G357,Finish_table!BK$4:BK$99,0),1))</f>
        <v>#N/A</v>
      </c>
      <c r="S357" s="268" t="e">
        <f>(INDEX(Finish_table!BS$4:BS$99,MATCH('10Year_History_Results'!$G357,Finish_table!BT$4:BT$99,0),1))</f>
        <v>#N/A</v>
      </c>
      <c r="T357" s="268" t="e">
        <f>(INDEX(Finish_table!CB$4:CB$99,MATCH('10Year_History_Results'!$G357,Finish_table!CC$4:CC$99,0),1))</f>
        <v>#N/A</v>
      </c>
      <c r="U357" s="268" t="e">
        <f>(INDEX(Finish_table!CK$4:CK$99,MATCH('10Year_History_Results'!$G357,Finish_table!CL$4:CL$99,0),1))</f>
        <v>#N/A</v>
      </c>
      <c r="V357" s="288" t="e">
        <f>(INDEX(Finish_table!CT$4:CT$99,MATCH('10Year_History_Results'!$G357,Finish_table!CU$4:CU$99,0),1))</f>
        <v>#N/A</v>
      </c>
      <c r="W357" s="2"/>
      <c r="Z357">
        <f t="shared" si="159"/>
        <v>147</v>
      </c>
      <c r="AA357" s="117"/>
      <c r="AB357" s="2"/>
      <c r="AC357" s="2">
        <f t="shared" si="179"/>
        <v>10</v>
      </c>
      <c r="AD357" s="2">
        <f t="shared" si="160"/>
        <v>0</v>
      </c>
      <c r="AE357" s="2">
        <f t="shared" si="161"/>
        <v>0</v>
      </c>
      <c r="AF357" s="2">
        <f t="shared" si="162"/>
        <v>0</v>
      </c>
      <c r="AG357" s="2">
        <f t="shared" si="163"/>
        <v>0</v>
      </c>
      <c r="AH357" s="2">
        <f t="shared" si="164"/>
        <v>0</v>
      </c>
      <c r="AI357" s="2">
        <f t="shared" si="165"/>
        <v>0</v>
      </c>
      <c r="AJ357" s="2">
        <f t="shared" si="166"/>
        <v>0</v>
      </c>
      <c r="AK357" s="2">
        <f t="shared" si="167"/>
        <v>0</v>
      </c>
      <c r="AL357" s="154">
        <f t="shared" si="168"/>
        <v>0</v>
      </c>
      <c r="AM357" s="2">
        <f t="shared" si="180"/>
        <v>3.1622776601683795</v>
      </c>
      <c r="AN357" s="2"/>
      <c r="AO357">
        <f t="shared" si="181"/>
        <v>147</v>
      </c>
      <c r="AP357" s="117"/>
      <c r="AQ357" s="2"/>
      <c r="AR357" s="2">
        <f>INDEX('2001'!$B$44:$B$140,'10Year_History_Results'!BF357)</f>
        <v>15</v>
      </c>
      <c r="AS357" s="2">
        <f>INDEX('2002'!$B$44:$B$140,'10Year_History_Results'!BG357)</f>
        <v>0</v>
      </c>
      <c r="AT357" s="2">
        <f>INDEX('2003'!$B$44:$B$140,'10Year_History_Results'!BH357)</f>
        <v>0</v>
      </c>
      <c r="AU357" s="2">
        <f>INDEX('2004'!$B$44:$B$140,'10Year_History_Results'!BI357)</f>
        <v>0</v>
      </c>
      <c r="AV357" s="2">
        <f>INDEX('2005'!$B$44:$B$140,'10Year_History_Results'!BJ357)</f>
        <v>0</v>
      </c>
      <c r="AW357" s="2">
        <f>INDEX('2006'!$B$44:$B$140,'10Year_History_Results'!BK357)</f>
        <v>0</v>
      </c>
      <c r="AX357" s="2">
        <f>INDEX('2007'!$B$44:$B$140,'10Year_History_Results'!BL357)</f>
        <v>0</v>
      </c>
      <c r="AY357" s="2">
        <f>INDEX('2008'!$B$44:$B$140,'10Year_History_Results'!BM357)</f>
        <v>0</v>
      </c>
      <c r="AZ357" s="2">
        <f>INDEX('2009'!$B$44:$B$140,'10Year_History_Results'!BN357)</f>
        <v>0</v>
      </c>
      <c r="BA357" s="154">
        <f>INDEX('2010'!$B$44:$B$140,'10Year_History_Results'!BO357)</f>
        <v>0</v>
      </c>
      <c r="BC357">
        <f t="shared" si="182"/>
        <v>147</v>
      </c>
      <c r="BD357" s="117"/>
      <c r="BE357" s="2"/>
      <c r="BF357" s="2">
        <f>IF(ISNA(MATCH($BC357,'2001'!$A$44:$A$139,0)),97,MATCH($BC357,'2001'!$A$44:$A$139,0))</f>
        <v>37</v>
      </c>
      <c r="BG357" s="2">
        <f>IF(ISNA(MATCH($BC357,'2002'!$A$44:$A$139,0)),97,MATCH($BC357,'2002'!$A$44:$A$139,0))</f>
        <v>97</v>
      </c>
      <c r="BH357" s="2">
        <f>IF(ISNA(MATCH($BC357,'2003'!$A$44:$A$139,0)),97,MATCH($BC357,'2003'!$A$44:$A$139,0))</f>
        <v>97</v>
      </c>
      <c r="BI357" s="2">
        <f>IF(ISNA(MATCH($BC357,'2004'!$A$44:$A$139,0)),97,MATCH($BC357,'2004'!$A$44:$A$139,0))</f>
        <v>97</v>
      </c>
      <c r="BJ357" s="2">
        <f>IF(ISNA(MATCH($BC357,'2005'!$A$44:$A$139,0)),97,MATCH($BC357,'2005'!$A$44:$A$139,0))</f>
        <v>97</v>
      </c>
      <c r="BK357" s="2">
        <f>IF(ISNA(MATCH($BC357,'2006'!$A$44:$A$139,0)),97,MATCH($BC357,'2006'!$A$44:$A$139,0))</f>
        <v>97</v>
      </c>
      <c r="BL357" s="2">
        <f>IF(ISNA(MATCH($BC357,'2007'!$A$44:$A$139,0)),97,MATCH($BC357,'2007'!$A$44:$A$139,0))</f>
        <v>97</v>
      </c>
      <c r="BM357" s="2">
        <f>IF(ISNA(MATCH($BC357,'2008'!$A$44:$A$139,0)),97,MATCH($BC357,'2008'!$A$44:$A$139,0))</f>
        <v>97</v>
      </c>
      <c r="BN357" s="2">
        <f>IF(ISNA(MATCH($BC357,'2009'!$A$44:$A$139,0)),97,MATCH($BC357,'2009'!$A$44:$A$139,0))</f>
        <v>97</v>
      </c>
      <c r="BO357" s="154">
        <f>IF(ISNA(MATCH($BC357,'2010'!$A$44:$A$139,0)),97,MATCH($BC357,'2010'!$A$44:$A$139,0))</f>
        <v>97</v>
      </c>
      <c r="BQ357">
        <f t="shared" si="183"/>
        <v>147</v>
      </c>
      <c r="BR357" s="326"/>
      <c r="BS357" s="324"/>
      <c r="BT357" s="324">
        <f t="shared" si="184"/>
        <v>25</v>
      </c>
      <c r="BU357" s="324">
        <f t="shared" si="169"/>
        <v>16.664999999999999</v>
      </c>
      <c r="BV357" s="324">
        <f t="shared" si="170"/>
        <v>11.108889</v>
      </c>
      <c r="BW357" s="324">
        <f t="shared" si="171"/>
        <v>7.4051854073999994</v>
      </c>
      <c r="BX357" s="324">
        <f t="shared" si="172"/>
        <v>4.9362965925728393</v>
      </c>
      <c r="BY357" s="324">
        <f t="shared" si="173"/>
        <v>3.2905353086090545</v>
      </c>
      <c r="BZ357" s="324">
        <f t="shared" si="174"/>
        <v>2.1934708367187956</v>
      </c>
      <c r="CA357" s="324">
        <f t="shared" si="175"/>
        <v>1.462167659756749</v>
      </c>
      <c r="CB357" s="324">
        <f t="shared" si="176"/>
        <v>0.97468096199384879</v>
      </c>
      <c r="CC357" s="325">
        <f t="shared" si="177"/>
        <v>0.64972232926509954</v>
      </c>
    </row>
    <row r="358" spans="2:81" ht="13.5" thickBot="1">
      <c r="B358" s="138">
        <v>180</v>
      </c>
      <c r="C358" s="52">
        <f t="shared" si="155"/>
        <v>3</v>
      </c>
      <c r="D358" s="52">
        <f t="shared" si="178"/>
        <v>0</v>
      </c>
      <c r="E358" s="99"/>
      <c r="F358" s="2">
        <f t="shared" si="185"/>
        <v>353</v>
      </c>
      <c r="G358" s="273">
        <v>203</v>
      </c>
      <c r="H358" s="169">
        <f t="shared" si="156"/>
        <v>2</v>
      </c>
      <c r="I358" s="169">
        <f t="shared" si="157"/>
        <v>11</v>
      </c>
      <c r="J358" s="331">
        <f t="shared" si="158"/>
        <v>0.64335377029296936</v>
      </c>
      <c r="K358" s="99"/>
      <c r="L358" s="268"/>
      <c r="M358" s="268" t="e">
        <f>(INDEX(Finish_table!R$4:R$83,MATCH('10Year_History_Results'!$G358,Finish_table!S$4:S$83,0),1))</f>
        <v>#N/A</v>
      </c>
      <c r="N358" s="268" t="e">
        <f>(INDEX(Finish_table!Z$4:Z$99,MATCH('10Year_History_Results'!$G358,Finish_table!AA$4:AA$99,0),1))</f>
        <v>#N/A</v>
      </c>
      <c r="O358" s="268" t="str">
        <f>(INDEX(Finish_table!AI$4:AI$99,MATCH('10Year_History_Results'!$G358,Finish_table!AJ$4:AJ$99,0),1))</f>
        <v>QF</v>
      </c>
      <c r="P358" s="268" t="e">
        <f>(INDEX(Finish_table!AR$4:AR$99,MATCH('10Year_History_Results'!$G358,Finish_table!AS$4:AS$99,0),1))</f>
        <v>#N/A</v>
      </c>
      <c r="Q358" s="268" t="str">
        <f>(INDEX(Finish_table!BA$4:BA$99,MATCH('10Year_History_Results'!$G358,Finish_table!BB$4:BB$99,0),1))</f>
        <v>QF</v>
      </c>
      <c r="R358" s="268" t="e">
        <f>(INDEX(Finish_table!BJ$4:BJ$99,MATCH('10Year_History_Results'!$G358,Finish_table!BK$4:BK$99,0),1))</f>
        <v>#N/A</v>
      </c>
      <c r="S358" s="268" t="e">
        <f>(INDEX(Finish_table!BS$4:BS$99,MATCH('10Year_History_Results'!$G358,Finish_table!BT$4:BT$99,0),1))</f>
        <v>#N/A</v>
      </c>
      <c r="T358" s="268" t="e">
        <f>(INDEX(Finish_table!CB$4:CB$99,MATCH('10Year_History_Results'!$G358,Finish_table!CC$4:CC$99,0),1))</f>
        <v>#N/A</v>
      </c>
      <c r="U358" s="268" t="e">
        <f>(INDEX(Finish_table!CK$4:CK$99,MATCH('10Year_History_Results'!$G358,Finish_table!CL$4:CL$99,0),1))</f>
        <v>#N/A</v>
      </c>
      <c r="V358" s="288" t="e">
        <f>(INDEX(Finish_table!CT$4:CT$99,MATCH('10Year_History_Results'!$G358,Finish_table!CU$4:CU$99,0),1))</f>
        <v>#N/A</v>
      </c>
      <c r="W358" s="2"/>
      <c r="Z358">
        <f t="shared" si="159"/>
        <v>203</v>
      </c>
      <c r="AA358" s="117"/>
      <c r="AB358" s="2"/>
      <c r="AC358" s="2">
        <f t="shared" si="179"/>
        <v>0</v>
      </c>
      <c r="AD358" s="2">
        <f t="shared" si="160"/>
        <v>0</v>
      </c>
      <c r="AE358" s="2">
        <f t="shared" si="161"/>
        <v>0</v>
      </c>
      <c r="AF358" s="2">
        <f t="shared" si="162"/>
        <v>0</v>
      </c>
      <c r="AG358" s="2">
        <f t="shared" si="163"/>
        <v>0</v>
      </c>
      <c r="AH358" s="2">
        <f t="shared" si="164"/>
        <v>0</v>
      </c>
      <c r="AI358" s="2">
        <f t="shared" si="165"/>
        <v>0</v>
      </c>
      <c r="AJ358" s="2">
        <f t="shared" si="166"/>
        <v>0</v>
      </c>
      <c r="AK358" s="2">
        <f t="shared" si="167"/>
        <v>0</v>
      </c>
      <c r="AL358" s="154">
        <f t="shared" si="168"/>
        <v>0</v>
      </c>
      <c r="AM358" s="2">
        <f t="shared" si="180"/>
        <v>0</v>
      </c>
      <c r="AN358" s="2"/>
      <c r="AO358">
        <f t="shared" si="181"/>
        <v>203</v>
      </c>
      <c r="AP358" s="117"/>
      <c r="AQ358" s="2"/>
      <c r="AR358" s="2">
        <f>INDEX('2001'!$B$44:$B$140,'10Year_History_Results'!BF358)</f>
        <v>0</v>
      </c>
      <c r="AS358" s="2">
        <f>INDEX('2002'!$B$44:$B$140,'10Year_History_Results'!BG358)</f>
        <v>0</v>
      </c>
      <c r="AT358" s="2">
        <f>INDEX('2003'!$B$44:$B$140,'10Year_History_Results'!BH358)</f>
        <v>11</v>
      </c>
      <c r="AU358" s="2">
        <f>INDEX('2004'!$B$44:$B$140,'10Year_History_Results'!BI358)</f>
        <v>0</v>
      </c>
      <c r="AV358" s="2">
        <f>INDEX('2005'!$B$44:$B$140,'10Year_History_Results'!BJ358)</f>
        <v>0</v>
      </c>
      <c r="AW358" s="2">
        <f>INDEX('2006'!$B$44:$B$140,'10Year_History_Results'!BK358)</f>
        <v>0</v>
      </c>
      <c r="AX358" s="2">
        <f>INDEX('2007'!$B$44:$B$140,'10Year_History_Results'!BL358)</f>
        <v>0</v>
      </c>
      <c r="AY358" s="2">
        <f>INDEX('2008'!$B$44:$B$140,'10Year_History_Results'!BM358)</f>
        <v>0</v>
      </c>
      <c r="AZ358" s="2">
        <f>INDEX('2009'!$B$44:$B$140,'10Year_History_Results'!BN358)</f>
        <v>0</v>
      </c>
      <c r="BA358" s="154">
        <f>INDEX('2010'!$B$44:$B$140,'10Year_History_Results'!BO358)</f>
        <v>0</v>
      </c>
      <c r="BC358">
        <f t="shared" si="182"/>
        <v>203</v>
      </c>
      <c r="BD358" s="117"/>
      <c r="BE358" s="2"/>
      <c r="BF358" s="2">
        <f>IF(ISNA(MATCH($BC358,'2001'!$A$44:$A$139,0)),97,MATCH($BC358,'2001'!$A$44:$A$139,0))</f>
        <v>97</v>
      </c>
      <c r="BG358" s="2">
        <f>IF(ISNA(MATCH($BC358,'2002'!$A$44:$A$139,0)),97,MATCH($BC358,'2002'!$A$44:$A$139,0))</f>
        <v>97</v>
      </c>
      <c r="BH358" s="2">
        <f>IF(ISNA(MATCH($BC358,'2003'!$A$44:$A$139,0)),97,MATCH($BC358,'2003'!$A$44:$A$139,0))</f>
        <v>37</v>
      </c>
      <c r="BI358" s="2">
        <f>IF(ISNA(MATCH($BC358,'2004'!$A$44:$A$139,0)),97,MATCH($BC358,'2004'!$A$44:$A$139,0))</f>
        <v>97</v>
      </c>
      <c r="BJ358" s="2">
        <f>IF(ISNA(MATCH($BC358,'2005'!$A$44:$A$139,0)),97,MATCH($BC358,'2005'!$A$44:$A$139,0))</f>
        <v>97</v>
      </c>
      <c r="BK358" s="2">
        <f>IF(ISNA(MATCH($BC358,'2006'!$A$44:$A$139,0)),97,MATCH($BC358,'2006'!$A$44:$A$139,0))</f>
        <v>97</v>
      </c>
      <c r="BL358" s="2">
        <f>IF(ISNA(MATCH($BC358,'2007'!$A$44:$A$139,0)),97,MATCH($BC358,'2007'!$A$44:$A$139,0))</f>
        <v>97</v>
      </c>
      <c r="BM358" s="2">
        <f>IF(ISNA(MATCH($BC358,'2008'!$A$44:$A$139,0)),97,MATCH($BC358,'2008'!$A$44:$A$139,0))</f>
        <v>97</v>
      </c>
      <c r="BN358" s="2">
        <f>IF(ISNA(MATCH($BC358,'2009'!$A$44:$A$139,0)),97,MATCH($BC358,'2009'!$A$44:$A$139,0))</f>
        <v>97</v>
      </c>
      <c r="BO358" s="154">
        <f>IF(ISNA(MATCH($BC358,'2010'!$A$44:$A$139,0)),97,MATCH($BC358,'2010'!$A$44:$A$139,0))</f>
        <v>97</v>
      </c>
      <c r="BQ358">
        <f t="shared" si="183"/>
        <v>203</v>
      </c>
      <c r="BR358" s="326"/>
      <c r="BS358" s="324"/>
      <c r="BT358" s="324">
        <f t="shared" si="184"/>
        <v>0</v>
      </c>
      <c r="BU358" s="324">
        <f t="shared" si="169"/>
        <v>0</v>
      </c>
      <c r="BV358" s="324">
        <f t="shared" si="170"/>
        <v>11</v>
      </c>
      <c r="BW358" s="324">
        <f t="shared" si="171"/>
        <v>7.3325999999999993</v>
      </c>
      <c r="BX358" s="324">
        <f t="shared" si="172"/>
        <v>4.8879111599999989</v>
      </c>
      <c r="BY358" s="324">
        <f t="shared" si="173"/>
        <v>3.2582815792559989</v>
      </c>
      <c r="BZ358" s="324">
        <f t="shared" si="174"/>
        <v>2.1719705007320487</v>
      </c>
      <c r="CA358" s="324">
        <f t="shared" si="175"/>
        <v>1.4478355357879835</v>
      </c>
      <c r="CB358" s="324">
        <f t="shared" si="176"/>
        <v>0.96512716815626975</v>
      </c>
      <c r="CC358" s="325">
        <f t="shared" si="177"/>
        <v>0.64335377029296936</v>
      </c>
    </row>
    <row r="359" spans="2:81" ht="13.5" thickBot="1">
      <c r="B359" s="138">
        <v>180</v>
      </c>
      <c r="C359" s="52">
        <f t="shared" si="155"/>
        <v>4</v>
      </c>
      <c r="D359" s="52">
        <f t="shared" si="178"/>
        <v>0</v>
      </c>
      <c r="E359" s="99"/>
      <c r="F359" s="2">
        <f t="shared" si="185"/>
        <v>354</v>
      </c>
      <c r="G359" s="100">
        <v>260</v>
      </c>
      <c r="H359" s="169">
        <f t="shared" si="156"/>
        <v>1</v>
      </c>
      <c r="I359" s="169">
        <f t="shared" si="157"/>
        <v>11</v>
      </c>
      <c r="J359" s="331">
        <f t="shared" si="158"/>
        <v>0.64335377029296936</v>
      </c>
      <c r="K359" s="99"/>
      <c r="L359" s="268"/>
      <c r="M359" s="268" t="e">
        <f>(INDEX(Finish_table!R$4:R$83,MATCH('10Year_History_Results'!$G359,Finish_table!S$4:S$83,0),1))</f>
        <v>#N/A</v>
      </c>
      <c r="N359" s="268" t="e">
        <f>(INDEX(Finish_table!Z$4:Z$99,MATCH('10Year_History_Results'!$G359,Finish_table!AA$4:AA$99,0),1))</f>
        <v>#N/A</v>
      </c>
      <c r="O359" s="268" t="str">
        <f>(INDEX(Finish_table!AI$4:AI$99,MATCH('10Year_History_Results'!$G359,Finish_table!AJ$4:AJ$99,0),1))</f>
        <v>QF</v>
      </c>
      <c r="P359" s="268" t="e">
        <f>(INDEX(Finish_table!AR$4:AR$99,MATCH('10Year_History_Results'!$G359,Finish_table!AS$4:AS$99,0),1))</f>
        <v>#N/A</v>
      </c>
      <c r="Q359" s="268" t="e">
        <f>(INDEX(Finish_table!BA$4:BA$99,MATCH('10Year_History_Results'!$G359,Finish_table!BB$4:BB$99,0),1))</f>
        <v>#N/A</v>
      </c>
      <c r="R359" s="268" t="e">
        <f>(INDEX(Finish_table!BJ$4:BJ$99,MATCH('10Year_History_Results'!$G359,Finish_table!BK$4:BK$99,0),1))</f>
        <v>#N/A</v>
      </c>
      <c r="S359" s="268" t="e">
        <f>(INDEX(Finish_table!BS$4:BS$99,MATCH('10Year_History_Results'!$G359,Finish_table!BT$4:BT$99,0),1))</f>
        <v>#N/A</v>
      </c>
      <c r="T359" s="268" t="e">
        <f>(INDEX(Finish_table!CB$4:CB$99,MATCH('10Year_History_Results'!$G359,Finish_table!CC$4:CC$99,0),1))</f>
        <v>#N/A</v>
      </c>
      <c r="U359" s="268" t="e">
        <f>(INDEX(Finish_table!CK$4:CK$99,MATCH('10Year_History_Results'!$G359,Finish_table!CL$4:CL$99,0),1))</f>
        <v>#N/A</v>
      </c>
      <c r="V359" s="288" t="e">
        <f>(INDEX(Finish_table!CT$4:CT$99,MATCH('10Year_History_Results'!$G359,Finish_table!CU$4:CU$99,0),1))</f>
        <v>#N/A</v>
      </c>
      <c r="W359" s="2"/>
      <c r="Z359">
        <f t="shared" si="159"/>
        <v>260</v>
      </c>
      <c r="AA359" s="117"/>
      <c r="AB359" s="2"/>
      <c r="AC359" s="2">
        <f t="shared" si="179"/>
        <v>0</v>
      </c>
      <c r="AD359" s="2">
        <f t="shared" si="160"/>
        <v>0</v>
      </c>
      <c r="AE359" s="2">
        <f t="shared" si="161"/>
        <v>0</v>
      </c>
      <c r="AF359" s="2">
        <f t="shared" si="162"/>
        <v>0</v>
      </c>
      <c r="AG359" s="2">
        <f t="shared" si="163"/>
        <v>0</v>
      </c>
      <c r="AH359" s="2">
        <f t="shared" si="164"/>
        <v>0</v>
      </c>
      <c r="AI359" s="2">
        <f t="shared" si="165"/>
        <v>0</v>
      </c>
      <c r="AJ359" s="2">
        <f t="shared" si="166"/>
        <v>0</v>
      </c>
      <c r="AK359" s="2">
        <f t="shared" si="167"/>
        <v>0</v>
      </c>
      <c r="AL359" s="154">
        <f t="shared" si="168"/>
        <v>0</v>
      </c>
      <c r="AM359" s="2">
        <f t="shared" si="180"/>
        <v>0</v>
      </c>
      <c r="AN359" s="2"/>
      <c r="AO359">
        <f t="shared" si="181"/>
        <v>260</v>
      </c>
      <c r="AP359" s="117"/>
      <c r="AQ359" s="2"/>
      <c r="AR359" s="2">
        <f>INDEX('2001'!$B$44:$B$140,'10Year_History_Results'!BF359)</f>
        <v>0</v>
      </c>
      <c r="AS359" s="2">
        <f>INDEX('2002'!$B$44:$B$140,'10Year_History_Results'!BG359)</f>
        <v>0</v>
      </c>
      <c r="AT359" s="2">
        <f>INDEX('2003'!$B$44:$B$140,'10Year_History_Results'!BH359)</f>
        <v>11</v>
      </c>
      <c r="AU359" s="2">
        <f>INDEX('2004'!$B$44:$B$140,'10Year_History_Results'!BI359)</f>
        <v>0</v>
      </c>
      <c r="AV359" s="2">
        <f>INDEX('2005'!$B$44:$B$140,'10Year_History_Results'!BJ359)</f>
        <v>0</v>
      </c>
      <c r="AW359" s="2">
        <f>INDEX('2006'!$B$44:$B$140,'10Year_History_Results'!BK359)</f>
        <v>0</v>
      </c>
      <c r="AX359" s="2">
        <f>INDEX('2007'!$B$44:$B$140,'10Year_History_Results'!BL359)</f>
        <v>0</v>
      </c>
      <c r="AY359" s="2">
        <f>INDEX('2008'!$B$44:$B$140,'10Year_History_Results'!BM359)</f>
        <v>0</v>
      </c>
      <c r="AZ359" s="2">
        <f>INDEX('2009'!$B$44:$B$140,'10Year_History_Results'!BN359)</f>
        <v>0</v>
      </c>
      <c r="BA359" s="154">
        <f>INDEX('2010'!$B$44:$B$140,'10Year_History_Results'!BO359)</f>
        <v>0</v>
      </c>
      <c r="BC359">
        <f t="shared" si="182"/>
        <v>260</v>
      </c>
      <c r="BD359" s="117"/>
      <c r="BE359" s="2"/>
      <c r="BF359" s="2">
        <f>IF(ISNA(MATCH($BC359,'2001'!$A$44:$A$139,0)),97,MATCH($BC359,'2001'!$A$44:$A$139,0))</f>
        <v>97</v>
      </c>
      <c r="BG359" s="2">
        <f>IF(ISNA(MATCH($BC359,'2002'!$A$44:$A$139,0)),97,MATCH($BC359,'2002'!$A$44:$A$139,0))</f>
        <v>97</v>
      </c>
      <c r="BH359" s="2">
        <f>IF(ISNA(MATCH($BC359,'2003'!$A$44:$A$139,0)),97,MATCH($BC359,'2003'!$A$44:$A$139,0))</f>
        <v>48</v>
      </c>
      <c r="BI359" s="2">
        <f>IF(ISNA(MATCH($BC359,'2004'!$A$44:$A$139,0)),97,MATCH($BC359,'2004'!$A$44:$A$139,0))</f>
        <v>97</v>
      </c>
      <c r="BJ359" s="2">
        <f>IF(ISNA(MATCH($BC359,'2005'!$A$44:$A$139,0)),97,MATCH($BC359,'2005'!$A$44:$A$139,0))</f>
        <v>97</v>
      </c>
      <c r="BK359" s="2">
        <f>IF(ISNA(MATCH($BC359,'2006'!$A$44:$A$139,0)),97,MATCH($BC359,'2006'!$A$44:$A$139,0))</f>
        <v>97</v>
      </c>
      <c r="BL359" s="2">
        <f>IF(ISNA(MATCH($BC359,'2007'!$A$44:$A$139,0)),97,MATCH($BC359,'2007'!$A$44:$A$139,0))</f>
        <v>97</v>
      </c>
      <c r="BM359" s="2">
        <f>IF(ISNA(MATCH($BC359,'2008'!$A$44:$A$139,0)),97,MATCH($BC359,'2008'!$A$44:$A$139,0))</f>
        <v>97</v>
      </c>
      <c r="BN359" s="2">
        <f>IF(ISNA(MATCH($BC359,'2009'!$A$44:$A$139,0)),97,MATCH($BC359,'2009'!$A$44:$A$139,0))</f>
        <v>97</v>
      </c>
      <c r="BO359" s="154">
        <f>IF(ISNA(MATCH($BC359,'2010'!$A$44:$A$139,0)),97,MATCH($BC359,'2010'!$A$44:$A$139,0))</f>
        <v>97</v>
      </c>
      <c r="BQ359">
        <f t="shared" si="183"/>
        <v>260</v>
      </c>
      <c r="BR359" s="326"/>
      <c r="BS359" s="324"/>
      <c r="BT359" s="324">
        <f t="shared" si="184"/>
        <v>0</v>
      </c>
      <c r="BU359" s="324">
        <f t="shared" si="169"/>
        <v>0</v>
      </c>
      <c r="BV359" s="324">
        <f t="shared" si="170"/>
        <v>11</v>
      </c>
      <c r="BW359" s="324">
        <f t="shared" si="171"/>
        <v>7.3325999999999993</v>
      </c>
      <c r="BX359" s="324">
        <f t="shared" si="172"/>
        <v>4.8879111599999989</v>
      </c>
      <c r="BY359" s="324">
        <f t="shared" si="173"/>
        <v>3.2582815792559989</v>
      </c>
      <c r="BZ359" s="324">
        <f t="shared" si="174"/>
        <v>2.1719705007320487</v>
      </c>
      <c r="CA359" s="324">
        <f t="shared" si="175"/>
        <v>1.4478355357879835</v>
      </c>
      <c r="CB359" s="324">
        <f t="shared" si="176"/>
        <v>0.96512716815626975</v>
      </c>
      <c r="CC359" s="325">
        <f t="shared" si="177"/>
        <v>0.64335377029296936</v>
      </c>
    </row>
    <row r="360" spans="2:81" ht="13.5" thickBot="1">
      <c r="B360" s="138">
        <v>180</v>
      </c>
      <c r="C360" s="52">
        <f t="shared" si="155"/>
        <v>5</v>
      </c>
      <c r="D360" s="52">
        <f t="shared" si="178"/>
        <v>5</v>
      </c>
      <c r="E360" s="99"/>
      <c r="F360" s="2">
        <f t="shared" si="185"/>
        <v>355</v>
      </c>
      <c r="G360" s="273">
        <v>662</v>
      </c>
      <c r="H360" s="169">
        <f t="shared" si="156"/>
        <v>2</v>
      </c>
      <c r="I360" s="169">
        <f t="shared" si="157"/>
        <v>15</v>
      </c>
      <c r="J360" s="331">
        <f t="shared" si="158"/>
        <v>0.63356017218530714</v>
      </c>
      <c r="K360" s="99"/>
      <c r="L360" s="268"/>
      <c r="M360" s="268" t="e">
        <f>(INDEX(Finish_table!R$4:R$83,MATCH('10Year_History_Results'!$G360,Finish_table!S$4:S$83,0),1))</f>
        <v>#N/A</v>
      </c>
      <c r="N360" s="268" t="str">
        <f>(INDEX(Finish_table!Z$4:Z$99,MATCH('10Year_History_Results'!$G360,Finish_table!AA$4:AA$99,0),1))</f>
        <v>QF</v>
      </c>
      <c r="O360" s="268" t="e">
        <f>(INDEX(Finish_table!AI$4:AI$99,MATCH('10Year_History_Results'!$G360,Finish_table!AJ$4:AJ$99,0),1))</f>
        <v>#N/A</v>
      </c>
      <c r="P360" s="268" t="str">
        <f>(INDEX(Finish_table!AR$4:AR$99,MATCH('10Year_History_Results'!$G360,Finish_table!AS$4:AS$99,0),1))</f>
        <v>QF</v>
      </c>
      <c r="Q360" s="268" t="e">
        <f>(INDEX(Finish_table!BA$4:BA$99,MATCH('10Year_History_Results'!$G360,Finish_table!BB$4:BB$99,0),1))</f>
        <v>#N/A</v>
      </c>
      <c r="R360" s="268" t="e">
        <f>(INDEX(Finish_table!BJ$4:BJ$99,MATCH('10Year_History_Results'!$G360,Finish_table!BK$4:BK$99,0),1))</f>
        <v>#N/A</v>
      </c>
      <c r="S360" s="268" t="e">
        <f>(INDEX(Finish_table!BS$4:BS$99,MATCH('10Year_History_Results'!$G360,Finish_table!BT$4:BT$99,0),1))</f>
        <v>#N/A</v>
      </c>
      <c r="T360" s="268" t="e">
        <f>(INDEX(Finish_table!CB$4:CB$99,MATCH('10Year_History_Results'!$G360,Finish_table!CC$4:CC$99,0),1))</f>
        <v>#N/A</v>
      </c>
      <c r="U360" s="268" t="e">
        <f>(INDEX(Finish_table!CK$4:CK$99,MATCH('10Year_History_Results'!$G360,Finish_table!CL$4:CL$99,0),1))</f>
        <v>#N/A</v>
      </c>
      <c r="V360" s="288" t="e">
        <f>(INDEX(Finish_table!CT$4:CT$99,MATCH('10Year_History_Results'!$G360,Finish_table!CU$4:CU$99,0),1))</f>
        <v>#N/A</v>
      </c>
      <c r="W360" s="2"/>
      <c r="Z360">
        <f t="shared" si="159"/>
        <v>662</v>
      </c>
      <c r="AA360" s="117"/>
      <c r="AB360" s="2"/>
      <c r="AC360" s="2">
        <f t="shared" si="179"/>
        <v>0</v>
      </c>
      <c r="AD360" s="2">
        <f t="shared" si="160"/>
        <v>0</v>
      </c>
      <c r="AE360" s="2">
        <f t="shared" si="161"/>
        <v>0</v>
      </c>
      <c r="AF360" s="2">
        <f t="shared" si="162"/>
        <v>0</v>
      </c>
      <c r="AG360" s="2">
        <f t="shared" si="163"/>
        <v>0</v>
      </c>
      <c r="AH360" s="2">
        <f t="shared" si="164"/>
        <v>0</v>
      </c>
      <c r="AI360" s="2">
        <f t="shared" si="165"/>
        <v>0</v>
      </c>
      <c r="AJ360" s="2">
        <f t="shared" si="166"/>
        <v>0</v>
      </c>
      <c r="AK360" s="2">
        <f t="shared" si="167"/>
        <v>0</v>
      </c>
      <c r="AL360" s="154">
        <f t="shared" si="168"/>
        <v>0</v>
      </c>
      <c r="AM360" s="2">
        <f t="shared" si="180"/>
        <v>0</v>
      </c>
      <c r="AN360" s="2"/>
      <c r="AO360">
        <f t="shared" si="181"/>
        <v>662</v>
      </c>
      <c r="AP360" s="117"/>
      <c r="AQ360" s="2"/>
      <c r="AR360" s="2">
        <f>INDEX('2001'!$B$44:$B$140,'10Year_History_Results'!BF360)</f>
        <v>0</v>
      </c>
      <c r="AS360" s="2">
        <f>INDEX('2002'!$B$44:$B$140,'10Year_History_Results'!BG360)</f>
        <v>14</v>
      </c>
      <c r="AT360" s="2">
        <f>INDEX('2003'!$B$44:$B$140,'10Year_History_Results'!BH360)</f>
        <v>0</v>
      </c>
      <c r="AU360" s="2">
        <f>INDEX('2004'!$B$44:$B$140,'10Year_History_Results'!BI360)</f>
        <v>1</v>
      </c>
      <c r="AV360" s="2">
        <f>INDEX('2005'!$B$44:$B$140,'10Year_History_Results'!BJ360)</f>
        <v>0</v>
      </c>
      <c r="AW360" s="2">
        <f>INDEX('2006'!$B$44:$B$140,'10Year_History_Results'!BK360)</f>
        <v>0</v>
      </c>
      <c r="AX360" s="2">
        <f>INDEX('2007'!$B$44:$B$140,'10Year_History_Results'!BL360)</f>
        <v>0</v>
      </c>
      <c r="AY360" s="2">
        <f>INDEX('2008'!$B$44:$B$140,'10Year_History_Results'!BM360)</f>
        <v>0</v>
      </c>
      <c r="AZ360" s="2">
        <f>INDEX('2009'!$B$44:$B$140,'10Year_History_Results'!BN360)</f>
        <v>0</v>
      </c>
      <c r="BA360" s="154">
        <f>INDEX('2010'!$B$44:$B$140,'10Year_History_Results'!BO360)</f>
        <v>0</v>
      </c>
      <c r="BC360">
        <f t="shared" si="182"/>
        <v>662</v>
      </c>
      <c r="BD360" s="117"/>
      <c r="BE360" s="2"/>
      <c r="BF360" s="2">
        <f>IF(ISNA(MATCH($BC360,'2001'!$A$44:$A$139,0)),97,MATCH($BC360,'2001'!$A$44:$A$139,0))</f>
        <v>97</v>
      </c>
      <c r="BG360" s="2">
        <f>IF(ISNA(MATCH($BC360,'2002'!$A$44:$A$139,0)),97,MATCH($BC360,'2002'!$A$44:$A$139,0))</f>
        <v>88</v>
      </c>
      <c r="BH360" s="2">
        <f>IF(ISNA(MATCH($BC360,'2003'!$A$44:$A$139,0)),97,MATCH($BC360,'2003'!$A$44:$A$139,0))</f>
        <v>97</v>
      </c>
      <c r="BI360" s="2">
        <f>IF(ISNA(MATCH($BC360,'2004'!$A$44:$A$139,0)),97,MATCH($BC360,'2004'!$A$44:$A$139,0))</f>
        <v>73</v>
      </c>
      <c r="BJ360" s="2">
        <f>IF(ISNA(MATCH($BC360,'2005'!$A$44:$A$139,0)),97,MATCH($BC360,'2005'!$A$44:$A$139,0))</f>
        <v>97</v>
      </c>
      <c r="BK360" s="2">
        <f>IF(ISNA(MATCH($BC360,'2006'!$A$44:$A$139,0)),97,MATCH($BC360,'2006'!$A$44:$A$139,0))</f>
        <v>97</v>
      </c>
      <c r="BL360" s="2">
        <f>IF(ISNA(MATCH($BC360,'2007'!$A$44:$A$139,0)),97,MATCH($BC360,'2007'!$A$44:$A$139,0))</f>
        <v>97</v>
      </c>
      <c r="BM360" s="2">
        <f>IF(ISNA(MATCH($BC360,'2008'!$A$44:$A$139,0)),97,MATCH($BC360,'2008'!$A$44:$A$139,0))</f>
        <v>97</v>
      </c>
      <c r="BN360" s="2">
        <f>IF(ISNA(MATCH($BC360,'2009'!$A$44:$A$139,0)),97,MATCH($BC360,'2009'!$A$44:$A$139,0))</f>
        <v>97</v>
      </c>
      <c r="BO360" s="154">
        <f>IF(ISNA(MATCH($BC360,'2010'!$A$44:$A$139,0)),97,MATCH($BC360,'2010'!$A$44:$A$139,0))</f>
        <v>97</v>
      </c>
      <c r="BQ360">
        <f t="shared" si="183"/>
        <v>662</v>
      </c>
      <c r="BR360" s="326"/>
      <c r="BS360" s="324"/>
      <c r="BT360" s="324">
        <f t="shared" si="184"/>
        <v>0</v>
      </c>
      <c r="BU360" s="324">
        <f t="shared" si="169"/>
        <v>14</v>
      </c>
      <c r="BV360" s="324">
        <f t="shared" si="170"/>
        <v>9.3323999999999998</v>
      </c>
      <c r="BW360" s="324">
        <f t="shared" si="171"/>
        <v>7.2209778399999998</v>
      </c>
      <c r="BX360" s="324">
        <f t="shared" si="172"/>
        <v>4.8135038281439995</v>
      </c>
      <c r="BY360" s="324">
        <f t="shared" si="173"/>
        <v>3.2086816518407897</v>
      </c>
      <c r="BZ360" s="324">
        <f t="shared" si="174"/>
        <v>2.1389071891170701</v>
      </c>
      <c r="CA360" s="324">
        <f t="shared" si="175"/>
        <v>1.425795532265439</v>
      </c>
      <c r="CB360" s="324">
        <f t="shared" si="176"/>
        <v>0.95043530180814162</v>
      </c>
      <c r="CC360" s="325">
        <f t="shared" si="177"/>
        <v>0.63356017218530714</v>
      </c>
    </row>
    <row r="361" spans="2:81" ht="13.5" thickBot="1">
      <c r="B361" s="138">
        <v>181</v>
      </c>
      <c r="C361" s="52">
        <f t="shared" si="155"/>
        <v>1</v>
      </c>
      <c r="D361" s="52">
        <f t="shared" si="178"/>
        <v>1</v>
      </c>
      <c r="E361" s="99"/>
      <c r="F361" s="2">
        <f t="shared" si="185"/>
        <v>356</v>
      </c>
      <c r="G361" s="100">
        <v>37</v>
      </c>
      <c r="H361" s="169">
        <f t="shared" si="156"/>
        <v>1</v>
      </c>
      <c r="I361" s="169">
        <f t="shared" si="157"/>
        <v>24</v>
      </c>
      <c r="J361" s="331">
        <f t="shared" si="158"/>
        <v>0.62373343609449572</v>
      </c>
      <c r="K361" s="99"/>
      <c r="L361" s="268"/>
      <c r="M361" s="268" t="str">
        <f>(INDEX(Finish_table!R$4:R$83,MATCH('10Year_History_Results'!$G361,Finish_table!S$4:S$83,0),1))</f>
        <v>SF</v>
      </c>
      <c r="N361" s="268" t="e">
        <f>(INDEX(Finish_table!Z$4:Z$99,MATCH('10Year_History_Results'!$G361,Finish_table!AA$4:AA$99,0),1))</f>
        <v>#N/A</v>
      </c>
      <c r="O361" s="268" t="e">
        <f>(INDEX(Finish_table!AI$4:AI$99,MATCH('10Year_History_Results'!$G361,Finish_table!AJ$4:AJ$99,0),1))</f>
        <v>#N/A</v>
      </c>
      <c r="P361" s="268" t="e">
        <f>(INDEX(Finish_table!AR$4:AR$99,MATCH('10Year_History_Results'!$G361,Finish_table!AS$4:AS$99,0),1))</f>
        <v>#N/A</v>
      </c>
      <c r="Q361" s="268" t="e">
        <f>(INDEX(Finish_table!BA$4:BA$99,MATCH('10Year_History_Results'!$G361,Finish_table!BB$4:BB$99,0),1))</f>
        <v>#N/A</v>
      </c>
      <c r="R361" s="268" t="e">
        <f>(INDEX(Finish_table!BJ$4:BJ$99,MATCH('10Year_History_Results'!$G361,Finish_table!BK$4:BK$99,0),1))</f>
        <v>#N/A</v>
      </c>
      <c r="S361" s="268" t="e">
        <f>(INDEX(Finish_table!BS$4:BS$99,MATCH('10Year_History_Results'!$G361,Finish_table!BT$4:BT$99,0),1))</f>
        <v>#N/A</v>
      </c>
      <c r="T361" s="268" t="e">
        <f>(INDEX(Finish_table!CB$4:CB$99,MATCH('10Year_History_Results'!$G361,Finish_table!CC$4:CC$99,0),1))</f>
        <v>#N/A</v>
      </c>
      <c r="U361" s="268" t="e">
        <f>(INDEX(Finish_table!CK$4:CK$99,MATCH('10Year_History_Results'!$G361,Finish_table!CL$4:CL$99,0),1))</f>
        <v>#N/A</v>
      </c>
      <c r="V361" s="288" t="e">
        <f>(INDEX(Finish_table!CT$4:CT$99,MATCH('10Year_History_Results'!$G361,Finish_table!CU$4:CU$99,0),1))</f>
        <v>#N/A</v>
      </c>
      <c r="W361" s="2"/>
      <c r="Z361">
        <f t="shared" si="159"/>
        <v>37</v>
      </c>
      <c r="AA361" s="117"/>
      <c r="AB361" s="2"/>
      <c r="AC361" s="2">
        <f t="shared" si="179"/>
        <v>10</v>
      </c>
      <c r="AD361" s="2">
        <f t="shared" si="160"/>
        <v>0</v>
      </c>
      <c r="AE361" s="2">
        <f t="shared" si="161"/>
        <v>0</v>
      </c>
      <c r="AF361" s="2">
        <f t="shared" si="162"/>
        <v>0</v>
      </c>
      <c r="AG361" s="2">
        <f t="shared" si="163"/>
        <v>0</v>
      </c>
      <c r="AH361" s="2">
        <f t="shared" si="164"/>
        <v>0</v>
      </c>
      <c r="AI361" s="2">
        <f t="shared" si="165"/>
        <v>0</v>
      </c>
      <c r="AJ361" s="2">
        <f t="shared" si="166"/>
        <v>0</v>
      </c>
      <c r="AK361" s="2">
        <f t="shared" si="167"/>
        <v>0</v>
      </c>
      <c r="AL361" s="154">
        <f t="shared" si="168"/>
        <v>0</v>
      </c>
      <c r="AM361" s="2">
        <f t="shared" si="180"/>
        <v>3.1622776601683795</v>
      </c>
      <c r="AN361" s="2"/>
      <c r="AO361">
        <f t="shared" si="181"/>
        <v>37</v>
      </c>
      <c r="AP361" s="117"/>
      <c r="AQ361" s="2"/>
      <c r="AR361" s="2">
        <f>INDEX('2001'!$B$44:$B$140,'10Year_History_Results'!BF361)</f>
        <v>14</v>
      </c>
      <c r="AS361" s="2">
        <f>INDEX('2002'!$B$44:$B$140,'10Year_History_Results'!BG361)</f>
        <v>0</v>
      </c>
      <c r="AT361" s="2">
        <f>INDEX('2003'!$B$44:$B$140,'10Year_History_Results'!BH361)</f>
        <v>0</v>
      </c>
      <c r="AU361" s="2">
        <f>INDEX('2004'!$B$44:$B$140,'10Year_History_Results'!BI361)</f>
        <v>0</v>
      </c>
      <c r="AV361" s="2">
        <f>INDEX('2005'!$B$44:$B$140,'10Year_History_Results'!BJ361)</f>
        <v>0</v>
      </c>
      <c r="AW361" s="2">
        <f>INDEX('2006'!$B$44:$B$140,'10Year_History_Results'!BK361)</f>
        <v>0</v>
      </c>
      <c r="AX361" s="2">
        <f>INDEX('2007'!$B$44:$B$140,'10Year_History_Results'!BL361)</f>
        <v>0</v>
      </c>
      <c r="AY361" s="2">
        <f>INDEX('2008'!$B$44:$B$140,'10Year_History_Results'!BM361)</f>
        <v>0</v>
      </c>
      <c r="AZ361" s="2">
        <f>INDEX('2009'!$B$44:$B$140,'10Year_History_Results'!BN361)</f>
        <v>0</v>
      </c>
      <c r="BA361" s="154">
        <f>INDEX('2010'!$B$44:$B$140,'10Year_History_Results'!BO361)</f>
        <v>0</v>
      </c>
      <c r="BC361">
        <f t="shared" si="182"/>
        <v>37</v>
      </c>
      <c r="BD361" s="117"/>
      <c r="BE361" s="2"/>
      <c r="BF361" s="2">
        <f>IF(ISNA(MATCH($BC361,'2001'!$A$44:$A$139,0)),97,MATCH($BC361,'2001'!$A$44:$A$139,0))</f>
        <v>6</v>
      </c>
      <c r="BG361" s="2">
        <f>IF(ISNA(MATCH($BC361,'2002'!$A$44:$A$139,0)),97,MATCH($BC361,'2002'!$A$44:$A$139,0))</f>
        <v>97</v>
      </c>
      <c r="BH361" s="2">
        <f>IF(ISNA(MATCH($BC361,'2003'!$A$44:$A$139,0)),97,MATCH($BC361,'2003'!$A$44:$A$139,0))</f>
        <v>97</v>
      </c>
      <c r="BI361" s="2">
        <f>IF(ISNA(MATCH($BC361,'2004'!$A$44:$A$139,0)),97,MATCH($BC361,'2004'!$A$44:$A$139,0))</f>
        <v>97</v>
      </c>
      <c r="BJ361" s="2">
        <f>IF(ISNA(MATCH($BC361,'2005'!$A$44:$A$139,0)),97,MATCH($BC361,'2005'!$A$44:$A$139,0))</f>
        <v>97</v>
      </c>
      <c r="BK361" s="2">
        <f>IF(ISNA(MATCH($BC361,'2006'!$A$44:$A$139,0)),97,MATCH($BC361,'2006'!$A$44:$A$139,0))</f>
        <v>97</v>
      </c>
      <c r="BL361" s="2">
        <f>IF(ISNA(MATCH($BC361,'2007'!$A$44:$A$139,0)),97,MATCH($BC361,'2007'!$A$44:$A$139,0))</f>
        <v>97</v>
      </c>
      <c r="BM361" s="2">
        <f>IF(ISNA(MATCH($BC361,'2008'!$A$44:$A$139,0)),97,MATCH($BC361,'2008'!$A$44:$A$139,0))</f>
        <v>97</v>
      </c>
      <c r="BN361" s="2">
        <f>IF(ISNA(MATCH($BC361,'2009'!$A$44:$A$139,0)),97,MATCH($BC361,'2009'!$A$44:$A$139,0))</f>
        <v>97</v>
      </c>
      <c r="BO361" s="154">
        <f>IF(ISNA(MATCH($BC361,'2010'!$A$44:$A$139,0)),97,MATCH($BC361,'2010'!$A$44:$A$139,0))</f>
        <v>97</v>
      </c>
      <c r="BQ361">
        <f t="shared" si="183"/>
        <v>37</v>
      </c>
      <c r="BR361" s="326"/>
      <c r="BS361" s="324"/>
      <c r="BT361" s="324">
        <f t="shared" si="184"/>
        <v>24</v>
      </c>
      <c r="BU361" s="324">
        <f t="shared" si="169"/>
        <v>15.9984</v>
      </c>
      <c r="BV361" s="324">
        <f t="shared" si="170"/>
        <v>10.66453344</v>
      </c>
      <c r="BW361" s="324">
        <f t="shared" si="171"/>
        <v>7.1089779911039992</v>
      </c>
      <c r="BX361" s="324">
        <f t="shared" si="172"/>
        <v>4.7388447288699256</v>
      </c>
      <c r="BY361" s="324">
        <f t="shared" si="173"/>
        <v>3.1589138962646923</v>
      </c>
      <c r="BZ361" s="324">
        <f t="shared" si="174"/>
        <v>2.1057320032500439</v>
      </c>
      <c r="CA361" s="324">
        <f t="shared" si="175"/>
        <v>1.4036809533664791</v>
      </c>
      <c r="CB361" s="324">
        <f t="shared" si="176"/>
        <v>0.93569372351409497</v>
      </c>
      <c r="CC361" s="325">
        <f t="shared" si="177"/>
        <v>0.62373343609449572</v>
      </c>
    </row>
    <row r="362" spans="2:81" ht="13.5" thickBot="1">
      <c r="B362" s="138">
        <v>182</v>
      </c>
      <c r="C362" s="52">
        <f t="shared" si="155"/>
        <v>1</v>
      </c>
      <c r="D362" s="52">
        <f t="shared" si="178"/>
        <v>1</v>
      </c>
      <c r="E362" s="99"/>
      <c r="F362" s="2">
        <f t="shared" si="185"/>
        <v>357</v>
      </c>
      <c r="G362" s="100">
        <v>38</v>
      </c>
      <c r="H362" s="169">
        <f t="shared" si="156"/>
        <v>1</v>
      </c>
      <c r="I362" s="169">
        <f t="shared" si="157"/>
        <v>24</v>
      </c>
      <c r="J362" s="331">
        <f t="shared" si="158"/>
        <v>0.62373343609449572</v>
      </c>
      <c r="K362" s="99"/>
      <c r="L362" s="268"/>
      <c r="M362" s="268" t="str">
        <f>(INDEX(Finish_table!R$4:R$83,MATCH('10Year_History_Results'!$G362,Finish_table!S$4:S$83,0),1))</f>
        <v>SF</v>
      </c>
      <c r="N362" s="268" t="e">
        <f>(INDEX(Finish_table!Z$4:Z$99,MATCH('10Year_History_Results'!$G362,Finish_table!AA$4:AA$99,0),1))</f>
        <v>#N/A</v>
      </c>
      <c r="O362" s="268" t="e">
        <f>(INDEX(Finish_table!AI$4:AI$99,MATCH('10Year_History_Results'!$G362,Finish_table!AJ$4:AJ$99,0),1))</f>
        <v>#N/A</v>
      </c>
      <c r="P362" s="268" t="e">
        <f>(INDEX(Finish_table!AR$4:AR$99,MATCH('10Year_History_Results'!$G362,Finish_table!AS$4:AS$99,0),1))</f>
        <v>#N/A</v>
      </c>
      <c r="Q362" s="268" t="e">
        <f>(INDEX(Finish_table!BA$4:BA$99,MATCH('10Year_History_Results'!$G362,Finish_table!BB$4:BB$99,0),1))</f>
        <v>#N/A</v>
      </c>
      <c r="R362" s="268" t="e">
        <f>(INDEX(Finish_table!BJ$4:BJ$99,MATCH('10Year_History_Results'!$G362,Finish_table!BK$4:BK$99,0),1))</f>
        <v>#N/A</v>
      </c>
      <c r="S362" s="268" t="e">
        <f>(INDEX(Finish_table!BS$4:BS$99,MATCH('10Year_History_Results'!$G362,Finish_table!BT$4:BT$99,0),1))</f>
        <v>#N/A</v>
      </c>
      <c r="T362" s="268" t="e">
        <f>(INDEX(Finish_table!CB$4:CB$99,MATCH('10Year_History_Results'!$G362,Finish_table!CC$4:CC$99,0),1))</f>
        <v>#N/A</v>
      </c>
      <c r="U362" s="268" t="e">
        <f>(INDEX(Finish_table!CK$4:CK$99,MATCH('10Year_History_Results'!$G362,Finish_table!CL$4:CL$99,0),1))</f>
        <v>#N/A</v>
      </c>
      <c r="V362" s="288" t="e">
        <f>(INDEX(Finish_table!CT$4:CT$99,MATCH('10Year_History_Results'!$G362,Finish_table!CU$4:CU$99,0),1))</f>
        <v>#N/A</v>
      </c>
      <c r="W362" s="2"/>
      <c r="Z362">
        <f t="shared" si="159"/>
        <v>38</v>
      </c>
      <c r="AA362" s="117"/>
      <c r="AB362" s="2"/>
      <c r="AC362" s="2">
        <f t="shared" si="179"/>
        <v>10</v>
      </c>
      <c r="AD362" s="2">
        <f t="shared" si="160"/>
        <v>0</v>
      </c>
      <c r="AE362" s="2">
        <f t="shared" si="161"/>
        <v>0</v>
      </c>
      <c r="AF362" s="2">
        <f t="shared" si="162"/>
        <v>0</v>
      </c>
      <c r="AG362" s="2">
        <f t="shared" si="163"/>
        <v>0</v>
      </c>
      <c r="AH362" s="2">
        <f t="shared" si="164"/>
        <v>0</v>
      </c>
      <c r="AI362" s="2">
        <f t="shared" si="165"/>
        <v>0</v>
      </c>
      <c r="AJ362" s="2">
        <f t="shared" si="166"/>
        <v>0</v>
      </c>
      <c r="AK362" s="2">
        <f t="shared" si="167"/>
        <v>0</v>
      </c>
      <c r="AL362" s="154">
        <f t="shared" si="168"/>
        <v>0</v>
      </c>
      <c r="AM362" s="2">
        <f t="shared" si="180"/>
        <v>3.1622776601683795</v>
      </c>
      <c r="AN362" s="2"/>
      <c r="AO362">
        <f t="shared" si="181"/>
        <v>38</v>
      </c>
      <c r="AP362" s="117"/>
      <c r="AQ362" s="2"/>
      <c r="AR362" s="2">
        <f>INDEX('2001'!$B$44:$B$140,'10Year_History_Results'!BF362)</f>
        <v>14</v>
      </c>
      <c r="AS362" s="2">
        <f>INDEX('2002'!$B$44:$B$140,'10Year_History_Results'!BG362)</f>
        <v>0</v>
      </c>
      <c r="AT362" s="2">
        <f>INDEX('2003'!$B$44:$B$140,'10Year_History_Results'!BH362)</f>
        <v>0</v>
      </c>
      <c r="AU362" s="2">
        <f>INDEX('2004'!$B$44:$B$140,'10Year_History_Results'!BI362)</f>
        <v>0</v>
      </c>
      <c r="AV362" s="2">
        <f>INDEX('2005'!$B$44:$B$140,'10Year_History_Results'!BJ362)</f>
        <v>0</v>
      </c>
      <c r="AW362" s="2">
        <f>INDEX('2006'!$B$44:$B$140,'10Year_History_Results'!BK362)</f>
        <v>0</v>
      </c>
      <c r="AX362" s="2">
        <f>INDEX('2007'!$B$44:$B$140,'10Year_History_Results'!BL362)</f>
        <v>0</v>
      </c>
      <c r="AY362" s="2">
        <f>INDEX('2008'!$B$44:$B$140,'10Year_History_Results'!BM362)</f>
        <v>0</v>
      </c>
      <c r="AZ362" s="2">
        <f>INDEX('2009'!$B$44:$B$140,'10Year_History_Results'!BN362)</f>
        <v>0</v>
      </c>
      <c r="BA362" s="154">
        <f>INDEX('2010'!$B$44:$B$140,'10Year_History_Results'!BO362)</f>
        <v>0</v>
      </c>
      <c r="BC362">
        <f t="shared" si="182"/>
        <v>38</v>
      </c>
      <c r="BD362" s="117"/>
      <c r="BE362" s="2"/>
      <c r="BF362" s="2">
        <f>IF(ISNA(MATCH($BC362,'2001'!$A$44:$A$139,0)),97,MATCH($BC362,'2001'!$A$44:$A$139,0))</f>
        <v>7</v>
      </c>
      <c r="BG362" s="2">
        <f>IF(ISNA(MATCH($BC362,'2002'!$A$44:$A$139,0)),97,MATCH($BC362,'2002'!$A$44:$A$139,0))</f>
        <v>97</v>
      </c>
      <c r="BH362" s="2">
        <f>IF(ISNA(MATCH($BC362,'2003'!$A$44:$A$139,0)),97,MATCH($BC362,'2003'!$A$44:$A$139,0))</f>
        <v>97</v>
      </c>
      <c r="BI362" s="2">
        <f>IF(ISNA(MATCH($BC362,'2004'!$A$44:$A$139,0)),97,MATCH($BC362,'2004'!$A$44:$A$139,0))</f>
        <v>97</v>
      </c>
      <c r="BJ362" s="2">
        <f>IF(ISNA(MATCH($BC362,'2005'!$A$44:$A$139,0)),97,MATCH($BC362,'2005'!$A$44:$A$139,0))</f>
        <v>97</v>
      </c>
      <c r="BK362" s="2">
        <f>IF(ISNA(MATCH($BC362,'2006'!$A$44:$A$139,0)),97,MATCH($BC362,'2006'!$A$44:$A$139,0))</f>
        <v>97</v>
      </c>
      <c r="BL362" s="2">
        <f>IF(ISNA(MATCH($BC362,'2007'!$A$44:$A$139,0)),97,MATCH($BC362,'2007'!$A$44:$A$139,0))</f>
        <v>97</v>
      </c>
      <c r="BM362" s="2">
        <f>IF(ISNA(MATCH($BC362,'2008'!$A$44:$A$139,0)),97,MATCH($BC362,'2008'!$A$44:$A$139,0))</f>
        <v>97</v>
      </c>
      <c r="BN362" s="2">
        <f>IF(ISNA(MATCH($BC362,'2009'!$A$44:$A$139,0)),97,MATCH($BC362,'2009'!$A$44:$A$139,0))</f>
        <v>97</v>
      </c>
      <c r="BO362" s="154">
        <f>IF(ISNA(MATCH($BC362,'2010'!$A$44:$A$139,0)),97,MATCH($BC362,'2010'!$A$44:$A$139,0))</f>
        <v>97</v>
      </c>
      <c r="BQ362">
        <f t="shared" si="183"/>
        <v>38</v>
      </c>
      <c r="BR362" s="326"/>
      <c r="BS362" s="324"/>
      <c r="BT362" s="324">
        <f t="shared" si="184"/>
        <v>24</v>
      </c>
      <c r="BU362" s="324">
        <f t="shared" si="169"/>
        <v>15.9984</v>
      </c>
      <c r="BV362" s="324">
        <f t="shared" si="170"/>
        <v>10.66453344</v>
      </c>
      <c r="BW362" s="324">
        <f t="shared" si="171"/>
        <v>7.1089779911039992</v>
      </c>
      <c r="BX362" s="324">
        <f t="shared" si="172"/>
        <v>4.7388447288699256</v>
      </c>
      <c r="BY362" s="324">
        <f t="shared" si="173"/>
        <v>3.1589138962646923</v>
      </c>
      <c r="BZ362" s="324">
        <f t="shared" si="174"/>
        <v>2.1057320032500439</v>
      </c>
      <c r="CA362" s="324">
        <f t="shared" si="175"/>
        <v>1.4036809533664791</v>
      </c>
      <c r="CB362" s="324">
        <f t="shared" si="176"/>
        <v>0.93569372351409497</v>
      </c>
      <c r="CC362" s="325">
        <f t="shared" si="177"/>
        <v>0.62373343609449572</v>
      </c>
    </row>
    <row r="363" spans="2:81" ht="13.5" thickBot="1">
      <c r="B363" s="138">
        <v>188</v>
      </c>
      <c r="C363" s="52">
        <f t="shared" si="155"/>
        <v>1</v>
      </c>
      <c r="D363" s="52">
        <f t="shared" si="178"/>
        <v>0</v>
      </c>
      <c r="E363" s="99"/>
      <c r="F363" s="2">
        <f t="shared" si="185"/>
        <v>358</v>
      </c>
      <c r="G363" s="100">
        <v>235</v>
      </c>
      <c r="H363" s="169">
        <f t="shared" si="156"/>
        <v>1</v>
      </c>
      <c r="I363" s="169">
        <f t="shared" si="157"/>
        <v>24</v>
      </c>
      <c r="J363" s="331">
        <f t="shared" si="158"/>
        <v>0.62373343609449572</v>
      </c>
      <c r="K363" s="99"/>
      <c r="L363" s="268"/>
      <c r="M363" s="268" t="str">
        <f>(INDEX(Finish_table!R$4:R$83,MATCH('10Year_History_Results'!$G363,Finish_table!S$4:S$83,0),1))</f>
        <v>SF</v>
      </c>
      <c r="N363" s="268" t="e">
        <f>(INDEX(Finish_table!Z$4:Z$99,MATCH('10Year_History_Results'!$G363,Finish_table!AA$4:AA$99,0),1))</f>
        <v>#N/A</v>
      </c>
      <c r="O363" s="268" t="e">
        <f>(INDEX(Finish_table!AI$4:AI$99,MATCH('10Year_History_Results'!$G363,Finish_table!AJ$4:AJ$99,0),1))</f>
        <v>#N/A</v>
      </c>
      <c r="P363" s="268" t="e">
        <f>(INDEX(Finish_table!AR$4:AR$99,MATCH('10Year_History_Results'!$G363,Finish_table!AS$4:AS$99,0),1))</f>
        <v>#N/A</v>
      </c>
      <c r="Q363" s="268" t="e">
        <f>(INDEX(Finish_table!BA$4:BA$99,MATCH('10Year_History_Results'!$G363,Finish_table!BB$4:BB$99,0),1))</f>
        <v>#N/A</v>
      </c>
      <c r="R363" s="268" t="e">
        <f>(INDEX(Finish_table!BJ$4:BJ$99,MATCH('10Year_History_Results'!$G363,Finish_table!BK$4:BK$99,0),1))</f>
        <v>#N/A</v>
      </c>
      <c r="S363" s="268" t="e">
        <f>(INDEX(Finish_table!BS$4:BS$99,MATCH('10Year_History_Results'!$G363,Finish_table!BT$4:BT$99,0),1))</f>
        <v>#N/A</v>
      </c>
      <c r="T363" s="268" t="e">
        <f>(INDEX(Finish_table!CB$4:CB$99,MATCH('10Year_History_Results'!$G363,Finish_table!CC$4:CC$99,0),1))</f>
        <v>#N/A</v>
      </c>
      <c r="U363" s="268" t="e">
        <f>(INDEX(Finish_table!CK$4:CK$99,MATCH('10Year_History_Results'!$G363,Finish_table!CL$4:CL$99,0),1))</f>
        <v>#N/A</v>
      </c>
      <c r="V363" s="288" t="e">
        <f>(INDEX(Finish_table!CT$4:CT$99,MATCH('10Year_History_Results'!$G363,Finish_table!CU$4:CU$99,0),1))</f>
        <v>#N/A</v>
      </c>
      <c r="W363" s="2"/>
      <c r="Z363">
        <f t="shared" si="159"/>
        <v>235</v>
      </c>
      <c r="AA363" s="117"/>
      <c r="AB363" s="2"/>
      <c r="AC363" s="2">
        <f t="shared" si="179"/>
        <v>10</v>
      </c>
      <c r="AD363" s="2">
        <f t="shared" si="160"/>
        <v>0</v>
      </c>
      <c r="AE363" s="2">
        <f t="shared" si="161"/>
        <v>0</v>
      </c>
      <c r="AF363" s="2">
        <f t="shared" si="162"/>
        <v>0</v>
      </c>
      <c r="AG363" s="2">
        <f t="shared" si="163"/>
        <v>0</v>
      </c>
      <c r="AH363" s="2">
        <f t="shared" si="164"/>
        <v>0</v>
      </c>
      <c r="AI363" s="2">
        <f t="shared" si="165"/>
        <v>0</v>
      </c>
      <c r="AJ363" s="2">
        <f t="shared" si="166"/>
        <v>0</v>
      </c>
      <c r="AK363" s="2">
        <f t="shared" si="167"/>
        <v>0</v>
      </c>
      <c r="AL363" s="154">
        <f t="shared" si="168"/>
        <v>0</v>
      </c>
      <c r="AM363" s="2">
        <f t="shared" si="180"/>
        <v>3.1622776601683795</v>
      </c>
      <c r="AN363" s="2"/>
      <c r="AO363">
        <f t="shared" si="181"/>
        <v>235</v>
      </c>
      <c r="AP363" s="117"/>
      <c r="AQ363" s="2"/>
      <c r="AR363" s="2">
        <f>INDEX('2001'!$B$44:$B$140,'10Year_History_Results'!BF363)</f>
        <v>14</v>
      </c>
      <c r="AS363" s="2">
        <f>INDEX('2002'!$B$44:$B$140,'10Year_History_Results'!BG363)</f>
        <v>0</v>
      </c>
      <c r="AT363" s="2">
        <f>INDEX('2003'!$B$44:$B$140,'10Year_History_Results'!BH363)</f>
        <v>0</v>
      </c>
      <c r="AU363" s="2">
        <f>INDEX('2004'!$B$44:$B$140,'10Year_History_Results'!BI363)</f>
        <v>0</v>
      </c>
      <c r="AV363" s="2">
        <f>INDEX('2005'!$B$44:$B$140,'10Year_History_Results'!BJ363)</f>
        <v>0</v>
      </c>
      <c r="AW363" s="2">
        <f>INDEX('2006'!$B$44:$B$140,'10Year_History_Results'!BK363)</f>
        <v>0</v>
      </c>
      <c r="AX363" s="2">
        <f>INDEX('2007'!$B$44:$B$140,'10Year_History_Results'!BL363)</f>
        <v>0</v>
      </c>
      <c r="AY363" s="2">
        <f>INDEX('2008'!$B$44:$B$140,'10Year_History_Results'!BM363)</f>
        <v>0</v>
      </c>
      <c r="AZ363" s="2">
        <f>INDEX('2009'!$B$44:$B$140,'10Year_History_Results'!BN363)</f>
        <v>0</v>
      </c>
      <c r="BA363" s="154">
        <f>INDEX('2010'!$B$44:$B$140,'10Year_History_Results'!BO363)</f>
        <v>0</v>
      </c>
      <c r="BC363">
        <f t="shared" si="182"/>
        <v>235</v>
      </c>
      <c r="BD363" s="117"/>
      <c r="BE363" s="2"/>
      <c r="BF363" s="2">
        <f>IF(ISNA(MATCH($BC363,'2001'!$A$44:$A$139,0)),97,MATCH($BC363,'2001'!$A$44:$A$139,0))</f>
        <v>50</v>
      </c>
      <c r="BG363" s="2">
        <f>IF(ISNA(MATCH($BC363,'2002'!$A$44:$A$139,0)),97,MATCH($BC363,'2002'!$A$44:$A$139,0))</f>
        <v>97</v>
      </c>
      <c r="BH363" s="2">
        <f>IF(ISNA(MATCH($BC363,'2003'!$A$44:$A$139,0)),97,MATCH($BC363,'2003'!$A$44:$A$139,0))</f>
        <v>97</v>
      </c>
      <c r="BI363" s="2">
        <f>IF(ISNA(MATCH($BC363,'2004'!$A$44:$A$139,0)),97,MATCH($BC363,'2004'!$A$44:$A$139,0))</f>
        <v>97</v>
      </c>
      <c r="BJ363" s="2">
        <f>IF(ISNA(MATCH($BC363,'2005'!$A$44:$A$139,0)),97,MATCH($BC363,'2005'!$A$44:$A$139,0))</f>
        <v>97</v>
      </c>
      <c r="BK363" s="2">
        <f>IF(ISNA(MATCH($BC363,'2006'!$A$44:$A$139,0)),97,MATCH($BC363,'2006'!$A$44:$A$139,0))</f>
        <v>97</v>
      </c>
      <c r="BL363" s="2">
        <f>IF(ISNA(MATCH($BC363,'2007'!$A$44:$A$139,0)),97,MATCH($BC363,'2007'!$A$44:$A$139,0))</f>
        <v>97</v>
      </c>
      <c r="BM363" s="2">
        <f>IF(ISNA(MATCH($BC363,'2008'!$A$44:$A$139,0)),97,MATCH($BC363,'2008'!$A$44:$A$139,0))</f>
        <v>97</v>
      </c>
      <c r="BN363" s="2">
        <f>IF(ISNA(MATCH($BC363,'2009'!$A$44:$A$139,0)),97,MATCH($BC363,'2009'!$A$44:$A$139,0))</f>
        <v>97</v>
      </c>
      <c r="BO363" s="154">
        <f>IF(ISNA(MATCH($BC363,'2010'!$A$44:$A$139,0)),97,MATCH($BC363,'2010'!$A$44:$A$139,0))</f>
        <v>97</v>
      </c>
      <c r="BQ363">
        <f t="shared" si="183"/>
        <v>235</v>
      </c>
      <c r="BR363" s="326"/>
      <c r="BS363" s="324"/>
      <c r="BT363" s="324">
        <f t="shared" si="184"/>
        <v>24</v>
      </c>
      <c r="BU363" s="324">
        <f t="shared" si="169"/>
        <v>15.9984</v>
      </c>
      <c r="BV363" s="324">
        <f t="shared" si="170"/>
        <v>10.66453344</v>
      </c>
      <c r="BW363" s="324">
        <f t="shared" si="171"/>
        <v>7.1089779911039992</v>
      </c>
      <c r="BX363" s="324">
        <f t="shared" si="172"/>
        <v>4.7388447288699256</v>
      </c>
      <c r="BY363" s="324">
        <f t="shared" si="173"/>
        <v>3.1589138962646923</v>
      </c>
      <c r="BZ363" s="324">
        <f t="shared" si="174"/>
        <v>2.1057320032500439</v>
      </c>
      <c r="CA363" s="324">
        <f t="shared" si="175"/>
        <v>1.4036809533664791</v>
      </c>
      <c r="CB363" s="324">
        <f t="shared" si="176"/>
        <v>0.93569372351409497</v>
      </c>
      <c r="CC363" s="325">
        <f t="shared" si="177"/>
        <v>0.62373343609449572</v>
      </c>
    </row>
    <row r="364" spans="2:81" ht="13.5" thickBot="1">
      <c r="B364" s="138">
        <v>188</v>
      </c>
      <c r="C364" s="52">
        <f t="shared" si="155"/>
        <v>2</v>
      </c>
      <c r="D364" s="52">
        <f t="shared" si="178"/>
        <v>0</v>
      </c>
      <c r="E364" s="99"/>
      <c r="F364" s="2">
        <f t="shared" si="185"/>
        <v>359</v>
      </c>
      <c r="G364" s="100">
        <v>501</v>
      </c>
      <c r="H364" s="169">
        <f t="shared" si="156"/>
        <v>1</v>
      </c>
      <c r="I364" s="169">
        <f t="shared" si="157"/>
        <v>7</v>
      </c>
      <c r="J364" s="331">
        <f t="shared" si="158"/>
        <v>0.61417183428126276</v>
      </c>
      <c r="K364" s="99"/>
      <c r="L364" s="268"/>
      <c r="M364" s="268" t="e">
        <f>(INDEX(Finish_table!R$4:R$83,MATCH('10Year_History_Results'!$G364,Finish_table!S$4:S$83,0),1))</f>
        <v>#N/A</v>
      </c>
      <c r="N364" s="268" t="e">
        <f>(INDEX(Finish_table!Z$4:Z$99,MATCH('10Year_History_Results'!$G364,Finish_table!AA$4:AA$99,0),1))</f>
        <v>#N/A</v>
      </c>
      <c r="O364" s="268" t="e">
        <f>(INDEX(Finish_table!AI$4:AI$99,MATCH('10Year_History_Results'!$G364,Finish_table!AJ$4:AJ$99,0),1))</f>
        <v>#N/A</v>
      </c>
      <c r="P364" s="268" t="str">
        <f>(INDEX(Finish_table!AR$4:AR$99,MATCH('10Year_History_Results'!$G364,Finish_table!AS$4:AS$99,0),1))</f>
        <v>QF</v>
      </c>
      <c r="Q364" s="268" t="e">
        <f>(INDEX(Finish_table!BA$4:BA$99,MATCH('10Year_History_Results'!$G364,Finish_table!BB$4:BB$99,0),1))</f>
        <v>#N/A</v>
      </c>
      <c r="R364" s="268" t="e">
        <f>(INDEX(Finish_table!BJ$4:BJ$99,MATCH('10Year_History_Results'!$G364,Finish_table!BK$4:BK$99,0),1))</f>
        <v>#N/A</v>
      </c>
      <c r="S364" s="268" t="e">
        <f>(INDEX(Finish_table!BS$4:BS$99,MATCH('10Year_History_Results'!$G364,Finish_table!BT$4:BT$99,0),1))</f>
        <v>#N/A</v>
      </c>
      <c r="T364" s="268" t="e">
        <f>(INDEX(Finish_table!CB$4:CB$99,MATCH('10Year_History_Results'!$G364,Finish_table!CC$4:CC$99,0),1))</f>
        <v>#N/A</v>
      </c>
      <c r="U364" s="268" t="e">
        <f>(INDEX(Finish_table!CK$4:CK$99,MATCH('10Year_History_Results'!$G364,Finish_table!CL$4:CL$99,0),1))</f>
        <v>#N/A</v>
      </c>
      <c r="V364" s="288" t="e">
        <f>(INDEX(Finish_table!CT$4:CT$99,MATCH('10Year_History_Results'!$G364,Finish_table!CU$4:CU$99,0),1))</f>
        <v>#N/A</v>
      </c>
      <c r="W364" s="2"/>
      <c r="Z364">
        <f t="shared" si="159"/>
        <v>501</v>
      </c>
      <c r="AA364" s="117"/>
      <c r="AB364" s="2"/>
      <c r="AC364" s="2">
        <f t="shared" si="179"/>
        <v>0</v>
      </c>
      <c r="AD364" s="2">
        <f t="shared" si="160"/>
        <v>0</v>
      </c>
      <c r="AE364" s="2">
        <f t="shared" si="161"/>
        <v>0</v>
      </c>
      <c r="AF364" s="2">
        <f t="shared" si="162"/>
        <v>0</v>
      </c>
      <c r="AG364" s="2">
        <f t="shared" si="163"/>
        <v>0</v>
      </c>
      <c r="AH364" s="2">
        <f t="shared" si="164"/>
        <v>0</v>
      </c>
      <c r="AI364" s="2">
        <f t="shared" si="165"/>
        <v>0</v>
      </c>
      <c r="AJ364" s="2">
        <f t="shared" si="166"/>
        <v>0</v>
      </c>
      <c r="AK364" s="2">
        <f t="shared" si="167"/>
        <v>0</v>
      </c>
      <c r="AL364" s="154">
        <f t="shared" si="168"/>
        <v>0</v>
      </c>
      <c r="AM364" s="2">
        <f t="shared" si="180"/>
        <v>0</v>
      </c>
      <c r="AN364" s="2"/>
      <c r="AO364">
        <f t="shared" si="181"/>
        <v>501</v>
      </c>
      <c r="AP364" s="117"/>
      <c r="AQ364" s="2"/>
      <c r="AR364" s="2">
        <f>INDEX('2001'!$B$44:$B$140,'10Year_History_Results'!BF364)</f>
        <v>0</v>
      </c>
      <c r="AS364" s="2">
        <f>INDEX('2002'!$B$44:$B$140,'10Year_History_Results'!BG364)</f>
        <v>0</v>
      </c>
      <c r="AT364" s="2">
        <f>INDEX('2003'!$B$44:$B$140,'10Year_History_Results'!BH364)</f>
        <v>0</v>
      </c>
      <c r="AU364" s="2">
        <f>INDEX('2004'!$B$44:$B$140,'10Year_History_Results'!BI364)</f>
        <v>7</v>
      </c>
      <c r="AV364" s="2">
        <f>INDEX('2005'!$B$44:$B$140,'10Year_History_Results'!BJ364)</f>
        <v>0</v>
      </c>
      <c r="AW364" s="2">
        <f>INDEX('2006'!$B$44:$B$140,'10Year_History_Results'!BK364)</f>
        <v>0</v>
      </c>
      <c r="AX364" s="2">
        <f>INDEX('2007'!$B$44:$B$140,'10Year_History_Results'!BL364)</f>
        <v>0</v>
      </c>
      <c r="AY364" s="2">
        <f>INDEX('2008'!$B$44:$B$140,'10Year_History_Results'!BM364)</f>
        <v>0</v>
      </c>
      <c r="AZ364" s="2">
        <f>INDEX('2009'!$B$44:$B$140,'10Year_History_Results'!BN364)</f>
        <v>0</v>
      </c>
      <c r="BA364" s="154">
        <f>INDEX('2010'!$B$44:$B$140,'10Year_History_Results'!BO364)</f>
        <v>0</v>
      </c>
      <c r="BC364">
        <f t="shared" si="182"/>
        <v>501</v>
      </c>
      <c r="BD364" s="117"/>
      <c r="BE364" s="2"/>
      <c r="BF364" s="2">
        <f>IF(ISNA(MATCH($BC364,'2001'!$A$44:$A$139,0)),97,MATCH($BC364,'2001'!$A$44:$A$139,0))</f>
        <v>97</v>
      </c>
      <c r="BG364" s="2">
        <f>IF(ISNA(MATCH($BC364,'2002'!$A$44:$A$139,0)),97,MATCH($BC364,'2002'!$A$44:$A$139,0))</f>
        <v>97</v>
      </c>
      <c r="BH364" s="2">
        <f>IF(ISNA(MATCH($BC364,'2003'!$A$44:$A$139,0)),97,MATCH($BC364,'2003'!$A$44:$A$139,0))</f>
        <v>97</v>
      </c>
      <c r="BI364" s="2">
        <f>IF(ISNA(MATCH($BC364,'2004'!$A$44:$A$139,0)),97,MATCH($BC364,'2004'!$A$44:$A$139,0))</f>
        <v>67</v>
      </c>
      <c r="BJ364" s="2">
        <f>IF(ISNA(MATCH($BC364,'2005'!$A$44:$A$139,0)),97,MATCH($BC364,'2005'!$A$44:$A$139,0))</f>
        <v>97</v>
      </c>
      <c r="BK364" s="2">
        <f>IF(ISNA(MATCH($BC364,'2006'!$A$44:$A$139,0)),97,MATCH($BC364,'2006'!$A$44:$A$139,0))</f>
        <v>97</v>
      </c>
      <c r="BL364" s="2">
        <f>IF(ISNA(MATCH($BC364,'2007'!$A$44:$A$139,0)),97,MATCH($BC364,'2007'!$A$44:$A$139,0))</f>
        <v>97</v>
      </c>
      <c r="BM364" s="2">
        <f>IF(ISNA(MATCH($BC364,'2008'!$A$44:$A$139,0)),97,MATCH($BC364,'2008'!$A$44:$A$139,0))</f>
        <v>97</v>
      </c>
      <c r="BN364" s="2">
        <f>IF(ISNA(MATCH($BC364,'2009'!$A$44:$A$139,0)),97,MATCH($BC364,'2009'!$A$44:$A$139,0))</f>
        <v>97</v>
      </c>
      <c r="BO364" s="154">
        <f>IF(ISNA(MATCH($BC364,'2010'!$A$44:$A$139,0)),97,MATCH($BC364,'2010'!$A$44:$A$139,0))</f>
        <v>97</v>
      </c>
      <c r="BQ364">
        <f t="shared" si="183"/>
        <v>501</v>
      </c>
      <c r="BR364" s="326"/>
      <c r="BS364" s="324"/>
      <c r="BT364" s="324">
        <f t="shared" si="184"/>
        <v>0</v>
      </c>
      <c r="BU364" s="324">
        <f t="shared" si="169"/>
        <v>0</v>
      </c>
      <c r="BV364" s="324">
        <f t="shared" si="170"/>
        <v>0</v>
      </c>
      <c r="BW364" s="324">
        <f t="shared" si="171"/>
        <v>7</v>
      </c>
      <c r="BX364" s="324">
        <f t="shared" si="172"/>
        <v>4.6661999999999999</v>
      </c>
      <c r="BY364" s="324">
        <f t="shared" si="173"/>
        <v>3.1104889199999999</v>
      </c>
      <c r="BZ364" s="324">
        <f t="shared" si="174"/>
        <v>2.0734519140719998</v>
      </c>
      <c r="CA364" s="324">
        <f t="shared" si="175"/>
        <v>1.3821630459203951</v>
      </c>
      <c r="CB364" s="324">
        <f t="shared" si="176"/>
        <v>0.92134988641053528</v>
      </c>
      <c r="CC364" s="325">
        <f t="shared" si="177"/>
        <v>0.61417183428126276</v>
      </c>
    </row>
    <row r="365" spans="2:81" ht="13.5" thickBot="1">
      <c r="B365" s="138">
        <v>188</v>
      </c>
      <c r="C365" s="52">
        <f t="shared" si="155"/>
        <v>3</v>
      </c>
      <c r="D365" s="52">
        <f t="shared" si="178"/>
        <v>0</v>
      </c>
      <c r="E365" s="99"/>
      <c r="F365" s="2">
        <f t="shared" si="185"/>
        <v>360</v>
      </c>
      <c r="G365" s="100">
        <v>114</v>
      </c>
      <c r="H365" s="169">
        <f t="shared" si="156"/>
        <v>1</v>
      </c>
      <c r="I365" s="169">
        <f t="shared" si="157"/>
        <v>23</v>
      </c>
      <c r="J365" s="331">
        <f t="shared" si="158"/>
        <v>0.5977445429238919</v>
      </c>
      <c r="K365" s="99"/>
      <c r="L365" s="268"/>
      <c r="M365" s="268" t="str">
        <f>(INDEX(Finish_table!R$4:R$83,MATCH('10Year_History_Results'!$G365,Finish_table!S$4:S$83,0),1))</f>
        <v>SF</v>
      </c>
      <c r="N365" s="268" t="e">
        <f>(INDEX(Finish_table!Z$4:Z$99,MATCH('10Year_History_Results'!$G365,Finish_table!AA$4:AA$99,0),1))</f>
        <v>#N/A</v>
      </c>
      <c r="O365" s="268" t="e">
        <f>(INDEX(Finish_table!AI$4:AI$99,MATCH('10Year_History_Results'!$G365,Finish_table!AJ$4:AJ$99,0),1))</f>
        <v>#N/A</v>
      </c>
      <c r="P365" s="268" t="e">
        <f>(INDEX(Finish_table!AR$4:AR$99,MATCH('10Year_History_Results'!$G365,Finish_table!AS$4:AS$99,0),1))</f>
        <v>#N/A</v>
      </c>
      <c r="Q365" s="268" t="e">
        <f>(INDEX(Finish_table!BA$4:BA$99,MATCH('10Year_History_Results'!$G365,Finish_table!BB$4:BB$99,0),1))</f>
        <v>#N/A</v>
      </c>
      <c r="R365" s="268" t="e">
        <f>(INDEX(Finish_table!BJ$4:BJ$99,MATCH('10Year_History_Results'!$G365,Finish_table!BK$4:BK$99,0),1))</f>
        <v>#N/A</v>
      </c>
      <c r="S365" s="268" t="e">
        <f>(INDEX(Finish_table!BS$4:BS$99,MATCH('10Year_History_Results'!$G365,Finish_table!BT$4:BT$99,0),1))</f>
        <v>#N/A</v>
      </c>
      <c r="T365" s="268" t="e">
        <f>(INDEX(Finish_table!CB$4:CB$99,MATCH('10Year_History_Results'!$G365,Finish_table!CC$4:CC$99,0),1))</f>
        <v>#N/A</v>
      </c>
      <c r="U365" s="268" t="e">
        <f>(INDEX(Finish_table!CK$4:CK$99,MATCH('10Year_History_Results'!$G365,Finish_table!CL$4:CL$99,0),1))</f>
        <v>#N/A</v>
      </c>
      <c r="V365" s="288" t="e">
        <f>(INDEX(Finish_table!CT$4:CT$99,MATCH('10Year_History_Results'!$G365,Finish_table!CU$4:CU$99,0),1))</f>
        <v>#N/A</v>
      </c>
      <c r="W365" s="2"/>
      <c r="Z365">
        <f t="shared" si="159"/>
        <v>114</v>
      </c>
      <c r="AA365" s="117"/>
      <c r="AB365" s="2"/>
      <c r="AC365" s="2">
        <f t="shared" si="179"/>
        <v>10</v>
      </c>
      <c r="AD365" s="2">
        <f t="shared" si="160"/>
        <v>0</v>
      </c>
      <c r="AE365" s="2">
        <f t="shared" si="161"/>
        <v>0</v>
      </c>
      <c r="AF365" s="2">
        <f t="shared" si="162"/>
        <v>0</v>
      </c>
      <c r="AG365" s="2">
        <f t="shared" si="163"/>
        <v>0</v>
      </c>
      <c r="AH365" s="2">
        <f t="shared" si="164"/>
        <v>0</v>
      </c>
      <c r="AI365" s="2">
        <f t="shared" si="165"/>
        <v>0</v>
      </c>
      <c r="AJ365" s="2">
        <f t="shared" si="166"/>
        <v>0</v>
      </c>
      <c r="AK365" s="2">
        <f t="shared" si="167"/>
        <v>0</v>
      </c>
      <c r="AL365" s="154">
        <f t="shared" si="168"/>
        <v>0</v>
      </c>
      <c r="AM365" s="2">
        <f t="shared" si="180"/>
        <v>3.1622776601683795</v>
      </c>
      <c r="AN365" s="2"/>
      <c r="AO365">
        <f t="shared" si="181"/>
        <v>114</v>
      </c>
      <c r="AP365" s="117"/>
      <c r="AQ365" s="2"/>
      <c r="AR365" s="2">
        <f>INDEX('2001'!$B$44:$B$140,'10Year_History_Results'!BF365)</f>
        <v>13</v>
      </c>
      <c r="AS365" s="2">
        <f>INDEX('2002'!$B$44:$B$140,'10Year_History_Results'!BG365)</f>
        <v>0</v>
      </c>
      <c r="AT365" s="2">
        <f>INDEX('2003'!$B$44:$B$140,'10Year_History_Results'!BH365)</f>
        <v>0</v>
      </c>
      <c r="AU365" s="2">
        <f>INDEX('2004'!$B$44:$B$140,'10Year_History_Results'!BI365)</f>
        <v>0</v>
      </c>
      <c r="AV365" s="2">
        <f>INDEX('2005'!$B$44:$B$140,'10Year_History_Results'!BJ365)</f>
        <v>0</v>
      </c>
      <c r="AW365" s="2">
        <f>INDEX('2006'!$B$44:$B$140,'10Year_History_Results'!BK365)</f>
        <v>0</v>
      </c>
      <c r="AX365" s="2">
        <f>INDEX('2007'!$B$44:$B$140,'10Year_History_Results'!BL365)</f>
        <v>0</v>
      </c>
      <c r="AY365" s="2">
        <f>INDEX('2008'!$B$44:$B$140,'10Year_History_Results'!BM365)</f>
        <v>0</v>
      </c>
      <c r="AZ365" s="2">
        <f>INDEX('2009'!$B$44:$B$140,'10Year_History_Results'!BN365)</f>
        <v>0</v>
      </c>
      <c r="BA365" s="154">
        <f>INDEX('2010'!$B$44:$B$140,'10Year_History_Results'!BO365)</f>
        <v>0</v>
      </c>
      <c r="BC365">
        <f t="shared" si="182"/>
        <v>114</v>
      </c>
      <c r="BD365" s="117"/>
      <c r="BE365" s="2"/>
      <c r="BF365" s="2">
        <f>IF(ISNA(MATCH($BC365,'2001'!$A$44:$A$139,0)),97,MATCH($BC365,'2001'!$A$44:$A$139,0))</f>
        <v>25</v>
      </c>
      <c r="BG365" s="2">
        <f>IF(ISNA(MATCH($BC365,'2002'!$A$44:$A$139,0)),97,MATCH($BC365,'2002'!$A$44:$A$139,0))</f>
        <v>97</v>
      </c>
      <c r="BH365" s="2">
        <f>IF(ISNA(MATCH($BC365,'2003'!$A$44:$A$139,0)),97,MATCH($BC365,'2003'!$A$44:$A$139,0))</f>
        <v>97</v>
      </c>
      <c r="BI365" s="2">
        <f>IF(ISNA(MATCH($BC365,'2004'!$A$44:$A$139,0)),97,MATCH($BC365,'2004'!$A$44:$A$139,0))</f>
        <v>97</v>
      </c>
      <c r="BJ365" s="2">
        <f>IF(ISNA(MATCH($BC365,'2005'!$A$44:$A$139,0)),97,MATCH($BC365,'2005'!$A$44:$A$139,0))</f>
        <v>97</v>
      </c>
      <c r="BK365" s="2">
        <f>IF(ISNA(MATCH($BC365,'2006'!$A$44:$A$139,0)),97,MATCH($BC365,'2006'!$A$44:$A$139,0))</f>
        <v>97</v>
      </c>
      <c r="BL365" s="2">
        <f>IF(ISNA(MATCH($BC365,'2007'!$A$44:$A$139,0)),97,MATCH($BC365,'2007'!$A$44:$A$139,0))</f>
        <v>97</v>
      </c>
      <c r="BM365" s="2">
        <f>IF(ISNA(MATCH($BC365,'2008'!$A$44:$A$139,0)),97,MATCH($BC365,'2008'!$A$44:$A$139,0))</f>
        <v>97</v>
      </c>
      <c r="BN365" s="2">
        <f>IF(ISNA(MATCH($BC365,'2009'!$A$44:$A$139,0)),97,MATCH($BC365,'2009'!$A$44:$A$139,0))</f>
        <v>97</v>
      </c>
      <c r="BO365" s="154">
        <f>IF(ISNA(MATCH($BC365,'2010'!$A$44:$A$139,0)),97,MATCH($BC365,'2010'!$A$44:$A$139,0))</f>
        <v>97</v>
      </c>
      <c r="BQ365">
        <f t="shared" si="183"/>
        <v>114</v>
      </c>
      <c r="BR365" s="326"/>
      <c r="BS365" s="324"/>
      <c r="BT365" s="324">
        <f t="shared" si="184"/>
        <v>23</v>
      </c>
      <c r="BU365" s="324">
        <f t="shared" si="169"/>
        <v>15.331799999999999</v>
      </c>
      <c r="BV365" s="324">
        <f t="shared" si="170"/>
        <v>10.22017788</v>
      </c>
      <c r="BW365" s="324">
        <f t="shared" si="171"/>
        <v>6.8127705748079999</v>
      </c>
      <c r="BX365" s="324">
        <f t="shared" si="172"/>
        <v>4.5413928651670128</v>
      </c>
      <c r="BY365" s="324">
        <f t="shared" si="173"/>
        <v>3.0272924839203306</v>
      </c>
      <c r="BZ365" s="324">
        <f t="shared" si="174"/>
        <v>2.0179931697812923</v>
      </c>
      <c r="CA365" s="324">
        <f t="shared" si="175"/>
        <v>1.3451942469762095</v>
      </c>
      <c r="CB365" s="324">
        <f t="shared" si="176"/>
        <v>0.89670648503434125</v>
      </c>
      <c r="CC365" s="325">
        <f t="shared" si="177"/>
        <v>0.5977445429238919</v>
      </c>
    </row>
    <row r="366" spans="2:81" ht="13.5" thickBot="1">
      <c r="B366" s="138">
        <v>188</v>
      </c>
      <c r="C366" s="52">
        <f t="shared" si="155"/>
        <v>4</v>
      </c>
      <c r="D366" s="52">
        <f t="shared" si="178"/>
        <v>0</v>
      </c>
      <c r="E366" s="99"/>
      <c r="F366" s="2">
        <f t="shared" si="185"/>
        <v>361</v>
      </c>
      <c r="G366" s="100">
        <v>174</v>
      </c>
      <c r="H366" s="169">
        <f t="shared" si="156"/>
        <v>1</v>
      </c>
      <c r="I366" s="169">
        <f t="shared" si="157"/>
        <v>23</v>
      </c>
      <c r="J366" s="331">
        <f t="shared" si="158"/>
        <v>0.5977445429238919</v>
      </c>
      <c r="K366" s="99"/>
      <c r="L366" s="268"/>
      <c r="M366" s="268" t="str">
        <f>(INDEX(Finish_table!R$4:R$83,MATCH('10Year_History_Results'!$G366,Finish_table!S$4:S$83,0),1))</f>
        <v>SF</v>
      </c>
      <c r="N366" s="268" t="e">
        <f>(INDEX(Finish_table!Z$4:Z$99,MATCH('10Year_History_Results'!$G366,Finish_table!AA$4:AA$99,0),1))</f>
        <v>#N/A</v>
      </c>
      <c r="O366" s="268" t="e">
        <f>(INDEX(Finish_table!AI$4:AI$99,MATCH('10Year_History_Results'!$G366,Finish_table!AJ$4:AJ$99,0),1))</f>
        <v>#N/A</v>
      </c>
      <c r="P366" s="268" t="e">
        <f>(INDEX(Finish_table!AR$4:AR$99,MATCH('10Year_History_Results'!$G366,Finish_table!AS$4:AS$99,0),1))</f>
        <v>#N/A</v>
      </c>
      <c r="Q366" s="268" t="e">
        <f>(INDEX(Finish_table!BA$4:BA$99,MATCH('10Year_History_Results'!$G366,Finish_table!BB$4:BB$99,0),1))</f>
        <v>#N/A</v>
      </c>
      <c r="R366" s="268" t="e">
        <f>(INDEX(Finish_table!BJ$4:BJ$99,MATCH('10Year_History_Results'!$G366,Finish_table!BK$4:BK$99,0),1))</f>
        <v>#N/A</v>
      </c>
      <c r="S366" s="268" t="e">
        <f>(INDEX(Finish_table!BS$4:BS$99,MATCH('10Year_History_Results'!$G366,Finish_table!BT$4:BT$99,0),1))</f>
        <v>#N/A</v>
      </c>
      <c r="T366" s="268" t="e">
        <f>(INDEX(Finish_table!CB$4:CB$99,MATCH('10Year_History_Results'!$G366,Finish_table!CC$4:CC$99,0),1))</f>
        <v>#N/A</v>
      </c>
      <c r="U366" s="268" t="e">
        <f>(INDEX(Finish_table!CK$4:CK$99,MATCH('10Year_History_Results'!$G366,Finish_table!CL$4:CL$99,0),1))</f>
        <v>#N/A</v>
      </c>
      <c r="V366" s="288" t="e">
        <f>(INDEX(Finish_table!CT$4:CT$99,MATCH('10Year_History_Results'!$G366,Finish_table!CU$4:CU$99,0),1))</f>
        <v>#N/A</v>
      </c>
      <c r="W366" s="2"/>
      <c r="Z366">
        <f t="shared" si="159"/>
        <v>174</v>
      </c>
      <c r="AA366" s="117"/>
      <c r="AB366" s="2"/>
      <c r="AC366" s="2">
        <f t="shared" si="179"/>
        <v>10</v>
      </c>
      <c r="AD366" s="2">
        <f t="shared" si="160"/>
        <v>0</v>
      </c>
      <c r="AE366" s="2">
        <f t="shared" si="161"/>
        <v>0</v>
      </c>
      <c r="AF366" s="2">
        <f t="shared" si="162"/>
        <v>0</v>
      </c>
      <c r="AG366" s="2">
        <f t="shared" si="163"/>
        <v>0</v>
      </c>
      <c r="AH366" s="2">
        <f t="shared" si="164"/>
        <v>0</v>
      </c>
      <c r="AI366" s="2">
        <f t="shared" si="165"/>
        <v>0</v>
      </c>
      <c r="AJ366" s="2">
        <f t="shared" si="166"/>
        <v>0</v>
      </c>
      <c r="AK366" s="2">
        <f t="shared" si="167"/>
        <v>0</v>
      </c>
      <c r="AL366" s="154">
        <f t="shared" si="168"/>
        <v>0</v>
      </c>
      <c r="AM366" s="2">
        <f t="shared" si="180"/>
        <v>3.1622776601683795</v>
      </c>
      <c r="AN366" s="2"/>
      <c r="AO366">
        <f t="shared" si="181"/>
        <v>174</v>
      </c>
      <c r="AP366" s="117"/>
      <c r="AQ366" s="2"/>
      <c r="AR366" s="2">
        <f>INDEX('2001'!$B$44:$B$140,'10Year_History_Results'!BF366)</f>
        <v>13</v>
      </c>
      <c r="AS366" s="2">
        <f>INDEX('2002'!$B$44:$B$140,'10Year_History_Results'!BG366)</f>
        <v>0</v>
      </c>
      <c r="AT366" s="2">
        <f>INDEX('2003'!$B$44:$B$140,'10Year_History_Results'!BH366)</f>
        <v>0</v>
      </c>
      <c r="AU366" s="2">
        <f>INDEX('2004'!$B$44:$B$140,'10Year_History_Results'!BI366)</f>
        <v>0</v>
      </c>
      <c r="AV366" s="2">
        <f>INDEX('2005'!$B$44:$B$140,'10Year_History_Results'!BJ366)</f>
        <v>0</v>
      </c>
      <c r="AW366" s="2">
        <f>INDEX('2006'!$B$44:$B$140,'10Year_History_Results'!BK366)</f>
        <v>0</v>
      </c>
      <c r="AX366" s="2">
        <f>INDEX('2007'!$B$44:$B$140,'10Year_History_Results'!BL366)</f>
        <v>0</v>
      </c>
      <c r="AY366" s="2">
        <f>INDEX('2008'!$B$44:$B$140,'10Year_History_Results'!BM366)</f>
        <v>0</v>
      </c>
      <c r="AZ366" s="2">
        <f>INDEX('2009'!$B$44:$B$140,'10Year_History_Results'!BN366)</f>
        <v>0</v>
      </c>
      <c r="BA366" s="154">
        <f>INDEX('2010'!$B$44:$B$140,'10Year_History_Results'!BO366)</f>
        <v>0</v>
      </c>
      <c r="BC366">
        <f t="shared" si="182"/>
        <v>174</v>
      </c>
      <c r="BD366" s="117"/>
      <c r="BE366" s="2"/>
      <c r="BF366" s="2">
        <f>IF(ISNA(MATCH($BC366,'2001'!$A$44:$A$139,0)),97,MATCH($BC366,'2001'!$A$44:$A$139,0))</f>
        <v>40</v>
      </c>
      <c r="BG366" s="2">
        <f>IF(ISNA(MATCH($BC366,'2002'!$A$44:$A$139,0)),97,MATCH($BC366,'2002'!$A$44:$A$139,0))</f>
        <v>97</v>
      </c>
      <c r="BH366" s="2">
        <f>IF(ISNA(MATCH($BC366,'2003'!$A$44:$A$139,0)),97,MATCH($BC366,'2003'!$A$44:$A$139,0))</f>
        <v>97</v>
      </c>
      <c r="BI366" s="2">
        <f>IF(ISNA(MATCH($BC366,'2004'!$A$44:$A$139,0)),97,MATCH($BC366,'2004'!$A$44:$A$139,0))</f>
        <v>97</v>
      </c>
      <c r="BJ366" s="2">
        <f>IF(ISNA(MATCH($BC366,'2005'!$A$44:$A$139,0)),97,MATCH($BC366,'2005'!$A$44:$A$139,0))</f>
        <v>97</v>
      </c>
      <c r="BK366" s="2">
        <f>IF(ISNA(MATCH($BC366,'2006'!$A$44:$A$139,0)),97,MATCH($BC366,'2006'!$A$44:$A$139,0))</f>
        <v>97</v>
      </c>
      <c r="BL366" s="2">
        <f>IF(ISNA(MATCH($BC366,'2007'!$A$44:$A$139,0)),97,MATCH($BC366,'2007'!$A$44:$A$139,0))</f>
        <v>97</v>
      </c>
      <c r="BM366" s="2">
        <f>IF(ISNA(MATCH($BC366,'2008'!$A$44:$A$139,0)),97,MATCH($BC366,'2008'!$A$44:$A$139,0))</f>
        <v>97</v>
      </c>
      <c r="BN366" s="2">
        <f>IF(ISNA(MATCH($BC366,'2009'!$A$44:$A$139,0)),97,MATCH($BC366,'2009'!$A$44:$A$139,0))</f>
        <v>97</v>
      </c>
      <c r="BO366" s="154">
        <f>IF(ISNA(MATCH($BC366,'2010'!$A$44:$A$139,0)),97,MATCH($BC366,'2010'!$A$44:$A$139,0))</f>
        <v>97</v>
      </c>
      <c r="BQ366">
        <f t="shared" si="183"/>
        <v>174</v>
      </c>
      <c r="BR366" s="326"/>
      <c r="BS366" s="324"/>
      <c r="BT366" s="324">
        <f t="shared" si="184"/>
        <v>23</v>
      </c>
      <c r="BU366" s="324">
        <f t="shared" si="169"/>
        <v>15.331799999999999</v>
      </c>
      <c r="BV366" s="324">
        <f t="shared" si="170"/>
        <v>10.22017788</v>
      </c>
      <c r="BW366" s="324">
        <f t="shared" si="171"/>
        <v>6.8127705748079999</v>
      </c>
      <c r="BX366" s="324">
        <f t="shared" si="172"/>
        <v>4.5413928651670128</v>
      </c>
      <c r="BY366" s="324">
        <f t="shared" si="173"/>
        <v>3.0272924839203306</v>
      </c>
      <c r="BZ366" s="324">
        <f t="shared" si="174"/>
        <v>2.0179931697812923</v>
      </c>
      <c r="CA366" s="324">
        <f t="shared" si="175"/>
        <v>1.3451942469762095</v>
      </c>
      <c r="CB366" s="324">
        <f t="shared" si="176"/>
        <v>0.89670648503434125</v>
      </c>
      <c r="CC366" s="325">
        <f t="shared" si="177"/>
        <v>0.5977445429238919</v>
      </c>
    </row>
    <row r="367" spans="2:81" ht="13.5" thickBot="1">
      <c r="B367" s="138">
        <v>188</v>
      </c>
      <c r="C367" s="52">
        <f t="shared" si="155"/>
        <v>5</v>
      </c>
      <c r="D367" s="52">
        <f t="shared" si="178"/>
        <v>5</v>
      </c>
      <c r="E367" s="99"/>
      <c r="F367" s="2">
        <f t="shared" si="185"/>
        <v>362</v>
      </c>
      <c r="G367" s="100">
        <v>274</v>
      </c>
      <c r="H367" s="169">
        <f t="shared" si="156"/>
        <v>1</v>
      </c>
      <c r="I367" s="169">
        <f t="shared" si="157"/>
        <v>23</v>
      </c>
      <c r="J367" s="331">
        <f t="shared" si="158"/>
        <v>0.5977445429238919</v>
      </c>
      <c r="K367" s="99"/>
      <c r="L367" s="268"/>
      <c r="M367" s="268" t="str">
        <f>(INDEX(Finish_table!R$4:R$83,MATCH('10Year_History_Results'!$G367,Finish_table!S$4:S$83,0),1))</f>
        <v>SF</v>
      </c>
      <c r="N367" s="268" t="e">
        <f>(INDEX(Finish_table!Z$4:Z$99,MATCH('10Year_History_Results'!$G367,Finish_table!AA$4:AA$99,0),1))</f>
        <v>#N/A</v>
      </c>
      <c r="O367" s="268" t="e">
        <f>(INDEX(Finish_table!AI$4:AI$99,MATCH('10Year_History_Results'!$G367,Finish_table!AJ$4:AJ$99,0),1))</f>
        <v>#N/A</v>
      </c>
      <c r="P367" s="268" t="e">
        <f>(INDEX(Finish_table!AR$4:AR$99,MATCH('10Year_History_Results'!$G367,Finish_table!AS$4:AS$99,0),1))</f>
        <v>#N/A</v>
      </c>
      <c r="Q367" s="268" t="e">
        <f>(INDEX(Finish_table!BA$4:BA$99,MATCH('10Year_History_Results'!$G367,Finish_table!BB$4:BB$99,0),1))</f>
        <v>#N/A</v>
      </c>
      <c r="R367" s="268" t="e">
        <f>(INDEX(Finish_table!BJ$4:BJ$99,MATCH('10Year_History_Results'!$G367,Finish_table!BK$4:BK$99,0),1))</f>
        <v>#N/A</v>
      </c>
      <c r="S367" s="268" t="e">
        <f>(INDEX(Finish_table!BS$4:BS$99,MATCH('10Year_History_Results'!$G367,Finish_table!BT$4:BT$99,0),1))</f>
        <v>#N/A</v>
      </c>
      <c r="T367" s="268" t="e">
        <f>(INDEX(Finish_table!CB$4:CB$99,MATCH('10Year_History_Results'!$G367,Finish_table!CC$4:CC$99,0),1))</f>
        <v>#N/A</v>
      </c>
      <c r="U367" s="268" t="e">
        <f>(INDEX(Finish_table!CK$4:CK$99,MATCH('10Year_History_Results'!$G367,Finish_table!CL$4:CL$99,0),1))</f>
        <v>#N/A</v>
      </c>
      <c r="V367" s="288" t="e">
        <f>(INDEX(Finish_table!CT$4:CT$99,MATCH('10Year_History_Results'!$G367,Finish_table!CU$4:CU$99,0),1))</f>
        <v>#N/A</v>
      </c>
      <c r="W367" s="2"/>
      <c r="Z367">
        <f t="shared" si="159"/>
        <v>274</v>
      </c>
      <c r="AA367" s="117"/>
      <c r="AB367" s="2"/>
      <c r="AC367" s="2">
        <f t="shared" si="179"/>
        <v>10</v>
      </c>
      <c r="AD367" s="2">
        <f t="shared" si="160"/>
        <v>0</v>
      </c>
      <c r="AE367" s="2">
        <f t="shared" si="161"/>
        <v>0</v>
      </c>
      <c r="AF367" s="2">
        <f t="shared" si="162"/>
        <v>0</v>
      </c>
      <c r="AG367" s="2">
        <f t="shared" si="163"/>
        <v>0</v>
      </c>
      <c r="AH367" s="2">
        <f t="shared" si="164"/>
        <v>0</v>
      </c>
      <c r="AI367" s="2">
        <f t="shared" si="165"/>
        <v>0</v>
      </c>
      <c r="AJ367" s="2">
        <f t="shared" si="166"/>
        <v>0</v>
      </c>
      <c r="AK367" s="2">
        <f t="shared" si="167"/>
        <v>0</v>
      </c>
      <c r="AL367" s="154">
        <f t="shared" si="168"/>
        <v>0</v>
      </c>
      <c r="AM367" s="2">
        <f t="shared" si="180"/>
        <v>3.1622776601683795</v>
      </c>
      <c r="AN367" s="2"/>
      <c r="AO367">
        <f t="shared" si="181"/>
        <v>274</v>
      </c>
      <c r="AP367" s="117"/>
      <c r="AQ367" s="2"/>
      <c r="AR367" s="2">
        <f>INDEX('2001'!$B$44:$B$140,'10Year_History_Results'!BF367)</f>
        <v>13</v>
      </c>
      <c r="AS367" s="2">
        <f>INDEX('2002'!$B$44:$B$140,'10Year_History_Results'!BG367)</f>
        <v>0</v>
      </c>
      <c r="AT367" s="2">
        <f>INDEX('2003'!$B$44:$B$140,'10Year_History_Results'!BH367)</f>
        <v>0</v>
      </c>
      <c r="AU367" s="2">
        <f>INDEX('2004'!$B$44:$B$140,'10Year_History_Results'!BI367)</f>
        <v>0</v>
      </c>
      <c r="AV367" s="2">
        <f>INDEX('2005'!$B$44:$B$140,'10Year_History_Results'!BJ367)</f>
        <v>0</v>
      </c>
      <c r="AW367" s="2">
        <f>INDEX('2006'!$B$44:$B$140,'10Year_History_Results'!BK367)</f>
        <v>0</v>
      </c>
      <c r="AX367" s="2">
        <f>INDEX('2007'!$B$44:$B$140,'10Year_History_Results'!BL367)</f>
        <v>0</v>
      </c>
      <c r="AY367" s="2">
        <f>INDEX('2008'!$B$44:$B$140,'10Year_History_Results'!BM367)</f>
        <v>0</v>
      </c>
      <c r="AZ367" s="2">
        <f>INDEX('2009'!$B$44:$B$140,'10Year_History_Results'!BN367)</f>
        <v>0</v>
      </c>
      <c r="BA367" s="154">
        <f>INDEX('2010'!$B$44:$B$140,'10Year_History_Results'!BO367)</f>
        <v>0</v>
      </c>
      <c r="BC367">
        <f t="shared" si="182"/>
        <v>274</v>
      </c>
      <c r="BD367" s="117"/>
      <c r="BE367" s="2"/>
      <c r="BF367" s="2">
        <f>IF(ISNA(MATCH($BC367,'2001'!$A$44:$A$139,0)),97,MATCH($BC367,'2001'!$A$44:$A$139,0))</f>
        <v>55</v>
      </c>
      <c r="BG367" s="2">
        <f>IF(ISNA(MATCH($BC367,'2002'!$A$44:$A$139,0)),97,MATCH($BC367,'2002'!$A$44:$A$139,0))</f>
        <v>97</v>
      </c>
      <c r="BH367" s="2">
        <f>IF(ISNA(MATCH($BC367,'2003'!$A$44:$A$139,0)),97,MATCH($BC367,'2003'!$A$44:$A$139,0))</f>
        <v>97</v>
      </c>
      <c r="BI367" s="2">
        <f>IF(ISNA(MATCH($BC367,'2004'!$A$44:$A$139,0)),97,MATCH($BC367,'2004'!$A$44:$A$139,0))</f>
        <v>97</v>
      </c>
      <c r="BJ367" s="2">
        <f>IF(ISNA(MATCH($BC367,'2005'!$A$44:$A$139,0)),97,MATCH($BC367,'2005'!$A$44:$A$139,0))</f>
        <v>97</v>
      </c>
      <c r="BK367" s="2">
        <f>IF(ISNA(MATCH($BC367,'2006'!$A$44:$A$139,0)),97,MATCH($BC367,'2006'!$A$44:$A$139,0))</f>
        <v>97</v>
      </c>
      <c r="BL367" s="2">
        <f>IF(ISNA(MATCH($BC367,'2007'!$A$44:$A$139,0)),97,MATCH($BC367,'2007'!$A$44:$A$139,0))</f>
        <v>97</v>
      </c>
      <c r="BM367" s="2">
        <f>IF(ISNA(MATCH($BC367,'2008'!$A$44:$A$139,0)),97,MATCH($BC367,'2008'!$A$44:$A$139,0))</f>
        <v>97</v>
      </c>
      <c r="BN367" s="2">
        <f>IF(ISNA(MATCH($BC367,'2009'!$A$44:$A$139,0)),97,MATCH($BC367,'2009'!$A$44:$A$139,0))</f>
        <v>97</v>
      </c>
      <c r="BO367" s="154">
        <f>IF(ISNA(MATCH($BC367,'2010'!$A$44:$A$139,0)),97,MATCH($BC367,'2010'!$A$44:$A$139,0))</f>
        <v>97</v>
      </c>
      <c r="BQ367">
        <f t="shared" si="183"/>
        <v>274</v>
      </c>
      <c r="BR367" s="326"/>
      <c r="BS367" s="324"/>
      <c r="BT367" s="324">
        <f t="shared" si="184"/>
        <v>23</v>
      </c>
      <c r="BU367" s="324">
        <f t="shared" si="169"/>
        <v>15.331799999999999</v>
      </c>
      <c r="BV367" s="324">
        <f t="shared" si="170"/>
        <v>10.22017788</v>
      </c>
      <c r="BW367" s="324">
        <f t="shared" si="171"/>
        <v>6.8127705748079999</v>
      </c>
      <c r="BX367" s="324">
        <f t="shared" si="172"/>
        <v>4.5413928651670128</v>
      </c>
      <c r="BY367" s="324">
        <f t="shared" si="173"/>
        <v>3.0272924839203306</v>
      </c>
      <c r="BZ367" s="324">
        <f t="shared" si="174"/>
        <v>2.0179931697812923</v>
      </c>
      <c r="CA367" s="324">
        <f t="shared" si="175"/>
        <v>1.3451942469762095</v>
      </c>
      <c r="CB367" s="324">
        <f t="shared" si="176"/>
        <v>0.89670648503434125</v>
      </c>
      <c r="CC367" s="325">
        <f t="shared" si="177"/>
        <v>0.5977445429238919</v>
      </c>
    </row>
    <row r="368" spans="2:81" ht="13.5" thickBot="1">
      <c r="B368" s="138">
        <v>190</v>
      </c>
      <c r="C368" s="52">
        <f t="shared" si="155"/>
        <v>1</v>
      </c>
      <c r="D368" s="52">
        <f t="shared" si="178"/>
        <v>0</v>
      </c>
      <c r="E368" s="99"/>
      <c r="F368" s="2">
        <f t="shared" si="185"/>
        <v>363</v>
      </c>
      <c r="G368" s="100">
        <v>342</v>
      </c>
      <c r="H368" s="169">
        <f t="shared" si="156"/>
        <v>1</v>
      </c>
      <c r="I368" s="169">
        <f t="shared" si="157"/>
        <v>23</v>
      </c>
      <c r="J368" s="331">
        <f t="shared" si="158"/>
        <v>0.5977445429238919</v>
      </c>
      <c r="K368" s="99"/>
      <c r="L368" s="268"/>
      <c r="M368" s="268" t="str">
        <f>(INDEX(Finish_table!R$4:R$83,MATCH('10Year_History_Results'!$G368,Finish_table!S$4:S$83,0),1))</f>
        <v>SF</v>
      </c>
      <c r="N368" s="268" t="e">
        <f>(INDEX(Finish_table!Z$4:Z$99,MATCH('10Year_History_Results'!$G368,Finish_table!AA$4:AA$99,0),1))</f>
        <v>#N/A</v>
      </c>
      <c r="O368" s="268" t="e">
        <f>(INDEX(Finish_table!AI$4:AI$99,MATCH('10Year_History_Results'!$G368,Finish_table!AJ$4:AJ$99,0),1))</f>
        <v>#N/A</v>
      </c>
      <c r="P368" s="268" t="e">
        <f>(INDEX(Finish_table!AR$4:AR$99,MATCH('10Year_History_Results'!$G368,Finish_table!AS$4:AS$99,0),1))</f>
        <v>#N/A</v>
      </c>
      <c r="Q368" s="268" t="e">
        <f>(INDEX(Finish_table!BA$4:BA$99,MATCH('10Year_History_Results'!$G368,Finish_table!BB$4:BB$99,0),1))</f>
        <v>#N/A</v>
      </c>
      <c r="R368" s="268" t="e">
        <f>(INDEX(Finish_table!BJ$4:BJ$99,MATCH('10Year_History_Results'!$G368,Finish_table!BK$4:BK$99,0),1))</f>
        <v>#N/A</v>
      </c>
      <c r="S368" s="268" t="e">
        <f>(INDEX(Finish_table!BS$4:BS$99,MATCH('10Year_History_Results'!$G368,Finish_table!BT$4:BT$99,0),1))</f>
        <v>#N/A</v>
      </c>
      <c r="T368" s="268" t="e">
        <f>(INDEX(Finish_table!CB$4:CB$99,MATCH('10Year_History_Results'!$G368,Finish_table!CC$4:CC$99,0),1))</f>
        <v>#N/A</v>
      </c>
      <c r="U368" s="268" t="e">
        <f>(INDEX(Finish_table!CK$4:CK$99,MATCH('10Year_History_Results'!$G368,Finish_table!CL$4:CL$99,0),1))</f>
        <v>#N/A</v>
      </c>
      <c r="V368" s="288" t="e">
        <f>(INDEX(Finish_table!CT$4:CT$99,MATCH('10Year_History_Results'!$G368,Finish_table!CU$4:CU$99,0),1))</f>
        <v>#N/A</v>
      </c>
      <c r="W368" s="2"/>
      <c r="Z368">
        <f t="shared" si="159"/>
        <v>342</v>
      </c>
      <c r="AA368" s="117"/>
      <c r="AB368" s="2"/>
      <c r="AC368" s="2">
        <f t="shared" si="179"/>
        <v>10</v>
      </c>
      <c r="AD368" s="2">
        <f t="shared" si="160"/>
        <v>0</v>
      </c>
      <c r="AE368" s="2">
        <f t="shared" si="161"/>
        <v>0</v>
      </c>
      <c r="AF368" s="2">
        <f t="shared" si="162"/>
        <v>0</v>
      </c>
      <c r="AG368" s="2">
        <f t="shared" si="163"/>
        <v>0</v>
      </c>
      <c r="AH368" s="2">
        <f t="shared" si="164"/>
        <v>0</v>
      </c>
      <c r="AI368" s="2">
        <f t="shared" si="165"/>
        <v>0</v>
      </c>
      <c r="AJ368" s="2">
        <f t="shared" si="166"/>
        <v>0</v>
      </c>
      <c r="AK368" s="2">
        <f t="shared" si="167"/>
        <v>0</v>
      </c>
      <c r="AL368" s="154">
        <f t="shared" si="168"/>
        <v>0</v>
      </c>
      <c r="AM368" s="2">
        <f t="shared" si="180"/>
        <v>3.1622776601683795</v>
      </c>
      <c r="AN368" s="2"/>
      <c r="AO368">
        <f t="shared" si="181"/>
        <v>342</v>
      </c>
      <c r="AP368" s="117"/>
      <c r="AQ368" s="2"/>
      <c r="AR368" s="2">
        <f>INDEX('2001'!$B$44:$B$140,'10Year_History_Results'!BF368)</f>
        <v>13</v>
      </c>
      <c r="AS368" s="2">
        <f>INDEX('2002'!$B$44:$B$140,'10Year_History_Results'!BG368)</f>
        <v>0</v>
      </c>
      <c r="AT368" s="2">
        <f>INDEX('2003'!$B$44:$B$140,'10Year_History_Results'!BH368)</f>
        <v>0</v>
      </c>
      <c r="AU368" s="2">
        <f>INDEX('2004'!$B$44:$B$140,'10Year_History_Results'!BI368)</f>
        <v>0</v>
      </c>
      <c r="AV368" s="2">
        <f>INDEX('2005'!$B$44:$B$140,'10Year_History_Results'!BJ368)</f>
        <v>0</v>
      </c>
      <c r="AW368" s="2">
        <f>INDEX('2006'!$B$44:$B$140,'10Year_History_Results'!BK368)</f>
        <v>0</v>
      </c>
      <c r="AX368" s="2">
        <f>INDEX('2007'!$B$44:$B$140,'10Year_History_Results'!BL368)</f>
        <v>0</v>
      </c>
      <c r="AY368" s="2">
        <f>INDEX('2008'!$B$44:$B$140,'10Year_History_Results'!BM368)</f>
        <v>0</v>
      </c>
      <c r="AZ368" s="2">
        <f>INDEX('2009'!$B$44:$B$140,'10Year_History_Results'!BN368)</f>
        <v>0</v>
      </c>
      <c r="BA368" s="154">
        <f>INDEX('2010'!$B$44:$B$140,'10Year_History_Results'!BO368)</f>
        <v>0</v>
      </c>
      <c r="BC368">
        <f t="shared" si="182"/>
        <v>342</v>
      </c>
      <c r="BD368" s="117"/>
      <c r="BE368" s="2"/>
      <c r="BF368" s="2">
        <f>IF(ISNA(MATCH($BC368,'2001'!$A$44:$A$139,0)),97,MATCH($BC368,'2001'!$A$44:$A$139,0))</f>
        <v>68</v>
      </c>
      <c r="BG368" s="2">
        <f>IF(ISNA(MATCH($BC368,'2002'!$A$44:$A$139,0)),97,MATCH($BC368,'2002'!$A$44:$A$139,0))</f>
        <v>97</v>
      </c>
      <c r="BH368" s="2">
        <f>IF(ISNA(MATCH($BC368,'2003'!$A$44:$A$139,0)),97,MATCH($BC368,'2003'!$A$44:$A$139,0))</f>
        <v>97</v>
      </c>
      <c r="BI368" s="2">
        <f>IF(ISNA(MATCH($BC368,'2004'!$A$44:$A$139,0)),97,MATCH($BC368,'2004'!$A$44:$A$139,0))</f>
        <v>97</v>
      </c>
      <c r="BJ368" s="2">
        <f>IF(ISNA(MATCH($BC368,'2005'!$A$44:$A$139,0)),97,MATCH($BC368,'2005'!$A$44:$A$139,0))</f>
        <v>97</v>
      </c>
      <c r="BK368" s="2">
        <f>IF(ISNA(MATCH($BC368,'2006'!$A$44:$A$139,0)),97,MATCH($BC368,'2006'!$A$44:$A$139,0))</f>
        <v>97</v>
      </c>
      <c r="BL368" s="2">
        <f>IF(ISNA(MATCH($BC368,'2007'!$A$44:$A$139,0)),97,MATCH($BC368,'2007'!$A$44:$A$139,0))</f>
        <v>97</v>
      </c>
      <c r="BM368" s="2">
        <f>IF(ISNA(MATCH($BC368,'2008'!$A$44:$A$139,0)),97,MATCH($BC368,'2008'!$A$44:$A$139,0))</f>
        <v>97</v>
      </c>
      <c r="BN368" s="2">
        <f>IF(ISNA(MATCH($BC368,'2009'!$A$44:$A$139,0)),97,MATCH($BC368,'2009'!$A$44:$A$139,0))</f>
        <v>97</v>
      </c>
      <c r="BO368" s="154">
        <f>IF(ISNA(MATCH($BC368,'2010'!$A$44:$A$139,0)),97,MATCH($BC368,'2010'!$A$44:$A$139,0))</f>
        <v>97</v>
      </c>
      <c r="BQ368">
        <f t="shared" si="183"/>
        <v>342</v>
      </c>
      <c r="BR368" s="326"/>
      <c r="BS368" s="324"/>
      <c r="BT368" s="324">
        <f t="shared" si="184"/>
        <v>23</v>
      </c>
      <c r="BU368" s="324">
        <f t="shared" si="169"/>
        <v>15.331799999999999</v>
      </c>
      <c r="BV368" s="324">
        <f t="shared" si="170"/>
        <v>10.22017788</v>
      </c>
      <c r="BW368" s="324">
        <f t="shared" si="171"/>
        <v>6.8127705748079999</v>
      </c>
      <c r="BX368" s="324">
        <f t="shared" si="172"/>
        <v>4.5413928651670128</v>
      </c>
      <c r="BY368" s="324">
        <f t="shared" si="173"/>
        <v>3.0272924839203306</v>
      </c>
      <c r="BZ368" s="324">
        <f t="shared" si="174"/>
        <v>2.0179931697812923</v>
      </c>
      <c r="CA368" s="324">
        <f t="shared" si="175"/>
        <v>1.3451942469762095</v>
      </c>
      <c r="CB368" s="324">
        <f t="shared" si="176"/>
        <v>0.89670648503434125</v>
      </c>
      <c r="CC368" s="325">
        <f t="shared" si="177"/>
        <v>0.5977445429238919</v>
      </c>
    </row>
    <row r="369" spans="2:81" ht="13.5" thickBot="1">
      <c r="B369" s="138">
        <v>190</v>
      </c>
      <c r="C369" s="52">
        <f t="shared" si="155"/>
        <v>2</v>
      </c>
      <c r="D369" s="52">
        <f t="shared" si="178"/>
        <v>0</v>
      </c>
      <c r="E369" s="99"/>
      <c r="F369" s="2">
        <f t="shared" si="185"/>
        <v>364</v>
      </c>
      <c r="G369" s="100">
        <v>1</v>
      </c>
      <c r="H369" s="169">
        <f t="shared" si="156"/>
        <v>1</v>
      </c>
      <c r="I369" s="169">
        <f t="shared" si="157"/>
        <v>15</v>
      </c>
      <c r="J369" s="331">
        <f t="shared" si="158"/>
        <v>0.58480857719630919</v>
      </c>
      <c r="K369" s="99"/>
      <c r="L369" s="268"/>
      <c r="M369" s="268" t="e">
        <f>(INDEX(Finish_table!R$4:R$83,MATCH('10Year_History_Results'!$G369,Finish_table!S$4:S$83,0),1))</f>
        <v>#N/A</v>
      </c>
      <c r="N369" s="268" t="str">
        <f>(INDEX(Finish_table!Z$4:Z$99,MATCH('10Year_History_Results'!$G369,Finish_table!AA$4:AA$99,0),1))</f>
        <v>SF</v>
      </c>
      <c r="O369" s="268" t="e">
        <f>(INDEX(Finish_table!AI$4:AI$99,MATCH('10Year_History_Results'!$G369,Finish_table!AJ$4:AJ$99,0),1))</f>
        <v>#N/A</v>
      </c>
      <c r="P369" s="268" t="e">
        <f>(INDEX(Finish_table!AR$4:AR$99,MATCH('10Year_History_Results'!$G369,Finish_table!AS$4:AS$99,0),1))</f>
        <v>#N/A</v>
      </c>
      <c r="Q369" s="268" t="e">
        <f>(INDEX(Finish_table!BA$4:BA$99,MATCH('10Year_History_Results'!$G369,Finish_table!BB$4:BB$99,0),1))</f>
        <v>#N/A</v>
      </c>
      <c r="R369" s="268" t="e">
        <f>(INDEX(Finish_table!BJ$4:BJ$99,MATCH('10Year_History_Results'!$G369,Finish_table!BK$4:BK$99,0),1))</f>
        <v>#N/A</v>
      </c>
      <c r="S369" s="268" t="e">
        <f>(INDEX(Finish_table!BS$4:BS$99,MATCH('10Year_History_Results'!$G369,Finish_table!BT$4:BT$99,0),1))</f>
        <v>#N/A</v>
      </c>
      <c r="T369" s="268" t="e">
        <f>(INDEX(Finish_table!CB$4:CB$99,MATCH('10Year_History_Results'!$G369,Finish_table!CC$4:CC$99,0),1))</f>
        <v>#N/A</v>
      </c>
      <c r="U369" s="268" t="e">
        <f>(INDEX(Finish_table!CK$4:CK$99,MATCH('10Year_History_Results'!$G369,Finish_table!CL$4:CL$99,0),1))</f>
        <v>#N/A</v>
      </c>
      <c r="V369" s="288" t="e">
        <f>(INDEX(Finish_table!CT$4:CT$99,MATCH('10Year_History_Results'!$G369,Finish_table!CU$4:CU$99,0),1))</f>
        <v>#N/A</v>
      </c>
      <c r="W369" s="2"/>
      <c r="Z369">
        <f t="shared" si="159"/>
        <v>1</v>
      </c>
      <c r="AA369" s="117"/>
      <c r="AB369" s="2"/>
      <c r="AC369" s="2">
        <f t="shared" si="179"/>
        <v>0</v>
      </c>
      <c r="AD369" s="2">
        <f t="shared" si="160"/>
        <v>10</v>
      </c>
      <c r="AE369" s="2">
        <f t="shared" si="161"/>
        <v>0</v>
      </c>
      <c r="AF369" s="2">
        <f t="shared" si="162"/>
        <v>0</v>
      </c>
      <c r="AG369" s="2">
        <f t="shared" si="163"/>
        <v>0</v>
      </c>
      <c r="AH369" s="2">
        <f t="shared" si="164"/>
        <v>0</v>
      </c>
      <c r="AI369" s="2">
        <f t="shared" si="165"/>
        <v>0</v>
      </c>
      <c r="AJ369" s="2">
        <f t="shared" si="166"/>
        <v>0</v>
      </c>
      <c r="AK369" s="2">
        <f t="shared" si="167"/>
        <v>0</v>
      </c>
      <c r="AL369" s="154">
        <f t="shared" si="168"/>
        <v>0</v>
      </c>
      <c r="AM369" s="2">
        <f t="shared" si="180"/>
        <v>3.1622776601683795</v>
      </c>
      <c r="AN369" s="2"/>
      <c r="AO369">
        <f t="shared" si="181"/>
        <v>1</v>
      </c>
      <c r="AP369" s="117"/>
      <c r="AQ369" s="2"/>
      <c r="AR369" s="2">
        <f>INDEX('2001'!$B$44:$B$140,'10Year_History_Results'!BF369)</f>
        <v>0</v>
      </c>
      <c r="AS369" s="2">
        <f>INDEX('2002'!$B$44:$B$140,'10Year_History_Results'!BG369)</f>
        <v>5</v>
      </c>
      <c r="AT369" s="2">
        <f>INDEX('2003'!$B$44:$B$140,'10Year_History_Results'!BH369)</f>
        <v>0</v>
      </c>
      <c r="AU369" s="2">
        <f>INDEX('2004'!$B$44:$B$140,'10Year_History_Results'!BI369)</f>
        <v>0</v>
      </c>
      <c r="AV369" s="2">
        <f>INDEX('2005'!$B$44:$B$140,'10Year_History_Results'!BJ369)</f>
        <v>0</v>
      </c>
      <c r="AW369" s="2">
        <f>INDEX('2006'!$B$44:$B$140,'10Year_History_Results'!BK369)</f>
        <v>0</v>
      </c>
      <c r="AX369" s="2">
        <f>INDEX('2007'!$B$44:$B$140,'10Year_History_Results'!BL369)</f>
        <v>0</v>
      </c>
      <c r="AY369" s="2">
        <f>INDEX('2008'!$B$44:$B$140,'10Year_History_Results'!BM369)</f>
        <v>0</v>
      </c>
      <c r="AZ369" s="2">
        <f>INDEX('2009'!$B$44:$B$140,'10Year_History_Results'!BN369)</f>
        <v>0</v>
      </c>
      <c r="BA369" s="154">
        <f>INDEX('2010'!$B$44:$B$140,'10Year_History_Results'!BO369)</f>
        <v>0</v>
      </c>
      <c r="BC369">
        <f t="shared" si="182"/>
        <v>1</v>
      </c>
      <c r="BD369" s="117"/>
      <c r="BE369" s="2"/>
      <c r="BF369" s="2">
        <f>IF(ISNA(MATCH($BC369,'2001'!$A$44:$A$139,0)),97,MATCH($BC369,'2001'!$A$44:$A$139,0))</f>
        <v>97</v>
      </c>
      <c r="BG369" s="2">
        <f>IF(ISNA(MATCH($BC369,'2002'!$A$44:$A$139,0)),97,MATCH($BC369,'2002'!$A$44:$A$139,0))</f>
        <v>1</v>
      </c>
      <c r="BH369" s="2">
        <f>IF(ISNA(MATCH($BC369,'2003'!$A$44:$A$139,0)),97,MATCH($BC369,'2003'!$A$44:$A$139,0))</f>
        <v>97</v>
      </c>
      <c r="BI369" s="2">
        <f>IF(ISNA(MATCH($BC369,'2004'!$A$44:$A$139,0)),97,MATCH($BC369,'2004'!$A$44:$A$139,0))</f>
        <v>97</v>
      </c>
      <c r="BJ369" s="2">
        <f>IF(ISNA(MATCH($BC369,'2005'!$A$44:$A$139,0)),97,MATCH($BC369,'2005'!$A$44:$A$139,0))</f>
        <v>97</v>
      </c>
      <c r="BK369" s="2">
        <f>IF(ISNA(MATCH($BC369,'2006'!$A$44:$A$139,0)),97,MATCH($BC369,'2006'!$A$44:$A$139,0))</f>
        <v>97</v>
      </c>
      <c r="BL369" s="2">
        <f>IF(ISNA(MATCH($BC369,'2007'!$A$44:$A$139,0)),97,MATCH($BC369,'2007'!$A$44:$A$139,0))</f>
        <v>97</v>
      </c>
      <c r="BM369" s="2">
        <f>IF(ISNA(MATCH($BC369,'2008'!$A$44:$A$139,0)),97,MATCH($BC369,'2008'!$A$44:$A$139,0))</f>
        <v>97</v>
      </c>
      <c r="BN369" s="2">
        <f>IF(ISNA(MATCH($BC369,'2009'!$A$44:$A$139,0)),97,MATCH($BC369,'2009'!$A$44:$A$139,0))</f>
        <v>97</v>
      </c>
      <c r="BO369" s="154">
        <f>IF(ISNA(MATCH($BC369,'2010'!$A$44:$A$139,0)),97,MATCH($BC369,'2010'!$A$44:$A$139,0))</f>
        <v>97</v>
      </c>
      <c r="BQ369">
        <f t="shared" si="183"/>
        <v>1</v>
      </c>
      <c r="BR369" s="326"/>
      <c r="BS369" s="324"/>
      <c r="BT369" s="324">
        <f t="shared" si="184"/>
        <v>0</v>
      </c>
      <c r="BU369" s="324">
        <f t="shared" si="169"/>
        <v>15</v>
      </c>
      <c r="BV369" s="324">
        <f t="shared" si="170"/>
        <v>9.9989999999999988</v>
      </c>
      <c r="BW369" s="324">
        <f t="shared" si="171"/>
        <v>6.6653333999999989</v>
      </c>
      <c r="BX369" s="324">
        <f t="shared" si="172"/>
        <v>4.4431112444399989</v>
      </c>
      <c r="BY369" s="324">
        <f t="shared" si="173"/>
        <v>2.9617779555437034</v>
      </c>
      <c r="BZ369" s="324">
        <f t="shared" si="174"/>
        <v>1.9743211851654325</v>
      </c>
      <c r="CA369" s="324">
        <f t="shared" si="175"/>
        <v>1.3160825020312772</v>
      </c>
      <c r="CB369" s="324">
        <f t="shared" si="176"/>
        <v>0.87730059585404929</v>
      </c>
      <c r="CC369" s="325">
        <f t="shared" si="177"/>
        <v>0.58480857719630919</v>
      </c>
    </row>
    <row r="370" spans="2:81" ht="13.5" thickBot="1">
      <c r="B370" s="149">
        <v>190</v>
      </c>
      <c r="C370" s="52">
        <f t="shared" si="155"/>
        <v>3</v>
      </c>
      <c r="D370" s="52">
        <f t="shared" si="178"/>
        <v>0</v>
      </c>
      <c r="E370" s="99"/>
      <c r="F370" s="2">
        <f t="shared" si="185"/>
        <v>365</v>
      </c>
      <c r="G370" s="100">
        <v>31</v>
      </c>
      <c r="H370" s="169">
        <f t="shared" si="156"/>
        <v>1</v>
      </c>
      <c r="I370" s="169">
        <f t="shared" si="157"/>
        <v>21</v>
      </c>
      <c r="J370" s="331">
        <f t="shared" si="158"/>
        <v>0.5457667565826837</v>
      </c>
      <c r="K370" s="99"/>
      <c r="L370" s="268"/>
      <c r="M370" s="268" t="str">
        <f>(INDEX(Finish_table!R$4:R$83,MATCH('10Year_History_Results'!$G370,Finish_table!S$4:S$83,0),1))</f>
        <v>SF</v>
      </c>
      <c r="N370" s="268" t="e">
        <f>(INDEX(Finish_table!Z$4:Z$99,MATCH('10Year_History_Results'!$G370,Finish_table!AA$4:AA$99,0),1))</f>
        <v>#N/A</v>
      </c>
      <c r="O370" s="268" t="e">
        <f>(INDEX(Finish_table!AI$4:AI$99,MATCH('10Year_History_Results'!$G370,Finish_table!AJ$4:AJ$99,0),1))</f>
        <v>#N/A</v>
      </c>
      <c r="P370" s="268" t="e">
        <f>(INDEX(Finish_table!AR$4:AR$99,MATCH('10Year_History_Results'!$G370,Finish_table!AS$4:AS$99,0),1))</f>
        <v>#N/A</v>
      </c>
      <c r="Q370" s="268" t="e">
        <f>(INDEX(Finish_table!BA$4:BA$99,MATCH('10Year_History_Results'!$G370,Finish_table!BB$4:BB$99,0),1))</f>
        <v>#N/A</v>
      </c>
      <c r="R370" s="268" t="e">
        <f>(INDEX(Finish_table!BJ$4:BJ$99,MATCH('10Year_History_Results'!$G370,Finish_table!BK$4:BK$99,0),1))</f>
        <v>#N/A</v>
      </c>
      <c r="S370" s="268" t="e">
        <f>(INDEX(Finish_table!BS$4:BS$99,MATCH('10Year_History_Results'!$G370,Finish_table!BT$4:BT$99,0),1))</f>
        <v>#N/A</v>
      </c>
      <c r="T370" s="268" t="e">
        <f>(INDEX(Finish_table!CB$4:CB$99,MATCH('10Year_History_Results'!$G370,Finish_table!CC$4:CC$99,0),1))</f>
        <v>#N/A</v>
      </c>
      <c r="U370" s="268" t="e">
        <f>(INDEX(Finish_table!CK$4:CK$99,MATCH('10Year_History_Results'!$G370,Finish_table!CL$4:CL$99,0),1))</f>
        <v>#N/A</v>
      </c>
      <c r="V370" s="288" t="e">
        <f>(INDEX(Finish_table!CT$4:CT$99,MATCH('10Year_History_Results'!$G370,Finish_table!CU$4:CU$99,0),1))</f>
        <v>#N/A</v>
      </c>
      <c r="W370" s="2"/>
      <c r="Z370">
        <f t="shared" si="159"/>
        <v>31</v>
      </c>
      <c r="AA370" s="117"/>
      <c r="AB370" s="2"/>
      <c r="AC370" s="2">
        <f t="shared" si="179"/>
        <v>10</v>
      </c>
      <c r="AD370" s="2">
        <f t="shared" si="160"/>
        <v>0</v>
      </c>
      <c r="AE370" s="2">
        <f t="shared" si="161"/>
        <v>0</v>
      </c>
      <c r="AF370" s="2">
        <f t="shared" si="162"/>
        <v>0</v>
      </c>
      <c r="AG370" s="2">
        <f t="shared" si="163"/>
        <v>0</v>
      </c>
      <c r="AH370" s="2">
        <f t="shared" si="164"/>
        <v>0</v>
      </c>
      <c r="AI370" s="2">
        <f t="shared" si="165"/>
        <v>0</v>
      </c>
      <c r="AJ370" s="2">
        <f t="shared" si="166"/>
        <v>0</v>
      </c>
      <c r="AK370" s="2">
        <f t="shared" si="167"/>
        <v>0</v>
      </c>
      <c r="AL370" s="154">
        <f t="shared" si="168"/>
        <v>0</v>
      </c>
      <c r="AM370" s="2">
        <f t="shared" si="180"/>
        <v>3.1622776601683795</v>
      </c>
      <c r="AN370" s="2"/>
      <c r="AO370">
        <f t="shared" si="181"/>
        <v>31</v>
      </c>
      <c r="AP370" s="117"/>
      <c r="AQ370" s="2"/>
      <c r="AR370" s="2">
        <f>INDEX('2001'!$B$44:$B$140,'10Year_History_Results'!BF370)</f>
        <v>11</v>
      </c>
      <c r="AS370" s="2">
        <f>INDEX('2002'!$B$44:$B$140,'10Year_History_Results'!BG370)</f>
        <v>0</v>
      </c>
      <c r="AT370" s="2">
        <f>INDEX('2003'!$B$44:$B$140,'10Year_History_Results'!BH370)</f>
        <v>0</v>
      </c>
      <c r="AU370" s="2">
        <f>INDEX('2004'!$B$44:$B$140,'10Year_History_Results'!BI370)</f>
        <v>0</v>
      </c>
      <c r="AV370" s="2">
        <f>INDEX('2005'!$B$44:$B$140,'10Year_History_Results'!BJ370)</f>
        <v>0</v>
      </c>
      <c r="AW370" s="2">
        <f>INDEX('2006'!$B$44:$B$140,'10Year_History_Results'!BK370)</f>
        <v>0</v>
      </c>
      <c r="AX370" s="2">
        <f>INDEX('2007'!$B$44:$B$140,'10Year_History_Results'!BL370)</f>
        <v>0</v>
      </c>
      <c r="AY370" s="2">
        <f>INDEX('2008'!$B$44:$B$140,'10Year_History_Results'!BM370)</f>
        <v>0</v>
      </c>
      <c r="AZ370" s="2">
        <f>INDEX('2009'!$B$44:$B$140,'10Year_History_Results'!BN370)</f>
        <v>0</v>
      </c>
      <c r="BA370" s="154">
        <f>INDEX('2010'!$B$44:$B$140,'10Year_History_Results'!BO370)</f>
        <v>0</v>
      </c>
      <c r="BC370">
        <f t="shared" si="182"/>
        <v>31</v>
      </c>
      <c r="BD370" s="117"/>
      <c r="BE370" s="2"/>
      <c r="BF370" s="2">
        <f>IF(ISNA(MATCH($BC370,'2001'!$A$44:$A$139,0)),97,MATCH($BC370,'2001'!$A$44:$A$139,0))</f>
        <v>4</v>
      </c>
      <c r="BG370" s="2">
        <f>IF(ISNA(MATCH($BC370,'2002'!$A$44:$A$139,0)),97,MATCH($BC370,'2002'!$A$44:$A$139,0))</f>
        <v>97</v>
      </c>
      <c r="BH370" s="2">
        <f>IF(ISNA(MATCH($BC370,'2003'!$A$44:$A$139,0)),97,MATCH($BC370,'2003'!$A$44:$A$139,0))</f>
        <v>97</v>
      </c>
      <c r="BI370" s="2">
        <f>IF(ISNA(MATCH($BC370,'2004'!$A$44:$A$139,0)),97,MATCH($BC370,'2004'!$A$44:$A$139,0))</f>
        <v>97</v>
      </c>
      <c r="BJ370" s="2">
        <f>IF(ISNA(MATCH($BC370,'2005'!$A$44:$A$139,0)),97,MATCH($BC370,'2005'!$A$44:$A$139,0))</f>
        <v>97</v>
      </c>
      <c r="BK370" s="2">
        <f>IF(ISNA(MATCH($BC370,'2006'!$A$44:$A$139,0)),97,MATCH($BC370,'2006'!$A$44:$A$139,0))</f>
        <v>97</v>
      </c>
      <c r="BL370" s="2">
        <f>IF(ISNA(MATCH($BC370,'2007'!$A$44:$A$139,0)),97,MATCH($BC370,'2007'!$A$44:$A$139,0))</f>
        <v>97</v>
      </c>
      <c r="BM370" s="2">
        <f>IF(ISNA(MATCH($BC370,'2008'!$A$44:$A$139,0)),97,MATCH($BC370,'2008'!$A$44:$A$139,0))</f>
        <v>97</v>
      </c>
      <c r="BN370" s="2">
        <f>IF(ISNA(MATCH($BC370,'2009'!$A$44:$A$139,0)),97,MATCH($BC370,'2009'!$A$44:$A$139,0))</f>
        <v>97</v>
      </c>
      <c r="BO370" s="154">
        <f>IF(ISNA(MATCH($BC370,'2010'!$A$44:$A$139,0)),97,MATCH($BC370,'2010'!$A$44:$A$139,0))</f>
        <v>97</v>
      </c>
      <c r="BQ370">
        <f t="shared" si="183"/>
        <v>31</v>
      </c>
      <c r="BR370" s="326"/>
      <c r="BS370" s="324"/>
      <c r="BT370" s="324">
        <f t="shared" si="184"/>
        <v>21</v>
      </c>
      <c r="BU370" s="324">
        <f t="shared" si="169"/>
        <v>13.9986</v>
      </c>
      <c r="BV370" s="324">
        <f t="shared" si="170"/>
        <v>9.3314667599999996</v>
      </c>
      <c r="BW370" s="324">
        <f t="shared" si="171"/>
        <v>6.2203557422159994</v>
      </c>
      <c r="BX370" s="324">
        <f t="shared" si="172"/>
        <v>4.1464891377611854</v>
      </c>
      <c r="BY370" s="324">
        <f t="shared" si="173"/>
        <v>2.7640496592316062</v>
      </c>
      <c r="BZ370" s="324">
        <f t="shared" si="174"/>
        <v>1.8425155028437885</v>
      </c>
      <c r="CA370" s="324">
        <f t="shared" si="175"/>
        <v>1.2282208341956693</v>
      </c>
      <c r="CB370" s="324">
        <f t="shared" si="176"/>
        <v>0.81873200807483315</v>
      </c>
      <c r="CC370" s="325">
        <f t="shared" si="177"/>
        <v>0.5457667565826837</v>
      </c>
    </row>
    <row r="371" spans="2:81" ht="13.5" thickBot="1">
      <c r="B371" s="138">
        <v>190</v>
      </c>
      <c r="C371" s="52">
        <f t="shared" si="155"/>
        <v>4</v>
      </c>
      <c r="D371" s="52">
        <f t="shared" si="178"/>
        <v>0</v>
      </c>
      <c r="E371" s="99"/>
      <c r="F371" s="2">
        <f t="shared" si="185"/>
        <v>366</v>
      </c>
      <c r="G371" s="100">
        <v>131</v>
      </c>
      <c r="H371" s="169">
        <f t="shared" si="156"/>
        <v>1</v>
      </c>
      <c r="I371" s="169">
        <f t="shared" si="157"/>
        <v>21</v>
      </c>
      <c r="J371" s="331">
        <f t="shared" si="158"/>
        <v>0.5457667565826837</v>
      </c>
      <c r="K371" s="99"/>
      <c r="L371" s="268"/>
      <c r="M371" s="268" t="str">
        <f>(INDEX(Finish_table!R$4:R$83,MATCH('10Year_History_Results'!$G371,Finish_table!S$4:S$83,0),1))</f>
        <v>SF</v>
      </c>
      <c r="N371" s="268" t="e">
        <f>(INDEX(Finish_table!Z$4:Z$99,MATCH('10Year_History_Results'!$G371,Finish_table!AA$4:AA$99,0),1))</f>
        <v>#N/A</v>
      </c>
      <c r="O371" s="268" t="e">
        <f>(INDEX(Finish_table!AI$4:AI$99,MATCH('10Year_History_Results'!$G371,Finish_table!AJ$4:AJ$99,0),1))</f>
        <v>#N/A</v>
      </c>
      <c r="P371" s="268" t="e">
        <f>(INDEX(Finish_table!AR$4:AR$99,MATCH('10Year_History_Results'!$G371,Finish_table!AS$4:AS$99,0),1))</f>
        <v>#N/A</v>
      </c>
      <c r="Q371" s="268" t="e">
        <f>(INDEX(Finish_table!BA$4:BA$99,MATCH('10Year_History_Results'!$G371,Finish_table!BB$4:BB$99,0),1))</f>
        <v>#N/A</v>
      </c>
      <c r="R371" s="268" t="e">
        <f>(INDEX(Finish_table!BJ$4:BJ$99,MATCH('10Year_History_Results'!$G371,Finish_table!BK$4:BK$99,0),1))</f>
        <v>#N/A</v>
      </c>
      <c r="S371" s="268" t="e">
        <f>(INDEX(Finish_table!BS$4:BS$99,MATCH('10Year_History_Results'!$G371,Finish_table!BT$4:BT$99,0),1))</f>
        <v>#N/A</v>
      </c>
      <c r="T371" s="268" t="e">
        <f>(INDEX(Finish_table!CB$4:CB$99,MATCH('10Year_History_Results'!$G371,Finish_table!CC$4:CC$99,0),1))</f>
        <v>#N/A</v>
      </c>
      <c r="U371" s="268" t="e">
        <f>(INDEX(Finish_table!CK$4:CK$99,MATCH('10Year_History_Results'!$G371,Finish_table!CL$4:CL$99,0),1))</f>
        <v>#N/A</v>
      </c>
      <c r="V371" s="288" t="e">
        <f>(INDEX(Finish_table!CT$4:CT$99,MATCH('10Year_History_Results'!$G371,Finish_table!CU$4:CU$99,0),1))</f>
        <v>#N/A</v>
      </c>
      <c r="W371" s="2"/>
      <c r="Z371">
        <f t="shared" si="159"/>
        <v>131</v>
      </c>
      <c r="AA371" s="117"/>
      <c r="AB371" s="2"/>
      <c r="AC371" s="2">
        <f t="shared" si="179"/>
        <v>10</v>
      </c>
      <c r="AD371" s="2">
        <f t="shared" si="160"/>
        <v>0</v>
      </c>
      <c r="AE371" s="2">
        <f t="shared" si="161"/>
        <v>0</v>
      </c>
      <c r="AF371" s="2">
        <f t="shared" si="162"/>
        <v>0</v>
      </c>
      <c r="AG371" s="2">
        <f t="shared" si="163"/>
        <v>0</v>
      </c>
      <c r="AH371" s="2">
        <f t="shared" si="164"/>
        <v>0</v>
      </c>
      <c r="AI371" s="2">
        <f t="shared" si="165"/>
        <v>0</v>
      </c>
      <c r="AJ371" s="2">
        <f t="shared" si="166"/>
        <v>0</v>
      </c>
      <c r="AK371" s="2">
        <f t="shared" si="167"/>
        <v>0</v>
      </c>
      <c r="AL371" s="154">
        <f t="shared" si="168"/>
        <v>0</v>
      </c>
      <c r="AM371" s="2">
        <f t="shared" si="180"/>
        <v>3.1622776601683795</v>
      </c>
      <c r="AN371" s="2"/>
      <c r="AO371">
        <f t="shared" si="181"/>
        <v>131</v>
      </c>
      <c r="AP371" s="117"/>
      <c r="AQ371" s="2"/>
      <c r="AR371" s="2">
        <f>INDEX('2001'!$B$44:$B$140,'10Year_History_Results'!BF371)</f>
        <v>11</v>
      </c>
      <c r="AS371" s="2">
        <f>INDEX('2002'!$B$44:$B$140,'10Year_History_Results'!BG371)</f>
        <v>0</v>
      </c>
      <c r="AT371" s="2">
        <f>INDEX('2003'!$B$44:$B$140,'10Year_History_Results'!BH371)</f>
        <v>0</v>
      </c>
      <c r="AU371" s="2">
        <f>INDEX('2004'!$B$44:$B$140,'10Year_History_Results'!BI371)</f>
        <v>0</v>
      </c>
      <c r="AV371" s="2">
        <f>INDEX('2005'!$B$44:$B$140,'10Year_History_Results'!BJ371)</f>
        <v>0</v>
      </c>
      <c r="AW371" s="2">
        <f>INDEX('2006'!$B$44:$B$140,'10Year_History_Results'!BK371)</f>
        <v>0</v>
      </c>
      <c r="AX371" s="2">
        <f>INDEX('2007'!$B$44:$B$140,'10Year_History_Results'!BL371)</f>
        <v>0</v>
      </c>
      <c r="AY371" s="2">
        <f>INDEX('2008'!$B$44:$B$140,'10Year_History_Results'!BM371)</f>
        <v>0</v>
      </c>
      <c r="AZ371" s="2">
        <f>INDEX('2009'!$B$44:$B$140,'10Year_History_Results'!BN371)</f>
        <v>0</v>
      </c>
      <c r="BA371" s="154">
        <f>INDEX('2010'!$B$44:$B$140,'10Year_History_Results'!BO371)</f>
        <v>0</v>
      </c>
      <c r="BC371">
        <f t="shared" si="182"/>
        <v>131</v>
      </c>
      <c r="BD371" s="117"/>
      <c r="BE371" s="2"/>
      <c r="BF371" s="2">
        <f>IF(ISNA(MATCH($BC371,'2001'!$A$44:$A$139,0)),97,MATCH($BC371,'2001'!$A$44:$A$139,0))</f>
        <v>32</v>
      </c>
      <c r="BG371" s="2">
        <f>IF(ISNA(MATCH($BC371,'2002'!$A$44:$A$139,0)),97,MATCH($BC371,'2002'!$A$44:$A$139,0))</f>
        <v>97</v>
      </c>
      <c r="BH371" s="2">
        <f>IF(ISNA(MATCH($BC371,'2003'!$A$44:$A$139,0)),97,MATCH($BC371,'2003'!$A$44:$A$139,0))</f>
        <v>97</v>
      </c>
      <c r="BI371" s="2">
        <f>IF(ISNA(MATCH($BC371,'2004'!$A$44:$A$139,0)),97,MATCH($BC371,'2004'!$A$44:$A$139,0))</f>
        <v>97</v>
      </c>
      <c r="BJ371" s="2">
        <f>IF(ISNA(MATCH($BC371,'2005'!$A$44:$A$139,0)),97,MATCH($BC371,'2005'!$A$44:$A$139,0))</f>
        <v>97</v>
      </c>
      <c r="BK371" s="2">
        <f>IF(ISNA(MATCH($BC371,'2006'!$A$44:$A$139,0)),97,MATCH($BC371,'2006'!$A$44:$A$139,0))</f>
        <v>97</v>
      </c>
      <c r="BL371" s="2">
        <f>IF(ISNA(MATCH($BC371,'2007'!$A$44:$A$139,0)),97,MATCH($BC371,'2007'!$A$44:$A$139,0))</f>
        <v>97</v>
      </c>
      <c r="BM371" s="2">
        <f>IF(ISNA(MATCH($BC371,'2008'!$A$44:$A$139,0)),97,MATCH($BC371,'2008'!$A$44:$A$139,0))</f>
        <v>97</v>
      </c>
      <c r="BN371" s="2">
        <f>IF(ISNA(MATCH($BC371,'2009'!$A$44:$A$139,0)),97,MATCH($BC371,'2009'!$A$44:$A$139,0))</f>
        <v>97</v>
      </c>
      <c r="BO371" s="154">
        <f>IF(ISNA(MATCH($BC371,'2010'!$A$44:$A$139,0)),97,MATCH($BC371,'2010'!$A$44:$A$139,0))</f>
        <v>97</v>
      </c>
      <c r="BQ371">
        <f t="shared" si="183"/>
        <v>131</v>
      </c>
      <c r="BR371" s="326"/>
      <c r="BS371" s="324"/>
      <c r="BT371" s="324">
        <f t="shared" si="184"/>
        <v>21</v>
      </c>
      <c r="BU371" s="324">
        <f t="shared" si="169"/>
        <v>13.9986</v>
      </c>
      <c r="BV371" s="324">
        <f t="shared" si="170"/>
        <v>9.3314667599999996</v>
      </c>
      <c r="BW371" s="324">
        <f t="shared" si="171"/>
        <v>6.2203557422159994</v>
      </c>
      <c r="BX371" s="324">
        <f t="shared" si="172"/>
        <v>4.1464891377611854</v>
      </c>
      <c r="BY371" s="324">
        <f t="shared" si="173"/>
        <v>2.7640496592316062</v>
      </c>
      <c r="BZ371" s="324">
        <f t="shared" si="174"/>
        <v>1.8425155028437885</v>
      </c>
      <c r="CA371" s="324">
        <f t="shared" si="175"/>
        <v>1.2282208341956693</v>
      </c>
      <c r="CB371" s="324">
        <f t="shared" si="176"/>
        <v>0.81873200807483315</v>
      </c>
      <c r="CC371" s="325">
        <f t="shared" si="177"/>
        <v>0.5457667565826837</v>
      </c>
    </row>
    <row r="372" spans="2:81" ht="13.5" thickBot="1">
      <c r="B372" s="138">
        <v>190</v>
      </c>
      <c r="C372" s="52">
        <f t="shared" si="155"/>
        <v>5</v>
      </c>
      <c r="D372" s="52">
        <f t="shared" si="178"/>
        <v>0</v>
      </c>
      <c r="E372" s="99"/>
      <c r="F372" s="2">
        <f t="shared" si="185"/>
        <v>367</v>
      </c>
      <c r="G372" s="100">
        <v>449</v>
      </c>
      <c r="H372" s="169">
        <f t="shared" si="156"/>
        <v>2</v>
      </c>
      <c r="I372" s="169">
        <f t="shared" si="157"/>
        <v>20</v>
      </c>
      <c r="J372" s="331">
        <f t="shared" si="158"/>
        <v>0.53277620872122988</v>
      </c>
      <c r="K372" s="99"/>
      <c r="L372" s="268"/>
      <c r="M372" s="268" t="str">
        <f>(INDEX(Finish_table!R$4:R$83,MATCH('10Year_History_Results'!$G372,Finish_table!S$4:S$83,0),1))</f>
        <v>SF</v>
      </c>
      <c r="N372" s="268" t="str">
        <f>(INDEX(Finish_table!Z$4:Z$99,MATCH('10Year_History_Results'!$G372,Finish_table!AA$4:AA$99,0),1))</f>
        <v>QF</v>
      </c>
      <c r="O372" s="268" t="e">
        <f>(INDEX(Finish_table!AI$4:AI$99,MATCH('10Year_History_Results'!$G372,Finish_table!AJ$4:AJ$99,0),1))</f>
        <v>#N/A</v>
      </c>
      <c r="P372" s="268" t="e">
        <f>(INDEX(Finish_table!AR$4:AR$99,MATCH('10Year_History_Results'!$G372,Finish_table!AS$4:AS$99,0),1))</f>
        <v>#N/A</v>
      </c>
      <c r="Q372" s="268" t="e">
        <f>(INDEX(Finish_table!BA$4:BA$99,MATCH('10Year_History_Results'!$G372,Finish_table!BB$4:BB$99,0),1))</f>
        <v>#N/A</v>
      </c>
      <c r="R372" s="268" t="e">
        <f>(INDEX(Finish_table!BJ$4:BJ$99,MATCH('10Year_History_Results'!$G372,Finish_table!BK$4:BK$99,0),1))</f>
        <v>#N/A</v>
      </c>
      <c r="S372" s="268" t="e">
        <f>(INDEX(Finish_table!BS$4:BS$99,MATCH('10Year_History_Results'!$G372,Finish_table!BT$4:BT$99,0),1))</f>
        <v>#N/A</v>
      </c>
      <c r="T372" s="268" t="e">
        <f>(INDEX(Finish_table!CB$4:CB$99,MATCH('10Year_History_Results'!$G372,Finish_table!CC$4:CC$99,0),1))</f>
        <v>#N/A</v>
      </c>
      <c r="U372" s="268" t="e">
        <f>(INDEX(Finish_table!CK$4:CK$99,MATCH('10Year_History_Results'!$G372,Finish_table!CL$4:CL$99,0),1))</f>
        <v>#N/A</v>
      </c>
      <c r="V372" s="288" t="e">
        <f>(INDEX(Finish_table!CT$4:CT$99,MATCH('10Year_History_Results'!$G372,Finish_table!CU$4:CU$99,0),1))</f>
        <v>#N/A</v>
      </c>
      <c r="W372" s="2"/>
      <c r="Z372">
        <f t="shared" si="159"/>
        <v>449</v>
      </c>
      <c r="AA372" s="117"/>
      <c r="AB372" s="2"/>
      <c r="AC372" s="2">
        <f t="shared" si="179"/>
        <v>10</v>
      </c>
      <c r="AD372" s="2">
        <f t="shared" si="160"/>
        <v>0</v>
      </c>
      <c r="AE372" s="2">
        <f t="shared" si="161"/>
        <v>0</v>
      </c>
      <c r="AF372" s="2">
        <f t="shared" si="162"/>
        <v>0</v>
      </c>
      <c r="AG372" s="2">
        <f t="shared" si="163"/>
        <v>0</v>
      </c>
      <c r="AH372" s="2">
        <f t="shared" si="164"/>
        <v>0</v>
      </c>
      <c r="AI372" s="2">
        <f t="shared" si="165"/>
        <v>0</v>
      </c>
      <c r="AJ372" s="2">
        <f t="shared" si="166"/>
        <v>0</v>
      </c>
      <c r="AK372" s="2">
        <f t="shared" si="167"/>
        <v>0</v>
      </c>
      <c r="AL372" s="154">
        <f t="shared" si="168"/>
        <v>0</v>
      </c>
      <c r="AM372" s="2">
        <f t="shared" si="180"/>
        <v>3.1622776601683795</v>
      </c>
      <c r="AN372" s="2"/>
      <c r="AO372">
        <f t="shared" si="181"/>
        <v>449</v>
      </c>
      <c r="AP372" s="117"/>
      <c r="AQ372" s="2"/>
      <c r="AR372" s="2">
        <f>INDEX('2001'!$B$44:$B$140,'10Year_History_Results'!BF372)</f>
        <v>9</v>
      </c>
      <c r="AS372" s="2">
        <f>INDEX('2002'!$B$44:$B$140,'10Year_History_Results'!BG372)</f>
        <v>1</v>
      </c>
      <c r="AT372" s="2">
        <f>INDEX('2003'!$B$44:$B$140,'10Year_History_Results'!BH372)</f>
        <v>0</v>
      </c>
      <c r="AU372" s="2">
        <f>INDEX('2004'!$B$44:$B$140,'10Year_History_Results'!BI372)</f>
        <v>0</v>
      </c>
      <c r="AV372" s="2">
        <f>INDEX('2005'!$B$44:$B$140,'10Year_History_Results'!BJ372)</f>
        <v>0</v>
      </c>
      <c r="AW372" s="2">
        <f>INDEX('2006'!$B$44:$B$140,'10Year_History_Results'!BK372)</f>
        <v>0</v>
      </c>
      <c r="AX372" s="2">
        <f>INDEX('2007'!$B$44:$B$140,'10Year_History_Results'!BL372)</f>
        <v>0</v>
      </c>
      <c r="AY372" s="2">
        <f>INDEX('2008'!$B$44:$B$140,'10Year_History_Results'!BM372)</f>
        <v>0</v>
      </c>
      <c r="AZ372" s="2">
        <f>INDEX('2009'!$B$44:$B$140,'10Year_History_Results'!BN372)</f>
        <v>0</v>
      </c>
      <c r="BA372" s="154">
        <f>INDEX('2010'!$B$44:$B$140,'10Year_History_Results'!BO372)</f>
        <v>0</v>
      </c>
      <c r="BC372">
        <f t="shared" si="182"/>
        <v>449</v>
      </c>
      <c r="BD372" s="117"/>
      <c r="BE372" s="2"/>
      <c r="BF372" s="2">
        <f>IF(ISNA(MATCH($BC372,'2001'!$A$44:$A$139,0)),97,MATCH($BC372,'2001'!$A$44:$A$139,0))</f>
        <v>75</v>
      </c>
      <c r="BG372" s="2">
        <f>IF(ISNA(MATCH($BC372,'2002'!$A$44:$A$139,0)),97,MATCH($BC372,'2002'!$A$44:$A$139,0))</f>
        <v>79</v>
      </c>
      <c r="BH372" s="2">
        <f>IF(ISNA(MATCH($BC372,'2003'!$A$44:$A$139,0)),97,MATCH($BC372,'2003'!$A$44:$A$139,0))</f>
        <v>97</v>
      </c>
      <c r="BI372" s="2">
        <f>IF(ISNA(MATCH($BC372,'2004'!$A$44:$A$139,0)),97,MATCH($BC372,'2004'!$A$44:$A$139,0))</f>
        <v>97</v>
      </c>
      <c r="BJ372" s="2">
        <f>IF(ISNA(MATCH($BC372,'2005'!$A$44:$A$139,0)),97,MATCH($BC372,'2005'!$A$44:$A$139,0))</f>
        <v>97</v>
      </c>
      <c r="BK372" s="2">
        <f>IF(ISNA(MATCH($BC372,'2006'!$A$44:$A$139,0)),97,MATCH($BC372,'2006'!$A$44:$A$139,0))</f>
        <v>97</v>
      </c>
      <c r="BL372" s="2">
        <f>IF(ISNA(MATCH($BC372,'2007'!$A$44:$A$139,0)),97,MATCH($BC372,'2007'!$A$44:$A$139,0))</f>
        <v>97</v>
      </c>
      <c r="BM372" s="2">
        <f>IF(ISNA(MATCH($BC372,'2008'!$A$44:$A$139,0)),97,MATCH($BC372,'2008'!$A$44:$A$139,0))</f>
        <v>97</v>
      </c>
      <c r="BN372" s="2">
        <f>IF(ISNA(MATCH($BC372,'2009'!$A$44:$A$139,0)),97,MATCH($BC372,'2009'!$A$44:$A$139,0))</f>
        <v>97</v>
      </c>
      <c r="BO372" s="154">
        <f>IF(ISNA(MATCH($BC372,'2010'!$A$44:$A$139,0)),97,MATCH($BC372,'2010'!$A$44:$A$139,0))</f>
        <v>97</v>
      </c>
      <c r="BQ372">
        <f t="shared" si="183"/>
        <v>449</v>
      </c>
      <c r="BR372" s="326"/>
      <c r="BS372" s="324"/>
      <c r="BT372" s="324">
        <f t="shared" si="184"/>
        <v>19</v>
      </c>
      <c r="BU372" s="324">
        <f t="shared" si="169"/>
        <v>13.6654</v>
      </c>
      <c r="BV372" s="324">
        <f t="shared" si="170"/>
        <v>9.1093556400000004</v>
      </c>
      <c r="BW372" s="324">
        <f t="shared" si="171"/>
        <v>6.0722964696239998</v>
      </c>
      <c r="BX372" s="324">
        <f t="shared" si="172"/>
        <v>4.0477928266513583</v>
      </c>
      <c r="BY372" s="324">
        <f t="shared" si="173"/>
        <v>2.6982586982457955</v>
      </c>
      <c r="BZ372" s="324">
        <f t="shared" si="174"/>
        <v>1.7986592482506472</v>
      </c>
      <c r="CA372" s="324">
        <f t="shared" si="175"/>
        <v>1.1989862548838814</v>
      </c>
      <c r="CB372" s="324">
        <f t="shared" si="176"/>
        <v>0.79924423750559537</v>
      </c>
      <c r="CC372" s="325">
        <f t="shared" si="177"/>
        <v>0.53277620872122988</v>
      </c>
    </row>
    <row r="373" spans="2:81" ht="13.5" thickBot="1">
      <c r="B373" s="138">
        <v>190</v>
      </c>
      <c r="C373" s="52">
        <f t="shared" si="155"/>
        <v>6</v>
      </c>
      <c r="D373" s="52">
        <f t="shared" si="178"/>
        <v>6</v>
      </c>
      <c r="E373" s="99"/>
      <c r="F373" s="2">
        <f t="shared" si="185"/>
        <v>368</v>
      </c>
      <c r="G373" s="100">
        <v>1403</v>
      </c>
      <c r="H373" s="169">
        <f t="shared" si="156"/>
        <v>1</v>
      </c>
      <c r="I373" s="169">
        <f t="shared" si="157"/>
        <v>6</v>
      </c>
      <c r="J373" s="331">
        <f t="shared" si="158"/>
        <v>0.52643300081251099</v>
      </c>
      <c r="K373" s="99"/>
      <c r="L373" s="268"/>
      <c r="M373" s="268" t="e">
        <f>(INDEX(Finish_table!R$4:R$83,MATCH('10Year_History_Results'!$G373,Finish_table!S$4:S$83,0),1))</f>
        <v>#N/A</v>
      </c>
      <c r="N373" s="268" t="e">
        <f>(INDEX(Finish_table!Z$4:Z$99,MATCH('10Year_History_Results'!$G373,Finish_table!AA$4:AA$99,0),1))</f>
        <v>#N/A</v>
      </c>
      <c r="O373" s="268" t="e">
        <f>(INDEX(Finish_table!AI$4:AI$99,MATCH('10Year_History_Results'!$G373,Finish_table!AJ$4:AJ$99,0),1))</f>
        <v>#N/A</v>
      </c>
      <c r="P373" s="268" t="str">
        <f>(INDEX(Finish_table!AR$4:AR$99,MATCH('10Year_History_Results'!$G373,Finish_table!AS$4:AS$99,0),1))</f>
        <v>QF</v>
      </c>
      <c r="Q373" s="268" t="e">
        <f>(INDEX(Finish_table!BA$4:BA$99,MATCH('10Year_History_Results'!$G373,Finish_table!BB$4:BB$99,0),1))</f>
        <v>#N/A</v>
      </c>
      <c r="R373" s="268" t="e">
        <f>(INDEX(Finish_table!BJ$4:BJ$99,MATCH('10Year_History_Results'!$G373,Finish_table!BK$4:BK$99,0),1))</f>
        <v>#N/A</v>
      </c>
      <c r="S373" s="268" t="e">
        <f>(INDEX(Finish_table!BS$4:BS$99,MATCH('10Year_History_Results'!$G373,Finish_table!BT$4:BT$99,0),1))</f>
        <v>#N/A</v>
      </c>
      <c r="T373" s="268" t="e">
        <f>(INDEX(Finish_table!CB$4:CB$99,MATCH('10Year_History_Results'!$G373,Finish_table!CC$4:CC$99,0),1))</f>
        <v>#N/A</v>
      </c>
      <c r="U373" s="268" t="e">
        <f>(INDEX(Finish_table!CK$4:CK$99,MATCH('10Year_History_Results'!$G373,Finish_table!CL$4:CL$99,0),1))</f>
        <v>#N/A</v>
      </c>
      <c r="V373" s="288" t="e">
        <f>(INDEX(Finish_table!CT$4:CT$99,MATCH('10Year_History_Results'!$G373,Finish_table!CU$4:CU$99,0),1))</f>
        <v>#N/A</v>
      </c>
      <c r="W373" s="2"/>
      <c r="Z373">
        <f t="shared" si="159"/>
        <v>1403</v>
      </c>
      <c r="AA373" s="117"/>
      <c r="AB373" s="2"/>
      <c r="AC373" s="2">
        <f t="shared" si="179"/>
        <v>0</v>
      </c>
      <c r="AD373" s="2">
        <f t="shared" si="160"/>
        <v>0</v>
      </c>
      <c r="AE373" s="2">
        <f t="shared" si="161"/>
        <v>0</v>
      </c>
      <c r="AF373" s="2">
        <f t="shared" si="162"/>
        <v>0</v>
      </c>
      <c r="AG373" s="2">
        <f t="shared" si="163"/>
        <v>0</v>
      </c>
      <c r="AH373" s="2">
        <f t="shared" si="164"/>
        <v>0</v>
      </c>
      <c r="AI373" s="2">
        <f t="shared" si="165"/>
        <v>0</v>
      </c>
      <c r="AJ373" s="2">
        <f t="shared" si="166"/>
        <v>0</v>
      </c>
      <c r="AK373" s="2">
        <f t="shared" si="167"/>
        <v>0</v>
      </c>
      <c r="AL373" s="154">
        <f t="shared" si="168"/>
        <v>0</v>
      </c>
      <c r="AM373" s="2">
        <f t="shared" si="180"/>
        <v>0</v>
      </c>
      <c r="AN373" s="2"/>
      <c r="AO373">
        <f t="shared" si="181"/>
        <v>1403</v>
      </c>
      <c r="AP373" s="117"/>
      <c r="AQ373" s="2"/>
      <c r="AR373" s="2">
        <f>INDEX('2001'!$B$44:$B$140,'10Year_History_Results'!BF373)</f>
        <v>0</v>
      </c>
      <c r="AS373" s="2">
        <f>INDEX('2002'!$B$44:$B$140,'10Year_History_Results'!BG373)</f>
        <v>0</v>
      </c>
      <c r="AT373" s="2">
        <f>INDEX('2003'!$B$44:$B$140,'10Year_History_Results'!BH373)</f>
        <v>0</v>
      </c>
      <c r="AU373" s="2">
        <f>INDEX('2004'!$B$44:$B$140,'10Year_History_Results'!BI373)</f>
        <v>6</v>
      </c>
      <c r="AV373" s="2">
        <f>INDEX('2005'!$B$44:$B$140,'10Year_History_Results'!BJ373)</f>
        <v>0</v>
      </c>
      <c r="AW373" s="2">
        <f>INDEX('2006'!$B$44:$B$140,'10Year_History_Results'!BK373)</f>
        <v>0</v>
      </c>
      <c r="AX373" s="2">
        <f>INDEX('2007'!$B$44:$B$140,'10Year_History_Results'!BL373)</f>
        <v>0</v>
      </c>
      <c r="AY373" s="2">
        <f>INDEX('2008'!$B$44:$B$140,'10Year_History_Results'!BM373)</f>
        <v>0</v>
      </c>
      <c r="AZ373" s="2">
        <f>INDEX('2009'!$B$44:$B$140,'10Year_History_Results'!BN373)</f>
        <v>0</v>
      </c>
      <c r="BA373" s="154">
        <f>INDEX('2010'!$B$44:$B$140,'10Year_History_Results'!BO373)</f>
        <v>0</v>
      </c>
      <c r="BC373">
        <f t="shared" si="182"/>
        <v>1403</v>
      </c>
      <c r="BD373" s="117"/>
      <c r="BE373" s="2"/>
      <c r="BF373" s="2">
        <f>IF(ISNA(MATCH($BC373,'2001'!$A$44:$A$139,0)),97,MATCH($BC373,'2001'!$A$44:$A$139,0))</f>
        <v>97</v>
      </c>
      <c r="BG373" s="2">
        <f>IF(ISNA(MATCH($BC373,'2002'!$A$44:$A$139,0)),97,MATCH($BC373,'2002'!$A$44:$A$139,0))</f>
        <v>97</v>
      </c>
      <c r="BH373" s="2">
        <f>IF(ISNA(MATCH($BC373,'2003'!$A$44:$A$139,0)),97,MATCH($BC373,'2003'!$A$44:$A$139,0))</f>
        <v>97</v>
      </c>
      <c r="BI373" s="2">
        <f>IF(ISNA(MATCH($BC373,'2004'!$A$44:$A$139,0)),97,MATCH($BC373,'2004'!$A$44:$A$139,0))</f>
        <v>95</v>
      </c>
      <c r="BJ373" s="2">
        <f>IF(ISNA(MATCH($BC373,'2005'!$A$44:$A$139,0)),97,MATCH($BC373,'2005'!$A$44:$A$139,0))</f>
        <v>97</v>
      </c>
      <c r="BK373" s="2">
        <f>IF(ISNA(MATCH($BC373,'2006'!$A$44:$A$139,0)),97,MATCH($BC373,'2006'!$A$44:$A$139,0))</f>
        <v>97</v>
      </c>
      <c r="BL373" s="2">
        <f>IF(ISNA(MATCH($BC373,'2007'!$A$44:$A$139,0)),97,MATCH($BC373,'2007'!$A$44:$A$139,0))</f>
        <v>97</v>
      </c>
      <c r="BM373" s="2">
        <f>IF(ISNA(MATCH($BC373,'2008'!$A$44:$A$139,0)),97,MATCH($BC373,'2008'!$A$44:$A$139,0))</f>
        <v>97</v>
      </c>
      <c r="BN373" s="2">
        <f>IF(ISNA(MATCH($BC373,'2009'!$A$44:$A$139,0)),97,MATCH($BC373,'2009'!$A$44:$A$139,0))</f>
        <v>97</v>
      </c>
      <c r="BO373" s="154">
        <f>IF(ISNA(MATCH($BC373,'2010'!$A$44:$A$139,0)),97,MATCH($BC373,'2010'!$A$44:$A$139,0))</f>
        <v>97</v>
      </c>
      <c r="BQ373">
        <f t="shared" si="183"/>
        <v>1403</v>
      </c>
      <c r="BR373" s="326"/>
      <c r="BS373" s="324"/>
      <c r="BT373" s="324">
        <f t="shared" si="184"/>
        <v>0</v>
      </c>
      <c r="BU373" s="324">
        <f t="shared" si="169"/>
        <v>0</v>
      </c>
      <c r="BV373" s="324">
        <f t="shared" si="170"/>
        <v>0</v>
      </c>
      <c r="BW373" s="324">
        <f t="shared" si="171"/>
        <v>6</v>
      </c>
      <c r="BX373" s="324">
        <f t="shared" si="172"/>
        <v>3.9996</v>
      </c>
      <c r="BY373" s="324">
        <f t="shared" si="173"/>
        <v>2.6661333599999999</v>
      </c>
      <c r="BZ373" s="324">
        <f t="shared" si="174"/>
        <v>1.7772444977759998</v>
      </c>
      <c r="CA373" s="324">
        <f t="shared" si="175"/>
        <v>1.1847111822174814</v>
      </c>
      <c r="CB373" s="324">
        <f t="shared" si="176"/>
        <v>0.78972847406617308</v>
      </c>
      <c r="CC373" s="325">
        <f t="shared" si="177"/>
        <v>0.52643300081251099</v>
      </c>
    </row>
    <row r="374" spans="2:81" ht="13.5" thickBot="1">
      <c r="B374" s="138">
        <v>191</v>
      </c>
      <c r="C374" s="52">
        <f t="shared" si="155"/>
        <v>1</v>
      </c>
      <c r="D374" s="52">
        <f t="shared" si="178"/>
        <v>0</v>
      </c>
      <c r="E374" s="99"/>
      <c r="F374" s="2">
        <f t="shared" si="185"/>
        <v>369</v>
      </c>
      <c r="G374" s="100">
        <v>178</v>
      </c>
      <c r="H374" s="169">
        <f t="shared" si="156"/>
        <v>1</v>
      </c>
      <c r="I374" s="169">
        <f t="shared" si="157"/>
        <v>20</v>
      </c>
      <c r="J374" s="331">
        <f t="shared" si="158"/>
        <v>0.51977786341207965</v>
      </c>
      <c r="K374" s="99"/>
      <c r="L374" s="268"/>
      <c r="M374" s="268" t="str">
        <f>(INDEX(Finish_table!R$4:R$83,MATCH('10Year_History_Results'!$G374,Finish_table!S$4:S$83,0),1))</f>
        <v>SF</v>
      </c>
      <c r="N374" s="268" t="e">
        <f>(INDEX(Finish_table!Z$4:Z$99,MATCH('10Year_History_Results'!$G374,Finish_table!AA$4:AA$99,0),1))</f>
        <v>#N/A</v>
      </c>
      <c r="O374" s="268" t="e">
        <f>(INDEX(Finish_table!AI$4:AI$99,MATCH('10Year_History_Results'!$G374,Finish_table!AJ$4:AJ$99,0),1))</f>
        <v>#N/A</v>
      </c>
      <c r="P374" s="268" t="e">
        <f>(INDEX(Finish_table!AR$4:AR$99,MATCH('10Year_History_Results'!$G374,Finish_table!AS$4:AS$99,0),1))</f>
        <v>#N/A</v>
      </c>
      <c r="Q374" s="268" t="e">
        <f>(INDEX(Finish_table!BA$4:BA$99,MATCH('10Year_History_Results'!$G374,Finish_table!BB$4:BB$99,0),1))</f>
        <v>#N/A</v>
      </c>
      <c r="R374" s="268" t="e">
        <f>(INDEX(Finish_table!BJ$4:BJ$99,MATCH('10Year_History_Results'!$G374,Finish_table!BK$4:BK$99,0),1))</f>
        <v>#N/A</v>
      </c>
      <c r="S374" s="268" t="e">
        <f>(INDEX(Finish_table!BS$4:BS$99,MATCH('10Year_History_Results'!$G374,Finish_table!BT$4:BT$99,0),1))</f>
        <v>#N/A</v>
      </c>
      <c r="T374" s="268" t="e">
        <f>(INDEX(Finish_table!CB$4:CB$99,MATCH('10Year_History_Results'!$G374,Finish_table!CC$4:CC$99,0),1))</f>
        <v>#N/A</v>
      </c>
      <c r="U374" s="268" t="e">
        <f>(INDEX(Finish_table!CK$4:CK$99,MATCH('10Year_History_Results'!$G374,Finish_table!CL$4:CL$99,0),1))</f>
        <v>#N/A</v>
      </c>
      <c r="V374" s="288" t="e">
        <f>(INDEX(Finish_table!CT$4:CT$99,MATCH('10Year_History_Results'!$G374,Finish_table!CU$4:CU$99,0),1))</f>
        <v>#N/A</v>
      </c>
      <c r="W374" s="2"/>
      <c r="Z374">
        <f t="shared" si="159"/>
        <v>178</v>
      </c>
      <c r="AA374" s="117"/>
      <c r="AB374" s="2"/>
      <c r="AC374" s="2">
        <f t="shared" si="179"/>
        <v>10</v>
      </c>
      <c r="AD374" s="2">
        <f t="shared" si="160"/>
        <v>0</v>
      </c>
      <c r="AE374" s="2">
        <f t="shared" si="161"/>
        <v>0</v>
      </c>
      <c r="AF374" s="2">
        <f t="shared" si="162"/>
        <v>0</v>
      </c>
      <c r="AG374" s="2">
        <f t="shared" si="163"/>
        <v>0</v>
      </c>
      <c r="AH374" s="2">
        <f t="shared" si="164"/>
        <v>0</v>
      </c>
      <c r="AI374" s="2">
        <f t="shared" si="165"/>
        <v>0</v>
      </c>
      <c r="AJ374" s="2">
        <f t="shared" si="166"/>
        <v>0</v>
      </c>
      <c r="AK374" s="2">
        <f t="shared" si="167"/>
        <v>0</v>
      </c>
      <c r="AL374" s="154">
        <f t="shared" si="168"/>
        <v>0</v>
      </c>
      <c r="AM374" s="2">
        <f t="shared" si="180"/>
        <v>3.1622776601683795</v>
      </c>
      <c r="AN374" s="2"/>
      <c r="AO374">
        <f t="shared" si="181"/>
        <v>178</v>
      </c>
      <c r="AP374" s="117"/>
      <c r="AQ374" s="2"/>
      <c r="AR374" s="2">
        <f>INDEX('2001'!$B$44:$B$140,'10Year_History_Results'!BF374)</f>
        <v>10</v>
      </c>
      <c r="AS374" s="2">
        <f>INDEX('2002'!$B$44:$B$140,'10Year_History_Results'!BG374)</f>
        <v>0</v>
      </c>
      <c r="AT374" s="2">
        <f>INDEX('2003'!$B$44:$B$140,'10Year_History_Results'!BH374)</f>
        <v>0</v>
      </c>
      <c r="AU374" s="2">
        <f>INDEX('2004'!$B$44:$B$140,'10Year_History_Results'!BI374)</f>
        <v>0</v>
      </c>
      <c r="AV374" s="2">
        <f>INDEX('2005'!$B$44:$B$140,'10Year_History_Results'!BJ374)</f>
        <v>0</v>
      </c>
      <c r="AW374" s="2">
        <f>INDEX('2006'!$B$44:$B$140,'10Year_History_Results'!BK374)</f>
        <v>0</v>
      </c>
      <c r="AX374" s="2">
        <f>INDEX('2007'!$B$44:$B$140,'10Year_History_Results'!BL374)</f>
        <v>0</v>
      </c>
      <c r="AY374" s="2">
        <f>INDEX('2008'!$B$44:$B$140,'10Year_History_Results'!BM374)</f>
        <v>0</v>
      </c>
      <c r="AZ374" s="2">
        <f>INDEX('2009'!$B$44:$B$140,'10Year_History_Results'!BN374)</f>
        <v>0</v>
      </c>
      <c r="BA374" s="154">
        <f>INDEX('2010'!$B$44:$B$140,'10Year_History_Results'!BO374)</f>
        <v>0</v>
      </c>
      <c r="BC374">
        <f t="shared" si="182"/>
        <v>178</v>
      </c>
      <c r="BD374" s="117"/>
      <c r="BE374" s="2"/>
      <c r="BF374" s="2">
        <f>IF(ISNA(MATCH($BC374,'2001'!$A$44:$A$139,0)),97,MATCH($BC374,'2001'!$A$44:$A$139,0))</f>
        <v>44</v>
      </c>
      <c r="BG374" s="2">
        <f>IF(ISNA(MATCH($BC374,'2002'!$A$44:$A$139,0)),97,MATCH($BC374,'2002'!$A$44:$A$139,0))</f>
        <v>97</v>
      </c>
      <c r="BH374" s="2">
        <f>IF(ISNA(MATCH($BC374,'2003'!$A$44:$A$139,0)),97,MATCH($BC374,'2003'!$A$44:$A$139,0))</f>
        <v>97</v>
      </c>
      <c r="BI374" s="2">
        <f>IF(ISNA(MATCH($BC374,'2004'!$A$44:$A$139,0)),97,MATCH($BC374,'2004'!$A$44:$A$139,0))</f>
        <v>97</v>
      </c>
      <c r="BJ374" s="2">
        <f>IF(ISNA(MATCH($BC374,'2005'!$A$44:$A$139,0)),97,MATCH($BC374,'2005'!$A$44:$A$139,0))</f>
        <v>97</v>
      </c>
      <c r="BK374" s="2">
        <f>IF(ISNA(MATCH($BC374,'2006'!$A$44:$A$139,0)),97,MATCH($BC374,'2006'!$A$44:$A$139,0))</f>
        <v>97</v>
      </c>
      <c r="BL374" s="2">
        <f>IF(ISNA(MATCH($BC374,'2007'!$A$44:$A$139,0)),97,MATCH($BC374,'2007'!$A$44:$A$139,0))</f>
        <v>97</v>
      </c>
      <c r="BM374" s="2">
        <f>IF(ISNA(MATCH($BC374,'2008'!$A$44:$A$139,0)),97,MATCH($BC374,'2008'!$A$44:$A$139,0))</f>
        <v>97</v>
      </c>
      <c r="BN374" s="2">
        <f>IF(ISNA(MATCH($BC374,'2009'!$A$44:$A$139,0)),97,MATCH($BC374,'2009'!$A$44:$A$139,0))</f>
        <v>97</v>
      </c>
      <c r="BO374" s="154">
        <f>IF(ISNA(MATCH($BC374,'2010'!$A$44:$A$139,0)),97,MATCH($BC374,'2010'!$A$44:$A$139,0))</f>
        <v>97</v>
      </c>
      <c r="BQ374">
        <f t="shared" si="183"/>
        <v>178</v>
      </c>
      <c r="BR374" s="326"/>
      <c r="BS374" s="324"/>
      <c r="BT374" s="324">
        <f t="shared" si="184"/>
        <v>20</v>
      </c>
      <c r="BU374" s="324">
        <f t="shared" si="169"/>
        <v>13.331999999999999</v>
      </c>
      <c r="BV374" s="324">
        <f t="shared" si="170"/>
        <v>8.8871111999999997</v>
      </c>
      <c r="BW374" s="324">
        <f t="shared" si="171"/>
        <v>5.9241483259199992</v>
      </c>
      <c r="BX374" s="324">
        <f t="shared" si="172"/>
        <v>3.9490372740582713</v>
      </c>
      <c r="BY374" s="324">
        <f t="shared" si="173"/>
        <v>2.6324282468872435</v>
      </c>
      <c r="BZ374" s="324">
        <f t="shared" si="174"/>
        <v>1.7547766693750364</v>
      </c>
      <c r="CA374" s="324">
        <f t="shared" si="175"/>
        <v>1.1697341278053992</v>
      </c>
      <c r="CB374" s="324">
        <f t="shared" si="176"/>
        <v>0.7797447695950791</v>
      </c>
      <c r="CC374" s="325">
        <f t="shared" si="177"/>
        <v>0.51977786341207965</v>
      </c>
    </row>
    <row r="375" spans="2:81" ht="13.5" thickBot="1">
      <c r="B375" s="138">
        <v>191</v>
      </c>
      <c r="C375" s="52">
        <f t="shared" si="155"/>
        <v>2</v>
      </c>
      <c r="D375" s="52">
        <f t="shared" si="178"/>
        <v>0</v>
      </c>
      <c r="E375" s="99"/>
      <c r="F375" s="2">
        <f t="shared" si="185"/>
        <v>370</v>
      </c>
      <c r="G375" s="100">
        <v>422</v>
      </c>
      <c r="H375" s="169">
        <f t="shared" si="156"/>
        <v>1</v>
      </c>
      <c r="I375" s="169">
        <f t="shared" si="157"/>
        <v>20</v>
      </c>
      <c r="J375" s="331">
        <f t="shared" si="158"/>
        <v>0.51977786341207965</v>
      </c>
      <c r="K375" s="99"/>
      <c r="L375" s="268"/>
      <c r="M375" s="268" t="str">
        <f>(INDEX(Finish_table!R$4:R$83,MATCH('10Year_History_Results'!$G375,Finish_table!S$4:S$83,0),1))</f>
        <v>SF</v>
      </c>
      <c r="N375" s="268" t="e">
        <f>(INDEX(Finish_table!Z$4:Z$99,MATCH('10Year_History_Results'!$G375,Finish_table!AA$4:AA$99,0),1))</f>
        <v>#N/A</v>
      </c>
      <c r="O375" s="268" t="e">
        <f>(INDEX(Finish_table!AI$4:AI$99,MATCH('10Year_History_Results'!$G375,Finish_table!AJ$4:AJ$99,0),1))</f>
        <v>#N/A</v>
      </c>
      <c r="P375" s="268" t="e">
        <f>(INDEX(Finish_table!AR$4:AR$99,MATCH('10Year_History_Results'!$G375,Finish_table!AS$4:AS$99,0),1))</f>
        <v>#N/A</v>
      </c>
      <c r="Q375" s="268" t="e">
        <f>(INDEX(Finish_table!BA$4:BA$99,MATCH('10Year_History_Results'!$G375,Finish_table!BB$4:BB$99,0),1))</f>
        <v>#N/A</v>
      </c>
      <c r="R375" s="268" t="e">
        <f>(INDEX(Finish_table!BJ$4:BJ$99,MATCH('10Year_History_Results'!$G375,Finish_table!BK$4:BK$99,0),1))</f>
        <v>#N/A</v>
      </c>
      <c r="S375" s="268" t="e">
        <f>(INDEX(Finish_table!BS$4:BS$99,MATCH('10Year_History_Results'!$G375,Finish_table!BT$4:BT$99,0),1))</f>
        <v>#N/A</v>
      </c>
      <c r="T375" s="268" t="e">
        <f>(INDEX(Finish_table!CB$4:CB$99,MATCH('10Year_History_Results'!$G375,Finish_table!CC$4:CC$99,0),1))</f>
        <v>#N/A</v>
      </c>
      <c r="U375" s="268" t="e">
        <f>(INDEX(Finish_table!CK$4:CK$99,MATCH('10Year_History_Results'!$G375,Finish_table!CL$4:CL$99,0),1))</f>
        <v>#N/A</v>
      </c>
      <c r="V375" s="288" t="e">
        <f>(INDEX(Finish_table!CT$4:CT$99,MATCH('10Year_History_Results'!$G375,Finish_table!CU$4:CU$99,0),1))</f>
        <v>#N/A</v>
      </c>
      <c r="W375" s="2"/>
      <c r="Z375">
        <f t="shared" si="159"/>
        <v>422</v>
      </c>
      <c r="AA375" s="117"/>
      <c r="AB375" s="2"/>
      <c r="AC375" s="2">
        <f t="shared" si="179"/>
        <v>10</v>
      </c>
      <c r="AD375" s="2">
        <f t="shared" si="160"/>
        <v>0</v>
      </c>
      <c r="AE375" s="2">
        <f t="shared" si="161"/>
        <v>0</v>
      </c>
      <c r="AF375" s="2">
        <f t="shared" si="162"/>
        <v>0</v>
      </c>
      <c r="AG375" s="2">
        <f t="shared" si="163"/>
        <v>0</v>
      </c>
      <c r="AH375" s="2">
        <f t="shared" si="164"/>
        <v>0</v>
      </c>
      <c r="AI375" s="2">
        <f t="shared" si="165"/>
        <v>0</v>
      </c>
      <c r="AJ375" s="2">
        <f t="shared" si="166"/>
        <v>0</v>
      </c>
      <c r="AK375" s="2">
        <f t="shared" si="167"/>
        <v>0</v>
      </c>
      <c r="AL375" s="154">
        <f t="shared" si="168"/>
        <v>0</v>
      </c>
      <c r="AM375" s="2">
        <f t="shared" si="180"/>
        <v>3.1622776601683795</v>
      </c>
      <c r="AN375" s="2"/>
      <c r="AO375">
        <f t="shared" si="181"/>
        <v>422</v>
      </c>
      <c r="AP375" s="117"/>
      <c r="AQ375" s="2"/>
      <c r="AR375" s="2">
        <f>INDEX('2001'!$B$44:$B$140,'10Year_History_Results'!BF375)</f>
        <v>10</v>
      </c>
      <c r="AS375" s="2">
        <f>INDEX('2002'!$B$44:$B$140,'10Year_History_Results'!BG375)</f>
        <v>0</v>
      </c>
      <c r="AT375" s="2">
        <f>INDEX('2003'!$B$44:$B$140,'10Year_History_Results'!BH375)</f>
        <v>0</v>
      </c>
      <c r="AU375" s="2">
        <f>INDEX('2004'!$B$44:$B$140,'10Year_History_Results'!BI375)</f>
        <v>0</v>
      </c>
      <c r="AV375" s="2">
        <f>INDEX('2005'!$B$44:$B$140,'10Year_History_Results'!BJ375)</f>
        <v>0</v>
      </c>
      <c r="AW375" s="2">
        <f>INDEX('2006'!$B$44:$B$140,'10Year_History_Results'!BK375)</f>
        <v>0</v>
      </c>
      <c r="AX375" s="2">
        <f>INDEX('2007'!$B$44:$B$140,'10Year_History_Results'!BL375)</f>
        <v>0</v>
      </c>
      <c r="AY375" s="2">
        <f>INDEX('2008'!$B$44:$B$140,'10Year_History_Results'!BM375)</f>
        <v>0</v>
      </c>
      <c r="AZ375" s="2">
        <f>INDEX('2009'!$B$44:$B$140,'10Year_History_Results'!BN375)</f>
        <v>0</v>
      </c>
      <c r="BA375" s="154">
        <f>INDEX('2010'!$B$44:$B$140,'10Year_History_Results'!BO375)</f>
        <v>0</v>
      </c>
      <c r="BC375">
        <f t="shared" si="182"/>
        <v>422</v>
      </c>
      <c r="BD375" s="117"/>
      <c r="BE375" s="2"/>
      <c r="BF375" s="2">
        <f>IF(ISNA(MATCH($BC375,'2001'!$A$44:$A$139,0)),97,MATCH($BC375,'2001'!$A$44:$A$139,0))</f>
        <v>73</v>
      </c>
      <c r="BG375" s="2">
        <f>IF(ISNA(MATCH($BC375,'2002'!$A$44:$A$139,0)),97,MATCH($BC375,'2002'!$A$44:$A$139,0))</f>
        <v>97</v>
      </c>
      <c r="BH375" s="2">
        <f>IF(ISNA(MATCH($BC375,'2003'!$A$44:$A$139,0)),97,MATCH($BC375,'2003'!$A$44:$A$139,0))</f>
        <v>97</v>
      </c>
      <c r="BI375" s="2">
        <f>IF(ISNA(MATCH($BC375,'2004'!$A$44:$A$139,0)),97,MATCH($BC375,'2004'!$A$44:$A$139,0))</f>
        <v>97</v>
      </c>
      <c r="BJ375" s="2">
        <f>IF(ISNA(MATCH($BC375,'2005'!$A$44:$A$139,0)),97,MATCH($BC375,'2005'!$A$44:$A$139,0))</f>
        <v>97</v>
      </c>
      <c r="BK375" s="2">
        <f>IF(ISNA(MATCH($BC375,'2006'!$A$44:$A$139,0)),97,MATCH($BC375,'2006'!$A$44:$A$139,0))</f>
        <v>97</v>
      </c>
      <c r="BL375" s="2">
        <f>IF(ISNA(MATCH($BC375,'2007'!$A$44:$A$139,0)),97,MATCH($BC375,'2007'!$A$44:$A$139,0))</f>
        <v>97</v>
      </c>
      <c r="BM375" s="2">
        <f>IF(ISNA(MATCH($BC375,'2008'!$A$44:$A$139,0)),97,MATCH($BC375,'2008'!$A$44:$A$139,0))</f>
        <v>97</v>
      </c>
      <c r="BN375" s="2">
        <f>IF(ISNA(MATCH($BC375,'2009'!$A$44:$A$139,0)),97,MATCH($BC375,'2009'!$A$44:$A$139,0))</f>
        <v>97</v>
      </c>
      <c r="BO375" s="154">
        <f>IF(ISNA(MATCH($BC375,'2010'!$A$44:$A$139,0)),97,MATCH($BC375,'2010'!$A$44:$A$139,0))</f>
        <v>97</v>
      </c>
      <c r="BQ375">
        <f t="shared" si="183"/>
        <v>422</v>
      </c>
      <c r="BR375" s="326"/>
      <c r="BS375" s="324"/>
      <c r="BT375" s="324">
        <f t="shared" si="184"/>
        <v>20</v>
      </c>
      <c r="BU375" s="324">
        <f t="shared" si="169"/>
        <v>13.331999999999999</v>
      </c>
      <c r="BV375" s="324">
        <f t="shared" si="170"/>
        <v>8.8871111999999997</v>
      </c>
      <c r="BW375" s="324">
        <f t="shared" si="171"/>
        <v>5.9241483259199992</v>
      </c>
      <c r="BX375" s="324">
        <f t="shared" si="172"/>
        <v>3.9490372740582713</v>
      </c>
      <c r="BY375" s="324">
        <f t="shared" si="173"/>
        <v>2.6324282468872435</v>
      </c>
      <c r="BZ375" s="324">
        <f t="shared" si="174"/>
        <v>1.7547766693750364</v>
      </c>
      <c r="CA375" s="324">
        <f t="shared" si="175"/>
        <v>1.1697341278053992</v>
      </c>
      <c r="CB375" s="324">
        <f t="shared" si="176"/>
        <v>0.7797447695950791</v>
      </c>
      <c r="CC375" s="325">
        <f t="shared" si="177"/>
        <v>0.51977786341207965</v>
      </c>
    </row>
    <row r="376" spans="2:81" ht="13.5" thickBot="1">
      <c r="B376" s="138">
        <v>191</v>
      </c>
      <c r="C376" s="52">
        <f t="shared" si="155"/>
        <v>3</v>
      </c>
      <c r="D376" s="52">
        <f t="shared" si="178"/>
        <v>0</v>
      </c>
      <c r="E376" s="99"/>
      <c r="F376" s="2">
        <f t="shared" si="185"/>
        <v>371</v>
      </c>
      <c r="G376" s="158">
        <v>151</v>
      </c>
      <c r="H376" s="169">
        <f t="shared" si="156"/>
        <v>1</v>
      </c>
      <c r="I376" s="169">
        <f t="shared" si="157"/>
        <v>13</v>
      </c>
      <c r="J376" s="331">
        <f t="shared" si="158"/>
        <v>0.50683410023680142</v>
      </c>
      <c r="K376" s="99"/>
      <c r="L376" s="268"/>
      <c r="M376" s="268" t="e">
        <f>(INDEX(Finish_table!R$4:R$83,MATCH('10Year_History_Results'!$G376,Finish_table!S$4:S$83,0),1))</f>
        <v>#N/A</v>
      </c>
      <c r="N376" s="268" t="str">
        <f>(INDEX(Finish_table!Z$4:Z$99,MATCH('10Year_History_Results'!$G376,Finish_table!AA$4:AA$99,0),1))</f>
        <v>SF</v>
      </c>
      <c r="O376" s="268" t="e">
        <f>(INDEX(Finish_table!AI$4:AI$99,MATCH('10Year_History_Results'!$G376,Finish_table!AJ$4:AJ$99,0),1))</f>
        <v>#N/A</v>
      </c>
      <c r="P376" s="268" t="e">
        <f>(INDEX(Finish_table!AR$4:AR$99,MATCH('10Year_History_Results'!$G376,Finish_table!AS$4:AS$99,0),1))</f>
        <v>#N/A</v>
      </c>
      <c r="Q376" s="268" t="e">
        <f>(INDEX(Finish_table!BA$4:BA$99,MATCH('10Year_History_Results'!$G376,Finish_table!BB$4:BB$99,0),1))</f>
        <v>#N/A</v>
      </c>
      <c r="R376" s="268" t="e">
        <f>(INDEX(Finish_table!BJ$4:BJ$99,MATCH('10Year_History_Results'!$G376,Finish_table!BK$4:BK$99,0),1))</f>
        <v>#N/A</v>
      </c>
      <c r="S376" s="268" t="e">
        <f>(INDEX(Finish_table!BS$4:BS$99,MATCH('10Year_History_Results'!$G376,Finish_table!BT$4:BT$99,0),1))</f>
        <v>#N/A</v>
      </c>
      <c r="T376" s="268" t="e">
        <f>(INDEX(Finish_table!CB$4:CB$99,MATCH('10Year_History_Results'!$G376,Finish_table!CC$4:CC$99,0),1))</f>
        <v>#N/A</v>
      </c>
      <c r="U376" s="268" t="e">
        <f>(INDEX(Finish_table!CK$4:CK$99,MATCH('10Year_History_Results'!$G376,Finish_table!CL$4:CL$99,0),1))</f>
        <v>#N/A</v>
      </c>
      <c r="V376" s="288" t="e">
        <f>(INDEX(Finish_table!CT$4:CT$99,MATCH('10Year_History_Results'!$G376,Finish_table!CU$4:CU$99,0),1))</f>
        <v>#N/A</v>
      </c>
      <c r="W376" s="2"/>
      <c r="Z376">
        <f t="shared" si="159"/>
        <v>151</v>
      </c>
      <c r="AA376" s="117"/>
      <c r="AB376" s="2"/>
      <c r="AC376" s="2">
        <f t="shared" si="179"/>
        <v>0</v>
      </c>
      <c r="AD376" s="2">
        <f t="shared" si="160"/>
        <v>10</v>
      </c>
      <c r="AE376" s="2">
        <f t="shared" si="161"/>
        <v>0</v>
      </c>
      <c r="AF376" s="2">
        <f t="shared" si="162"/>
        <v>0</v>
      </c>
      <c r="AG376" s="2">
        <f t="shared" si="163"/>
        <v>0</v>
      </c>
      <c r="AH376" s="2">
        <f t="shared" si="164"/>
        <v>0</v>
      </c>
      <c r="AI376" s="2">
        <f t="shared" si="165"/>
        <v>0</v>
      </c>
      <c r="AJ376" s="2">
        <f t="shared" si="166"/>
        <v>0</v>
      </c>
      <c r="AK376" s="2">
        <f t="shared" si="167"/>
        <v>0</v>
      </c>
      <c r="AL376" s="154">
        <f t="shared" si="168"/>
        <v>0</v>
      </c>
      <c r="AM376" s="2">
        <f t="shared" si="180"/>
        <v>3.1622776601683795</v>
      </c>
      <c r="AN376" s="2"/>
      <c r="AO376">
        <f t="shared" si="181"/>
        <v>151</v>
      </c>
      <c r="AP376" s="117"/>
      <c r="AQ376" s="2"/>
      <c r="AR376" s="2">
        <f>INDEX('2001'!$B$44:$B$140,'10Year_History_Results'!BF376)</f>
        <v>0</v>
      </c>
      <c r="AS376" s="2">
        <f>INDEX('2002'!$B$44:$B$140,'10Year_History_Results'!BG376)</f>
        <v>3</v>
      </c>
      <c r="AT376" s="2">
        <f>INDEX('2003'!$B$44:$B$140,'10Year_History_Results'!BH376)</f>
        <v>0</v>
      </c>
      <c r="AU376" s="2">
        <f>INDEX('2004'!$B$44:$B$140,'10Year_History_Results'!BI376)</f>
        <v>0</v>
      </c>
      <c r="AV376" s="2">
        <f>INDEX('2005'!$B$44:$B$140,'10Year_History_Results'!BJ376)</f>
        <v>0</v>
      </c>
      <c r="AW376" s="2">
        <f>INDEX('2006'!$B$44:$B$140,'10Year_History_Results'!BK376)</f>
        <v>0</v>
      </c>
      <c r="AX376" s="2">
        <f>INDEX('2007'!$B$44:$B$140,'10Year_History_Results'!BL376)</f>
        <v>0</v>
      </c>
      <c r="AY376" s="2">
        <f>INDEX('2008'!$B$44:$B$140,'10Year_History_Results'!BM376)</f>
        <v>0</v>
      </c>
      <c r="AZ376" s="2">
        <f>INDEX('2009'!$B$44:$B$140,'10Year_History_Results'!BN376)</f>
        <v>0</v>
      </c>
      <c r="BA376" s="154">
        <f>INDEX('2010'!$B$44:$B$140,'10Year_History_Results'!BO376)</f>
        <v>0</v>
      </c>
      <c r="BC376">
        <f t="shared" si="182"/>
        <v>151</v>
      </c>
      <c r="BD376" s="117"/>
      <c r="BE376" s="2"/>
      <c r="BF376" s="2">
        <f>IF(ISNA(MATCH($BC376,'2001'!$A$44:$A$139,0)),97,MATCH($BC376,'2001'!$A$44:$A$139,0))</f>
        <v>97</v>
      </c>
      <c r="BG376" s="2">
        <f>IF(ISNA(MATCH($BC376,'2002'!$A$44:$A$139,0)),97,MATCH($BC376,'2002'!$A$44:$A$139,0))</f>
        <v>34</v>
      </c>
      <c r="BH376" s="2">
        <f>IF(ISNA(MATCH($BC376,'2003'!$A$44:$A$139,0)),97,MATCH($BC376,'2003'!$A$44:$A$139,0))</f>
        <v>97</v>
      </c>
      <c r="BI376" s="2">
        <f>IF(ISNA(MATCH($BC376,'2004'!$A$44:$A$139,0)),97,MATCH($BC376,'2004'!$A$44:$A$139,0))</f>
        <v>97</v>
      </c>
      <c r="BJ376" s="2">
        <f>IF(ISNA(MATCH($BC376,'2005'!$A$44:$A$139,0)),97,MATCH($BC376,'2005'!$A$44:$A$139,0))</f>
        <v>97</v>
      </c>
      <c r="BK376" s="2">
        <f>IF(ISNA(MATCH($BC376,'2006'!$A$44:$A$139,0)),97,MATCH($BC376,'2006'!$A$44:$A$139,0))</f>
        <v>97</v>
      </c>
      <c r="BL376" s="2">
        <f>IF(ISNA(MATCH($BC376,'2007'!$A$44:$A$139,0)),97,MATCH($BC376,'2007'!$A$44:$A$139,0))</f>
        <v>97</v>
      </c>
      <c r="BM376" s="2">
        <f>IF(ISNA(MATCH($BC376,'2008'!$A$44:$A$139,0)),97,MATCH($BC376,'2008'!$A$44:$A$139,0))</f>
        <v>97</v>
      </c>
      <c r="BN376" s="2">
        <f>IF(ISNA(MATCH($BC376,'2009'!$A$44:$A$139,0)),97,MATCH($BC376,'2009'!$A$44:$A$139,0))</f>
        <v>97</v>
      </c>
      <c r="BO376" s="154">
        <f>IF(ISNA(MATCH($BC376,'2010'!$A$44:$A$139,0)),97,MATCH($BC376,'2010'!$A$44:$A$139,0))</f>
        <v>97</v>
      </c>
      <c r="BQ376">
        <f t="shared" si="183"/>
        <v>151</v>
      </c>
      <c r="BR376" s="326"/>
      <c r="BS376" s="324"/>
      <c r="BT376" s="324">
        <f t="shared" si="184"/>
        <v>0</v>
      </c>
      <c r="BU376" s="324">
        <f t="shared" si="169"/>
        <v>13</v>
      </c>
      <c r="BV376" s="324">
        <f t="shared" si="170"/>
        <v>8.6657999999999991</v>
      </c>
      <c r="BW376" s="324">
        <f t="shared" si="171"/>
        <v>5.7766222799999989</v>
      </c>
      <c r="BX376" s="324">
        <f t="shared" si="172"/>
        <v>3.8506964118479989</v>
      </c>
      <c r="BY376" s="324">
        <f t="shared" si="173"/>
        <v>2.566874228137876</v>
      </c>
      <c r="BZ376" s="324">
        <f t="shared" si="174"/>
        <v>1.7110783604767081</v>
      </c>
      <c r="CA376" s="324">
        <f t="shared" si="175"/>
        <v>1.1406048350937736</v>
      </c>
      <c r="CB376" s="324">
        <f t="shared" si="176"/>
        <v>0.76032718307350944</v>
      </c>
      <c r="CC376" s="325">
        <f t="shared" si="177"/>
        <v>0.50683410023680142</v>
      </c>
    </row>
    <row r="377" spans="2:81" ht="13.5" thickBot="1">
      <c r="B377" s="138">
        <v>191</v>
      </c>
      <c r="C377" s="52">
        <f t="shared" si="155"/>
        <v>4</v>
      </c>
      <c r="D377" s="52">
        <f t="shared" si="178"/>
        <v>4</v>
      </c>
      <c r="E377" s="99"/>
      <c r="F377" s="2">
        <f t="shared" si="185"/>
        <v>372</v>
      </c>
      <c r="G377" s="100">
        <v>357</v>
      </c>
      <c r="H377" s="169">
        <f t="shared" si="156"/>
        <v>1</v>
      </c>
      <c r="I377" s="169">
        <f t="shared" si="157"/>
        <v>13</v>
      </c>
      <c r="J377" s="331">
        <f t="shared" si="158"/>
        <v>0.50683410023680142</v>
      </c>
      <c r="K377" s="99"/>
      <c r="L377" s="268"/>
      <c r="M377" s="268" t="e">
        <f>(INDEX(Finish_table!R$4:R$83,MATCH('10Year_History_Results'!$G377,Finish_table!S$4:S$83,0),1))</f>
        <v>#N/A</v>
      </c>
      <c r="N377" s="268" t="str">
        <f>(INDEX(Finish_table!Z$4:Z$99,MATCH('10Year_History_Results'!$G377,Finish_table!AA$4:AA$99,0),1))</f>
        <v>QF</v>
      </c>
      <c r="O377" s="268" t="e">
        <f>(INDEX(Finish_table!AI$4:AI$99,MATCH('10Year_History_Results'!$G377,Finish_table!AJ$4:AJ$99,0),1))</f>
        <v>#N/A</v>
      </c>
      <c r="P377" s="268" t="e">
        <f>(INDEX(Finish_table!AR$4:AR$99,MATCH('10Year_History_Results'!$G377,Finish_table!AS$4:AS$99,0),1))</f>
        <v>#N/A</v>
      </c>
      <c r="Q377" s="268" t="e">
        <f>(INDEX(Finish_table!BA$4:BA$99,MATCH('10Year_History_Results'!$G377,Finish_table!BB$4:BB$99,0),1))</f>
        <v>#N/A</v>
      </c>
      <c r="R377" s="268" t="e">
        <f>(INDEX(Finish_table!BJ$4:BJ$99,MATCH('10Year_History_Results'!$G377,Finish_table!BK$4:BK$99,0),1))</f>
        <v>#N/A</v>
      </c>
      <c r="S377" s="268" t="e">
        <f>(INDEX(Finish_table!BS$4:BS$99,MATCH('10Year_History_Results'!$G377,Finish_table!BT$4:BT$99,0),1))</f>
        <v>#N/A</v>
      </c>
      <c r="T377" s="268" t="e">
        <f>(INDEX(Finish_table!CB$4:CB$99,MATCH('10Year_History_Results'!$G377,Finish_table!CC$4:CC$99,0),1))</f>
        <v>#N/A</v>
      </c>
      <c r="U377" s="268" t="e">
        <f>(INDEX(Finish_table!CK$4:CK$99,MATCH('10Year_History_Results'!$G377,Finish_table!CL$4:CL$99,0),1))</f>
        <v>#N/A</v>
      </c>
      <c r="V377" s="288" t="e">
        <f>(INDEX(Finish_table!CT$4:CT$99,MATCH('10Year_History_Results'!$G377,Finish_table!CU$4:CU$99,0),1))</f>
        <v>#N/A</v>
      </c>
      <c r="W377" s="2"/>
      <c r="Z377">
        <f t="shared" si="159"/>
        <v>357</v>
      </c>
      <c r="AA377" s="117"/>
      <c r="AB377" s="2"/>
      <c r="AC377" s="2">
        <f t="shared" si="179"/>
        <v>0</v>
      </c>
      <c r="AD377" s="2">
        <f t="shared" si="160"/>
        <v>0</v>
      </c>
      <c r="AE377" s="2">
        <f t="shared" si="161"/>
        <v>0</v>
      </c>
      <c r="AF377" s="2">
        <f t="shared" si="162"/>
        <v>0</v>
      </c>
      <c r="AG377" s="2">
        <f t="shared" si="163"/>
        <v>0</v>
      </c>
      <c r="AH377" s="2">
        <f t="shared" si="164"/>
        <v>0</v>
      </c>
      <c r="AI377" s="2">
        <f t="shared" si="165"/>
        <v>0</v>
      </c>
      <c r="AJ377" s="2">
        <f t="shared" si="166"/>
        <v>0</v>
      </c>
      <c r="AK377" s="2">
        <f t="shared" si="167"/>
        <v>0</v>
      </c>
      <c r="AL377" s="154">
        <f t="shared" si="168"/>
        <v>0</v>
      </c>
      <c r="AM377" s="2">
        <f t="shared" si="180"/>
        <v>0</v>
      </c>
      <c r="AN377" s="2"/>
      <c r="AO377">
        <f t="shared" si="181"/>
        <v>357</v>
      </c>
      <c r="AP377" s="117"/>
      <c r="AQ377" s="2"/>
      <c r="AR377" s="2">
        <f>INDEX('2001'!$B$44:$B$140,'10Year_History_Results'!BF377)</f>
        <v>0</v>
      </c>
      <c r="AS377" s="2">
        <f>INDEX('2002'!$B$44:$B$140,'10Year_History_Results'!BG377)</f>
        <v>13</v>
      </c>
      <c r="AT377" s="2">
        <f>INDEX('2003'!$B$44:$B$140,'10Year_History_Results'!BH377)</f>
        <v>0</v>
      </c>
      <c r="AU377" s="2">
        <f>INDEX('2004'!$B$44:$B$140,'10Year_History_Results'!BI377)</f>
        <v>0</v>
      </c>
      <c r="AV377" s="2">
        <f>INDEX('2005'!$B$44:$B$140,'10Year_History_Results'!BJ377)</f>
        <v>0</v>
      </c>
      <c r="AW377" s="2">
        <f>INDEX('2006'!$B$44:$B$140,'10Year_History_Results'!BK377)</f>
        <v>0</v>
      </c>
      <c r="AX377" s="2">
        <f>INDEX('2007'!$B$44:$B$140,'10Year_History_Results'!BL377)</f>
        <v>0</v>
      </c>
      <c r="AY377" s="2">
        <f>INDEX('2008'!$B$44:$B$140,'10Year_History_Results'!BM377)</f>
        <v>0</v>
      </c>
      <c r="AZ377" s="2">
        <f>INDEX('2009'!$B$44:$B$140,'10Year_History_Results'!BN377)</f>
        <v>0</v>
      </c>
      <c r="BA377" s="154">
        <f>INDEX('2010'!$B$44:$B$140,'10Year_History_Results'!BO377)</f>
        <v>0</v>
      </c>
      <c r="BC377">
        <f t="shared" si="182"/>
        <v>357</v>
      </c>
      <c r="BD377" s="117"/>
      <c r="BE377" s="2"/>
      <c r="BF377" s="2">
        <f>IF(ISNA(MATCH($BC377,'2001'!$A$44:$A$139,0)),97,MATCH($BC377,'2001'!$A$44:$A$139,0))</f>
        <v>97</v>
      </c>
      <c r="BG377" s="2">
        <f>IF(ISNA(MATCH($BC377,'2002'!$A$44:$A$139,0)),97,MATCH($BC377,'2002'!$A$44:$A$139,0))</f>
        <v>72</v>
      </c>
      <c r="BH377" s="2">
        <f>IF(ISNA(MATCH($BC377,'2003'!$A$44:$A$139,0)),97,MATCH($BC377,'2003'!$A$44:$A$139,0))</f>
        <v>97</v>
      </c>
      <c r="BI377" s="2">
        <f>IF(ISNA(MATCH($BC377,'2004'!$A$44:$A$139,0)),97,MATCH($BC377,'2004'!$A$44:$A$139,0))</f>
        <v>97</v>
      </c>
      <c r="BJ377" s="2">
        <f>IF(ISNA(MATCH($BC377,'2005'!$A$44:$A$139,0)),97,MATCH($BC377,'2005'!$A$44:$A$139,0))</f>
        <v>97</v>
      </c>
      <c r="BK377" s="2">
        <f>IF(ISNA(MATCH($BC377,'2006'!$A$44:$A$139,0)),97,MATCH($BC377,'2006'!$A$44:$A$139,0))</f>
        <v>97</v>
      </c>
      <c r="BL377" s="2">
        <f>IF(ISNA(MATCH($BC377,'2007'!$A$44:$A$139,0)),97,MATCH($BC377,'2007'!$A$44:$A$139,0))</f>
        <v>97</v>
      </c>
      <c r="BM377" s="2">
        <f>IF(ISNA(MATCH($BC377,'2008'!$A$44:$A$139,0)),97,MATCH($BC377,'2008'!$A$44:$A$139,0))</f>
        <v>97</v>
      </c>
      <c r="BN377" s="2">
        <f>IF(ISNA(MATCH($BC377,'2009'!$A$44:$A$139,0)),97,MATCH($BC377,'2009'!$A$44:$A$139,0))</f>
        <v>97</v>
      </c>
      <c r="BO377" s="154">
        <f>IF(ISNA(MATCH($BC377,'2010'!$A$44:$A$139,0)),97,MATCH($BC377,'2010'!$A$44:$A$139,0))</f>
        <v>97</v>
      </c>
      <c r="BQ377">
        <f t="shared" si="183"/>
        <v>357</v>
      </c>
      <c r="BR377" s="326"/>
      <c r="BS377" s="324"/>
      <c r="BT377" s="324">
        <f t="shared" si="184"/>
        <v>0</v>
      </c>
      <c r="BU377" s="324">
        <f t="shared" si="169"/>
        <v>13</v>
      </c>
      <c r="BV377" s="324">
        <f t="shared" si="170"/>
        <v>8.6657999999999991</v>
      </c>
      <c r="BW377" s="324">
        <f t="shared" si="171"/>
        <v>5.7766222799999989</v>
      </c>
      <c r="BX377" s="324">
        <f t="shared" si="172"/>
        <v>3.8506964118479989</v>
      </c>
      <c r="BY377" s="324">
        <f t="shared" si="173"/>
        <v>2.566874228137876</v>
      </c>
      <c r="BZ377" s="324">
        <f t="shared" si="174"/>
        <v>1.7110783604767081</v>
      </c>
      <c r="CA377" s="324">
        <f t="shared" si="175"/>
        <v>1.1406048350937736</v>
      </c>
      <c r="CB377" s="324">
        <f t="shared" si="176"/>
        <v>0.76032718307350944</v>
      </c>
      <c r="CC377" s="325">
        <f t="shared" si="177"/>
        <v>0.50683410023680142</v>
      </c>
    </row>
    <row r="378" spans="2:81" ht="13.5" thickBot="1">
      <c r="B378" s="138">
        <v>192</v>
      </c>
      <c r="C378" s="52">
        <f t="shared" si="155"/>
        <v>1</v>
      </c>
      <c r="D378" s="52">
        <f t="shared" si="178"/>
        <v>0</v>
      </c>
      <c r="E378" s="99"/>
      <c r="F378" s="2">
        <f t="shared" si="185"/>
        <v>373</v>
      </c>
      <c r="G378" s="100">
        <v>942</v>
      </c>
      <c r="H378" s="169">
        <f t="shared" si="156"/>
        <v>1</v>
      </c>
      <c r="I378" s="169">
        <f t="shared" si="157"/>
        <v>13</v>
      </c>
      <c r="J378" s="331">
        <f t="shared" si="158"/>
        <v>0.50683410023680142</v>
      </c>
      <c r="K378" s="99"/>
      <c r="L378" s="268"/>
      <c r="M378" s="268" t="e">
        <f>(INDEX(Finish_table!R$4:R$83,MATCH('10Year_History_Results'!$G378,Finish_table!S$4:S$83,0),1))</f>
        <v>#N/A</v>
      </c>
      <c r="N378" s="268" t="str">
        <f>(INDEX(Finish_table!Z$4:Z$99,MATCH('10Year_History_Results'!$G378,Finish_table!AA$4:AA$99,0),1))</f>
        <v>QF</v>
      </c>
      <c r="O378" s="268" t="e">
        <f>(INDEX(Finish_table!AI$4:AI$99,MATCH('10Year_History_Results'!$G378,Finish_table!AJ$4:AJ$99,0),1))</f>
        <v>#N/A</v>
      </c>
      <c r="P378" s="268" t="e">
        <f>(INDEX(Finish_table!AR$4:AR$99,MATCH('10Year_History_Results'!$G378,Finish_table!AS$4:AS$99,0),1))</f>
        <v>#N/A</v>
      </c>
      <c r="Q378" s="268" t="e">
        <f>(INDEX(Finish_table!BA$4:BA$99,MATCH('10Year_History_Results'!$G378,Finish_table!BB$4:BB$99,0),1))</f>
        <v>#N/A</v>
      </c>
      <c r="R378" s="268" t="e">
        <f>(INDEX(Finish_table!BJ$4:BJ$99,MATCH('10Year_History_Results'!$G378,Finish_table!BK$4:BK$99,0),1))</f>
        <v>#N/A</v>
      </c>
      <c r="S378" s="268" t="e">
        <f>(INDEX(Finish_table!BS$4:BS$99,MATCH('10Year_History_Results'!$G378,Finish_table!BT$4:BT$99,0),1))</f>
        <v>#N/A</v>
      </c>
      <c r="T378" s="268" t="e">
        <f>(INDEX(Finish_table!CB$4:CB$99,MATCH('10Year_History_Results'!$G378,Finish_table!CC$4:CC$99,0),1))</f>
        <v>#N/A</v>
      </c>
      <c r="U378" s="268" t="e">
        <f>(INDEX(Finish_table!CK$4:CK$99,MATCH('10Year_History_Results'!$G378,Finish_table!CL$4:CL$99,0),1))</f>
        <v>#N/A</v>
      </c>
      <c r="V378" s="288" t="e">
        <f>(INDEX(Finish_table!CT$4:CT$99,MATCH('10Year_History_Results'!$G378,Finish_table!CU$4:CU$99,0),1))</f>
        <v>#N/A</v>
      </c>
      <c r="W378" s="2"/>
      <c r="Z378">
        <f t="shared" si="159"/>
        <v>942</v>
      </c>
      <c r="AA378" s="117"/>
      <c r="AB378" s="2"/>
      <c r="AC378" s="2">
        <f t="shared" si="179"/>
        <v>0</v>
      </c>
      <c r="AD378" s="2">
        <f t="shared" si="160"/>
        <v>0</v>
      </c>
      <c r="AE378" s="2">
        <f t="shared" si="161"/>
        <v>0</v>
      </c>
      <c r="AF378" s="2">
        <f t="shared" si="162"/>
        <v>0</v>
      </c>
      <c r="AG378" s="2">
        <f t="shared" si="163"/>
        <v>0</v>
      </c>
      <c r="AH378" s="2">
        <f t="shared" si="164"/>
        <v>0</v>
      </c>
      <c r="AI378" s="2">
        <f t="shared" si="165"/>
        <v>0</v>
      </c>
      <c r="AJ378" s="2">
        <f t="shared" si="166"/>
        <v>0</v>
      </c>
      <c r="AK378" s="2">
        <f t="shared" si="167"/>
        <v>0</v>
      </c>
      <c r="AL378" s="154">
        <f t="shared" si="168"/>
        <v>0</v>
      </c>
      <c r="AM378" s="2">
        <f t="shared" si="180"/>
        <v>0</v>
      </c>
      <c r="AN378" s="2"/>
      <c r="AO378">
        <f t="shared" si="181"/>
        <v>942</v>
      </c>
      <c r="AP378" s="117"/>
      <c r="AQ378" s="2"/>
      <c r="AR378" s="2">
        <f>INDEX('2001'!$B$44:$B$140,'10Year_History_Results'!BF378)</f>
        <v>0</v>
      </c>
      <c r="AS378" s="2">
        <f>INDEX('2002'!$B$44:$B$140,'10Year_History_Results'!BG378)</f>
        <v>13</v>
      </c>
      <c r="AT378" s="2">
        <f>INDEX('2003'!$B$44:$B$140,'10Year_History_Results'!BH378)</f>
        <v>0</v>
      </c>
      <c r="AU378" s="2">
        <f>INDEX('2004'!$B$44:$B$140,'10Year_History_Results'!BI378)</f>
        <v>0</v>
      </c>
      <c r="AV378" s="2">
        <f>INDEX('2005'!$B$44:$B$140,'10Year_History_Results'!BJ378)</f>
        <v>0</v>
      </c>
      <c r="AW378" s="2">
        <f>INDEX('2006'!$B$44:$B$140,'10Year_History_Results'!BK378)</f>
        <v>0</v>
      </c>
      <c r="AX378" s="2">
        <f>INDEX('2007'!$B$44:$B$140,'10Year_History_Results'!BL378)</f>
        <v>0</v>
      </c>
      <c r="AY378" s="2">
        <f>INDEX('2008'!$B$44:$B$140,'10Year_History_Results'!BM378)</f>
        <v>0</v>
      </c>
      <c r="AZ378" s="2">
        <f>INDEX('2009'!$B$44:$B$140,'10Year_History_Results'!BN378)</f>
        <v>0</v>
      </c>
      <c r="BA378" s="154">
        <f>INDEX('2010'!$B$44:$B$140,'10Year_History_Results'!BO378)</f>
        <v>0</v>
      </c>
      <c r="BC378">
        <f t="shared" si="182"/>
        <v>942</v>
      </c>
      <c r="BD378" s="117"/>
      <c r="BE378" s="2"/>
      <c r="BF378" s="2">
        <f>IF(ISNA(MATCH($BC378,'2001'!$A$44:$A$139,0)),97,MATCH($BC378,'2001'!$A$44:$A$139,0))</f>
        <v>97</v>
      </c>
      <c r="BG378" s="2">
        <f>IF(ISNA(MATCH($BC378,'2002'!$A$44:$A$139,0)),97,MATCH($BC378,'2002'!$A$44:$A$139,0))</f>
        <v>95</v>
      </c>
      <c r="BH378" s="2">
        <f>IF(ISNA(MATCH($BC378,'2003'!$A$44:$A$139,0)),97,MATCH($BC378,'2003'!$A$44:$A$139,0))</f>
        <v>97</v>
      </c>
      <c r="BI378" s="2">
        <f>IF(ISNA(MATCH($BC378,'2004'!$A$44:$A$139,0)),97,MATCH($BC378,'2004'!$A$44:$A$139,0))</f>
        <v>97</v>
      </c>
      <c r="BJ378" s="2">
        <f>IF(ISNA(MATCH($BC378,'2005'!$A$44:$A$139,0)),97,MATCH($BC378,'2005'!$A$44:$A$139,0))</f>
        <v>97</v>
      </c>
      <c r="BK378" s="2">
        <f>IF(ISNA(MATCH($BC378,'2006'!$A$44:$A$139,0)),97,MATCH($BC378,'2006'!$A$44:$A$139,0))</f>
        <v>97</v>
      </c>
      <c r="BL378" s="2">
        <f>IF(ISNA(MATCH($BC378,'2007'!$A$44:$A$139,0)),97,MATCH($BC378,'2007'!$A$44:$A$139,0))</f>
        <v>97</v>
      </c>
      <c r="BM378" s="2">
        <f>IF(ISNA(MATCH($BC378,'2008'!$A$44:$A$139,0)),97,MATCH($BC378,'2008'!$A$44:$A$139,0))</f>
        <v>97</v>
      </c>
      <c r="BN378" s="2">
        <f>IF(ISNA(MATCH($BC378,'2009'!$A$44:$A$139,0)),97,MATCH($BC378,'2009'!$A$44:$A$139,0))</f>
        <v>97</v>
      </c>
      <c r="BO378" s="154">
        <f>IF(ISNA(MATCH($BC378,'2010'!$A$44:$A$139,0)),97,MATCH($BC378,'2010'!$A$44:$A$139,0))</f>
        <v>97</v>
      </c>
      <c r="BQ378">
        <f t="shared" si="183"/>
        <v>942</v>
      </c>
      <c r="BR378" s="326"/>
      <c r="BS378" s="324"/>
      <c r="BT378" s="324">
        <f t="shared" si="184"/>
        <v>0</v>
      </c>
      <c r="BU378" s="324">
        <f t="shared" si="169"/>
        <v>13</v>
      </c>
      <c r="BV378" s="324">
        <f t="shared" si="170"/>
        <v>8.6657999999999991</v>
      </c>
      <c r="BW378" s="324">
        <f t="shared" si="171"/>
        <v>5.7766222799999989</v>
      </c>
      <c r="BX378" s="324">
        <f t="shared" si="172"/>
        <v>3.8506964118479989</v>
      </c>
      <c r="BY378" s="324">
        <f t="shared" si="173"/>
        <v>2.566874228137876</v>
      </c>
      <c r="BZ378" s="324">
        <f t="shared" si="174"/>
        <v>1.7110783604767081</v>
      </c>
      <c r="CA378" s="324">
        <f t="shared" si="175"/>
        <v>1.1406048350937736</v>
      </c>
      <c r="CB378" s="324">
        <f t="shared" si="176"/>
        <v>0.76032718307350944</v>
      </c>
      <c r="CC378" s="325">
        <f t="shared" si="177"/>
        <v>0.50683410023680142</v>
      </c>
    </row>
    <row r="379" spans="2:81" ht="13.5" thickBot="1">
      <c r="B379" s="282">
        <v>192</v>
      </c>
      <c r="C379" s="52">
        <f t="shared" si="155"/>
        <v>2</v>
      </c>
      <c r="D379" s="52">
        <f t="shared" si="178"/>
        <v>2</v>
      </c>
      <c r="E379" s="99"/>
      <c r="F379" s="2">
        <f t="shared" si="185"/>
        <v>374</v>
      </c>
      <c r="G379" s="100">
        <v>140</v>
      </c>
      <c r="H379" s="169">
        <f t="shared" si="156"/>
        <v>1</v>
      </c>
      <c r="I379" s="169">
        <f t="shared" si="157"/>
        <v>19</v>
      </c>
      <c r="J379" s="331">
        <f t="shared" si="158"/>
        <v>0.49378897024147583</v>
      </c>
      <c r="K379" s="99"/>
      <c r="L379" s="268"/>
      <c r="M379" s="268" t="str">
        <f>(INDEX(Finish_table!R$4:R$83,MATCH('10Year_History_Results'!$G379,Finish_table!S$4:S$83,0),1))</f>
        <v>SF</v>
      </c>
      <c r="N379" s="268" t="e">
        <f>(INDEX(Finish_table!Z$4:Z$99,MATCH('10Year_History_Results'!$G379,Finish_table!AA$4:AA$99,0),1))</f>
        <v>#N/A</v>
      </c>
      <c r="O379" s="268" t="e">
        <f>(INDEX(Finish_table!AI$4:AI$99,MATCH('10Year_History_Results'!$G379,Finish_table!AJ$4:AJ$99,0),1))</f>
        <v>#N/A</v>
      </c>
      <c r="P379" s="268" t="e">
        <f>(INDEX(Finish_table!AR$4:AR$99,MATCH('10Year_History_Results'!$G379,Finish_table!AS$4:AS$99,0),1))</f>
        <v>#N/A</v>
      </c>
      <c r="Q379" s="268" t="e">
        <f>(INDEX(Finish_table!BA$4:BA$99,MATCH('10Year_History_Results'!$G379,Finish_table!BB$4:BB$99,0),1))</f>
        <v>#N/A</v>
      </c>
      <c r="R379" s="268" t="e">
        <f>(INDEX(Finish_table!BJ$4:BJ$99,MATCH('10Year_History_Results'!$G379,Finish_table!BK$4:BK$99,0),1))</f>
        <v>#N/A</v>
      </c>
      <c r="S379" s="268" t="e">
        <f>(INDEX(Finish_table!BS$4:BS$99,MATCH('10Year_History_Results'!$G379,Finish_table!BT$4:BT$99,0),1))</f>
        <v>#N/A</v>
      </c>
      <c r="T379" s="268" t="e">
        <f>(INDEX(Finish_table!CB$4:CB$99,MATCH('10Year_History_Results'!$G379,Finish_table!CC$4:CC$99,0),1))</f>
        <v>#N/A</v>
      </c>
      <c r="U379" s="268" t="e">
        <f>(INDEX(Finish_table!CK$4:CK$99,MATCH('10Year_History_Results'!$G379,Finish_table!CL$4:CL$99,0),1))</f>
        <v>#N/A</v>
      </c>
      <c r="V379" s="288" t="e">
        <f>(INDEX(Finish_table!CT$4:CT$99,MATCH('10Year_History_Results'!$G379,Finish_table!CU$4:CU$99,0),1))</f>
        <v>#N/A</v>
      </c>
      <c r="W379" s="2"/>
      <c r="Z379">
        <f t="shared" si="159"/>
        <v>140</v>
      </c>
      <c r="AA379" s="117"/>
      <c r="AB379" s="2"/>
      <c r="AC379" s="2">
        <f t="shared" si="179"/>
        <v>10</v>
      </c>
      <c r="AD379" s="2">
        <f t="shared" si="160"/>
        <v>0</v>
      </c>
      <c r="AE379" s="2">
        <f t="shared" si="161"/>
        <v>0</v>
      </c>
      <c r="AF379" s="2">
        <f t="shared" si="162"/>
        <v>0</v>
      </c>
      <c r="AG379" s="2">
        <f t="shared" si="163"/>
        <v>0</v>
      </c>
      <c r="AH379" s="2">
        <f t="shared" si="164"/>
        <v>0</v>
      </c>
      <c r="AI379" s="2">
        <f t="shared" si="165"/>
        <v>0</v>
      </c>
      <c r="AJ379" s="2">
        <f t="shared" si="166"/>
        <v>0</v>
      </c>
      <c r="AK379" s="2">
        <f t="shared" si="167"/>
        <v>0</v>
      </c>
      <c r="AL379" s="154">
        <f t="shared" si="168"/>
        <v>0</v>
      </c>
      <c r="AM379" s="2">
        <f t="shared" si="180"/>
        <v>3.1622776601683795</v>
      </c>
      <c r="AN379" s="2"/>
      <c r="AO379">
        <f t="shared" si="181"/>
        <v>140</v>
      </c>
      <c r="AP379" s="117"/>
      <c r="AQ379" s="2"/>
      <c r="AR379" s="2">
        <f>INDEX('2001'!$B$44:$B$140,'10Year_History_Results'!BF379)</f>
        <v>9</v>
      </c>
      <c r="AS379" s="2">
        <f>INDEX('2002'!$B$44:$B$140,'10Year_History_Results'!BG379)</f>
        <v>0</v>
      </c>
      <c r="AT379" s="2">
        <f>INDEX('2003'!$B$44:$B$140,'10Year_History_Results'!BH379)</f>
        <v>0</v>
      </c>
      <c r="AU379" s="2">
        <f>INDEX('2004'!$B$44:$B$140,'10Year_History_Results'!BI379)</f>
        <v>0</v>
      </c>
      <c r="AV379" s="2">
        <f>INDEX('2005'!$B$44:$B$140,'10Year_History_Results'!BJ379)</f>
        <v>0</v>
      </c>
      <c r="AW379" s="2">
        <f>INDEX('2006'!$B$44:$B$140,'10Year_History_Results'!BK379)</f>
        <v>0</v>
      </c>
      <c r="AX379" s="2">
        <f>INDEX('2007'!$B$44:$B$140,'10Year_History_Results'!BL379)</f>
        <v>0</v>
      </c>
      <c r="AY379" s="2">
        <f>INDEX('2008'!$B$44:$B$140,'10Year_History_Results'!BM379)</f>
        <v>0</v>
      </c>
      <c r="AZ379" s="2">
        <f>INDEX('2009'!$B$44:$B$140,'10Year_History_Results'!BN379)</f>
        <v>0</v>
      </c>
      <c r="BA379" s="154">
        <f>INDEX('2010'!$B$44:$B$140,'10Year_History_Results'!BO379)</f>
        <v>0</v>
      </c>
      <c r="BC379">
        <f t="shared" si="182"/>
        <v>140</v>
      </c>
      <c r="BD379" s="117"/>
      <c r="BE379" s="2"/>
      <c r="BF379" s="2">
        <f>IF(ISNA(MATCH($BC379,'2001'!$A$44:$A$139,0)),97,MATCH($BC379,'2001'!$A$44:$A$139,0))</f>
        <v>34</v>
      </c>
      <c r="BG379" s="2">
        <f>IF(ISNA(MATCH($BC379,'2002'!$A$44:$A$139,0)),97,MATCH($BC379,'2002'!$A$44:$A$139,0))</f>
        <v>97</v>
      </c>
      <c r="BH379" s="2">
        <f>IF(ISNA(MATCH($BC379,'2003'!$A$44:$A$139,0)),97,MATCH($BC379,'2003'!$A$44:$A$139,0))</f>
        <v>97</v>
      </c>
      <c r="BI379" s="2">
        <f>IF(ISNA(MATCH($BC379,'2004'!$A$44:$A$139,0)),97,MATCH($BC379,'2004'!$A$44:$A$139,0))</f>
        <v>97</v>
      </c>
      <c r="BJ379" s="2">
        <f>IF(ISNA(MATCH($BC379,'2005'!$A$44:$A$139,0)),97,MATCH($BC379,'2005'!$A$44:$A$139,0))</f>
        <v>97</v>
      </c>
      <c r="BK379" s="2">
        <f>IF(ISNA(MATCH($BC379,'2006'!$A$44:$A$139,0)),97,MATCH($BC379,'2006'!$A$44:$A$139,0))</f>
        <v>97</v>
      </c>
      <c r="BL379" s="2">
        <f>IF(ISNA(MATCH($BC379,'2007'!$A$44:$A$139,0)),97,MATCH($BC379,'2007'!$A$44:$A$139,0))</f>
        <v>97</v>
      </c>
      <c r="BM379" s="2">
        <f>IF(ISNA(MATCH($BC379,'2008'!$A$44:$A$139,0)),97,MATCH($BC379,'2008'!$A$44:$A$139,0))</f>
        <v>97</v>
      </c>
      <c r="BN379" s="2">
        <f>IF(ISNA(MATCH($BC379,'2009'!$A$44:$A$139,0)),97,MATCH($BC379,'2009'!$A$44:$A$139,0))</f>
        <v>97</v>
      </c>
      <c r="BO379" s="154">
        <f>IF(ISNA(MATCH($BC379,'2010'!$A$44:$A$139,0)),97,MATCH($BC379,'2010'!$A$44:$A$139,0))</f>
        <v>97</v>
      </c>
      <c r="BQ379">
        <f t="shared" si="183"/>
        <v>140</v>
      </c>
      <c r="BR379" s="326"/>
      <c r="BS379" s="324"/>
      <c r="BT379" s="324">
        <f t="shared" si="184"/>
        <v>19</v>
      </c>
      <c r="BU379" s="324">
        <f t="shared" si="169"/>
        <v>12.6654</v>
      </c>
      <c r="BV379" s="324">
        <f t="shared" si="170"/>
        <v>8.4427556399999997</v>
      </c>
      <c r="BW379" s="324">
        <f t="shared" si="171"/>
        <v>5.6279409096239998</v>
      </c>
      <c r="BX379" s="324">
        <f t="shared" si="172"/>
        <v>3.7515854103553581</v>
      </c>
      <c r="BY379" s="324">
        <f t="shared" si="173"/>
        <v>2.5008068345428818</v>
      </c>
      <c r="BZ379" s="324">
        <f t="shared" si="174"/>
        <v>1.667037835906285</v>
      </c>
      <c r="CA379" s="324">
        <f t="shared" si="175"/>
        <v>1.1112474214151296</v>
      </c>
      <c r="CB379" s="324">
        <f t="shared" si="176"/>
        <v>0.74075753111532527</v>
      </c>
      <c r="CC379" s="325">
        <f t="shared" si="177"/>
        <v>0.49378897024147583</v>
      </c>
    </row>
    <row r="380" spans="2:81" ht="13.5" thickBot="1">
      <c r="B380" s="138">
        <v>195</v>
      </c>
      <c r="C380" s="52">
        <f t="shared" si="155"/>
        <v>1</v>
      </c>
      <c r="D380" s="52">
        <f t="shared" si="178"/>
        <v>0</v>
      </c>
      <c r="E380" s="99"/>
      <c r="F380" s="2">
        <f t="shared" si="185"/>
        <v>375</v>
      </c>
      <c r="G380" s="100">
        <v>639</v>
      </c>
      <c r="H380" s="169">
        <f t="shared" si="156"/>
        <v>1</v>
      </c>
      <c r="I380" s="169">
        <f t="shared" si="157"/>
        <v>12</v>
      </c>
      <c r="J380" s="331">
        <f t="shared" si="158"/>
        <v>0.46784686175704748</v>
      </c>
      <c r="K380" s="99"/>
      <c r="L380" s="268"/>
      <c r="M380" s="268" t="e">
        <f>(INDEX(Finish_table!R$4:R$83,MATCH('10Year_History_Results'!$G380,Finish_table!S$4:S$83,0),1))</f>
        <v>#N/A</v>
      </c>
      <c r="N380" s="268" t="str">
        <f>(INDEX(Finish_table!Z$4:Z$99,MATCH('10Year_History_Results'!$G380,Finish_table!AA$4:AA$99,0),1))</f>
        <v>QF</v>
      </c>
      <c r="O380" s="268" t="e">
        <f>(INDEX(Finish_table!AI$4:AI$99,MATCH('10Year_History_Results'!$G380,Finish_table!AJ$4:AJ$99,0),1))</f>
        <v>#N/A</v>
      </c>
      <c r="P380" s="268" t="e">
        <f>(INDEX(Finish_table!AR$4:AR$99,MATCH('10Year_History_Results'!$G380,Finish_table!AS$4:AS$99,0),1))</f>
        <v>#N/A</v>
      </c>
      <c r="Q380" s="268" t="e">
        <f>(INDEX(Finish_table!BA$4:BA$99,MATCH('10Year_History_Results'!$G380,Finish_table!BB$4:BB$99,0),1))</f>
        <v>#N/A</v>
      </c>
      <c r="R380" s="268" t="e">
        <f>(INDEX(Finish_table!BJ$4:BJ$99,MATCH('10Year_History_Results'!$G380,Finish_table!BK$4:BK$99,0),1))</f>
        <v>#N/A</v>
      </c>
      <c r="S380" s="268" t="e">
        <f>(INDEX(Finish_table!BS$4:BS$99,MATCH('10Year_History_Results'!$G380,Finish_table!BT$4:BT$99,0),1))</f>
        <v>#N/A</v>
      </c>
      <c r="T380" s="268" t="e">
        <f>(INDEX(Finish_table!CB$4:CB$99,MATCH('10Year_History_Results'!$G380,Finish_table!CC$4:CC$99,0),1))</f>
        <v>#N/A</v>
      </c>
      <c r="U380" s="268" t="e">
        <f>(INDEX(Finish_table!CK$4:CK$99,MATCH('10Year_History_Results'!$G380,Finish_table!CL$4:CL$99,0),1))</f>
        <v>#N/A</v>
      </c>
      <c r="V380" s="288" t="e">
        <f>(INDEX(Finish_table!CT$4:CT$99,MATCH('10Year_History_Results'!$G380,Finish_table!CU$4:CU$99,0),1))</f>
        <v>#N/A</v>
      </c>
      <c r="W380" s="2"/>
      <c r="Z380">
        <f t="shared" si="159"/>
        <v>639</v>
      </c>
      <c r="AA380" s="117"/>
      <c r="AB380" s="2"/>
      <c r="AC380" s="2">
        <f t="shared" si="179"/>
        <v>0</v>
      </c>
      <c r="AD380" s="2">
        <f t="shared" si="160"/>
        <v>0</v>
      </c>
      <c r="AE380" s="2">
        <f t="shared" si="161"/>
        <v>0</v>
      </c>
      <c r="AF380" s="2">
        <f t="shared" si="162"/>
        <v>0</v>
      </c>
      <c r="AG380" s="2">
        <f t="shared" si="163"/>
        <v>0</v>
      </c>
      <c r="AH380" s="2">
        <f t="shared" si="164"/>
        <v>0</v>
      </c>
      <c r="AI380" s="2">
        <f t="shared" si="165"/>
        <v>0</v>
      </c>
      <c r="AJ380" s="2">
        <f t="shared" si="166"/>
        <v>0</v>
      </c>
      <c r="AK380" s="2">
        <f t="shared" si="167"/>
        <v>0</v>
      </c>
      <c r="AL380" s="154">
        <f t="shared" si="168"/>
        <v>0</v>
      </c>
      <c r="AM380" s="2">
        <f t="shared" si="180"/>
        <v>0</v>
      </c>
      <c r="AN380" s="2"/>
      <c r="AO380">
        <f t="shared" si="181"/>
        <v>639</v>
      </c>
      <c r="AP380" s="117"/>
      <c r="AQ380" s="2"/>
      <c r="AR380" s="2">
        <f>INDEX('2001'!$B$44:$B$140,'10Year_History_Results'!BF380)</f>
        <v>0</v>
      </c>
      <c r="AS380" s="2">
        <f>INDEX('2002'!$B$44:$B$140,'10Year_History_Results'!BG380)</f>
        <v>12</v>
      </c>
      <c r="AT380" s="2">
        <f>INDEX('2003'!$B$44:$B$140,'10Year_History_Results'!BH380)</f>
        <v>0</v>
      </c>
      <c r="AU380" s="2">
        <f>INDEX('2004'!$B$44:$B$140,'10Year_History_Results'!BI380)</f>
        <v>0</v>
      </c>
      <c r="AV380" s="2">
        <f>INDEX('2005'!$B$44:$B$140,'10Year_History_Results'!BJ380)</f>
        <v>0</v>
      </c>
      <c r="AW380" s="2">
        <f>INDEX('2006'!$B$44:$B$140,'10Year_History_Results'!BK380)</f>
        <v>0</v>
      </c>
      <c r="AX380" s="2">
        <f>INDEX('2007'!$B$44:$B$140,'10Year_History_Results'!BL380)</f>
        <v>0</v>
      </c>
      <c r="AY380" s="2">
        <f>INDEX('2008'!$B$44:$B$140,'10Year_History_Results'!BM380)</f>
        <v>0</v>
      </c>
      <c r="AZ380" s="2">
        <f>INDEX('2009'!$B$44:$B$140,'10Year_History_Results'!BN380)</f>
        <v>0</v>
      </c>
      <c r="BA380" s="154">
        <f>INDEX('2010'!$B$44:$B$140,'10Year_History_Results'!BO380)</f>
        <v>0</v>
      </c>
      <c r="BC380">
        <f t="shared" si="182"/>
        <v>639</v>
      </c>
      <c r="BD380" s="117"/>
      <c r="BE380" s="2"/>
      <c r="BF380" s="2">
        <f>IF(ISNA(MATCH($BC380,'2001'!$A$44:$A$139,0)),97,MATCH($BC380,'2001'!$A$44:$A$139,0))</f>
        <v>97</v>
      </c>
      <c r="BG380" s="2">
        <f>IF(ISNA(MATCH($BC380,'2002'!$A$44:$A$139,0)),97,MATCH($BC380,'2002'!$A$44:$A$139,0))</f>
        <v>86</v>
      </c>
      <c r="BH380" s="2">
        <f>IF(ISNA(MATCH($BC380,'2003'!$A$44:$A$139,0)),97,MATCH($BC380,'2003'!$A$44:$A$139,0))</f>
        <v>97</v>
      </c>
      <c r="BI380" s="2">
        <f>IF(ISNA(MATCH($BC380,'2004'!$A$44:$A$139,0)),97,MATCH($BC380,'2004'!$A$44:$A$139,0))</f>
        <v>97</v>
      </c>
      <c r="BJ380" s="2">
        <f>IF(ISNA(MATCH($BC380,'2005'!$A$44:$A$139,0)),97,MATCH($BC380,'2005'!$A$44:$A$139,0))</f>
        <v>97</v>
      </c>
      <c r="BK380" s="2">
        <f>IF(ISNA(MATCH($BC380,'2006'!$A$44:$A$139,0)),97,MATCH($BC380,'2006'!$A$44:$A$139,0))</f>
        <v>97</v>
      </c>
      <c r="BL380" s="2">
        <f>IF(ISNA(MATCH($BC380,'2007'!$A$44:$A$139,0)),97,MATCH($BC380,'2007'!$A$44:$A$139,0))</f>
        <v>97</v>
      </c>
      <c r="BM380" s="2">
        <f>IF(ISNA(MATCH($BC380,'2008'!$A$44:$A$139,0)),97,MATCH($BC380,'2008'!$A$44:$A$139,0))</f>
        <v>97</v>
      </c>
      <c r="BN380" s="2">
        <f>IF(ISNA(MATCH($BC380,'2009'!$A$44:$A$139,0)),97,MATCH($BC380,'2009'!$A$44:$A$139,0))</f>
        <v>97</v>
      </c>
      <c r="BO380" s="154">
        <f>IF(ISNA(MATCH($BC380,'2010'!$A$44:$A$139,0)),97,MATCH($BC380,'2010'!$A$44:$A$139,0))</f>
        <v>97</v>
      </c>
      <c r="BQ380">
        <f t="shared" si="183"/>
        <v>639</v>
      </c>
      <c r="BR380" s="326"/>
      <c r="BS380" s="324"/>
      <c r="BT380" s="324">
        <f t="shared" si="184"/>
        <v>0</v>
      </c>
      <c r="BU380" s="324">
        <f t="shared" si="169"/>
        <v>12</v>
      </c>
      <c r="BV380" s="324">
        <f t="shared" si="170"/>
        <v>7.9992000000000001</v>
      </c>
      <c r="BW380" s="324">
        <f t="shared" si="171"/>
        <v>5.3322667199999998</v>
      </c>
      <c r="BX380" s="324">
        <f t="shared" si="172"/>
        <v>3.5544889955519996</v>
      </c>
      <c r="BY380" s="324">
        <f t="shared" si="173"/>
        <v>2.3694223644349628</v>
      </c>
      <c r="BZ380" s="324">
        <f t="shared" si="174"/>
        <v>1.5794569481323462</v>
      </c>
      <c r="CA380" s="324">
        <f t="shared" si="175"/>
        <v>1.052866001625022</v>
      </c>
      <c r="CB380" s="324">
        <f t="shared" si="176"/>
        <v>0.70184047668323957</v>
      </c>
      <c r="CC380" s="325">
        <f t="shared" si="177"/>
        <v>0.46784686175704748</v>
      </c>
    </row>
    <row r="381" spans="2:81" ht="13.5" thickBot="1">
      <c r="B381" s="138">
        <v>195</v>
      </c>
      <c r="C381" s="52">
        <f t="shared" si="155"/>
        <v>2</v>
      </c>
      <c r="D381" s="52">
        <f t="shared" si="178"/>
        <v>0</v>
      </c>
      <c r="E381" s="99"/>
      <c r="F381" s="2">
        <f t="shared" si="185"/>
        <v>376</v>
      </c>
      <c r="G381" s="158">
        <v>814</v>
      </c>
      <c r="H381" s="169">
        <f t="shared" si="156"/>
        <v>1</v>
      </c>
      <c r="I381" s="169">
        <f t="shared" si="157"/>
        <v>12</v>
      </c>
      <c r="J381" s="331">
        <f t="shared" si="158"/>
        <v>0.46784686175704748</v>
      </c>
      <c r="K381" s="99"/>
      <c r="L381" s="268"/>
      <c r="M381" s="268" t="e">
        <f>(INDEX(Finish_table!R$4:R$83,MATCH('10Year_History_Results'!$G381,Finish_table!S$4:S$83,0),1))</f>
        <v>#N/A</v>
      </c>
      <c r="N381" s="268" t="str">
        <f>(INDEX(Finish_table!Z$4:Z$99,MATCH('10Year_History_Results'!$G381,Finish_table!AA$4:AA$99,0),1))</f>
        <v>QF</v>
      </c>
      <c r="O381" s="268" t="e">
        <f>(INDEX(Finish_table!AI$4:AI$99,MATCH('10Year_History_Results'!$G381,Finish_table!AJ$4:AJ$99,0),1))</f>
        <v>#N/A</v>
      </c>
      <c r="P381" s="268" t="e">
        <f>(INDEX(Finish_table!AR$4:AR$99,MATCH('10Year_History_Results'!$G381,Finish_table!AS$4:AS$99,0),1))</f>
        <v>#N/A</v>
      </c>
      <c r="Q381" s="268" t="e">
        <f>(INDEX(Finish_table!BA$4:BA$99,MATCH('10Year_History_Results'!$G381,Finish_table!BB$4:BB$99,0),1))</f>
        <v>#N/A</v>
      </c>
      <c r="R381" s="268" t="e">
        <f>(INDEX(Finish_table!BJ$4:BJ$99,MATCH('10Year_History_Results'!$G381,Finish_table!BK$4:BK$99,0),1))</f>
        <v>#N/A</v>
      </c>
      <c r="S381" s="268" t="e">
        <f>(INDEX(Finish_table!BS$4:BS$99,MATCH('10Year_History_Results'!$G381,Finish_table!BT$4:BT$99,0),1))</f>
        <v>#N/A</v>
      </c>
      <c r="T381" s="268" t="e">
        <f>(INDEX(Finish_table!CB$4:CB$99,MATCH('10Year_History_Results'!$G381,Finish_table!CC$4:CC$99,0),1))</f>
        <v>#N/A</v>
      </c>
      <c r="U381" s="268" t="e">
        <f>(INDEX(Finish_table!CK$4:CK$99,MATCH('10Year_History_Results'!$G381,Finish_table!CL$4:CL$99,0),1))</f>
        <v>#N/A</v>
      </c>
      <c r="V381" s="288" t="e">
        <f>(INDEX(Finish_table!CT$4:CT$99,MATCH('10Year_History_Results'!$G381,Finish_table!CU$4:CU$99,0),1))</f>
        <v>#N/A</v>
      </c>
      <c r="W381" s="2"/>
      <c r="Z381">
        <f t="shared" si="159"/>
        <v>814</v>
      </c>
      <c r="AA381" s="117"/>
      <c r="AB381" s="2"/>
      <c r="AC381" s="2">
        <f t="shared" si="179"/>
        <v>0</v>
      </c>
      <c r="AD381" s="2">
        <f t="shared" si="160"/>
        <v>0</v>
      </c>
      <c r="AE381" s="2">
        <f t="shared" si="161"/>
        <v>0</v>
      </c>
      <c r="AF381" s="2">
        <f t="shared" si="162"/>
        <v>0</v>
      </c>
      <c r="AG381" s="2">
        <f t="shared" si="163"/>
        <v>0</v>
      </c>
      <c r="AH381" s="2">
        <f t="shared" si="164"/>
        <v>0</v>
      </c>
      <c r="AI381" s="2">
        <f t="shared" si="165"/>
        <v>0</v>
      </c>
      <c r="AJ381" s="2">
        <f t="shared" si="166"/>
        <v>0</v>
      </c>
      <c r="AK381" s="2">
        <f t="shared" si="167"/>
        <v>0</v>
      </c>
      <c r="AL381" s="154">
        <f t="shared" si="168"/>
        <v>0</v>
      </c>
      <c r="AM381" s="2">
        <f t="shared" si="180"/>
        <v>0</v>
      </c>
      <c r="AN381" s="2"/>
      <c r="AO381">
        <f t="shared" si="181"/>
        <v>814</v>
      </c>
      <c r="AP381" s="117"/>
      <c r="AQ381" s="2"/>
      <c r="AR381" s="2">
        <f>INDEX('2001'!$B$44:$B$140,'10Year_History_Results'!BF381)</f>
        <v>0</v>
      </c>
      <c r="AS381" s="2">
        <f>INDEX('2002'!$B$44:$B$140,'10Year_History_Results'!BG381)</f>
        <v>12</v>
      </c>
      <c r="AT381" s="2">
        <f>INDEX('2003'!$B$44:$B$140,'10Year_History_Results'!BH381)</f>
        <v>0</v>
      </c>
      <c r="AU381" s="2">
        <f>INDEX('2004'!$B$44:$B$140,'10Year_History_Results'!BI381)</f>
        <v>0</v>
      </c>
      <c r="AV381" s="2">
        <f>INDEX('2005'!$B$44:$B$140,'10Year_History_Results'!BJ381)</f>
        <v>0</v>
      </c>
      <c r="AW381" s="2">
        <f>INDEX('2006'!$B$44:$B$140,'10Year_History_Results'!BK381)</f>
        <v>0</v>
      </c>
      <c r="AX381" s="2">
        <f>INDEX('2007'!$B$44:$B$140,'10Year_History_Results'!BL381)</f>
        <v>0</v>
      </c>
      <c r="AY381" s="2">
        <f>INDEX('2008'!$B$44:$B$140,'10Year_History_Results'!BM381)</f>
        <v>0</v>
      </c>
      <c r="AZ381" s="2">
        <f>INDEX('2009'!$B$44:$B$140,'10Year_History_Results'!BN381)</f>
        <v>0</v>
      </c>
      <c r="BA381" s="154">
        <f>INDEX('2010'!$B$44:$B$140,'10Year_History_Results'!BO381)</f>
        <v>0</v>
      </c>
      <c r="BC381">
        <f t="shared" si="182"/>
        <v>814</v>
      </c>
      <c r="BD381" s="117"/>
      <c r="BE381" s="2"/>
      <c r="BF381" s="2">
        <f>IF(ISNA(MATCH($BC381,'2001'!$A$44:$A$139,0)),97,MATCH($BC381,'2001'!$A$44:$A$139,0))</f>
        <v>97</v>
      </c>
      <c r="BG381" s="2">
        <f>IF(ISNA(MATCH($BC381,'2002'!$A$44:$A$139,0)),97,MATCH($BC381,'2002'!$A$44:$A$139,0))</f>
        <v>90</v>
      </c>
      <c r="BH381" s="2">
        <f>IF(ISNA(MATCH($BC381,'2003'!$A$44:$A$139,0)),97,MATCH($BC381,'2003'!$A$44:$A$139,0))</f>
        <v>97</v>
      </c>
      <c r="BI381" s="2">
        <f>IF(ISNA(MATCH($BC381,'2004'!$A$44:$A$139,0)),97,MATCH($BC381,'2004'!$A$44:$A$139,0))</f>
        <v>97</v>
      </c>
      <c r="BJ381" s="2">
        <f>IF(ISNA(MATCH($BC381,'2005'!$A$44:$A$139,0)),97,MATCH($BC381,'2005'!$A$44:$A$139,0))</f>
        <v>97</v>
      </c>
      <c r="BK381" s="2">
        <f>IF(ISNA(MATCH($BC381,'2006'!$A$44:$A$139,0)),97,MATCH($BC381,'2006'!$A$44:$A$139,0))</f>
        <v>97</v>
      </c>
      <c r="BL381" s="2">
        <f>IF(ISNA(MATCH($BC381,'2007'!$A$44:$A$139,0)),97,MATCH($BC381,'2007'!$A$44:$A$139,0))</f>
        <v>97</v>
      </c>
      <c r="BM381" s="2">
        <f>IF(ISNA(MATCH($BC381,'2008'!$A$44:$A$139,0)),97,MATCH($BC381,'2008'!$A$44:$A$139,0))</f>
        <v>97</v>
      </c>
      <c r="BN381" s="2">
        <f>IF(ISNA(MATCH($BC381,'2009'!$A$44:$A$139,0)),97,MATCH($BC381,'2009'!$A$44:$A$139,0))</f>
        <v>97</v>
      </c>
      <c r="BO381" s="154">
        <f>IF(ISNA(MATCH($BC381,'2010'!$A$44:$A$139,0)),97,MATCH($BC381,'2010'!$A$44:$A$139,0))</f>
        <v>97</v>
      </c>
      <c r="BQ381">
        <f t="shared" si="183"/>
        <v>814</v>
      </c>
      <c r="BR381" s="326"/>
      <c r="BS381" s="324"/>
      <c r="BT381" s="324">
        <f t="shared" si="184"/>
        <v>0</v>
      </c>
      <c r="BU381" s="324">
        <f t="shared" si="169"/>
        <v>12</v>
      </c>
      <c r="BV381" s="324">
        <f t="shared" si="170"/>
        <v>7.9992000000000001</v>
      </c>
      <c r="BW381" s="324">
        <f t="shared" si="171"/>
        <v>5.3322667199999998</v>
      </c>
      <c r="BX381" s="324">
        <f t="shared" si="172"/>
        <v>3.5544889955519996</v>
      </c>
      <c r="BY381" s="324">
        <f t="shared" si="173"/>
        <v>2.3694223644349628</v>
      </c>
      <c r="BZ381" s="324">
        <f t="shared" si="174"/>
        <v>1.5794569481323462</v>
      </c>
      <c r="CA381" s="324">
        <f t="shared" si="175"/>
        <v>1.052866001625022</v>
      </c>
      <c r="CB381" s="324">
        <f t="shared" si="176"/>
        <v>0.70184047668323957</v>
      </c>
      <c r="CC381" s="325">
        <f t="shared" si="177"/>
        <v>0.46784686175704748</v>
      </c>
    </row>
    <row r="382" spans="2:81" ht="13.5" thickBot="1">
      <c r="B382" s="149">
        <v>195</v>
      </c>
      <c r="C382" s="52">
        <f t="shared" si="155"/>
        <v>3</v>
      </c>
      <c r="D382" s="52">
        <f t="shared" si="178"/>
        <v>0</v>
      </c>
      <c r="E382" s="99"/>
      <c r="F382" s="2">
        <f t="shared" si="185"/>
        <v>377</v>
      </c>
      <c r="G382" s="100">
        <v>182</v>
      </c>
      <c r="H382" s="169">
        <f t="shared" si="156"/>
        <v>1</v>
      </c>
      <c r="I382" s="169">
        <f t="shared" si="157"/>
        <v>11</v>
      </c>
      <c r="J382" s="331">
        <f t="shared" si="158"/>
        <v>0.42885962327729338</v>
      </c>
      <c r="K382" s="99"/>
      <c r="L382" s="268"/>
      <c r="M382" s="268" t="e">
        <f>(INDEX(Finish_table!R$4:R$83,MATCH('10Year_History_Results'!$G382,Finish_table!S$4:S$83,0),1))</f>
        <v>#N/A</v>
      </c>
      <c r="N382" s="268" t="str">
        <f>(INDEX(Finish_table!Z$4:Z$99,MATCH('10Year_History_Results'!$G382,Finish_table!AA$4:AA$99,0),1))</f>
        <v>QF</v>
      </c>
      <c r="O382" s="268" t="e">
        <f>(INDEX(Finish_table!AI$4:AI$99,MATCH('10Year_History_Results'!$G382,Finish_table!AJ$4:AJ$99,0),1))</f>
        <v>#N/A</v>
      </c>
      <c r="P382" s="268" t="e">
        <f>(INDEX(Finish_table!AR$4:AR$99,MATCH('10Year_History_Results'!$G382,Finish_table!AS$4:AS$99,0),1))</f>
        <v>#N/A</v>
      </c>
      <c r="Q382" s="268" t="e">
        <f>(INDEX(Finish_table!BA$4:BA$99,MATCH('10Year_History_Results'!$G382,Finish_table!BB$4:BB$99,0),1))</f>
        <v>#N/A</v>
      </c>
      <c r="R382" s="268" t="e">
        <f>(INDEX(Finish_table!BJ$4:BJ$99,MATCH('10Year_History_Results'!$G382,Finish_table!BK$4:BK$99,0),1))</f>
        <v>#N/A</v>
      </c>
      <c r="S382" s="268" t="e">
        <f>(INDEX(Finish_table!BS$4:BS$99,MATCH('10Year_History_Results'!$G382,Finish_table!BT$4:BT$99,0),1))</f>
        <v>#N/A</v>
      </c>
      <c r="T382" s="268" t="e">
        <f>(INDEX(Finish_table!CB$4:CB$99,MATCH('10Year_History_Results'!$G382,Finish_table!CC$4:CC$99,0),1))</f>
        <v>#N/A</v>
      </c>
      <c r="U382" s="268" t="e">
        <f>(INDEX(Finish_table!CK$4:CK$99,MATCH('10Year_History_Results'!$G382,Finish_table!CL$4:CL$99,0),1))</f>
        <v>#N/A</v>
      </c>
      <c r="V382" s="288" t="e">
        <f>(INDEX(Finish_table!CT$4:CT$99,MATCH('10Year_History_Results'!$G382,Finish_table!CU$4:CU$99,0),1))</f>
        <v>#N/A</v>
      </c>
      <c r="W382" s="2"/>
      <c r="Z382">
        <f t="shared" si="159"/>
        <v>182</v>
      </c>
      <c r="AA382" s="117"/>
      <c r="AB382" s="2"/>
      <c r="AC382" s="2">
        <f t="shared" si="179"/>
        <v>0</v>
      </c>
      <c r="AD382" s="2">
        <f t="shared" si="160"/>
        <v>0</v>
      </c>
      <c r="AE382" s="2">
        <f t="shared" si="161"/>
        <v>0</v>
      </c>
      <c r="AF382" s="2">
        <f t="shared" si="162"/>
        <v>0</v>
      </c>
      <c r="AG382" s="2">
        <f t="shared" si="163"/>
        <v>0</v>
      </c>
      <c r="AH382" s="2">
        <f t="shared" si="164"/>
        <v>0</v>
      </c>
      <c r="AI382" s="2">
        <f t="shared" si="165"/>
        <v>0</v>
      </c>
      <c r="AJ382" s="2">
        <f t="shared" si="166"/>
        <v>0</v>
      </c>
      <c r="AK382" s="2">
        <f t="shared" si="167"/>
        <v>0</v>
      </c>
      <c r="AL382" s="154">
        <f t="shared" si="168"/>
        <v>0</v>
      </c>
      <c r="AM382" s="2">
        <f t="shared" si="180"/>
        <v>0</v>
      </c>
      <c r="AN382" s="2"/>
      <c r="AO382">
        <f t="shared" si="181"/>
        <v>182</v>
      </c>
      <c r="AP382" s="117"/>
      <c r="AQ382" s="2"/>
      <c r="AR382" s="2">
        <f>INDEX('2001'!$B$44:$B$140,'10Year_History_Results'!BF382)</f>
        <v>0</v>
      </c>
      <c r="AS382" s="2">
        <f>INDEX('2002'!$B$44:$B$140,'10Year_History_Results'!BG382)</f>
        <v>11</v>
      </c>
      <c r="AT382" s="2">
        <f>INDEX('2003'!$B$44:$B$140,'10Year_History_Results'!BH382)</f>
        <v>0</v>
      </c>
      <c r="AU382" s="2">
        <f>INDEX('2004'!$B$44:$B$140,'10Year_History_Results'!BI382)</f>
        <v>0</v>
      </c>
      <c r="AV382" s="2">
        <f>INDEX('2005'!$B$44:$B$140,'10Year_History_Results'!BJ382)</f>
        <v>0</v>
      </c>
      <c r="AW382" s="2">
        <f>INDEX('2006'!$B$44:$B$140,'10Year_History_Results'!BK382)</f>
        <v>0</v>
      </c>
      <c r="AX382" s="2">
        <f>INDEX('2007'!$B$44:$B$140,'10Year_History_Results'!BL382)</f>
        <v>0</v>
      </c>
      <c r="AY382" s="2">
        <f>INDEX('2008'!$B$44:$B$140,'10Year_History_Results'!BM382)</f>
        <v>0</v>
      </c>
      <c r="AZ382" s="2">
        <f>INDEX('2009'!$B$44:$B$140,'10Year_History_Results'!BN382)</f>
        <v>0</v>
      </c>
      <c r="BA382" s="154">
        <f>INDEX('2010'!$B$44:$B$140,'10Year_History_Results'!BO382)</f>
        <v>0</v>
      </c>
      <c r="BC382">
        <f t="shared" si="182"/>
        <v>182</v>
      </c>
      <c r="BD382" s="117"/>
      <c r="BE382" s="2"/>
      <c r="BF382" s="2">
        <f>IF(ISNA(MATCH($BC382,'2001'!$A$44:$A$139,0)),97,MATCH($BC382,'2001'!$A$44:$A$139,0))</f>
        <v>97</v>
      </c>
      <c r="BG382" s="2">
        <f>IF(ISNA(MATCH($BC382,'2002'!$A$44:$A$139,0)),97,MATCH($BC382,'2002'!$A$44:$A$139,0))</f>
        <v>43</v>
      </c>
      <c r="BH382" s="2">
        <f>IF(ISNA(MATCH($BC382,'2003'!$A$44:$A$139,0)),97,MATCH($BC382,'2003'!$A$44:$A$139,0))</f>
        <v>97</v>
      </c>
      <c r="BI382" s="2">
        <f>IF(ISNA(MATCH($BC382,'2004'!$A$44:$A$139,0)),97,MATCH($BC382,'2004'!$A$44:$A$139,0))</f>
        <v>97</v>
      </c>
      <c r="BJ382" s="2">
        <f>IF(ISNA(MATCH($BC382,'2005'!$A$44:$A$139,0)),97,MATCH($BC382,'2005'!$A$44:$A$139,0))</f>
        <v>97</v>
      </c>
      <c r="BK382" s="2">
        <f>IF(ISNA(MATCH($BC382,'2006'!$A$44:$A$139,0)),97,MATCH($BC382,'2006'!$A$44:$A$139,0))</f>
        <v>97</v>
      </c>
      <c r="BL382" s="2">
        <f>IF(ISNA(MATCH($BC382,'2007'!$A$44:$A$139,0)),97,MATCH($BC382,'2007'!$A$44:$A$139,0))</f>
        <v>97</v>
      </c>
      <c r="BM382" s="2">
        <f>IF(ISNA(MATCH($BC382,'2008'!$A$44:$A$139,0)),97,MATCH($BC382,'2008'!$A$44:$A$139,0))</f>
        <v>97</v>
      </c>
      <c r="BN382" s="2">
        <f>IF(ISNA(MATCH($BC382,'2009'!$A$44:$A$139,0)),97,MATCH($BC382,'2009'!$A$44:$A$139,0))</f>
        <v>97</v>
      </c>
      <c r="BO382" s="154">
        <f>IF(ISNA(MATCH($BC382,'2010'!$A$44:$A$139,0)),97,MATCH($BC382,'2010'!$A$44:$A$139,0))</f>
        <v>97</v>
      </c>
      <c r="BQ382">
        <f t="shared" si="183"/>
        <v>182</v>
      </c>
      <c r="BR382" s="326"/>
      <c r="BS382" s="324"/>
      <c r="BT382" s="324">
        <f t="shared" si="184"/>
        <v>0</v>
      </c>
      <c r="BU382" s="324">
        <f t="shared" si="169"/>
        <v>11</v>
      </c>
      <c r="BV382" s="324">
        <f t="shared" si="170"/>
        <v>7.3325999999999993</v>
      </c>
      <c r="BW382" s="324">
        <f t="shared" si="171"/>
        <v>4.8879111599999989</v>
      </c>
      <c r="BX382" s="324">
        <f t="shared" si="172"/>
        <v>3.2582815792559989</v>
      </c>
      <c r="BY382" s="324">
        <f t="shared" si="173"/>
        <v>2.1719705007320487</v>
      </c>
      <c r="BZ382" s="324">
        <f t="shared" si="174"/>
        <v>1.4478355357879835</v>
      </c>
      <c r="CA382" s="324">
        <f t="shared" si="175"/>
        <v>0.96512716815626975</v>
      </c>
      <c r="CB382" s="324">
        <f t="shared" si="176"/>
        <v>0.64335377029296936</v>
      </c>
      <c r="CC382" s="325">
        <f t="shared" si="177"/>
        <v>0.42885962327729338</v>
      </c>
    </row>
    <row r="383" spans="2:81" ht="13.5" thickBot="1">
      <c r="B383" s="138">
        <v>195</v>
      </c>
      <c r="C383" s="52">
        <f t="shared" si="155"/>
        <v>4</v>
      </c>
      <c r="D383" s="52">
        <f t="shared" si="178"/>
        <v>4</v>
      </c>
      <c r="E383" s="99"/>
      <c r="F383" s="2">
        <f t="shared" si="185"/>
        <v>378</v>
      </c>
      <c r="G383" s="100">
        <v>58</v>
      </c>
      <c r="H383" s="169">
        <f t="shared" si="156"/>
        <v>1</v>
      </c>
      <c r="I383" s="169">
        <f t="shared" si="157"/>
        <v>16</v>
      </c>
      <c r="J383" s="331">
        <f t="shared" si="158"/>
        <v>0.41582229072966376</v>
      </c>
      <c r="K383" s="99"/>
      <c r="L383" s="268"/>
      <c r="M383" s="268" t="str">
        <f>(INDEX(Finish_table!R$4:R$83,MATCH('10Year_History_Results'!$G383,Finish_table!S$4:S$83,0),1))</f>
        <v>SF</v>
      </c>
      <c r="N383" s="268" t="e">
        <f>(INDEX(Finish_table!Z$4:Z$99,MATCH('10Year_History_Results'!$G383,Finish_table!AA$4:AA$99,0),1))</f>
        <v>#N/A</v>
      </c>
      <c r="O383" s="268" t="e">
        <f>(INDEX(Finish_table!AI$4:AI$99,MATCH('10Year_History_Results'!$G383,Finish_table!AJ$4:AJ$99,0),1))</f>
        <v>#N/A</v>
      </c>
      <c r="P383" s="268" t="e">
        <f>(INDEX(Finish_table!AR$4:AR$99,MATCH('10Year_History_Results'!$G383,Finish_table!AS$4:AS$99,0),1))</f>
        <v>#N/A</v>
      </c>
      <c r="Q383" s="268" t="e">
        <f>(INDEX(Finish_table!BA$4:BA$99,MATCH('10Year_History_Results'!$G383,Finish_table!BB$4:BB$99,0),1))</f>
        <v>#N/A</v>
      </c>
      <c r="R383" s="268" t="e">
        <f>(INDEX(Finish_table!BJ$4:BJ$99,MATCH('10Year_History_Results'!$G383,Finish_table!BK$4:BK$99,0),1))</f>
        <v>#N/A</v>
      </c>
      <c r="S383" s="268" t="e">
        <f>(INDEX(Finish_table!BS$4:BS$99,MATCH('10Year_History_Results'!$G383,Finish_table!BT$4:BT$99,0),1))</f>
        <v>#N/A</v>
      </c>
      <c r="T383" s="268" t="e">
        <f>(INDEX(Finish_table!CB$4:CB$99,MATCH('10Year_History_Results'!$G383,Finish_table!CC$4:CC$99,0),1))</f>
        <v>#N/A</v>
      </c>
      <c r="U383" s="268" t="e">
        <f>(INDEX(Finish_table!CK$4:CK$99,MATCH('10Year_History_Results'!$G383,Finish_table!CL$4:CL$99,0),1))</f>
        <v>#N/A</v>
      </c>
      <c r="V383" s="288" t="e">
        <f>(INDEX(Finish_table!CT$4:CT$99,MATCH('10Year_History_Results'!$G383,Finish_table!CU$4:CU$99,0),1))</f>
        <v>#N/A</v>
      </c>
      <c r="W383" s="2"/>
      <c r="Z383">
        <f t="shared" si="159"/>
        <v>58</v>
      </c>
      <c r="AA383" s="117"/>
      <c r="AB383" s="2"/>
      <c r="AC383" s="2">
        <f t="shared" si="179"/>
        <v>10</v>
      </c>
      <c r="AD383" s="2">
        <f t="shared" si="160"/>
        <v>0</v>
      </c>
      <c r="AE383" s="2">
        <f t="shared" si="161"/>
        <v>0</v>
      </c>
      <c r="AF383" s="2">
        <f t="shared" si="162"/>
        <v>0</v>
      </c>
      <c r="AG383" s="2">
        <f t="shared" si="163"/>
        <v>0</v>
      </c>
      <c r="AH383" s="2">
        <f t="shared" si="164"/>
        <v>0</v>
      </c>
      <c r="AI383" s="2">
        <f t="shared" si="165"/>
        <v>0</v>
      </c>
      <c r="AJ383" s="2">
        <f t="shared" si="166"/>
        <v>0</v>
      </c>
      <c r="AK383" s="2">
        <f t="shared" si="167"/>
        <v>0</v>
      </c>
      <c r="AL383" s="154">
        <f t="shared" si="168"/>
        <v>0</v>
      </c>
      <c r="AM383" s="2">
        <f t="shared" si="180"/>
        <v>3.1622776601683795</v>
      </c>
      <c r="AN383" s="2"/>
      <c r="AO383">
        <f t="shared" si="181"/>
        <v>58</v>
      </c>
      <c r="AP383" s="117"/>
      <c r="AQ383" s="2"/>
      <c r="AR383" s="2">
        <f>INDEX('2001'!$B$44:$B$140,'10Year_History_Results'!BF383)</f>
        <v>6</v>
      </c>
      <c r="AS383" s="2">
        <f>INDEX('2002'!$B$44:$B$140,'10Year_History_Results'!BG383)</f>
        <v>0</v>
      </c>
      <c r="AT383" s="2">
        <f>INDEX('2003'!$B$44:$B$140,'10Year_History_Results'!BH383)</f>
        <v>0</v>
      </c>
      <c r="AU383" s="2">
        <f>INDEX('2004'!$B$44:$B$140,'10Year_History_Results'!BI383)</f>
        <v>0</v>
      </c>
      <c r="AV383" s="2">
        <f>INDEX('2005'!$B$44:$B$140,'10Year_History_Results'!BJ383)</f>
        <v>0</v>
      </c>
      <c r="AW383" s="2">
        <f>INDEX('2006'!$B$44:$B$140,'10Year_History_Results'!BK383)</f>
        <v>0</v>
      </c>
      <c r="AX383" s="2">
        <f>INDEX('2007'!$B$44:$B$140,'10Year_History_Results'!BL383)</f>
        <v>0</v>
      </c>
      <c r="AY383" s="2">
        <f>INDEX('2008'!$B$44:$B$140,'10Year_History_Results'!BM383)</f>
        <v>0</v>
      </c>
      <c r="AZ383" s="2">
        <f>INDEX('2009'!$B$44:$B$140,'10Year_History_Results'!BN383)</f>
        <v>0</v>
      </c>
      <c r="BA383" s="154">
        <f>INDEX('2010'!$B$44:$B$140,'10Year_History_Results'!BO383)</f>
        <v>0</v>
      </c>
      <c r="BC383">
        <f t="shared" si="182"/>
        <v>58</v>
      </c>
      <c r="BD383" s="117"/>
      <c r="BE383" s="2"/>
      <c r="BF383" s="2">
        <f>IF(ISNA(MATCH($BC383,'2001'!$A$44:$A$139,0)),97,MATCH($BC383,'2001'!$A$44:$A$139,0))</f>
        <v>12</v>
      </c>
      <c r="BG383" s="2">
        <f>IF(ISNA(MATCH($BC383,'2002'!$A$44:$A$139,0)),97,MATCH($BC383,'2002'!$A$44:$A$139,0))</f>
        <v>97</v>
      </c>
      <c r="BH383" s="2">
        <f>IF(ISNA(MATCH($BC383,'2003'!$A$44:$A$139,0)),97,MATCH($BC383,'2003'!$A$44:$A$139,0))</f>
        <v>97</v>
      </c>
      <c r="BI383" s="2">
        <f>IF(ISNA(MATCH($BC383,'2004'!$A$44:$A$139,0)),97,MATCH($BC383,'2004'!$A$44:$A$139,0))</f>
        <v>97</v>
      </c>
      <c r="BJ383" s="2">
        <f>IF(ISNA(MATCH($BC383,'2005'!$A$44:$A$139,0)),97,MATCH($BC383,'2005'!$A$44:$A$139,0))</f>
        <v>97</v>
      </c>
      <c r="BK383" s="2">
        <f>IF(ISNA(MATCH($BC383,'2006'!$A$44:$A$139,0)),97,MATCH($BC383,'2006'!$A$44:$A$139,0))</f>
        <v>97</v>
      </c>
      <c r="BL383" s="2">
        <f>IF(ISNA(MATCH($BC383,'2007'!$A$44:$A$139,0)),97,MATCH($BC383,'2007'!$A$44:$A$139,0))</f>
        <v>97</v>
      </c>
      <c r="BM383" s="2">
        <f>IF(ISNA(MATCH($BC383,'2008'!$A$44:$A$139,0)),97,MATCH($BC383,'2008'!$A$44:$A$139,0))</f>
        <v>97</v>
      </c>
      <c r="BN383" s="2">
        <f>IF(ISNA(MATCH($BC383,'2009'!$A$44:$A$139,0)),97,MATCH($BC383,'2009'!$A$44:$A$139,0))</f>
        <v>97</v>
      </c>
      <c r="BO383" s="154">
        <f>IF(ISNA(MATCH($BC383,'2010'!$A$44:$A$139,0)),97,MATCH($BC383,'2010'!$A$44:$A$139,0))</f>
        <v>97</v>
      </c>
      <c r="BQ383">
        <f t="shared" si="183"/>
        <v>58</v>
      </c>
      <c r="BR383" s="326"/>
      <c r="BS383" s="324"/>
      <c r="BT383" s="324">
        <f t="shared" si="184"/>
        <v>16</v>
      </c>
      <c r="BU383" s="324">
        <f t="shared" si="169"/>
        <v>10.6656</v>
      </c>
      <c r="BV383" s="324">
        <f t="shared" si="170"/>
        <v>7.1096889599999997</v>
      </c>
      <c r="BW383" s="324">
        <f t="shared" si="171"/>
        <v>4.7393186607359992</v>
      </c>
      <c r="BX383" s="324">
        <f t="shared" si="172"/>
        <v>3.1592298192466171</v>
      </c>
      <c r="BY383" s="324">
        <f t="shared" si="173"/>
        <v>2.1059425975097947</v>
      </c>
      <c r="BZ383" s="324">
        <f t="shared" si="174"/>
        <v>1.4038213355000291</v>
      </c>
      <c r="CA383" s="324">
        <f t="shared" si="175"/>
        <v>0.93578730224431939</v>
      </c>
      <c r="CB383" s="324">
        <f t="shared" si="176"/>
        <v>0.62379581567606324</v>
      </c>
      <c r="CC383" s="325">
        <f t="shared" si="177"/>
        <v>0.41582229072966376</v>
      </c>
    </row>
    <row r="384" spans="2:81" ht="13.5" thickBot="1">
      <c r="B384" s="138">
        <v>201</v>
      </c>
      <c r="C384" s="52">
        <f t="shared" si="155"/>
        <v>1</v>
      </c>
      <c r="D384" s="52">
        <f t="shared" si="178"/>
        <v>0</v>
      </c>
      <c r="E384" s="99"/>
      <c r="F384" s="2">
        <f t="shared" si="185"/>
        <v>379</v>
      </c>
      <c r="G384" s="100">
        <v>345</v>
      </c>
      <c r="H384" s="169">
        <f t="shared" si="156"/>
        <v>1</v>
      </c>
      <c r="I384" s="169">
        <f t="shared" si="157"/>
        <v>3</v>
      </c>
      <c r="J384" s="331">
        <f t="shared" si="158"/>
        <v>0.39486423703308654</v>
      </c>
      <c r="K384" s="99"/>
      <c r="L384" s="268"/>
      <c r="M384" s="268" t="e">
        <f>(INDEX(Finish_table!R$4:R$83,MATCH('10Year_History_Results'!$G384,Finish_table!S$4:S$83,0),1))</f>
        <v>#N/A</v>
      </c>
      <c r="N384" s="268" t="e">
        <f>(INDEX(Finish_table!Z$4:Z$99,MATCH('10Year_History_Results'!$G384,Finish_table!AA$4:AA$99,0),1))</f>
        <v>#N/A</v>
      </c>
      <c r="O384" s="268" t="e">
        <f>(INDEX(Finish_table!AI$4:AI$99,MATCH('10Year_History_Results'!$G384,Finish_table!AJ$4:AJ$99,0),1))</f>
        <v>#N/A</v>
      </c>
      <c r="P384" s="268" t="e">
        <f>(INDEX(Finish_table!AR$4:AR$99,MATCH('10Year_History_Results'!$G384,Finish_table!AS$4:AS$99,0),1))</f>
        <v>#N/A</v>
      </c>
      <c r="Q384" s="268" t="str">
        <f>(INDEX(Finish_table!BA$4:BA$99,MATCH('10Year_History_Results'!$G384,Finish_table!BB$4:BB$99,0),1))</f>
        <v>QF</v>
      </c>
      <c r="R384" s="268" t="e">
        <f>(INDEX(Finish_table!BJ$4:BJ$99,MATCH('10Year_History_Results'!$G384,Finish_table!BK$4:BK$99,0),1))</f>
        <v>#N/A</v>
      </c>
      <c r="S384" s="268" t="e">
        <f>(INDEX(Finish_table!BS$4:BS$99,MATCH('10Year_History_Results'!$G384,Finish_table!BT$4:BT$99,0),1))</f>
        <v>#N/A</v>
      </c>
      <c r="T384" s="268" t="e">
        <f>(INDEX(Finish_table!CB$4:CB$99,MATCH('10Year_History_Results'!$G384,Finish_table!CC$4:CC$99,0),1))</f>
        <v>#N/A</v>
      </c>
      <c r="U384" s="268" t="e">
        <f>(INDEX(Finish_table!CK$4:CK$99,MATCH('10Year_History_Results'!$G384,Finish_table!CL$4:CL$99,0),1))</f>
        <v>#N/A</v>
      </c>
      <c r="V384" s="288" t="e">
        <f>(INDEX(Finish_table!CT$4:CT$99,MATCH('10Year_History_Results'!$G384,Finish_table!CU$4:CU$99,0),1))</f>
        <v>#N/A</v>
      </c>
      <c r="W384" s="2"/>
      <c r="Z384">
        <f t="shared" si="159"/>
        <v>345</v>
      </c>
      <c r="AA384" s="117"/>
      <c r="AB384" s="2"/>
      <c r="AC384" s="2">
        <f t="shared" si="179"/>
        <v>0</v>
      </c>
      <c r="AD384" s="2">
        <f t="shared" si="160"/>
        <v>0</v>
      </c>
      <c r="AE384" s="2">
        <f t="shared" si="161"/>
        <v>0</v>
      </c>
      <c r="AF384" s="2">
        <f t="shared" si="162"/>
        <v>0</v>
      </c>
      <c r="AG384" s="2">
        <f t="shared" si="163"/>
        <v>0</v>
      </c>
      <c r="AH384" s="2">
        <f t="shared" si="164"/>
        <v>0</v>
      </c>
      <c r="AI384" s="2">
        <f t="shared" si="165"/>
        <v>0</v>
      </c>
      <c r="AJ384" s="2">
        <f t="shared" si="166"/>
        <v>0</v>
      </c>
      <c r="AK384" s="2">
        <f t="shared" si="167"/>
        <v>0</v>
      </c>
      <c r="AL384" s="154">
        <f t="shared" si="168"/>
        <v>0</v>
      </c>
      <c r="AM384" s="2">
        <f t="shared" si="180"/>
        <v>0</v>
      </c>
      <c r="AN384" s="2"/>
      <c r="AO384">
        <f t="shared" si="181"/>
        <v>345</v>
      </c>
      <c r="AP384" s="117"/>
      <c r="AQ384" s="2"/>
      <c r="AR384" s="2">
        <f>INDEX('2001'!$B$44:$B$140,'10Year_History_Results'!BF384)</f>
        <v>0</v>
      </c>
      <c r="AS384" s="2">
        <f>INDEX('2002'!$B$44:$B$140,'10Year_History_Results'!BG384)</f>
        <v>0</v>
      </c>
      <c r="AT384" s="2">
        <f>INDEX('2003'!$B$44:$B$140,'10Year_History_Results'!BH384)</f>
        <v>0</v>
      </c>
      <c r="AU384" s="2">
        <f>INDEX('2004'!$B$44:$B$140,'10Year_History_Results'!BI384)</f>
        <v>0</v>
      </c>
      <c r="AV384" s="2">
        <f>INDEX('2005'!$B$44:$B$140,'10Year_History_Results'!BJ384)</f>
        <v>3</v>
      </c>
      <c r="AW384" s="2">
        <f>INDEX('2006'!$B$44:$B$140,'10Year_History_Results'!BK384)</f>
        <v>0</v>
      </c>
      <c r="AX384" s="2">
        <f>INDEX('2007'!$B$44:$B$140,'10Year_History_Results'!BL384)</f>
        <v>0</v>
      </c>
      <c r="AY384" s="2">
        <f>INDEX('2008'!$B$44:$B$140,'10Year_History_Results'!BM384)</f>
        <v>0</v>
      </c>
      <c r="AZ384" s="2">
        <f>INDEX('2009'!$B$44:$B$140,'10Year_History_Results'!BN384)</f>
        <v>0</v>
      </c>
      <c r="BA384" s="154">
        <f>INDEX('2010'!$B$44:$B$140,'10Year_History_Results'!BO384)</f>
        <v>0</v>
      </c>
      <c r="BC384">
        <f t="shared" si="182"/>
        <v>345</v>
      </c>
      <c r="BD384" s="117"/>
      <c r="BE384" s="2"/>
      <c r="BF384" s="2">
        <f>IF(ISNA(MATCH($BC384,'2001'!$A$44:$A$139,0)),97,MATCH($BC384,'2001'!$A$44:$A$139,0))</f>
        <v>97</v>
      </c>
      <c r="BG384" s="2">
        <f>IF(ISNA(MATCH($BC384,'2002'!$A$44:$A$139,0)),97,MATCH($BC384,'2002'!$A$44:$A$139,0))</f>
        <v>97</v>
      </c>
      <c r="BH384" s="2">
        <f>IF(ISNA(MATCH($BC384,'2003'!$A$44:$A$139,0)),97,MATCH($BC384,'2003'!$A$44:$A$139,0))</f>
        <v>97</v>
      </c>
      <c r="BI384" s="2">
        <f>IF(ISNA(MATCH($BC384,'2004'!$A$44:$A$139,0)),97,MATCH($BC384,'2004'!$A$44:$A$139,0))</f>
        <v>97</v>
      </c>
      <c r="BJ384" s="2">
        <f>IF(ISNA(MATCH($BC384,'2005'!$A$44:$A$139,0)),97,MATCH($BC384,'2005'!$A$44:$A$139,0))</f>
        <v>54</v>
      </c>
      <c r="BK384" s="2">
        <f>IF(ISNA(MATCH($BC384,'2006'!$A$44:$A$139,0)),97,MATCH($BC384,'2006'!$A$44:$A$139,0))</f>
        <v>97</v>
      </c>
      <c r="BL384" s="2">
        <f>IF(ISNA(MATCH($BC384,'2007'!$A$44:$A$139,0)),97,MATCH($BC384,'2007'!$A$44:$A$139,0))</f>
        <v>97</v>
      </c>
      <c r="BM384" s="2">
        <f>IF(ISNA(MATCH($BC384,'2008'!$A$44:$A$139,0)),97,MATCH($BC384,'2008'!$A$44:$A$139,0))</f>
        <v>97</v>
      </c>
      <c r="BN384" s="2">
        <f>IF(ISNA(MATCH($BC384,'2009'!$A$44:$A$139,0)),97,MATCH($BC384,'2009'!$A$44:$A$139,0))</f>
        <v>97</v>
      </c>
      <c r="BO384" s="154">
        <f>IF(ISNA(MATCH($BC384,'2010'!$A$44:$A$139,0)),97,MATCH($BC384,'2010'!$A$44:$A$139,0))</f>
        <v>97</v>
      </c>
      <c r="BQ384">
        <f t="shared" si="183"/>
        <v>345</v>
      </c>
      <c r="BR384" s="326"/>
      <c r="BS384" s="324"/>
      <c r="BT384" s="324">
        <f t="shared" si="184"/>
        <v>0</v>
      </c>
      <c r="BU384" s="324">
        <f t="shared" si="169"/>
        <v>0</v>
      </c>
      <c r="BV384" s="324">
        <f t="shared" si="170"/>
        <v>0</v>
      </c>
      <c r="BW384" s="324">
        <f t="shared" si="171"/>
        <v>0</v>
      </c>
      <c r="BX384" s="324">
        <f t="shared" si="172"/>
        <v>3</v>
      </c>
      <c r="BY384" s="324">
        <f t="shared" si="173"/>
        <v>1.9998</v>
      </c>
      <c r="BZ384" s="324">
        <f t="shared" si="174"/>
        <v>1.3330666799999999</v>
      </c>
      <c r="CA384" s="324">
        <f t="shared" si="175"/>
        <v>0.8886222488879999</v>
      </c>
      <c r="CB384" s="324">
        <f t="shared" si="176"/>
        <v>0.5923555911087407</v>
      </c>
      <c r="CC384" s="325">
        <f t="shared" si="177"/>
        <v>0.39486423703308654</v>
      </c>
    </row>
    <row r="385" spans="2:81" ht="13.5" thickBot="1">
      <c r="B385" s="138">
        <v>201</v>
      </c>
      <c r="C385" s="52">
        <f t="shared" si="155"/>
        <v>2</v>
      </c>
      <c r="D385" s="52">
        <f t="shared" si="178"/>
        <v>0</v>
      </c>
      <c r="E385" s="99"/>
      <c r="F385" s="2">
        <f t="shared" si="185"/>
        <v>380</v>
      </c>
      <c r="G385" s="100">
        <v>382</v>
      </c>
      <c r="H385" s="169">
        <f t="shared" si="156"/>
        <v>1</v>
      </c>
      <c r="I385" s="169">
        <f t="shared" si="157"/>
        <v>10</v>
      </c>
      <c r="J385" s="331">
        <f t="shared" si="158"/>
        <v>0.38987238479753955</v>
      </c>
      <c r="K385" s="99"/>
      <c r="L385" s="268"/>
      <c r="M385" s="268" t="e">
        <f>(INDEX(Finish_table!R$4:R$83,MATCH('10Year_History_Results'!$G385,Finish_table!S$4:S$83,0),1))</f>
        <v>#N/A</v>
      </c>
      <c r="N385" s="268" t="str">
        <f>(INDEX(Finish_table!Z$4:Z$99,MATCH('10Year_History_Results'!$G385,Finish_table!AA$4:AA$99,0),1))</f>
        <v>QF</v>
      </c>
      <c r="O385" s="268" t="e">
        <f>(INDEX(Finish_table!AI$4:AI$99,MATCH('10Year_History_Results'!$G385,Finish_table!AJ$4:AJ$99,0),1))</f>
        <v>#N/A</v>
      </c>
      <c r="P385" s="268" t="e">
        <f>(INDEX(Finish_table!AR$4:AR$99,MATCH('10Year_History_Results'!$G385,Finish_table!AS$4:AS$99,0),1))</f>
        <v>#N/A</v>
      </c>
      <c r="Q385" s="268" t="e">
        <f>(INDEX(Finish_table!BA$4:BA$99,MATCH('10Year_History_Results'!$G385,Finish_table!BB$4:BB$99,0),1))</f>
        <v>#N/A</v>
      </c>
      <c r="R385" s="268" t="e">
        <f>(INDEX(Finish_table!BJ$4:BJ$99,MATCH('10Year_History_Results'!$G385,Finish_table!BK$4:BK$99,0),1))</f>
        <v>#N/A</v>
      </c>
      <c r="S385" s="268" t="e">
        <f>(INDEX(Finish_table!BS$4:BS$99,MATCH('10Year_History_Results'!$G385,Finish_table!BT$4:BT$99,0),1))</f>
        <v>#N/A</v>
      </c>
      <c r="T385" s="268" t="e">
        <f>(INDEX(Finish_table!CB$4:CB$99,MATCH('10Year_History_Results'!$G385,Finish_table!CC$4:CC$99,0),1))</f>
        <v>#N/A</v>
      </c>
      <c r="U385" s="268" t="e">
        <f>(INDEX(Finish_table!CK$4:CK$99,MATCH('10Year_History_Results'!$G385,Finish_table!CL$4:CL$99,0),1))</f>
        <v>#N/A</v>
      </c>
      <c r="V385" s="288" t="e">
        <f>(INDEX(Finish_table!CT$4:CT$99,MATCH('10Year_History_Results'!$G385,Finish_table!CU$4:CU$99,0),1))</f>
        <v>#N/A</v>
      </c>
      <c r="W385" s="2"/>
      <c r="Z385">
        <f t="shared" si="159"/>
        <v>382</v>
      </c>
      <c r="AA385" s="117"/>
      <c r="AB385" s="2"/>
      <c r="AC385" s="2">
        <f t="shared" si="179"/>
        <v>0</v>
      </c>
      <c r="AD385" s="2">
        <f t="shared" si="160"/>
        <v>0</v>
      </c>
      <c r="AE385" s="2">
        <f t="shared" si="161"/>
        <v>0</v>
      </c>
      <c r="AF385" s="2">
        <f t="shared" si="162"/>
        <v>0</v>
      </c>
      <c r="AG385" s="2">
        <f t="shared" si="163"/>
        <v>0</v>
      </c>
      <c r="AH385" s="2">
        <f t="shared" si="164"/>
        <v>0</v>
      </c>
      <c r="AI385" s="2">
        <f t="shared" si="165"/>
        <v>0</v>
      </c>
      <c r="AJ385" s="2">
        <f t="shared" si="166"/>
        <v>0</v>
      </c>
      <c r="AK385" s="2">
        <f t="shared" si="167"/>
        <v>0</v>
      </c>
      <c r="AL385" s="154">
        <f t="shared" si="168"/>
        <v>0</v>
      </c>
      <c r="AM385" s="2">
        <f t="shared" si="180"/>
        <v>0</v>
      </c>
      <c r="AN385" s="2"/>
      <c r="AO385">
        <f t="shared" si="181"/>
        <v>382</v>
      </c>
      <c r="AP385" s="117"/>
      <c r="AQ385" s="2"/>
      <c r="AR385" s="2">
        <f>INDEX('2001'!$B$44:$B$140,'10Year_History_Results'!BF385)</f>
        <v>0</v>
      </c>
      <c r="AS385" s="2">
        <f>INDEX('2002'!$B$44:$B$140,'10Year_History_Results'!BG385)</f>
        <v>10</v>
      </c>
      <c r="AT385" s="2">
        <f>INDEX('2003'!$B$44:$B$140,'10Year_History_Results'!BH385)</f>
        <v>0</v>
      </c>
      <c r="AU385" s="2">
        <f>INDEX('2004'!$B$44:$B$140,'10Year_History_Results'!BI385)</f>
        <v>0</v>
      </c>
      <c r="AV385" s="2">
        <f>INDEX('2005'!$B$44:$B$140,'10Year_History_Results'!BJ385)</f>
        <v>0</v>
      </c>
      <c r="AW385" s="2">
        <f>INDEX('2006'!$B$44:$B$140,'10Year_History_Results'!BK385)</f>
        <v>0</v>
      </c>
      <c r="AX385" s="2">
        <f>INDEX('2007'!$B$44:$B$140,'10Year_History_Results'!BL385)</f>
        <v>0</v>
      </c>
      <c r="AY385" s="2">
        <f>INDEX('2008'!$B$44:$B$140,'10Year_History_Results'!BM385)</f>
        <v>0</v>
      </c>
      <c r="AZ385" s="2">
        <f>INDEX('2009'!$B$44:$B$140,'10Year_History_Results'!BN385)</f>
        <v>0</v>
      </c>
      <c r="BA385" s="154">
        <f>INDEX('2010'!$B$44:$B$140,'10Year_History_Results'!BO385)</f>
        <v>0</v>
      </c>
      <c r="BC385">
        <f t="shared" si="182"/>
        <v>382</v>
      </c>
      <c r="BD385" s="117"/>
      <c r="BE385" s="2"/>
      <c r="BF385" s="2">
        <f>IF(ISNA(MATCH($BC385,'2001'!$A$44:$A$139,0)),97,MATCH($BC385,'2001'!$A$44:$A$139,0))</f>
        <v>97</v>
      </c>
      <c r="BG385" s="2">
        <f>IF(ISNA(MATCH($BC385,'2002'!$A$44:$A$139,0)),97,MATCH($BC385,'2002'!$A$44:$A$139,0))</f>
        <v>75</v>
      </c>
      <c r="BH385" s="2">
        <f>IF(ISNA(MATCH($BC385,'2003'!$A$44:$A$139,0)),97,MATCH($BC385,'2003'!$A$44:$A$139,0))</f>
        <v>97</v>
      </c>
      <c r="BI385" s="2">
        <f>IF(ISNA(MATCH($BC385,'2004'!$A$44:$A$139,0)),97,MATCH($BC385,'2004'!$A$44:$A$139,0))</f>
        <v>97</v>
      </c>
      <c r="BJ385" s="2">
        <f>IF(ISNA(MATCH($BC385,'2005'!$A$44:$A$139,0)),97,MATCH($BC385,'2005'!$A$44:$A$139,0))</f>
        <v>97</v>
      </c>
      <c r="BK385" s="2">
        <f>IF(ISNA(MATCH($BC385,'2006'!$A$44:$A$139,0)),97,MATCH($BC385,'2006'!$A$44:$A$139,0))</f>
        <v>97</v>
      </c>
      <c r="BL385" s="2">
        <f>IF(ISNA(MATCH($BC385,'2007'!$A$44:$A$139,0)),97,MATCH($BC385,'2007'!$A$44:$A$139,0))</f>
        <v>97</v>
      </c>
      <c r="BM385" s="2">
        <f>IF(ISNA(MATCH($BC385,'2008'!$A$44:$A$139,0)),97,MATCH($BC385,'2008'!$A$44:$A$139,0))</f>
        <v>97</v>
      </c>
      <c r="BN385" s="2">
        <f>IF(ISNA(MATCH($BC385,'2009'!$A$44:$A$139,0)),97,MATCH($BC385,'2009'!$A$44:$A$139,0))</f>
        <v>97</v>
      </c>
      <c r="BO385" s="154">
        <f>IF(ISNA(MATCH($BC385,'2010'!$A$44:$A$139,0)),97,MATCH($BC385,'2010'!$A$44:$A$139,0))</f>
        <v>97</v>
      </c>
      <c r="BQ385">
        <f t="shared" si="183"/>
        <v>382</v>
      </c>
      <c r="BR385" s="326"/>
      <c r="BS385" s="324"/>
      <c r="BT385" s="324">
        <f t="shared" si="184"/>
        <v>0</v>
      </c>
      <c r="BU385" s="324">
        <f t="shared" si="169"/>
        <v>10</v>
      </c>
      <c r="BV385" s="324">
        <f t="shared" si="170"/>
        <v>6.6659999999999995</v>
      </c>
      <c r="BW385" s="324">
        <f t="shared" si="171"/>
        <v>4.4435555999999998</v>
      </c>
      <c r="BX385" s="324">
        <f t="shared" si="172"/>
        <v>2.9620741629599996</v>
      </c>
      <c r="BY385" s="324">
        <f t="shared" si="173"/>
        <v>1.9745186370291357</v>
      </c>
      <c r="BZ385" s="324">
        <f t="shared" si="174"/>
        <v>1.3162141234436218</v>
      </c>
      <c r="CA385" s="324">
        <f t="shared" si="175"/>
        <v>0.8773883346875182</v>
      </c>
      <c r="CB385" s="324">
        <f t="shared" si="176"/>
        <v>0.5848670639026996</v>
      </c>
      <c r="CC385" s="325">
        <f t="shared" si="177"/>
        <v>0.38987238479753955</v>
      </c>
    </row>
    <row r="386" spans="2:81" ht="13.5" thickBot="1">
      <c r="B386" s="138">
        <v>201</v>
      </c>
      <c r="C386" s="52">
        <f t="shared" si="155"/>
        <v>3</v>
      </c>
      <c r="D386" s="52">
        <f t="shared" si="178"/>
        <v>0</v>
      </c>
      <c r="E386" s="99"/>
      <c r="F386" s="2">
        <f t="shared" si="185"/>
        <v>381</v>
      </c>
      <c r="G386" s="100">
        <v>383</v>
      </c>
      <c r="H386" s="169">
        <f t="shared" si="156"/>
        <v>1</v>
      </c>
      <c r="I386" s="169">
        <f t="shared" si="157"/>
        <v>10</v>
      </c>
      <c r="J386" s="331">
        <f t="shared" si="158"/>
        <v>0.38987238479753955</v>
      </c>
      <c r="K386" s="99"/>
      <c r="L386" s="268"/>
      <c r="M386" s="268" t="e">
        <f>(INDEX(Finish_table!R$4:R$83,MATCH('10Year_History_Results'!$G386,Finish_table!S$4:S$83,0),1))</f>
        <v>#N/A</v>
      </c>
      <c r="N386" s="268" t="str">
        <f>(INDEX(Finish_table!Z$4:Z$99,MATCH('10Year_History_Results'!$G386,Finish_table!AA$4:AA$99,0),1))</f>
        <v>QF</v>
      </c>
      <c r="O386" s="268" t="e">
        <f>(INDEX(Finish_table!AI$4:AI$99,MATCH('10Year_History_Results'!$G386,Finish_table!AJ$4:AJ$99,0),1))</f>
        <v>#N/A</v>
      </c>
      <c r="P386" s="268" t="e">
        <f>(INDEX(Finish_table!AR$4:AR$99,MATCH('10Year_History_Results'!$G386,Finish_table!AS$4:AS$99,0),1))</f>
        <v>#N/A</v>
      </c>
      <c r="Q386" s="268" t="e">
        <f>(INDEX(Finish_table!BA$4:BA$99,MATCH('10Year_History_Results'!$G386,Finish_table!BB$4:BB$99,0),1))</f>
        <v>#N/A</v>
      </c>
      <c r="R386" s="268" t="e">
        <f>(INDEX(Finish_table!BJ$4:BJ$99,MATCH('10Year_History_Results'!$G386,Finish_table!BK$4:BK$99,0),1))</f>
        <v>#N/A</v>
      </c>
      <c r="S386" s="268" t="e">
        <f>(INDEX(Finish_table!BS$4:BS$99,MATCH('10Year_History_Results'!$G386,Finish_table!BT$4:BT$99,0),1))</f>
        <v>#N/A</v>
      </c>
      <c r="T386" s="268" t="e">
        <f>(INDEX(Finish_table!CB$4:CB$99,MATCH('10Year_History_Results'!$G386,Finish_table!CC$4:CC$99,0),1))</f>
        <v>#N/A</v>
      </c>
      <c r="U386" s="268" t="e">
        <f>(INDEX(Finish_table!CK$4:CK$99,MATCH('10Year_History_Results'!$G386,Finish_table!CL$4:CL$99,0),1))</f>
        <v>#N/A</v>
      </c>
      <c r="V386" s="288" t="e">
        <f>(INDEX(Finish_table!CT$4:CT$99,MATCH('10Year_History_Results'!$G386,Finish_table!CU$4:CU$99,0),1))</f>
        <v>#N/A</v>
      </c>
      <c r="W386" s="2"/>
      <c r="Z386">
        <f t="shared" si="159"/>
        <v>383</v>
      </c>
      <c r="AA386" s="117"/>
      <c r="AB386" s="2"/>
      <c r="AC386" s="2">
        <f t="shared" si="179"/>
        <v>0</v>
      </c>
      <c r="AD386" s="2">
        <f t="shared" si="160"/>
        <v>0</v>
      </c>
      <c r="AE386" s="2">
        <f t="shared" si="161"/>
        <v>0</v>
      </c>
      <c r="AF386" s="2">
        <f t="shared" si="162"/>
        <v>0</v>
      </c>
      <c r="AG386" s="2">
        <f t="shared" si="163"/>
        <v>0</v>
      </c>
      <c r="AH386" s="2">
        <f t="shared" si="164"/>
        <v>0</v>
      </c>
      <c r="AI386" s="2">
        <f t="shared" si="165"/>
        <v>0</v>
      </c>
      <c r="AJ386" s="2">
        <f t="shared" si="166"/>
        <v>0</v>
      </c>
      <c r="AK386" s="2">
        <f t="shared" si="167"/>
        <v>0</v>
      </c>
      <c r="AL386" s="154">
        <f t="shared" si="168"/>
        <v>0</v>
      </c>
      <c r="AM386" s="2">
        <f t="shared" si="180"/>
        <v>0</v>
      </c>
      <c r="AN386" s="2"/>
      <c r="AO386">
        <f t="shared" si="181"/>
        <v>383</v>
      </c>
      <c r="AP386" s="117"/>
      <c r="AQ386" s="2"/>
      <c r="AR386" s="2">
        <f>INDEX('2001'!$B$44:$B$140,'10Year_History_Results'!BF386)</f>
        <v>0</v>
      </c>
      <c r="AS386" s="2">
        <f>INDEX('2002'!$B$44:$B$140,'10Year_History_Results'!BG386)</f>
        <v>10</v>
      </c>
      <c r="AT386" s="2">
        <f>INDEX('2003'!$B$44:$B$140,'10Year_History_Results'!BH386)</f>
        <v>0</v>
      </c>
      <c r="AU386" s="2">
        <f>INDEX('2004'!$B$44:$B$140,'10Year_History_Results'!BI386)</f>
        <v>0</v>
      </c>
      <c r="AV386" s="2">
        <f>INDEX('2005'!$B$44:$B$140,'10Year_History_Results'!BJ386)</f>
        <v>0</v>
      </c>
      <c r="AW386" s="2">
        <f>INDEX('2006'!$B$44:$B$140,'10Year_History_Results'!BK386)</f>
        <v>0</v>
      </c>
      <c r="AX386" s="2">
        <f>INDEX('2007'!$B$44:$B$140,'10Year_History_Results'!BL386)</f>
        <v>0</v>
      </c>
      <c r="AY386" s="2">
        <f>INDEX('2008'!$B$44:$B$140,'10Year_History_Results'!BM386)</f>
        <v>0</v>
      </c>
      <c r="AZ386" s="2">
        <f>INDEX('2009'!$B$44:$B$140,'10Year_History_Results'!BN386)</f>
        <v>0</v>
      </c>
      <c r="BA386" s="154">
        <f>INDEX('2010'!$B$44:$B$140,'10Year_History_Results'!BO386)</f>
        <v>0</v>
      </c>
      <c r="BC386">
        <f t="shared" si="182"/>
        <v>383</v>
      </c>
      <c r="BD386" s="117"/>
      <c r="BE386" s="2"/>
      <c r="BF386" s="2">
        <f>IF(ISNA(MATCH($BC386,'2001'!$A$44:$A$139,0)),97,MATCH($BC386,'2001'!$A$44:$A$139,0))</f>
        <v>97</v>
      </c>
      <c r="BG386" s="2">
        <f>IF(ISNA(MATCH($BC386,'2002'!$A$44:$A$139,0)),97,MATCH($BC386,'2002'!$A$44:$A$139,0))</f>
        <v>76</v>
      </c>
      <c r="BH386" s="2">
        <f>IF(ISNA(MATCH($BC386,'2003'!$A$44:$A$139,0)),97,MATCH($BC386,'2003'!$A$44:$A$139,0))</f>
        <v>97</v>
      </c>
      <c r="BI386" s="2">
        <f>IF(ISNA(MATCH($BC386,'2004'!$A$44:$A$139,0)),97,MATCH($BC386,'2004'!$A$44:$A$139,0))</f>
        <v>97</v>
      </c>
      <c r="BJ386" s="2">
        <f>IF(ISNA(MATCH($BC386,'2005'!$A$44:$A$139,0)),97,MATCH($BC386,'2005'!$A$44:$A$139,0))</f>
        <v>97</v>
      </c>
      <c r="BK386" s="2">
        <f>IF(ISNA(MATCH($BC386,'2006'!$A$44:$A$139,0)),97,MATCH($BC386,'2006'!$A$44:$A$139,0))</f>
        <v>97</v>
      </c>
      <c r="BL386" s="2">
        <f>IF(ISNA(MATCH($BC386,'2007'!$A$44:$A$139,0)),97,MATCH($BC386,'2007'!$A$44:$A$139,0))</f>
        <v>97</v>
      </c>
      <c r="BM386" s="2">
        <f>IF(ISNA(MATCH($BC386,'2008'!$A$44:$A$139,0)),97,MATCH($BC386,'2008'!$A$44:$A$139,0))</f>
        <v>97</v>
      </c>
      <c r="BN386" s="2">
        <f>IF(ISNA(MATCH($BC386,'2009'!$A$44:$A$139,0)),97,MATCH($BC386,'2009'!$A$44:$A$139,0))</f>
        <v>97</v>
      </c>
      <c r="BO386" s="154">
        <f>IF(ISNA(MATCH($BC386,'2010'!$A$44:$A$139,0)),97,MATCH($BC386,'2010'!$A$44:$A$139,0))</f>
        <v>97</v>
      </c>
      <c r="BQ386">
        <f t="shared" si="183"/>
        <v>383</v>
      </c>
      <c r="BR386" s="326"/>
      <c r="BS386" s="324"/>
      <c r="BT386" s="324">
        <f t="shared" si="184"/>
        <v>0</v>
      </c>
      <c r="BU386" s="324">
        <f t="shared" si="169"/>
        <v>10</v>
      </c>
      <c r="BV386" s="324">
        <f t="shared" si="170"/>
        <v>6.6659999999999995</v>
      </c>
      <c r="BW386" s="324">
        <f t="shared" si="171"/>
        <v>4.4435555999999998</v>
      </c>
      <c r="BX386" s="324">
        <f t="shared" si="172"/>
        <v>2.9620741629599996</v>
      </c>
      <c r="BY386" s="324">
        <f t="shared" si="173"/>
        <v>1.9745186370291357</v>
      </c>
      <c r="BZ386" s="324">
        <f t="shared" si="174"/>
        <v>1.3162141234436218</v>
      </c>
      <c r="CA386" s="324">
        <f t="shared" si="175"/>
        <v>0.8773883346875182</v>
      </c>
      <c r="CB386" s="324">
        <f t="shared" si="176"/>
        <v>0.5848670639026996</v>
      </c>
      <c r="CC386" s="325">
        <f t="shared" si="177"/>
        <v>0.38987238479753955</v>
      </c>
    </row>
    <row r="387" spans="2:81" ht="13.5" thickBot="1">
      <c r="B387" s="138">
        <v>201</v>
      </c>
      <c r="C387" s="52">
        <f t="shared" si="155"/>
        <v>4</v>
      </c>
      <c r="D387" s="52">
        <f t="shared" si="178"/>
        <v>0</v>
      </c>
      <c r="E387" s="99"/>
      <c r="F387" s="2">
        <f t="shared" si="185"/>
        <v>382</v>
      </c>
      <c r="G387" s="100">
        <v>643</v>
      </c>
      <c r="H387" s="169">
        <f t="shared" si="156"/>
        <v>1</v>
      </c>
      <c r="I387" s="169">
        <f t="shared" si="157"/>
        <v>10</v>
      </c>
      <c r="J387" s="331">
        <f t="shared" si="158"/>
        <v>0.38987238479753955</v>
      </c>
      <c r="K387" s="99"/>
      <c r="L387" s="268"/>
      <c r="M387" s="268" t="e">
        <f>(INDEX(Finish_table!R$4:R$83,MATCH('10Year_History_Results'!$G387,Finish_table!S$4:S$83,0),1))</f>
        <v>#N/A</v>
      </c>
      <c r="N387" s="268" t="str">
        <f>(INDEX(Finish_table!Z$4:Z$99,MATCH('10Year_History_Results'!$G387,Finish_table!AA$4:AA$99,0),1))</f>
        <v>QF</v>
      </c>
      <c r="O387" s="268" t="e">
        <f>(INDEX(Finish_table!AI$4:AI$99,MATCH('10Year_History_Results'!$G387,Finish_table!AJ$4:AJ$99,0),1))</f>
        <v>#N/A</v>
      </c>
      <c r="P387" s="268" t="e">
        <f>(INDEX(Finish_table!AR$4:AR$99,MATCH('10Year_History_Results'!$G387,Finish_table!AS$4:AS$99,0),1))</f>
        <v>#N/A</v>
      </c>
      <c r="Q387" s="268" t="e">
        <f>(INDEX(Finish_table!BA$4:BA$99,MATCH('10Year_History_Results'!$G387,Finish_table!BB$4:BB$99,0),1))</f>
        <v>#N/A</v>
      </c>
      <c r="R387" s="268" t="e">
        <f>(INDEX(Finish_table!BJ$4:BJ$99,MATCH('10Year_History_Results'!$G387,Finish_table!BK$4:BK$99,0),1))</f>
        <v>#N/A</v>
      </c>
      <c r="S387" s="268" t="e">
        <f>(INDEX(Finish_table!BS$4:BS$99,MATCH('10Year_History_Results'!$G387,Finish_table!BT$4:BT$99,0),1))</f>
        <v>#N/A</v>
      </c>
      <c r="T387" s="268" t="e">
        <f>(INDEX(Finish_table!CB$4:CB$99,MATCH('10Year_History_Results'!$G387,Finish_table!CC$4:CC$99,0),1))</f>
        <v>#N/A</v>
      </c>
      <c r="U387" s="268" t="e">
        <f>(INDEX(Finish_table!CK$4:CK$99,MATCH('10Year_History_Results'!$G387,Finish_table!CL$4:CL$99,0),1))</f>
        <v>#N/A</v>
      </c>
      <c r="V387" s="288" t="e">
        <f>(INDEX(Finish_table!CT$4:CT$99,MATCH('10Year_History_Results'!$G387,Finish_table!CU$4:CU$99,0),1))</f>
        <v>#N/A</v>
      </c>
      <c r="W387" s="2"/>
      <c r="Z387">
        <f t="shared" si="159"/>
        <v>643</v>
      </c>
      <c r="AA387" s="117"/>
      <c r="AB387" s="2"/>
      <c r="AC387" s="2">
        <f t="shared" si="179"/>
        <v>0</v>
      </c>
      <c r="AD387" s="2">
        <f t="shared" si="160"/>
        <v>0</v>
      </c>
      <c r="AE387" s="2">
        <f t="shared" si="161"/>
        <v>0</v>
      </c>
      <c r="AF387" s="2">
        <f t="shared" si="162"/>
        <v>0</v>
      </c>
      <c r="AG387" s="2">
        <f t="shared" si="163"/>
        <v>0</v>
      </c>
      <c r="AH387" s="2">
        <f t="shared" si="164"/>
        <v>0</v>
      </c>
      <c r="AI387" s="2">
        <f t="shared" si="165"/>
        <v>0</v>
      </c>
      <c r="AJ387" s="2">
        <f t="shared" si="166"/>
        <v>0</v>
      </c>
      <c r="AK387" s="2">
        <f t="shared" si="167"/>
        <v>0</v>
      </c>
      <c r="AL387" s="154">
        <f t="shared" si="168"/>
        <v>0</v>
      </c>
      <c r="AM387" s="2">
        <f t="shared" si="180"/>
        <v>0</v>
      </c>
      <c r="AN387" s="2"/>
      <c r="AO387">
        <f t="shared" si="181"/>
        <v>643</v>
      </c>
      <c r="AP387" s="117"/>
      <c r="AQ387" s="2"/>
      <c r="AR387" s="2">
        <f>INDEX('2001'!$B$44:$B$140,'10Year_History_Results'!BF387)</f>
        <v>0</v>
      </c>
      <c r="AS387" s="2">
        <f>INDEX('2002'!$B$44:$B$140,'10Year_History_Results'!BG387)</f>
        <v>10</v>
      </c>
      <c r="AT387" s="2">
        <f>INDEX('2003'!$B$44:$B$140,'10Year_History_Results'!BH387)</f>
        <v>0</v>
      </c>
      <c r="AU387" s="2">
        <f>INDEX('2004'!$B$44:$B$140,'10Year_History_Results'!BI387)</f>
        <v>0</v>
      </c>
      <c r="AV387" s="2">
        <f>INDEX('2005'!$B$44:$B$140,'10Year_History_Results'!BJ387)</f>
        <v>0</v>
      </c>
      <c r="AW387" s="2">
        <f>INDEX('2006'!$B$44:$B$140,'10Year_History_Results'!BK387)</f>
        <v>0</v>
      </c>
      <c r="AX387" s="2">
        <f>INDEX('2007'!$B$44:$B$140,'10Year_History_Results'!BL387)</f>
        <v>0</v>
      </c>
      <c r="AY387" s="2">
        <f>INDEX('2008'!$B$44:$B$140,'10Year_History_Results'!BM387)</f>
        <v>0</v>
      </c>
      <c r="AZ387" s="2">
        <f>INDEX('2009'!$B$44:$B$140,'10Year_History_Results'!BN387)</f>
        <v>0</v>
      </c>
      <c r="BA387" s="154">
        <f>INDEX('2010'!$B$44:$B$140,'10Year_History_Results'!BO387)</f>
        <v>0</v>
      </c>
      <c r="BC387">
        <f t="shared" si="182"/>
        <v>643</v>
      </c>
      <c r="BD387" s="117"/>
      <c r="BE387" s="2"/>
      <c r="BF387" s="2">
        <f>IF(ISNA(MATCH($BC387,'2001'!$A$44:$A$139,0)),97,MATCH($BC387,'2001'!$A$44:$A$139,0))</f>
        <v>97</v>
      </c>
      <c r="BG387" s="2">
        <f>IF(ISNA(MATCH($BC387,'2002'!$A$44:$A$139,0)),97,MATCH($BC387,'2002'!$A$44:$A$139,0))</f>
        <v>87</v>
      </c>
      <c r="BH387" s="2">
        <f>IF(ISNA(MATCH($BC387,'2003'!$A$44:$A$139,0)),97,MATCH($BC387,'2003'!$A$44:$A$139,0))</f>
        <v>97</v>
      </c>
      <c r="BI387" s="2">
        <f>IF(ISNA(MATCH($BC387,'2004'!$A$44:$A$139,0)),97,MATCH($BC387,'2004'!$A$44:$A$139,0))</f>
        <v>97</v>
      </c>
      <c r="BJ387" s="2">
        <f>IF(ISNA(MATCH($BC387,'2005'!$A$44:$A$139,0)),97,MATCH($BC387,'2005'!$A$44:$A$139,0))</f>
        <v>97</v>
      </c>
      <c r="BK387" s="2">
        <f>IF(ISNA(MATCH($BC387,'2006'!$A$44:$A$139,0)),97,MATCH($BC387,'2006'!$A$44:$A$139,0))</f>
        <v>97</v>
      </c>
      <c r="BL387" s="2">
        <f>IF(ISNA(MATCH($BC387,'2007'!$A$44:$A$139,0)),97,MATCH($BC387,'2007'!$A$44:$A$139,0))</f>
        <v>97</v>
      </c>
      <c r="BM387" s="2">
        <f>IF(ISNA(MATCH($BC387,'2008'!$A$44:$A$139,0)),97,MATCH($BC387,'2008'!$A$44:$A$139,0))</f>
        <v>97</v>
      </c>
      <c r="BN387" s="2">
        <f>IF(ISNA(MATCH($BC387,'2009'!$A$44:$A$139,0)),97,MATCH($BC387,'2009'!$A$44:$A$139,0))</f>
        <v>97</v>
      </c>
      <c r="BO387" s="154">
        <f>IF(ISNA(MATCH($BC387,'2010'!$A$44:$A$139,0)),97,MATCH($BC387,'2010'!$A$44:$A$139,0))</f>
        <v>97</v>
      </c>
      <c r="BQ387">
        <f t="shared" si="183"/>
        <v>643</v>
      </c>
      <c r="BR387" s="326"/>
      <c r="BS387" s="324"/>
      <c r="BT387" s="324">
        <f t="shared" si="184"/>
        <v>0</v>
      </c>
      <c r="BU387" s="324">
        <f t="shared" si="169"/>
        <v>10</v>
      </c>
      <c r="BV387" s="324">
        <f t="shared" si="170"/>
        <v>6.6659999999999995</v>
      </c>
      <c r="BW387" s="324">
        <f t="shared" si="171"/>
        <v>4.4435555999999998</v>
      </c>
      <c r="BX387" s="324">
        <f t="shared" si="172"/>
        <v>2.9620741629599996</v>
      </c>
      <c r="BY387" s="324">
        <f t="shared" si="173"/>
        <v>1.9745186370291357</v>
      </c>
      <c r="BZ387" s="324">
        <f t="shared" si="174"/>
        <v>1.3162141234436218</v>
      </c>
      <c r="CA387" s="324">
        <f t="shared" si="175"/>
        <v>0.8773883346875182</v>
      </c>
      <c r="CB387" s="324">
        <f t="shared" si="176"/>
        <v>0.5848670639026996</v>
      </c>
      <c r="CC387" s="325">
        <f t="shared" si="177"/>
        <v>0.38987238479753955</v>
      </c>
    </row>
    <row r="388" spans="2:81" ht="13.5" thickBot="1">
      <c r="B388" s="149">
        <v>201</v>
      </c>
      <c r="C388" s="52">
        <f t="shared" si="155"/>
        <v>5</v>
      </c>
      <c r="D388" s="52">
        <f t="shared" si="178"/>
        <v>0</v>
      </c>
      <c r="E388" s="99"/>
      <c r="F388" s="2">
        <f t="shared" si="185"/>
        <v>383</v>
      </c>
      <c r="G388" s="100">
        <v>546</v>
      </c>
      <c r="H388" s="169">
        <f t="shared" si="156"/>
        <v>1</v>
      </c>
      <c r="I388" s="169">
        <f t="shared" si="157"/>
        <v>15</v>
      </c>
      <c r="J388" s="331">
        <f t="shared" si="158"/>
        <v>0.38983339755905971</v>
      </c>
      <c r="K388" s="99"/>
      <c r="L388" s="268"/>
      <c r="M388" s="268" t="str">
        <f>(INDEX(Finish_table!R$4:R$83,MATCH('10Year_History_Results'!$G388,Finish_table!S$4:S$83,0),1))</f>
        <v>SF</v>
      </c>
      <c r="N388" s="268" t="e">
        <f>(INDEX(Finish_table!Z$4:Z$99,MATCH('10Year_History_Results'!$G388,Finish_table!AA$4:AA$99,0),1))</f>
        <v>#N/A</v>
      </c>
      <c r="O388" s="268" t="e">
        <f>(INDEX(Finish_table!AI$4:AI$99,MATCH('10Year_History_Results'!$G388,Finish_table!AJ$4:AJ$99,0),1))</f>
        <v>#N/A</v>
      </c>
      <c r="P388" s="268" t="e">
        <f>(INDEX(Finish_table!AR$4:AR$99,MATCH('10Year_History_Results'!$G388,Finish_table!AS$4:AS$99,0),1))</f>
        <v>#N/A</v>
      </c>
      <c r="Q388" s="268" t="e">
        <f>(INDEX(Finish_table!BA$4:BA$99,MATCH('10Year_History_Results'!$G388,Finish_table!BB$4:BB$99,0),1))</f>
        <v>#N/A</v>
      </c>
      <c r="R388" s="268" t="e">
        <f>(INDEX(Finish_table!BJ$4:BJ$99,MATCH('10Year_History_Results'!$G388,Finish_table!BK$4:BK$99,0),1))</f>
        <v>#N/A</v>
      </c>
      <c r="S388" s="268" t="e">
        <f>(INDEX(Finish_table!BS$4:BS$99,MATCH('10Year_History_Results'!$G388,Finish_table!BT$4:BT$99,0),1))</f>
        <v>#N/A</v>
      </c>
      <c r="T388" s="268" t="e">
        <f>(INDEX(Finish_table!CB$4:CB$99,MATCH('10Year_History_Results'!$G388,Finish_table!CC$4:CC$99,0),1))</f>
        <v>#N/A</v>
      </c>
      <c r="U388" s="268" t="e">
        <f>(INDEX(Finish_table!CK$4:CK$99,MATCH('10Year_History_Results'!$G388,Finish_table!CL$4:CL$99,0),1))</f>
        <v>#N/A</v>
      </c>
      <c r="V388" s="288" t="e">
        <f>(INDEX(Finish_table!CT$4:CT$99,MATCH('10Year_History_Results'!$G388,Finish_table!CU$4:CU$99,0),1))</f>
        <v>#N/A</v>
      </c>
      <c r="W388" s="2"/>
      <c r="Z388">
        <f t="shared" si="159"/>
        <v>546</v>
      </c>
      <c r="AA388" s="117"/>
      <c r="AB388" s="2"/>
      <c r="AC388" s="2">
        <f t="shared" si="179"/>
        <v>10</v>
      </c>
      <c r="AD388" s="2">
        <f t="shared" si="160"/>
        <v>0</v>
      </c>
      <c r="AE388" s="2">
        <f t="shared" si="161"/>
        <v>0</v>
      </c>
      <c r="AF388" s="2">
        <f t="shared" si="162"/>
        <v>0</v>
      </c>
      <c r="AG388" s="2">
        <f t="shared" si="163"/>
        <v>0</v>
      </c>
      <c r="AH388" s="2">
        <f t="shared" si="164"/>
        <v>0</v>
      </c>
      <c r="AI388" s="2">
        <f t="shared" si="165"/>
        <v>0</v>
      </c>
      <c r="AJ388" s="2">
        <f t="shared" si="166"/>
        <v>0</v>
      </c>
      <c r="AK388" s="2">
        <f t="shared" si="167"/>
        <v>0</v>
      </c>
      <c r="AL388" s="154">
        <f t="shared" si="168"/>
        <v>0</v>
      </c>
      <c r="AM388" s="2">
        <f t="shared" si="180"/>
        <v>3.1622776601683795</v>
      </c>
      <c r="AN388" s="2"/>
      <c r="AO388">
        <f t="shared" si="181"/>
        <v>546</v>
      </c>
      <c r="AP388" s="117"/>
      <c r="AQ388" s="2"/>
      <c r="AR388" s="2">
        <f>INDEX('2001'!$B$44:$B$140,'10Year_History_Results'!BF388)</f>
        <v>5</v>
      </c>
      <c r="AS388" s="2">
        <f>INDEX('2002'!$B$44:$B$140,'10Year_History_Results'!BG388)</f>
        <v>0</v>
      </c>
      <c r="AT388" s="2">
        <f>INDEX('2003'!$B$44:$B$140,'10Year_History_Results'!BH388)</f>
        <v>0</v>
      </c>
      <c r="AU388" s="2">
        <f>INDEX('2004'!$B$44:$B$140,'10Year_History_Results'!BI388)</f>
        <v>0</v>
      </c>
      <c r="AV388" s="2">
        <f>INDEX('2005'!$B$44:$B$140,'10Year_History_Results'!BJ388)</f>
        <v>0</v>
      </c>
      <c r="AW388" s="2">
        <f>INDEX('2006'!$B$44:$B$140,'10Year_History_Results'!BK388)</f>
        <v>0</v>
      </c>
      <c r="AX388" s="2">
        <f>INDEX('2007'!$B$44:$B$140,'10Year_History_Results'!BL388)</f>
        <v>0</v>
      </c>
      <c r="AY388" s="2">
        <f>INDEX('2008'!$B$44:$B$140,'10Year_History_Results'!BM388)</f>
        <v>0</v>
      </c>
      <c r="AZ388" s="2">
        <f>INDEX('2009'!$B$44:$B$140,'10Year_History_Results'!BN388)</f>
        <v>0</v>
      </c>
      <c r="BA388" s="154">
        <f>INDEX('2010'!$B$44:$B$140,'10Year_History_Results'!BO388)</f>
        <v>0</v>
      </c>
      <c r="BC388">
        <f t="shared" si="182"/>
        <v>546</v>
      </c>
      <c r="BD388" s="117"/>
      <c r="BE388" s="2"/>
      <c r="BF388" s="2">
        <f>IF(ISNA(MATCH($BC388,'2001'!$A$44:$A$139,0)),97,MATCH($BC388,'2001'!$A$44:$A$139,0))</f>
        <v>78</v>
      </c>
      <c r="BG388" s="2">
        <f>IF(ISNA(MATCH($BC388,'2002'!$A$44:$A$139,0)),97,MATCH($BC388,'2002'!$A$44:$A$139,0))</f>
        <v>97</v>
      </c>
      <c r="BH388" s="2">
        <f>IF(ISNA(MATCH($BC388,'2003'!$A$44:$A$139,0)),97,MATCH($BC388,'2003'!$A$44:$A$139,0))</f>
        <v>97</v>
      </c>
      <c r="BI388" s="2">
        <f>IF(ISNA(MATCH($BC388,'2004'!$A$44:$A$139,0)),97,MATCH($BC388,'2004'!$A$44:$A$139,0))</f>
        <v>97</v>
      </c>
      <c r="BJ388" s="2">
        <f>IF(ISNA(MATCH($BC388,'2005'!$A$44:$A$139,0)),97,MATCH($BC388,'2005'!$A$44:$A$139,0))</f>
        <v>97</v>
      </c>
      <c r="BK388" s="2">
        <f>IF(ISNA(MATCH($BC388,'2006'!$A$44:$A$139,0)),97,MATCH($BC388,'2006'!$A$44:$A$139,0))</f>
        <v>97</v>
      </c>
      <c r="BL388" s="2">
        <f>IF(ISNA(MATCH($BC388,'2007'!$A$44:$A$139,0)),97,MATCH($BC388,'2007'!$A$44:$A$139,0))</f>
        <v>97</v>
      </c>
      <c r="BM388" s="2">
        <f>IF(ISNA(MATCH($BC388,'2008'!$A$44:$A$139,0)),97,MATCH($BC388,'2008'!$A$44:$A$139,0))</f>
        <v>97</v>
      </c>
      <c r="BN388" s="2">
        <f>IF(ISNA(MATCH($BC388,'2009'!$A$44:$A$139,0)),97,MATCH($BC388,'2009'!$A$44:$A$139,0))</f>
        <v>97</v>
      </c>
      <c r="BO388" s="154">
        <f>IF(ISNA(MATCH($BC388,'2010'!$A$44:$A$139,0)),97,MATCH($BC388,'2010'!$A$44:$A$139,0))</f>
        <v>97</v>
      </c>
      <c r="BQ388">
        <f t="shared" si="183"/>
        <v>546</v>
      </c>
      <c r="BR388" s="326"/>
      <c r="BS388" s="324"/>
      <c r="BT388" s="324">
        <f t="shared" si="184"/>
        <v>15</v>
      </c>
      <c r="BU388" s="324">
        <f t="shared" si="169"/>
        <v>9.9989999999999988</v>
      </c>
      <c r="BV388" s="324">
        <f t="shared" si="170"/>
        <v>6.6653333999999989</v>
      </c>
      <c r="BW388" s="324">
        <f t="shared" si="171"/>
        <v>4.4431112444399989</v>
      </c>
      <c r="BX388" s="324">
        <f t="shared" si="172"/>
        <v>2.9617779555437034</v>
      </c>
      <c r="BY388" s="324">
        <f t="shared" si="173"/>
        <v>1.9743211851654325</v>
      </c>
      <c r="BZ388" s="324">
        <f t="shared" si="174"/>
        <v>1.3160825020312772</v>
      </c>
      <c r="CA388" s="324">
        <f t="shared" si="175"/>
        <v>0.87730059585404929</v>
      </c>
      <c r="CB388" s="324">
        <f t="shared" si="176"/>
        <v>0.58480857719630919</v>
      </c>
      <c r="CC388" s="325">
        <f t="shared" si="177"/>
        <v>0.38983339755905971</v>
      </c>
    </row>
    <row r="389" spans="2:81" ht="13.5" thickBot="1">
      <c r="B389" s="138">
        <v>201</v>
      </c>
      <c r="C389" s="52">
        <f t="shared" si="155"/>
        <v>6</v>
      </c>
      <c r="D389" s="52">
        <f t="shared" si="178"/>
        <v>0</v>
      </c>
      <c r="E389" s="99"/>
      <c r="F389" s="2">
        <f t="shared" si="185"/>
        <v>384</v>
      </c>
      <c r="G389" s="273">
        <v>34</v>
      </c>
      <c r="H389" s="169">
        <f t="shared" si="156"/>
        <v>1</v>
      </c>
      <c r="I389" s="169">
        <f t="shared" si="157"/>
        <v>6</v>
      </c>
      <c r="J389" s="331">
        <f t="shared" si="158"/>
        <v>0.35092023834161978</v>
      </c>
      <c r="K389" s="99"/>
      <c r="L389" s="268"/>
      <c r="M389" s="268" t="e">
        <f>(INDEX(Finish_table!R$4:R$83,MATCH('10Year_History_Results'!$G389,Finish_table!S$4:S$83,0),1))</f>
        <v>#N/A</v>
      </c>
      <c r="N389" s="268" t="e">
        <f>(INDEX(Finish_table!Z$4:Z$99,MATCH('10Year_History_Results'!$G389,Finish_table!AA$4:AA$99,0),1))</f>
        <v>#N/A</v>
      </c>
      <c r="O389" s="268" t="str">
        <f>(INDEX(Finish_table!AI$4:AI$99,MATCH('10Year_History_Results'!$G389,Finish_table!AJ$4:AJ$99,0),1))</f>
        <v>QF</v>
      </c>
      <c r="P389" s="268" t="e">
        <f>(INDEX(Finish_table!AR$4:AR$99,MATCH('10Year_History_Results'!$G389,Finish_table!AS$4:AS$99,0),1))</f>
        <v>#N/A</v>
      </c>
      <c r="Q389" s="268" t="e">
        <f>(INDEX(Finish_table!BA$4:BA$99,MATCH('10Year_History_Results'!$G389,Finish_table!BB$4:BB$99,0),1))</f>
        <v>#N/A</v>
      </c>
      <c r="R389" s="268" t="e">
        <f>(INDEX(Finish_table!BJ$4:BJ$99,MATCH('10Year_History_Results'!$G389,Finish_table!BK$4:BK$99,0),1))</f>
        <v>#N/A</v>
      </c>
      <c r="S389" s="268" t="e">
        <f>(INDEX(Finish_table!BS$4:BS$99,MATCH('10Year_History_Results'!$G389,Finish_table!BT$4:BT$99,0),1))</f>
        <v>#N/A</v>
      </c>
      <c r="T389" s="268" t="e">
        <f>(INDEX(Finish_table!CB$4:CB$99,MATCH('10Year_History_Results'!$G389,Finish_table!CC$4:CC$99,0),1))</f>
        <v>#N/A</v>
      </c>
      <c r="U389" s="268" t="e">
        <f>(INDEX(Finish_table!CK$4:CK$99,MATCH('10Year_History_Results'!$G389,Finish_table!CL$4:CL$99,0),1))</f>
        <v>#N/A</v>
      </c>
      <c r="V389" s="288" t="e">
        <f>(INDEX(Finish_table!CT$4:CT$99,MATCH('10Year_History_Results'!$G389,Finish_table!CU$4:CU$99,0),1))</f>
        <v>#N/A</v>
      </c>
      <c r="W389" s="2"/>
      <c r="Z389">
        <f t="shared" si="159"/>
        <v>34</v>
      </c>
      <c r="AA389" s="117"/>
      <c r="AB389" s="2"/>
      <c r="AC389" s="2">
        <f t="shared" si="179"/>
        <v>0</v>
      </c>
      <c r="AD389" s="2">
        <f t="shared" si="160"/>
        <v>0</v>
      </c>
      <c r="AE389" s="2">
        <f t="shared" si="161"/>
        <v>0</v>
      </c>
      <c r="AF389" s="2">
        <f t="shared" si="162"/>
        <v>0</v>
      </c>
      <c r="AG389" s="2">
        <f t="shared" si="163"/>
        <v>0</v>
      </c>
      <c r="AH389" s="2">
        <f t="shared" si="164"/>
        <v>0</v>
      </c>
      <c r="AI389" s="2">
        <f t="shared" si="165"/>
        <v>0</v>
      </c>
      <c r="AJ389" s="2">
        <f t="shared" si="166"/>
        <v>0</v>
      </c>
      <c r="AK389" s="2">
        <f t="shared" si="167"/>
        <v>0</v>
      </c>
      <c r="AL389" s="154">
        <f t="shared" si="168"/>
        <v>0</v>
      </c>
      <c r="AM389" s="2">
        <f t="shared" si="180"/>
        <v>0</v>
      </c>
      <c r="AN389" s="2"/>
      <c r="AO389">
        <f t="shared" si="181"/>
        <v>34</v>
      </c>
      <c r="AP389" s="117"/>
      <c r="AQ389" s="2"/>
      <c r="AR389" s="2">
        <f>INDEX('2001'!$B$44:$B$140,'10Year_History_Results'!BF389)</f>
        <v>0</v>
      </c>
      <c r="AS389" s="2">
        <f>INDEX('2002'!$B$44:$B$140,'10Year_History_Results'!BG389)</f>
        <v>0</v>
      </c>
      <c r="AT389" s="2">
        <f>INDEX('2003'!$B$44:$B$140,'10Year_History_Results'!BH389)</f>
        <v>6</v>
      </c>
      <c r="AU389" s="2">
        <f>INDEX('2004'!$B$44:$B$140,'10Year_History_Results'!BI389)</f>
        <v>0</v>
      </c>
      <c r="AV389" s="2">
        <f>INDEX('2005'!$B$44:$B$140,'10Year_History_Results'!BJ389)</f>
        <v>0</v>
      </c>
      <c r="AW389" s="2">
        <f>INDEX('2006'!$B$44:$B$140,'10Year_History_Results'!BK389)</f>
        <v>0</v>
      </c>
      <c r="AX389" s="2">
        <f>INDEX('2007'!$B$44:$B$140,'10Year_History_Results'!BL389)</f>
        <v>0</v>
      </c>
      <c r="AY389" s="2">
        <f>INDEX('2008'!$B$44:$B$140,'10Year_History_Results'!BM389)</f>
        <v>0</v>
      </c>
      <c r="AZ389" s="2">
        <f>INDEX('2009'!$B$44:$B$140,'10Year_History_Results'!BN389)</f>
        <v>0</v>
      </c>
      <c r="BA389" s="154">
        <f>INDEX('2010'!$B$44:$B$140,'10Year_History_Results'!BO389)</f>
        <v>0</v>
      </c>
      <c r="BC389">
        <f t="shared" si="182"/>
        <v>34</v>
      </c>
      <c r="BD389" s="117"/>
      <c r="BE389" s="2"/>
      <c r="BF389" s="2">
        <f>IF(ISNA(MATCH($BC389,'2001'!$A$44:$A$139,0)),97,MATCH($BC389,'2001'!$A$44:$A$139,0))</f>
        <v>97</v>
      </c>
      <c r="BG389" s="2">
        <f>IF(ISNA(MATCH($BC389,'2002'!$A$44:$A$139,0)),97,MATCH($BC389,'2002'!$A$44:$A$139,0))</f>
        <v>97</v>
      </c>
      <c r="BH389" s="2">
        <f>IF(ISNA(MATCH($BC389,'2003'!$A$44:$A$139,0)),97,MATCH($BC389,'2003'!$A$44:$A$139,0))</f>
        <v>6</v>
      </c>
      <c r="BI389" s="2">
        <f>IF(ISNA(MATCH($BC389,'2004'!$A$44:$A$139,0)),97,MATCH($BC389,'2004'!$A$44:$A$139,0))</f>
        <v>97</v>
      </c>
      <c r="BJ389" s="2">
        <f>IF(ISNA(MATCH($BC389,'2005'!$A$44:$A$139,0)),97,MATCH($BC389,'2005'!$A$44:$A$139,0))</f>
        <v>97</v>
      </c>
      <c r="BK389" s="2">
        <f>IF(ISNA(MATCH($BC389,'2006'!$A$44:$A$139,0)),97,MATCH($BC389,'2006'!$A$44:$A$139,0))</f>
        <v>97</v>
      </c>
      <c r="BL389" s="2">
        <f>IF(ISNA(MATCH($BC389,'2007'!$A$44:$A$139,0)),97,MATCH($BC389,'2007'!$A$44:$A$139,0))</f>
        <v>97</v>
      </c>
      <c r="BM389" s="2">
        <f>IF(ISNA(MATCH($BC389,'2008'!$A$44:$A$139,0)),97,MATCH($BC389,'2008'!$A$44:$A$139,0))</f>
        <v>97</v>
      </c>
      <c r="BN389" s="2">
        <f>IF(ISNA(MATCH($BC389,'2009'!$A$44:$A$139,0)),97,MATCH($BC389,'2009'!$A$44:$A$139,0))</f>
        <v>97</v>
      </c>
      <c r="BO389" s="154">
        <f>IF(ISNA(MATCH($BC389,'2010'!$A$44:$A$139,0)),97,MATCH($BC389,'2010'!$A$44:$A$139,0))</f>
        <v>97</v>
      </c>
      <c r="BQ389">
        <f t="shared" si="183"/>
        <v>34</v>
      </c>
      <c r="BR389" s="326"/>
      <c r="BS389" s="324"/>
      <c r="BT389" s="324">
        <f t="shared" si="184"/>
        <v>0</v>
      </c>
      <c r="BU389" s="324">
        <f t="shared" si="169"/>
        <v>0</v>
      </c>
      <c r="BV389" s="324">
        <f t="shared" si="170"/>
        <v>6</v>
      </c>
      <c r="BW389" s="324">
        <f t="shared" si="171"/>
        <v>3.9996</v>
      </c>
      <c r="BX389" s="324">
        <f t="shared" si="172"/>
        <v>2.6661333599999999</v>
      </c>
      <c r="BY389" s="324">
        <f t="shared" si="173"/>
        <v>1.7772444977759998</v>
      </c>
      <c r="BZ389" s="324">
        <f t="shared" si="174"/>
        <v>1.1847111822174814</v>
      </c>
      <c r="CA389" s="324">
        <f t="shared" si="175"/>
        <v>0.78972847406617308</v>
      </c>
      <c r="CB389" s="324">
        <f t="shared" si="176"/>
        <v>0.52643300081251099</v>
      </c>
      <c r="CC389" s="325">
        <f t="shared" si="177"/>
        <v>0.35092023834161978</v>
      </c>
    </row>
    <row r="390" spans="2:81" ht="13.5" thickBot="1">
      <c r="B390" s="138">
        <v>201</v>
      </c>
      <c r="C390" s="52">
        <f t="shared" ref="C390:C453" si="186">IF(B390&lt;&gt;B389,1,C389+1)</f>
        <v>7</v>
      </c>
      <c r="D390" s="52">
        <f t="shared" si="178"/>
        <v>7</v>
      </c>
      <c r="E390" s="99"/>
      <c r="F390" s="2">
        <f t="shared" si="185"/>
        <v>385</v>
      </c>
      <c r="G390" s="100">
        <v>862</v>
      </c>
      <c r="H390" s="169">
        <f t="shared" ref="H390:H405" si="187">10- COUNTIF(K390:V390,"#N/A")</f>
        <v>1</v>
      </c>
      <c r="I390" s="169">
        <f t="shared" ref="I390:I405" si="188">SUM(AA390:AL390)+SUM(AR390:BA390)</f>
        <v>9</v>
      </c>
      <c r="J390" s="331">
        <f t="shared" ref="J390:J405" si="189">CC390</f>
        <v>0.35088514631778567</v>
      </c>
      <c r="K390" s="99"/>
      <c r="L390" s="268"/>
      <c r="M390" s="268" t="e">
        <f>(INDEX(Finish_table!R$4:R$83,MATCH('10Year_History_Results'!$G390,Finish_table!S$4:S$83,0),1))</f>
        <v>#N/A</v>
      </c>
      <c r="N390" s="268" t="str">
        <f>(INDEX(Finish_table!Z$4:Z$99,MATCH('10Year_History_Results'!$G390,Finish_table!AA$4:AA$99,0),1))</f>
        <v>QF</v>
      </c>
      <c r="O390" s="268" t="e">
        <f>(INDEX(Finish_table!AI$4:AI$99,MATCH('10Year_History_Results'!$G390,Finish_table!AJ$4:AJ$99,0),1))</f>
        <v>#N/A</v>
      </c>
      <c r="P390" s="268" t="e">
        <f>(INDEX(Finish_table!AR$4:AR$99,MATCH('10Year_History_Results'!$G390,Finish_table!AS$4:AS$99,0),1))</f>
        <v>#N/A</v>
      </c>
      <c r="Q390" s="268" t="e">
        <f>(INDEX(Finish_table!BA$4:BA$99,MATCH('10Year_History_Results'!$G390,Finish_table!BB$4:BB$99,0),1))</f>
        <v>#N/A</v>
      </c>
      <c r="R390" s="268" t="e">
        <f>(INDEX(Finish_table!BJ$4:BJ$99,MATCH('10Year_History_Results'!$G390,Finish_table!BK$4:BK$99,0),1))</f>
        <v>#N/A</v>
      </c>
      <c r="S390" s="268" t="e">
        <f>(INDEX(Finish_table!BS$4:BS$99,MATCH('10Year_History_Results'!$G390,Finish_table!BT$4:BT$99,0),1))</f>
        <v>#N/A</v>
      </c>
      <c r="T390" s="268" t="e">
        <f>(INDEX(Finish_table!CB$4:CB$99,MATCH('10Year_History_Results'!$G390,Finish_table!CC$4:CC$99,0),1))</f>
        <v>#N/A</v>
      </c>
      <c r="U390" s="268" t="e">
        <f>(INDEX(Finish_table!CK$4:CK$99,MATCH('10Year_History_Results'!$G390,Finish_table!CL$4:CL$99,0),1))</f>
        <v>#N/A</v>
      </c>
      <c r="V390" s="288" t="e">
        <f>(INDEX(Finish_table!CT$4:CT$99,MATCH('10Year_History_Results'!$G390,Finish_table!CU$4:CU$99,0),1))</f>
        <v>#N/A</v>
      </c>
      <c r="W390" s="2"/>
      <c r="Z390">
        <f t="shared" ref="Z390:Z405" si="190">G390</f>
        <v>862</v>
      </c>
      <c r="AA390" s="117"/>
      <c r="AB390" s="2"/>
      <c r="AC390" s="2">
        <f t="shared" si="179"/>
        <v>0</v>
      </c>
      <c r="AD390" s="2">
        <f t="shared" ref="AD390:AD405" si="191">IF(ISNA(N390),0,IF(N390="QF",0,IF(N390="SF",10,IF(N390="F",20,IF(N390="W",30,IF(N390="WF",40,IF(N390="WC",50,0)))))))</f>
        <v>0</v>
      </c>
      <c r="AE390" s="2">
        <f t="shared" ref="AE390:AE405" si="192">IF(ISNA(O390),0,IF(O390="QF",0,IF(O390="SF",10,IF(O390="F",20,IF(O390="W",30,IF(O390="WF",40,IF(O390="WC",50,0)))))))</f>
        <v>0</v>
      </c>
      <c r="AF390" s="2">
        <f t="shared" ref="AF390:AF405" si="193">IF(ISNA(P390),0,IF(P390="QF",0,IF(P390="SF",10,IF(P390="F",20,IF(P390="W",30,IF(P390="WF",40,IF(P390="WC",50,0)))))))</f>
        <v>0</v>
      </c>
      <c r="AG390" s="2">
        <f t="shared" ref="AG390:AG405" si="194">IF(ISNA(Q390),0,IF(Q390="QF",0,IF(Q390="SF",10,IF(Q390="F",20,IF(Q390="W",30,IF(Q390="WF",40,IF(Q390="WC",50,0)))))))</f>
        <v>0</v>
      </c>
      <c r="AH390" s="2">
        <f t="shared" ref="AH390:AH405" si="195">IF(ISNA(R390),0,IF(R390="QF",0,IF(R390="SF",10,IF(R390="F",20,IF(R390="W",30,IF(R390="WF",40,IF(R390="WC",50,0)))))))</f>
        <v>0</v>
      </c>
      <c r="AI390" s="2">
        <f t="shared" ref="AI390:AI405" si="196">IF(ISNA(S390),0,IF(S390="QF",0,IF(S390="SF",10,IF(S390="F",20,IF(S390="W",30,IF(S390="WF",40,IF(S390="WC",50,0)))))))</f>
        <v>0</v>
      </c>
      <c r="AJ390" s="2">
        <f t="shared" ref="AJ390:AJ405" si="197">IF(ISNA(T390),0,IF(T390="QF",0,IF(T390="SF",10,IF(T390="F",20,IF(T390="W",30,IF(T390="WF",40,IF(T390="WC",50,0)))))))</f>
        <v>0</v>
      </c>
      <c r="AK390" s="2">
        <f t="shared" ref="AK390:AK405" si="198">IF(ISNA(U390),0,IF(U390="QF",0,IF(U390="SF",10,IF(U390="F",20,IF(U390="W",30,IF(U390="WF",40,IF(U390="WC",50,0)))))))</f>
        <v>0</v>
      </c>
      <c r="AL390" s="154">
        <f t="shared" ref="AL390:AL405" si="199">IF(ISNA(V390),0,IF(V390="QF",0,IF(V390="SF",10,IF(V390="F",20,IF(V390="W",30,IF(V390="WF",40,IF(V390="WC",50,0)))))))</f>
        <v>0</v>
      </c>
      <c r="AM390" s="2">
        <f t="shared" si="180"/>
        <v>0</v>
      </c>
      <c r="AN390" s="2"/>
      <c r="AO390">
        <f t="shared" si="181"/>
        <v>862</v>
      </c>
      <c r="AP390" s="117"/>
      <c r="AQ390" s="2"/>
      <c r="AR390" s="2">
        <f>INDEX('2001'!$B$44:$B$140,'10Year_History_Results'!BF390)</f>
        <v>0</v>
      </c>
      <c r="AS390" s="2">
        <f>INDEX('2002'!$B$44:$B$140,'10Year_History_Results'!BG390)</f>
        <v>9</v>
      </c>
      <c r="AT390" s="2">
        <f>INDEX('2003'!$B$44:$B$140,'10Year_History_Results'!BH390)</f>
        <v>0</v>
      </c>
      <c r="AU390" s="2">
        <f>INDEX('2004'!$B$44:$B$140,'10Year_History_Results'!BI390)</f>
        <v>0</v>
      </c>
      <c r="AV390" s="2">
        <f>INDEX('2005'!$B$44:$B$140,'10Year_History_Results'!BJ390)</f>
        <v>0</v>
      </c>
      <c r="AW390" s="2">
        <f>INDEX('2006'!$B$44:$B$140,'10Year_History_Results'!BK390)</f>
        <v>0</v>
      </c>
      <c r="AX390" s="2">
        <f>INDEX('2007'!$B$44:$B$140,'10Year_History_Results'!BL390)</f>
        <v>0</v>
      </c>
      <c r="AY390" s="2">
        <f>INDEX('2008'!$B$44:$B$140,'10Year_History_Results'!BM390)</f>
        <v>0</v>
      </c>
      <c r="AZ390" s="2">
        <f>INDEX('2009'!$B$44:$B$140,'10Year_History_Results'!BN390)</f>
        <v>0</v>
      </c>
      <c r="BA390" s="154">
        <f>INDEX('2010'!$B$44:$B$140,'10Year_History_Results'!BO390)</f>
        <v>0</v>
      </c>
      <c r="BC390">
        <f t="shared" si="182"/>
        <v>862</v>
      </c>
      <c r="BD390" s="117"/>
      <c r="BE390" s="2"/>
      <c r="BF390" s="2">
        <f>IF(ISNA(MATCH($BC390,'2001'!$A$44:$A$139,0)),97,MATCH($BC390,'2001'!$A$44:$A$139,0))</f>
        <v>97</v>
      </c>
      <c r="BG390" s="2">
        <f>IF(ISNA(MATCH($BC390,'2002'!$A$44:$A$139,0)),97,MATCH($BC390,'2002'!$A$44:$A$139,0))</f>
        <v>93</v>
      </c>
      <c r="BH390" s="2">
        <f>IF(ISNA(MATCH($BC390,'2003'!$A$44:$A$139,0)),97,MATCH($BC390,'2003'!$A$44:$A$139,0))</f>
        <v>97</v>
      </c>
      <c r="BI390" s="2">
        <f>IF(ISNA(MATCH($BC390,'2004'!$A$44:$A$139,0)),97,MATCH($BC390,'2004'!$A$44:$A$139,0))</f>
        <v>97</v>
      </c>
      <c r="BJ390" s="2">
        <f>IF(ISNA(MATCH($BC390,'2005'!$A$44:$A$139,0)),97,MATCH($BC390,'2005'!$A$44:$A$139,0))</f>
        <v>97</v>
      </c>
      <c r="BK390" s="2">
        <f>IF(ISNA(MATCH($BC390,'2006'!$A$44:$A$139,0)),97,MATCH($BC390,'2006'!$A$44:$A$139,0))</f>
        <v>97</v>
      </c>
      <c r="BL390" s="2">
        <f>IF(ISNA(MATCH($BC390,'2007'!$A$44:$A$139,0)),97,MATCH($BC390,'2007'!$A$44:$A$139,0))</f>
        <v>97</v>
      </c>
      <c r="BM390" s="2">
        <f>IF(ISNA(MATCH($BC390,'2008'!$A$44:$A$139,0)),97,MATCH($BC390,'2008'!$A$44:$A$139,0))</f>
        <v>97</v>
      </c>
      <c r="BN390" s="2">
        <f>IF(ISNA(MATCH($BC390,'2009'!$A$44:$A$139,0)),97,MATCH($BC390,'2009'!$A$44:$A$139,0))</f>
        <v>97</v>
      </c>
      <c r="BO390" s="154">
        <f>IF(ISNA(MATCH($BC390,'2010'!$A$44:$A$139,0)),97,MATCH($BC390,'2010'!$A$44:$A$139,0))</f>
        <v>97</v>
      </c>
      <c r="BQ390">
        <f t="shared" si="183"/>
        <v>862</v>
      </c>
      <c r="BR390" s="326"/>
      <c r="BS390" s="324"/>
      <c r="BT390" s="324">
        <f t="shared" si="184"/>
        <v>0</v>
      </c>
      <c r="BU390" s="324">
        <f t="shared" ref="BU390:BU453" si="200">(AS390+AD390)+(BT390*$X$1)</f>
        <v>9</v>
      </c>
      <c r="BV390" s="324">
        <f t="shared" ref="BV390:BV453" si="201">AT390+AE390+(BU390*$X$1)</f>
        <v>5.9993999999999996</v>
      </c>
      <c r="BW390" s="324">
        <f t="shared" ref="BW390:BW453" si="202">AU390+AF390+(BV390*$X$1)</f>
        <v>3.9992000399999994</v>
      </c>
      <c r="BX390" s="324">
        <f t="shared" ref="BX390:BX453" si="203">AV390+AG390+(BW390*$X$1)</f>
        <v>2.6658667466639994</v>
      </c>
      <c r="BY390" s="324">
        <f t="shared" ref="BY390:BY453" si="204">AW390+AH390+(BX390*$X$1)</f>
        <v>1.777066773326222</v>
      </c>
      <c r="BZ390" s="324">
        <f t="shared" ref="BZ390:BZ453" si="205">AX390+AI390+(BY390*$X$1)</f>
        <v>1.1845927110992596</v>
      </c>
      <c r="CA390" s="324">
        <f t="shared" ref="CA390:CA453" si="206">AY390+AJ390+(BZ390*$X$1)</f>
        <v>0.78964950121876643</v>
      </c>
      <c r="CB390" s="324">
        <f t="shared" ref="CB390:CB453" si="207">AZ390+AK390+(CA390*$X$1)</f>
        <v>0.52638035751242973</v>
      </c>
      <c r="CC390" s="325">
        <f t="shared" ref="CC390:CC453" si="208">BA390+AL390+(CB390*$X$1)</f>
        <v>0.35088514631778567</v>
      </c>
    </row>
    <row r="391" spans="2:81" ht="13.5" thickBot="1">
      <c r="B391" s="282">
        <v>203</v>
      </c>
      <c r="C391" s="52">
        <f t="shared" si="186"/>
        <v>1</v>
      </c>
      <c r="D391" s="52">
        <f t="shared" ref="D391:D454" si="209">IF(C391&gt;=C392,C391,0)</f>
        <v>0</v>
      </c>
      <c r="E391" s="99"/>
      <c r="F391" s="2">
        <f t="shared" si="185"/>
        <v>386</v>
      </c>
      <c r="G391" s="100">
        <v>930</v>
      </c>
      <c r="H391" s="169">
        <f t="shared" si="187"/>
        <v>1</v>
      </c>
      <c r="I391" s="169">
        <f t="shared" si="188"/>
        <v>9</v>
      </c>
      <c r="J391" s="331">
        <f t="shared" si="189"/>
        <v>0.35088514631778567</v>
      </c>
      <c r="K391" s="99"/>
      <c r="L391" s="268"/>
      <c r="M391" s="268" t="e">
        <f>(INDEX(Finish_table!R$4:R$83,MATCH('10Year_History_Results'!$G391,Finish_table!S$4:S$83,0),1))</f>
        <v>#N/A</v>
      </c>
      <c r="N391" s="268" t="str">
        <f>(INDEX(Finish_table!Z$4:Z$99,MATCH('10Year_History_Results'!$G391,Finish_table!AA$4:AA$99,0),1))</f>
        <v>QF</v>
      </c>
      <c r="O391" s="268" t="e">
        <f>(INDEX(Finish_table!AI$4:AI$99,MATCH('10Year_History_Results'!$G391,Finish_table!AJ$4:AJ$99,0),1))</f>
        <v>#N/A</v>
      </c>
      <c r="P391" s="268" t="e">
        <f>(INDEX(Finish_table!AR$4:AR$99,MATCH('10Year_History_Results'!$G391,Finish_table!AS$4:AS$99,0),1))</f>
        <v>#N/A</v>
      </c>
      <c r="Q391" s="268" t="e">
        <f>(INDEX(Finish_table!BA$4:BA$99,MATCH('10Year_History_Results'!$G391,Finish_table!BB$4:BB$99,0),1))</f>
        <v>#N/A</v>
      </c>
      <c r="R391" s="268" t="e">
        <f>(INDEX(Finish_table!BJ$4:BJ$99,MATCH('10Year_History_Results'!$G391,Finish_table!BK$4:BK$99,0),1))</f>
        <v>#N/A</v>
      </c>
      <c r="S391" s="268" t="e">
        <f>(INDEX(Finish_table!BS$4:BS$99,MATCH('10Year_History_Results'!$G391,Finish_table!BT$4:BT$99,0),1))</f>
        <v>#N/A</v>
      </c>
      <c r="T391" s="268" t="e">
        <f>(INDEX(Finish_table!CB$4:CB$99,MATCH('10Year_History_Results'!$G391,Finish_table!CC$4:CC$99,0),1))</f>
        <v>#N/A</v>
      </c>
      <c r="U391" s="268" t="e">
        <f>(INDEX(Finish_table!CK$4:CK$99,MATCH('10Year_History_Results'!$G391,Finish_table!CL$4:CL$99,0),1))</f>
        <v>#N/A</v>
      </c>
      <c r="V391" s="288" t="e">
        <f>(INDEX(Finish_table!CT$4:CT$99,MATCH('10Year_History_Results'!$G391,Finish_table!CU$4:CU$99,0),1))</f>
        <v>#N/A</v>
      </c>
      <c r="W391" s="2"/>
      <c r="Z391">
        <f t="shared" si="190"/>
        <v>930</v>
      </c>
      <c r="AA391" s="117"/>
      <c r="AB391" s="2"/>
      <c r="AC391" s="2">
        <f t="shared" ref="AC391:AC405" si="210">IF(ISNA(M391),0,IF(M391="QF",0,IF(M391="SF",10,IF(M391="F",20,IF(M391="W",30,IF(M391="WF",40,IF(M391="WC",50,0)))))))</f>
        <v>0</v>
      </c>
      <c r="AD391" s="2">
        <f t="shared" si="191"/>
        <v>0</v>
      </c>
      <c r="AE391" s="2">
        <f t="shared" si="192"/>
        <v>0</v>
      </c>
      <c r="AF391" s="2">
        <f t="shared" si="193"/>
        <v>0</v>
      </c>
      <c r="AG391" s="2">
        <f t="shared" si="194"/>
        <v>0</v>
      </c>
      <c r="AH391" s="2">
        <f t="shared" si="195"/>
        <v>0</v>
      </c>
      <c r="AI391" s="2">
        <f t="shared" si="196"/>
        <v>0</v>
      </c>
      <c r="AJ391" s="2">
        <f t="shared" si="197"/>
        <v>0</v>
      </c>
      <c r="AK391" s="2">
        <f t="shared" si="198"/>
        <v>0</v>
      </c>
      <c r="AL391" s="154">
        <f t="shared" si="199"/>
        <v>0</v>
      </c>
      <c r="AM391" s="2">
        <f t="shared" ref="AM391:AM405" si="211">STDEV(AB391:AL391)</f>
        <v>0</v>
      </c>
      <c r="AN391" s="2"/>
      <c r="AO391">
        <f t="shared" ref="AO391:AO405" si="212">$G391</f>
        <v>930</v>
      </c>
      <c r="AP391" s="117"/>
      <c r="AQ391" s="2"/>
      <c r="AR391" s="2">
        <f>INDEX('2001'!$B$44:$B$140,'10Year_History_Results'!BF391)</f>
        <v>0</v>
      </c>
      <c r="AS391" s="2">
        <f>INDEX('2002'!$B$44:$B$140,'10Year_History_Results'!BG391)</f>
        <v>9</v>
      </c>
      <c r="AT391" s="2">
        <f>INDEX('2003'!$B$44:$B$140,'10Year_History_Results'!BH391)</f>
        <v>0</v>
      </c>
      <c r="AU391" s="2">
        <f>INDEX('2004'!$B$44:$B$140,'10Year_History_Results'!BI391)</f>
        <v>0</v>
      </c>
      <c r="AV391" s="2">
        <f>INDEX('2005'!$B$44:$B$140,'10Year_History_Results'!BJ391)</f>
        <v>0</v>
      </c>
      <c r="AW391" s="2">
        <f>INDEX('2006'!$B$44:$B$140,'10Year_History_Results'!BK391)</f>
        <v>0</v>
      </c>
      <c r="AX391" s="2">
        <f>INDEX('2007'!$B$44:$B$140,'10Year_History_Results'!BL391)</f>
        <v>0</v>
      </c>
      <c r="AY391" s="2">
        <f>INDEX('2008'!$B$44:$B$140,'10Year_History_Results'!BM391)</f>
        <v>0</v>
      </c>
      <c r="AZ391" s="2">
        <f>INDEX('2009'!$B$44:$B$140,'10Year_History_Results'!BN391)</f>
        <v>0</v>
      </c>
      <c r="BA391" s="154">
        <f>INDEX('2010'!$B$44:$B$140,'10Year_History_Results'!BO391)</f>
        <v>0</v>
      </c>
      <c r="BC391">
        <f t="shared" ref="BC391:BC405" si="213">$G391</f>
        <v>930</v>
      </c>
      <c r="BD391" s="117"/>
      <c r="BE391" s="2"/>
      <c r="BF391" s="2">
        <f>IF(ISNA(MATCH($BC391,'2001'!$A$44:$A$139,0)),97,MATCH($BC391,'2001'!$A$44:$A$139,0))</f>
        <v>97</v>
      </c>
      <c r="BG391" s="2">
        <f>IF(ISNA(MATCH($BC391,'2002'!$A$44:$A$139,0)),97,MATCH($BC391,'2002'!$A$44:$A$139,0))</f>
        <v>94</v>
      </c>
      <c r="BH391" s="2">
        <f>IF(ISNA(MATCH($BC391,'2003'!$A$44:$A$139,0)),97,MATCH($BC391,'2003'!$A$44:$A$139,0))</f>
        <v>97</v>
      </c>
      <c r="BI391" s="2">
        <f>IF(ISNA(MATCH($BC391,'2004'!$A$44:$A$139,0)),97,MATCH($BC391,'2004'!$A$44:$A$139,0))</f>
        <v>97</v>
      </c>
      <c r="BJ391" s="2">
        <f>IF(ISNA(MATCH($BC391,'2005'!$A$44:$A$139,0)),97,MATCH($BC391,'2005'!$A$44:$A$139,0))</f>
        <v>97</v>
      </c>
      <c r="BK391" s="2">
        <f>IF(ISNA(MATCH($BC391,'2006'!$A$44:$A$139,0)),97,MATCH($BC391,'2006'!$A$44:$A$139,0))</f>
        <v>97</v>
      </c>
      <c r="BL391" s="2">
        <f>IF(ISNA(MATCH($BC391,'2007'!$A$44:$A$139,0)),97,MATCH($BC391,'2007'!$A$44:$A$139,0))</f>
        <v>97</v>
      </c>
      <c r="BM391" s="2">
        <f>IF(ISNA(MATCH($BC391,'2008'!$A$44:$A$139,0)),97,MATCH($BC391,'2008'!$A$44:$A$139,0))</f>
        <v>97</v>
      </c>
      <c r="BN391" s="2">
        <f>IF(ISNA(MATCH($BC391,'2009'!$A$44:$A$139,0)),97,MATCH($BC391,'2009'!$A$44:$A$139,0))</f>
        <v>97</v>
      </c>
      <c r="BO391" s="154">
        <f>IF(ISNA(MATCH($BC391,'2010'!$A$44:$A$139,0)),97,MATCH($BC391,'2010'!$A$44:$A$139,0))</f>
        <v>97</v>
      </c>
      <c r="BQ391">
        <f t="shared" ref="BQ391:BQ405" si="214">G391</f>
        <v>930</v>
      </c>
      <c r="BR391" s="326"/>
      <c r="BS391" s="324"/>
      <c r="BT391" s="324">
        <f t="shared" ref="BT391:BT405" si="215">AR391+AC391</f>
        <v>0</v>
      </c>
      <c r="BU391" s="324">
        <f t="shared" si="200"/>
        <v>9</v>
      </c>
      <c r="BV391" s="324">
        <f t="shared" si="201"/>
        <v>5.9993999999999996</v>
      </c>
      <c r="BW391" s="324">
        <f t="shared" si="202"/>
        <v>3.9992000399999994</v>
      </c>
      <c r="BX391" s="324">
        <f t="shared" si="203"/>
        <v>2.6658667466639994</v>
      </c>
      <c r="BY391" s="324">
        <f t="shared" si="204"/>
        <v>1.777066773326222</v>
      </c>
      <c r="BZ391" s="324">
        <f t="shared" si="205"/>
        <v>1.1845927110992596</v>
      </c>
      <c r="CA391" s="324">
        <f t="shared" si="206"/>
        <v>0.78964950121876643</v>
      </c>
      <c r="CB391" s="324">
        <f t="shared" si="207"/>
        <v>0.52638035751242973</v>
      </c>
      <c r="CC391" s="325">
        <f t="shared" si="208"/>
        <v>0.35088514631778567</v>
      </c>
    </row>
    <row r="392" spans="2:81" ht="13.5" thickBot="1">
      <c r="B392" s="138">
        <v>203</v>
      </c>
      <c r="C392" s="52">
        <f t="shared" si="186"/>
        <v>2</v>
      </c>
      <c r="D392" s="52">
        <f t="shared" si="209"/>
        <v>2</v>
      </c>
      <c r="E392" s="99"/>
      <c r="F392" s="2">
        <f t="shared" ref="F392:F405" si="216">F391+1</f>
        <v>387</v>
      </c>
      <c r="G392" s="100">
        <v>226</v>
      </c>
      <c r="H392" s="169">
        <f t="shared" si="187"/>
        <v>1</v>
      </c>
      <c r="I392" s="169">
        <f t="shared" si="188"/>
        <v>7</v>
      </c>
      <c r="J392" s="331">
        <f t="shared" si="189"/>
        <v>0.27291066935827768</v>
      </c>
      <c r="K392" s="99"/>
      <c r="L392" s="268"/>
      <c r="M392" s="268" t="e">
        <f>(INDEX(Finish_table!R$4:R$83,MATCH('10Year_History_Results'!$G392,Finish_table!S$4:S$83,0),1))</f>
        <v>#N/A</v>
      </c>
      <c r="N392" s="268" t="str">
        <f>(INDEX(Finish_table!Z$4:Z$99,MATCH('10Year_History_Results'!$G392,Finish_table!AA$4:AA$99,0),1))</f>
        <v>QF</v>
      </c>
      <c r="O392" s="268" t="e">
        <f>(INDEX(Finish_table!AI$4:AI$99,MATCH('10Year_History_Results'!$G392,Finish_table!AJ$4:AJ$99,0),1))</f>
        <v>#N/A</v>
      </c>
      <c r="P392" s="268" t="e">
        <f>(INDEX(Finish_table!AR$4:AR$99,MATCH('10Year_History_Results'!$G392,Finish_table!AS$4:AS$99,0),1))</f>
        <v>#N/A</v>
      </c>
      <c r="Q392" s="268" t="e">
        <f>(INDEX(Finish_table!BA$4:BA$99,MATCH('10Year_History_Results'!$G392,Finish_table!BB$4:BB$99,0),1))</f>
        <v>#N/A</v>
      </c>
      <c r="R392" s="268" t="e">
        <f>(INDEX(Finish_table!BJ$4:BJ$99,MATCH('10Year_History_Results'!$G392,Finish_table!BK$4:BK$99,0),1))</f>
        <v>#N/A</v>
      </c>
      <c r="S392" s="268" t="e">
        <f>(INDEX(Finish_table!BS$4:BS$99,MATCH('10Year_History_Results'!$G392,Finish_table!BT$4:BT$99,0),1))</f>
        <v>#N/A</v>
      </c>
      <c r="T392" s="268" t="e">
        <f>(INDEX(Finish_table!CB$4:CB$99,MATCH('10Year_History_Results'!$G392,Finish_table!CC$4:CC$99,0),1))</f>
        <v>#N/A</v>
      </c>
      <c r="U392" s="268" t="e">
        <f>(INDEX(Finish_table!CK$4:CK$99,MATCH('10Year_History_Results'!$G392,Finish_table!CL$4:CL$99,0),1))</f>
        <v>#N/A</v>
      </c>
      <c r="V392" s="288" t="e">
        <f>(INDEX(Finish_table!CT$4:CT$99,MATCH('10Year_History_Results'!$G392,Finish_table!CU$4:CU$99,0),1))</f>
        <v>#N/A</v>
      </c>
      <c r="W392" s="2"/>
      <c r="Z392">
        <f t="shared" si="190"/>
        <v>226</v>
      </c>
      <c r="AA392" s="117"/>
      <c r="AB392" s="2"/>
      <c r="AC392" s="2">
        <f t="shared" si="210"/>
        <v>0</v>
      </c>
      <c r="AD392" s="2">
        <f t="shared" si="191"/>
        <v>0</v>
      </c>
      <c r="AE392" s="2">
        <f t="shared" si="192"/>
        <v>0</v>
      </c>
      <c r="AF392" s="2">
        <f t="shared" si="193"/>
        <v>0</v>
      </c>
      <c r="AG392" s="2">
        <f t="shared" si="194"/>
        <v>0</v>
      </c>
      <c r="AH392" s="2">
        <f t="shared" si="195"/>
        <v>0</v>
      </c>
      <c r="AI392" s="2">
        <f t="shared" si="196"/>
        <v>0</v>
      </c>
      <c r="AJ392" s="2">
        <f t="shared" si="197"/>
        <v>0</v>
      </c>
      <c r="AK392" s="2">
        <f t="shared" si="198"/>
        <v>0</v>
      </c>
      <c r="AL392" s="154">
        <f t="shared" si="199"/>
        <v>0</v>
      </c>
      <c r="AM392" s="2">
        <f t="shared" si="211"/>
        <v>0</v>
      </c>
      <c r="AN392" s="2"/>
      <c r="AO392">
        <f t="shared" si="212"/>
        <v>226</v>
      </c>
      <c r="AP392" s="117"/>
      <c r="AQ392" s="2"/>
      <c r="AR392" s="2">
        <f>INDEX('2001'!$B$44:$B$140,'10Year_History_Results'!BF392)</f>
        <v>0</v>
      </c>
      <c r="AS392" s="2">
        <f>INDEX('2002'!$B$44:$B$140,'10Year_History_Results'!BG392)</f>
        <v>7</v>
      </c>
      <c r="AT392" s="2">
        <f>INDEX('2003'!$B$44:$B$140,'10Year_History_Results'!BH392)</f>
        <v>0</v>
      </c>
      <c r="AU392" s="2">
        <f>INDEX('2004'!$B$44:$B$140,'10Year_History_Results'!BI392)</f>
        <v>0</v>
      </c>
      <c r="AV392" s="2">
        <f>INDEX('2005'!$B$44:$B$140,'10Year_History_Results'!BJ392)</f>
        <v>0</v>
      </c>
      <c r="AW392" s="2">
        <f>INDEX('2006'!$B$44:$B$140,'10Year_History_Results'!BK392)</f>
        <v>0</v>
      </c>
      <c r="AX392" s="2">
        <f>INDEX('2007'!$B$44:$B$140,'10Year_History_Results'!BL392)</f>
        <v>0</v>
      </c>
      <c r="AY392" s="2">
        <f>INDEX('2008'!$B$44:$B$140,'10Year_History_Results'!BM392)</f>
        <v>0</v>
      </c>
      <c r="AZ392" s="2">
        <f>INDEX('2009'!$B$44:$B$140,'10Year_History_Results'!BN392)</f>
        <v>0</v>
      </c>
      <c r="BA392" s="154">
        <f>INDEX('2010'!$B$44:$B$140,'10Year_History_Results'!BO392)</f>
        <v>0</v>
      </c>
      <c r="BC392">
        <f t="shared" si="213"/>
        <v>226</v>
      </c>
      <c r="BD392" s="117"/>
      <c r="BE392" s="2"/>
      <c r="BF392" s="2">
        <f>IF(ISNA(MATCH($BC392,'2001'!$A$44:$A$139,0)),97,MATCH($BC392,'2001'!$A$44:$A$139,0))</f>
        <v>97</v>
      </c>
      <c r="BG392" s="2">
        <f>IF(ISNA(MATCH($BC392,'2002'!$A$44:$A$139,0)),97,MATCH($BC392,'2002'!$A$44:$A$139,0))</f>
        <v>49</v>
      </c>
      <c r="BH392" s="2">
        <f>IF(ISNA(MATCH($BC392,'2003'!$A$44:$A$139,0)),97,MATCH($BC392,'2003'!$A$44:$A$139,0))</f>
        <v>97</v>
      </c>
      <c r="BI392" s="2">
        <f>IF(ISNA(MATCH($BC392,'2004'!$A$44:$A$139,0)),97,MATCH($BC392,'2004'!$A$44:$A$139,0))</f>
        <v>97</v>
      </c>
      <c r="BJ392" s="2">
        <f>IF(ISNA(MATCH($BC392,'2005'!$A$44:$A$139,0)),97,MATCH($BC392,'2005'!$A$44:$A$139,0))</f>
        <v>97</v>
      </c>
      <c r="BK392" s="2">
        <f>IF(ISNA(MATCH($BC392,'2006'!$A$44:$A$139,0)),97,MATCH($BC392,'2006'!$A$44:$A$139,0))</f>
        <v>97</v>
      </c>
      <c r="BL392" s="2">
        <f>IF(ISNA(MATCH($BC392,'2007'!$A$44:$A$139,0)),97,MATCH($BC392,'2007'!$A$44:$A$139,0))</f>
        <v>97</v>
      </c>
      <c r="BM392" s="2">
        <f>IF(ISNA(MATCH($BC392,'2008'!$A$44:$A$139,0)),97,MATCH($BC392,'2008'!$A$44:$A$139,0))</f>
        <v>97</v>
      </c>
      <c r="BN392" s="2">
        <f>IF(ISNA(MATCH($BC392,'2009'!$A$44:$A$139,0)),97,MATCH($BC392,'2009'!$A$44:$A$139,0))</f>
        <v>97</v>
      </c>
      <c r="BO392" s="154">
        <f>IF(ISNA(MATCH($BC392,'2010'!$A$44:$A$139,0)),97,MATCH($BC392,'2010'!$A$44:$A$139,0))</f>
        <v>97</v>
      </c>
      <c r="BQ392">
        <f t="shared" si="214"/>
        <v>226</v>
      </c>
      <c r="BR392" s="326"/>
      <c r="BS392" s="324"/>
      <c r="BT392" s="324">
        <f t="shared" si="215"/>
        <v>0</v>
      </c>
      <c r="BU392" s="324">
        <f t="shared" si="200"/>
        <v>7</v>
      </c>
      <c r="BV392" s="324">
        <f t="shared" si="201"/>
        <v>4.6661999999999999</v>
      </c>
      <c r="BW392" s="324">
        <f t="shared" si="202"/>
        <v>3.1104889199999999</v>
      </c>
      <c r="BX392" s="324">
        <f t="shared" si="203"/>
        <v>2.0734519140719998</v>
      </c>
      <c r="BY392" s="324">
        <f t="shared" si="204"/>
        <v>1.3821630459203951</v>
      </c>
      <c r="BZ392" s="324">
        <f t="shared" si="205"/>
        <v>0.92134988641053528</v>
      </c>
      <c r="CA392" s="324">
        <f t="shared" si="206"/>
        <v>0.61417183428126276</v>
      </c>
      <c r="CB392" s="324">
        <f t="shared" si="207"/>
        <v>0.40940694473188977</v>
      </c>
      <c r="CC392" s="325">
        <f t="shared" si="208"/>
        <v>0.27291066935827768</v>
      </c>
    </row>
    <row r="393" spans="2:81" ht="13.5" thickBot="1">
      <c r="B393" s="138">
        <v>207</v>
      </c>
      <c r="C393" s="52">
        <f t="shared" si="186"/>
        <v>1</v>
      </c>
      <c r="D393" s="52">
        <f t="shared" si="209"/>
        <v>0</v>
      </c>
      <c r="E393" s="99"/>
      <c r="F393" s="2">
        <f t="shared" si="216"/>
        <v>388</v>
      </c>
      <c r="G393" s="100">
        <v>1402</v>
      </c>
      <c r="H393" s="169">
        <f t="shared" si="187"/>
        <v>1</v>
      </c>
      <c r="I393" s="169">
        <f t="shared" si="188"/>
        <v>2</v>
      </c>
      <c r="J393" s="331">
        <f t="shared" si="189"/>
        <v>0.26324282468872434</v>
      </c>
      <c r="K393" s="99"/>
      <c r="L393" s="268"/>
      <c r="M393" s="268" t="e">
        <f>(INDEX(Finish_table!R$4:R$83,MATCH('10Year_History_Results'!$G393,Finish_table!S$4:S$83,0),1))</f>
        <v>#N/A</v>
      </c>
      <c r="N393" s="268" t="e">
        <f>(INDEX(Finish_table!Z$4:Z$99,MATCH('10Year_History_Results'!$G393,Finish_table!AA$4:AA$99,0),1))</f>
        <v>#N/A</v>
      </c>
      <c r="O393" s="268" t="e">
        <f>(INDEX(Finish_table!AI$4:AI$99,MATCH('10Year_History_Results'!$G393,Finish_table!AJ$4:AJ$99,0),1))</f>
        <v>#N/A</v>
      </c>
      <c r="P393" s="268" t="e">
        <f>(INDEX(Finish_table!AR$4:AR$99,MATCH('10Year_History_Results'!$G393,Finish_table!AS$4:AS$99,0),1))</f>
        <v>#N/A</v>
      </c>
      <c r="Q393" s="268" t="str">
        <f>(INDEX(Finish_table!BA$4:BA$99,MATCH('10Year_History_Results'!$G393,Finish_table!BB$4:BB$99,0),1))</f>
        <v>QF</v>
      </c>
      <c r="R393" s="268" t="e">
        <f>(INDEX(Finish_table!BJ$4:BJ$99,MATCH('10Year_History_Results'!$G393,Finish_table!BK$4:BK$99,0),1))</f>
        <v>#N/A</v>
      </c>
      <c r="S393" s="268" t="e">
        <f>(INDEX(Finish_table!BS$4:BS$99,MATCH('10Year_History_Results'!$G393,Finish_table!BT$4:BT$99,0),1))</f>
        <v>#N/A</v>
      </c>
      <c r="T393" s="268" t="e">
        <f>(INDEX(Finish_table!CB$4:CB$99,MATCH('10Year_History_Results'!$G393,Finish_table!CC$4:CC$99,0),1))</f>
        <v>#N/A</v>
      </c>
      <c r="U393" s="268" t="e">
        <f>(INDEX(Finish_table!CK$4:CK$99,MATCH('10Year_History_Results'!$G393,Finish_table!CL$4:CL$99,0),1))</f>
        <v>#N/A</v>
      </c>
      <c r="V393" s="288" t="e">
        <f>(INDEX(Finish_table!CT$4:CT$99,MATCH('10Year_History_Results'!$G393,Finish_table!CU$4:CU$99,0),1))</f>
        <v>#N/A</v>
      </c>
      <c r="W393" s="2"/>
      <c r="Z393">
        <f t="shared" si="190"/>
        <v>1402</v>
      </c>
      <c r="AA393" s="117"/>
      <c r="AB393" s="2"/>
      <c r="AC393" s="2">
        <f t="shared" si="210"/>
        <v>0</v>
      </c>
      <c r="AD393" s="2">
        <f t="shared" si="191"/>
        <v>0</v>
      </c>
      <c r="AE393" s="2">
        <f t="shared" si="192"/>
        <v>0</v>
      </c>
      <c r="AF393" s="2">
        <f t="shared" si="193"/>
        <v>0</v>
      </c>
      <c r="AG393" s="2">
        <f t="shared" si="194"/>
        <v>0</v>
      </c>
      <c r="AH393" s="2">
        <f t="shared" si="195"/>
        <v>0</v>
      </c>
      <c r="AI393" s="2">
        <f t="shared" si="196"/>
        <v>0</v>
      </c>
      <c r="AJ393" s="2">
        <f t="shared" si="197"/>
        <v>0</v>
      </c>
      <c r="AK393" s="2">
        <f t="shared" si="198"/>
        <v>0</v>
      </c>
      <c r="AL393" s="154">
        <f t="shared" si="199"/>
        <v>0</v>
      </c>
      <c r="AM393" s="2">
        <f t="shared" si="211"/>
        <v>0</v>
      </c>
      <c r="AN393" s="2"/>
      <c r="AO393">
        <f t="shared" si="212"/>
        <v>1402</v>
      </c>
      <c r="AP393" s="117"/>
      <c r="AQ393" s="2"/>
      <c r="AR393" s="2">
        <f>INDEX('2001'!$B$44:$B$140,'10Year_History_Results'!BF393)</f>
        <v>0</v>
      </c>
      <c r="AS393" s="2">
        <f>INDEX('2002'!$B$44:$B$140,'10Year_History_Results'!BG393)</f>
        <v>0</v>
      </c>
      <c r="AT393" s="2">
        <f>INDEX('2003'!$B$44:$B$140,'10Year_History_Results'!BH393)</f>
        <v>0</v>
      </c>
      <c r="AU393" s="2">
        <f>INDEX('2004'!$B$44:$B$140,'10Year_History_Results'!BI393)</f>
        <v>0</v>
      </c>
      <c r="AV393" s="2">
        <f>INDEX('2005'!$B$44:$B$140,'10Year_History_Results'!BJ393)</f>
        <v>2</v>
      </c>
      <c r="AW393" s="2">
        <f>INDEX('2006'!$B$44:$B$140,'10Year_History_Results'!BK393)</f>
        <v>0</v>
      </c>
      <c r="AX393" s="2">
        <f>INDEX('2007'!$B$44:$B$140,'10Year_History_Results'!BL393)</f>
        <v>0</v>
      </c>
      <c r="AY393" s="2">
        <f>INDEX('2008'!$B$44:$B$140,'10Year_History_Results'!BM393)</f>
        <v>0</v>
      </c>
      <c r="AZ393" s="2">
        <f>INDEX('2009'!$B$44:$B$140,'10Year_History_Results'!BN393)</f>
        <v>0</v>
      </c>
      <c r="BA393" s="154">
        <f>INDEX('2010'!$B$44:$B$140,'10Year_History_Results'!BO393)</f>
        <v>0</v>
      </c>
      <c r="BC393">
        <f t="shared" si="213"/>
        <v>1402</v>
      </c>
      <c r="BD393" s="117"/>
      <c r="BE393" s="2"/>
      <c r="BF393" s="2">
        <f>IF(ISNA(MATCH($BC393,'2001'!$A$44:$A$139,0)),97,MATCH($BC393,'2001'!$A$44:$A$139,0))</f>
        <v>97</v>
      </c>
      <c r="BG393" s="2">
        <f>IF(ISNA(MATCH($BC393,'2002'!$A$44:$A$139,0)),97,MATCH($BC393,'2002'!$A$44:$A$139,0))</f>
        <v>97</v>
      </c>
      <c r="BH393" s="2">
        <f>IF(ISNA(MATCH($BC393,'2003'!$A$44:$A$139,0)),97,MATCH($BC393,'2003'!$A$44:$A$139,0))</f>
        <v>97</v>
      </c>
      <c r="BI393" s="2">
        <f>IF(ISNA(MATCH($BC393,'2004'!$A$44:$A$139,0)),97,MATCH($BC393,'2004'!$A$44:$A$139,0))</f>
        <v>97</v>
      </c>
      <c r="BJ393" s="2">
        <f>IF(ISNA(MATCH($BC393,'2005'!$A$44:$A$139,0)),97,MATCH($BC393,'2005'!$A$44:$A$139,0))</f>
        <v>88</v>
      </c>
      <c r="BK393" s="2">
        <f>IF(ISNA(MATCH($BC393,'2006'!$A$44:$A$139,0)),97,MATCH($BC393,'2006'!$A$44:$A$139,0))</f>
        <v>97</v>
      </c>
      <c r="BL393" s="2">
        <f>IF(ISNA(MATCH($BC393,'2007'!$A$44:$A$139,0)),97,MATCH($BC393,'2007'!$A$44:$A$139,0))</f>
        <v>97</v>
      </c>
      <c r="BM393" s="2">
        <f>IF(ISNA(MATCH($BC393,'2008'!$A$44:$A$139,0)),97,MATCH($BC393,'2008'!$A$44:$A$139,0))</f>
        <v>97</v>
      </c>
      <c r="BN393" s="2">
        <f>IF(ISNA(MATCH($BC393,'2009'!$A$44:$A$139,0)),97,MATCH($BC393,'2009'!$A$44:$A$139,0))</f>
        <v>97</v>
      </c>
      <c r="BO393" s="154">
        <f>IF(ISNA(MATCH($BC393,'2010'!$A$44:$A$139,0)),97,MATCH($BC393,'2010'!$A$44:$A$139,0))</f>
        <v>97</v>
      </c>
      <c r="BQ393">
        <f t="shared" si="214"/>
        <v>1402</v>
      </c>
      <c r="BR393" s="326"/>
      <c r="BS393" s="324"/>
      <c r="BT393" s="324">
        <f t="shared" si="215"/>
        <v>0</v>
      </c>
      <c r="BU393" s="324">
        <f t="shared" si="200"/>
        <v>0</v>
      </c>
      <c r="BV393" s="324">
        <f t="shared" si="201"/>
        <v>0</v>
      </c>
      <c r="BW393" s="324">
        <f t="shared" si="202"/>
        <v>0</v>
      </c>
      <c r="BX393" s="324">
        <f t="shared" si="203"/>
        <v>2</v>
      </c>
      <c r="BY393" s="324">
        <f t="shared" si="204"/>
        <v>1.3331999999999999</v>
      </c>
      <c r="BZ393" s="324">
        <f t="shared" si="205"/>
        <v>0.88871111999999997</v>
      </c>
      <c r="CA393" s="324">
        <f t="shared" si="206"/>
        <v>0.5924148325919999</v>
      </c>
      <c r="CB393" s="324">
        <f t="shared" si="207"/>
        <v>0.39490372740582713</v>
      </c>
      <c r="CC393" s="325">
        <f t="shared" si="208"/>
        <v>0.26324282468872434</v>
      </c>
    </row>
    <row r="394" spans="2:81" ht="13.5" thickBot="1">
      <c r="B394" s="138">
        <v>207</v>
      </c>
      <c r="C394" s="52">
        <f t="shared" si="186"/>
        <v>2</v>
      </c>
      <c r="D394" s="52">
        <f t="shared" si="209"/>
        <v>2</v>
      </c>
      <c r="E394" s="99"/>
      <c r="F394" s="2">
        <f t="shared" si="216"/>
        <v>389</v>
      </c>
      <c r="G394" s="100">
        <v>945</v>
      </c>
      <c r="H394" s="169">
        <f t="shared" si="187"/>
        <v>1</v>
      </c>
      <c r="I394" s="169">
        <f t="shared" si="188"/>
        <v>3</v>
      </c>
      <c r="J394" s="331">
        <f t="shared" si="189"/>
        <v>0.26321650040625549</v>
      </c>
      <c r="K394" s="99"/>
      <c r="L394" s="268"/>
      <c r="M394" s="268" t="e">
        <f>(INDEX(Finish_table!R$4:R$83,MATCH('10Year_History_Results'!$G394,Finish_table!S$4:S$83,0),1))</f>
        <v>#N/A</v>
      </c>
      <c r="N394" s="268" t="e">
        <f>(INDEX(Finish_table!Z$4:Z$99,MATCH('10Year_History_Results'!$G394,Finish_table!AA$4:AA$99,0),1))</f>
        <v>#N/A</v>
      </c>
      <c r="O394" s="268" t="e">
        <f>(INDEX(Finish_table!AI$4:AI$99,MATCH('10Year_History_Results'!$G394,Finish_table!AJ$4:AJ$99,0),1))</f>
        <v>#N/A</v>
      </c>
      <c r="P394" s="268" t="str">
        <f>(INDEX(Finish_table!AR$4:AR$99,MATCH('10Year_History_Results'!$G394,Finish_table!AS$4:AS$99,0),1))</f>
        <v>QF</v>
      </c>
      <c r="Q394" s="268" t="e">
        <f>(INDEX(Finish_table!BA$4:BA$99,MATCH('10Year_History_Results'!$G394,Finish_table!BB$4:BB$99,0),1))</f>
        <v>#N/A</v>
      </c>
      <c r="R394" s="268" t="e">
        <f>(INDEX(Finish_table!BJ$4:BJ$99,MATCH('10Year_History_Results'!$G394,Finish_table!BK$4:BK$99,0),1))</f>
        <v>#N/A</v>
      </c>
      <c r="S394" s="268" t="e">
        <f>(INDEX(Finish_table!BS$4:BS$99,MATCH('10Year_History_Results'!$G394,Finish_table!BT$4:BT$99,0),1))</f>
        <v>#N/A</v>
      </c>
      <c r="T394" s="268" t="e">
        <f>(INDEX(Finish_table!CB$4:CB$99,MATCH('10Year_History_Results'!$G394,Finish_table!CC$4:CC$99,0),1))</f>
        <v>#N/A</v>
      </c>
      <c r="U394" s="268" t="e">
        <f>(INDEX(Finish_table!CK$4:CK$99,MATCH('10Year_History_Results'!$G394,Finish_table!CL$4:CL$99,0),1))</f>
        <v>#N/A</v>
      </c>
      <c r="V394" s="288" t="e">
        <f>(INDEX(Finish_table!CT$4:CT$99,MATCH('10Year_History_Results'!$G394,Finish_table!CU$4:CU$99,0),1))</f>
        <v>#N/A</v>
      </c>
      <c r="W394" s="2"/>
      <c r="Z394">
        <f t="shared" si="190"/>
        <v>945</v>
      </c>
      <c r="AA394" s="117"/>
      <c r="AB394" s="2"/>
      <c r="AC394" s="2">
        <f t="shared" si="210"/>
        <v>0</v>
      </c>
      <c r="AD394" s="2">
        <f t="shared" si="191"/>
        <v>0</v>
      </c>
      <c r="AE394" s="2">
        <f t="shared" si="192"/>
        <v>0</v>
      </c>
      <c r="AF394" s="2">
        <f t="shared" si="193"/>
        <v>0</v>
      </c>
      <c r="AG394" s="2">
        <f t="shared" si="194"/>
        <v>0</v>
      </c>
      <c r="AH394" s="2">
        <f t="shared" si="195"/>
        <v>0</v>
      </c>
      <c r="AI394" s="2">
        <f t="shared" si="196"/>
        <v>0</v>
      </c>
      <c r="AJ394" s="2">
        <f t="shared" si="197"/>
        <v>0</v>
      </c>
      <c r="AK394" s="2">
        <f t="shared" si="198"/>
        <v>0</v>
      </c>
      <c r="AL394" s="154">
        <f t="shared" si="199"/>
        <v>0</v>
      </c>
      <c r="AM394" s="2">
        <f t="shared" si="211"/>
        <v>0</v>
      </c>
      <c r="AN394" s="2"/>
      <c r="AO394">
        <f t="shared" si="212"/>
        <v>945</v>
      </c>
      <c r="AP394" s="117"/>
      <c r="AQ394" s="2"/>
      <c r="AR394" s="2">
        <f>INDEX('2001'!$B$44:$B$140,'10Year_History_Results'!BF394)</f>
        <v>0</v>
      </c>
      <c r="AS394" s="2">
        <f>INDEX('2002'!$B$44:$B$140,'10Year_History_Results'!BG394)</f>
        <v>0</v>
      </c>
      <c r="AT394" s="2">
        <f>INDEX('2003'!$B$44:$B$140,'10Year_History_Results'!BH394)</f>
        <v>0</v>
      </c>
      <c r="AU394" s="2">
        <f>INDEX('2004'!$B$44:$B$140,'10Year_History_Results'!BI394)</f>
        <v>3</v>
      </c>
      <c r="AV394" s="2">
        <f>INDEX('2005'!$B$44:$B$140,'10Year_History_Results'!BJ394)</f>
        <v>0</v>
      </c>
      <c r="AW394" s="2">
        <f>INDEX('2006'!$B$44:$B$140,'10Year_History_Results'!BK394)</f>
        <v>0</v>
      </c>
      <c r="AX394" s="2">
        <f>INDEX('2007'!$B$44:$B$140,'10Year_History_Results'!BL394)</f>
        <v>0</v>
      </c>
      <c r="AY394" s="2">
        <f>INDEX('2008'!$B$44:$B$140,'10Year_History_Results'!BM394)</f>
        <v>0</v>
      </c>
      <c r="AZ394" s="2">
        <f>INDEX('2009'!$B$44:$B$140,'10Year_History_Results'!BN394)</f>
        <v>0</v>
      </c>
      <c r="BA394" s="154">
        <f>INDEX('2010'!$B$44:$B$140,'10Year_History_Results'!BO394)</f>
        <v>0</v>
      </c>
      <c r="BC394">
        <f t="shared" si="213"/>
        <v>945</v>
      </c>
      <c r="BD394" s="117"/>
      <c r="BE394" s="2"/>
      <c r="BF394" s="2">
        <f>IF(ISNA(MATCH($BC394,'2001'!$A$44:$A$139,0)),97,MATCH($BC394,'2001'!$A$44:$A$139,0))</f>
        <v>97</v>
      </c>
      <c r="BG394" s="2">
        <f>IF(ISNA(MATCH($BC394,'2002'!$A$44:$A$139,0)),97,MATCH($BC394,'2002'!$A$44:$A$139,0))</f>
        <v>97</v>
      </c>
      <c r="BH394" s="2">
        <f>IF(ISNA(MATCH($BC394,'2003'!$A$44:$A$139,0)),97,MATCH($BC394,'2003'!$A$44:$A$139,0))</f>
        <v>97</v>
      </c>
      <c r="BI394" s="2">
        <f>IF(ISNA(MATCH($BC394,'2004'!$A$44:$A$139,0)),97,MATCH($BC394,'2004'!$A$44:$A$139,0))</f>
        <v>80</v>
      </c>
      <c r="BJ394" s="2">
        <f>IF(ISNA(MATCH($BC394,'2005'!$A$44:$A$139,0)),97,MATCH($BC394,'2005'!$A$44:$A$139,0))</f>
        <v>97</v>
      </c>
      <c r="BK394" s="2">
        <f>IF(ISNA(MATCH($BC394,'2006'!$A$44:$A$139,0)),97,MATCH($BC394,'2006'!$A$44:$A$139,0))</f>
        <v>97</v>
      </c>
      <c r="BL394" s="2">
        <f>IF(ISNA(MATCH($BC394,'2007'!$A$44:$A$139,0)),97,MATCH($BC394,'2007'!$A$44:$A$139,0))</f>
        <v>97</v>
      </c>
      <c r="BM394" s="2">
        <f>IF(ISNA(MATCH($BC394,'2008'!$A$44:$A$139,0)),97,MATCH($BC394,'2008'!$A$44:$A$139,0))</f>
        <v>97</v>
      </c>
      <c r="BN394" s="2">
        <f>IF(ISNA(MATCH($BC394,'2009'!$A$44:$A$139,0)),97,MATCH($BC394,'2009'!$A$44:$A$139,0))</f>
        <v>97</v>
      </c>
      <c r="BO394" s="154">
        <f>IF(ISNA(MATCH($BC394,'2010'!$A$44:$A$139,0)),97,MATCH($BC394,'2010'!$A$44:$A$139,0))</f>
        <v>97</v>
      </c>
      <c r="BQ394">
        <f t="shared" si="214"/>
        <v>945</v>
      </c>
      <c r="BR394" s="326"/>
      <c r="BS394" s="324"/>
      <c r="BT394" s="324">
        <f t="shared" si="215"/>
        <v>0</v>
      </c>
      <c r="BU394" s="324">
        <f t="shared" si="200"/>
        <v>0</v>
      </c>
      <c r="BV394" s="324">
        <f t="shared" si="201"/>
        <v>0</v>
      </c>
      <c r="BW394" s="324">
        <f t="shared" si="202"/>
        <v>3</v>
      </c>
      <c r="BX394" s="324">
        <f t="shared" si="203"/>
        <v>1.9998</v>
      </c>
      <c r="BY394" s="324">
        <f t="shared" si="204"/>
        <v>1.3330666799999999</v>
      </c>
      <c r="BZ394" s="324">
        <f t="shared" si="205"/>
        <v>0.8886222488879999</v>
      </c>
      <c r="CA394" s="324">
        <f t="shared" si="206"/>
        <v>0.5923555911087407</v>
      </c>
      <c r="CB394" s="324">
        <f t="shared" si="207"/>
        <v>0.39486423703308654</v>
      </c>
      <c r="CC394" s="325">
        <f t="shared" si="208"/>
        <v>0.26321650040625549</v>
      </c>
    </row>
    <row r="395" spans="2:81" ht="13.5" thickBot="1">
      <c r="B395" s="138">
        <v>217</v>
      </c>
      <c r="C395" s="52">
        <f t="shared" si="186"/>
        <v>1</v>
      </c>
      <c r="D395" s="52">
        <f t="shared" si="209"/>
        <v>0</v>
      </c>
      <c r="E395" s="99"/>
      <c r="F395" s="2">
        <f t="shared" si="216"/>
        <v>390</v>
      </c>
      <c r="G395" s="273">
        <v>250</v>
      </c>
      <c r="H395" s="169">
        <f t="shared" si="187"/>
        <v>1</v>
      </c>
      <c r="I395" s="169">
        <f t="shared" si="188"/>
        <v>6</v>
      </c>
      <c r="J395" s="331">
        <f t="shared" si="189"/>
        <v>0.23392343087852374</v>
      </c>
      <c r="K395" s="99"/>
      <c r="L395" s="268"/>
      <c r="M395" s="268" t="e">
        <f>(INDEX(Finish_table!R$4:R$83,MATCH('10Year_History_Results'!$G395,Finish_table!S$4:S$83,0),1))</f>
        <v>#N/A</v>
      </c>
      <c r="N395" s="268" t="str">
        <f>(INDEX(Finish_table!Z$4:Z$99,MATCH('10Year_History_Results'!$G395,Finish_table!AA$4:AA$99,0),1))</f>
        <v>QF</v>
      </c>
      <c r="O395" s="268" t="e">
        <f>(INDEX(Finish_table!AI$4:AI$99,MATCH('10Year_History_Results'!$G395,Finish_table!AJ$4:AJ$99,0),1))</f>
        <v>#N/A</v>
      </c>
      <c r="P395" s="268" t="e">
        <f>(INDEX(Finish_table!AR$4:AR$99,MATCH('10Year_History_Results'!$G395,Finish_table!AS$4:AS$99,0),1))</f>
        <v>#N/A</v>
      </c>
      <c r="Q395" s="268" t="e">
        <f>(INDEX(Finish_table!BA$4:BA$99,MATCH('10Year_History_Results'!$G395,Finish_table!BB$4:BB$99,0),1))</f>
        <v>#N/A</v>
      </c>
      <c r="R395" s="268" t="e">
        <f>(INDEX(Finish_table!BJ$4:BJ$99,MATCH('10Year_History_Results'!$G395,Finish_table!BK$4:BK$99,0),1))</f>
        <v>#N/A</v>
      </c>
      <c r="S395" s="268" t="e">
        <f>(INDEX(Finish_table!BS$4:BS$99,MATCH('10Year_History_Results'!$G395,Finish_table!BT$4:BT$99,0),1))</f>
        <v>#N/A</v>
      </c>
      <c r="T395" s="268" t="e">
        <f>(INDEX(Finish_table!CB$4:CB$99,MATCH('10Year_History_Results'!$G395,Finish_table!CC$4:CC$99,0),1))</f>
        <v>#N/A</v>
      </c>
      <c r="U395" s="268" t="e">
        <f>(INDEX(Finish_table!CK$4:CK$99,MATCH('10Year_History_Results'!$G395,Finish_table!CL$4:CL$99,0),1))</f>
        <v>#N/A</v>
      </c>
      <c r="V395" s="288" t="e">
        <f>(INDEX(Finish_table!CT$4:CT$99,MATCH('10Year_History_Results'!$G395,Finish_table!CU$4:CU$99,0),1))</f>
        <v>#N/A</v>
      </c>
      <c r="W395" s="2"/>
      <c r="Z395">
        <f t="shared" si="190"/>
        <v>250</v>
      </c>
      <c r="AA395" s="117"/>
      <c r="AB395" s="2"/>
      <c r="AC395" s="2">
        <f t="shared" si="210"/>
        <v>0</v>
      </c>
      <c r="AD395" s="2">
        <f t="shared" si="191"/>
        <v>0</v>
      </c>
      <c r="AE395" s="2">
        <f t="shared" si="192"/>
        <v>0</v>
      </c>
      <c r="AF395" s="2">
        <f t="shared" si="193"/>
        <v>0</v>
      </c>
      <c r="AG395" s="2">
        <f t="shared" si="194"/>
        <v>0</v>
      </c>
      <c r="AH395" s="2">
        <f t="shared" si="195"/>
        <v>0</v>
      </c>
      <c r="AI395" s="2">
        <f t="shared" si="196"/>
        <v>0</v>
      </c>
      <c r="AJ395" s="2">
        <f t="shared" si="197"/>
        <v>0</v>
      </c>
      <c r="AK395" s="2">
        <f t="shared" si="198"/>
        <v>0</v>
      </c>
      <c r="AL395" s="154">
        <f t="shared" si="199"/>
        <v>0</v>
      </c>
      <c r="AM395" s="2">
        <f t="shared" si="211"/>
        <v>0</v>
      </c>
      <c r="AN395" s="2"/>
      <c r="AO395">
        <f t="shared" si="212"/>
        <v>250</v>
      </c>
      <c r="AP395" s="117"/>
      <c r="AQ395" s="2"/>
      <c r="AR395" s="2">
        <f>INDEX('2001'!$B$44:$B$140,'10Year_History_Results'!BF395)</f>
        <v>0</v>
      </c>
      <c r="AS395" s="2">
        <f>INDEX('2002'!$B$44:$B$140,'10Year_History_Results'!BG395)</f>
        <v>6</v>
      </c>
      <c r="AT395" s="2">
        <f>INDEX('2003'!$B$44:$B$140,'10Year_History_Results'!BH395)</f>
        <v>0</v>
      </c>
      <c r="AU395" s="2">
        <f>INDEX('2004'!$B$44:$B$140,'10Year_History_Results'!BI395)</f>
        <v>0</v>
      </c>
      <c r="AV395" s="2">
        <f>INDEX('2005'!$B$44:$B$140,'10Year_History_Results'!BJ395)</f>
        <v>0</v>
      </c>
      <c r="AW395" s="2">
        <f>INDEX('2006'!$B$44:$B$140,'10Year_History_Results'!BK395)</f>
        <v>0</v>
      </c>
      <c r="AX395" s="2">
        <f>INDEX('2007'!$B$44:$B$140,'10Year_History_Results'!BL395)</f>
        <v>0</v>
      </c>
      <c r="AY395" s="2">
        <f>INDEX('2008'!$B$44:$B$140,'10Year_History_Results'!BM395)</f>
        <v>0</v>
      </c>
      <c r="AZ395" s="2">
        <f>INDEX('2009'!$B$44:$B$140,'10Year_History_Results'!BN395)</f>
        <v>0</v>
      </c>
      <c r="BA395" s="154">
        <f>INDEX('2010'!$B$44:$B$140,'10Year_History_Results'!BO395)</f>
        <v>0</v>
      </c>
      <c r="BC395">
        <f t="shared" si="213"/>
        <v>250</v>
      </c>
      <c r="BD395" s="117"/>
      <c r="BE395" s="2"/>
      <c r="BF395" s="2">
        <f>IF(ISNA(MATCH($BC395,'2001'!$A$44:$A$139,0)),97,MATCH($BC395,'2001'!$A$44:$A$139,0))</f>
        <v>97</v>
      </c>
      <c r="BG395" s="2">
        <f>IF(ISNA(MATCH($BC395,'2002'!$A$44:$A$139,0)),97,MATCH($BC395,'2002'!$A$44:$A$139,0))</f>
        <v>53</v>
      </c>
      <c r="BH395" s="2">
        <f>IF(ISNA(MATCH($BC395,'2003'!$A$44:$A$139,0)),97,MATCH($BC395,'2003'!$A$44:$A$139,0))</f>
        <v>97</v>
      </c>
      <c r="BI395" s="2">
        <f>IF(ISNA(MATCH($BC395,'2004'!$A$44:$A$139,0)),97,MATCH($BC395,'2004'!$A$44:$A$139,0))</f>
        <v>97</v>
      </c>
      <c r="BJ395" s="2">
        <f>IF(ISNA(MATCH($BC395,'2005'!$A$44:$A$139,0)),97,MATCH($BC395,'2005'!$A$44:$A$139,0))</f>
        <v>97</v>
      </c>
      <c r="BK395" s="2">
        <f>IF(ISNA(MATCH($BC395,'2006'!$A$44:$A$139,0)),97,MATCH($BC395,'2006'!$A$44:$A$139,0))</f>
        <v>97</v>
      </c>
      <c r="BL395" s="2">
        <f>IF(ISNA(MATCH($BC395,'2007'!$A$44:$A$139,0)),97,MATCH($BC395,'2007'!$A$44:$A$139,0))</f>
        <v>97</v>
      </c>
      <c r="BM395" s="2">
        <f>IF(ISNA(MATCH($BC395,'2008'!$A$44:$A$139,0)),97,MATCH($BC395,'2008'!$A$44:$A$139,0))</f>
        <v>97</v>
      </c>
      <c r="BN395" s="2">
        <f>IF(ISNA(MATCH($BC395,'2009'!$A$44:$A$139,0)),97,MATCH($BC395,'2009'!$A$44:$A$139,0))</f>
        <v>97</v>
      </c>
      <c r="BO395" s="154">
        <f>IF(ISNA(MATCH($BC395,'2010'!$A$44:$A$139,0)),97,MATCH($BC395,'2010'!$A$44:$A$139,0))</f>
        <v>97</v>
      </c>
      <c r="BQ395">
        <f t="shared" si="214"/>
        <v>250</v>
      </c>
      <c r="BR395" s="326"/>
      <c r="BS395" s="324"/>
      <c r="BT395" s="324">
        <f t="shared" si="215"/>
        <v>0</v>
      </c>
      <c r="BU395" s="324">
        <f t="shared" si="200"/>
        <v>6</v>
      </c>
      <c r="BV395" s="324">
        <f t="shared" si="201"/>
        <v>3.9996</v>
      </c>
      <c r="BW395" s="324">
        <f t="shared" si="202"/>
        <v>2.6661333599999999</v>
      </c>
      <c r="BX395" s="324">
        <f t="shared" si="203"/>
        <v>1.7772444977759998</v>
      </c>
      <c r="BY395" s="324">
        <f t="shared" si="204"/>
        <v>1.1847111822174814</v>
      </c>
      <c r="BZ395" s="324">
        <f t="shared" si="205"/>
        <v>0.78972847406617308</v>
      </c>
      <c r="CA395" s="324">
        <f t="shared" si="206"/>
        <v>0.52643300081251099</v>
      </c>
      <c r="CB395" s="324">
        <f t="shared" si="207"/>
        <v>0.35092023834161978</v>
      </c>
      <c r="CC395" s="325">
        <f t="shared" si="208"/>
        <v>0.23392343087852374</v>
      </c>
    </row>
    <row r="396" spans="2:81" ht="13.5" thickBot="1">
      <c r="B396" s="138">
        <v>217</v>
      </c>
      <c r="C396" s="52">
        <f t="shared" si="186"/>
        <v>2</v>
      </c>
      <c r="D396" s="52">
        <f t="shared" si="209"/>
        <v>0</v>
      </c>
      <c r="E396" s="99"/>
      <c r="F396" s="2">
        <f t="shared" si="216"/>
        <v>391</v>
      </c>
      <c r="G396" s="100">
        <v>519</v>
      </c>
      <c r="H396" s="169">
        <f t="shared" si="187"/>
        <v>1</v>
      </c>
      <c r="I396" s="169">
        <f t="shared" si="188"/>
        <v>5</v>
      </c>
      <c r="J396" s="331">
        <f t="shared" si="189"/>
        <v>0.19493619239876978</v>
      </c>
      <c r="K396" s="99"/>
      <c r="L396" s="268"/>
      <c r="M396" s="268" t="e">
        <f>(INDEX(Finish_table!R$4:R$83,MATCH('10Year_History_Results'!$G396,Finish_table!S$4:S$83,0),1))</f>
        <v>#N/A</v>
      </c>
      <c r="N396" s="268" t="str">
        <f>(INDEX(Finish_table!Z$4:Z$99,MATCH('10Year_History_Results'!$G396,Finish_table!AA$4:AA$99,0),1))</f>
        <v>QF</v>
      </c>
      <c r="O396" s="268" t="e">
        <f>(INDEX(Finish_table!AI$4:AI$99,MATCH('10Year_History_Results'!$G396,Finish_table!AJ$4:AJ$99,0),1))</f>
        <v>#N/A</v>
      </c>
      <c r="P396" s="268" t="e">
        <f>(INDEX(Finish_table!AR$4:AR$99,MATCH('10Year_History_Results'!$G396,Finish_table!AS$4:AS$99,0),1))</f>
        <v>#N/A</v>
      </c>
      <c r="Q396" s="268" t="e">
        <f>(INDEX(Finish_table!BA$4:BA$99,MATCH('10Year_History_Results'!$G396,Finish_table!BB$4:BB$99,0),1))</f>
        <v>#N/A</v>
      </c>
      <c r="R396" s="268" t="e">
        <f>(INDEX(Finish_table!BJ$4:BJ$99,MATCH('10Year_History_Results'!$G396,Finish_table!BK$4:BK$99,0),1))</f>
        <v>#N/A</v>
      </c>
      <c r="S396" s="268" t="e">
        <f>(INDEX(Finish_table!BS$4:BS$99,MATCH('10Year_History_Results'!$G396,Finish_table!BT$4:BT$99,0),1))</f>
        <v>#N/A</v>
      </c>
      <c r="T396" s="268" t="e">
        <f>(INDEX(Finish_table!CB$4:CB$99,MATCH('10Year_History_Results'!$G396,Finish_table!CC$4:CC$99,0),1))</f>
        <v>#N/A</v>
      </c>
      <c r="U396" s="268" t="e">
        <f>(INDEX(Finish_table!CK$4:CK$99,MATCH('10Year_History_Results'!$G396,Finish_table!CL$4:CL$99,0),1))</f>
        <v>#N/A</v>
      </c>
      <c r="V396" s="288" t="e">
        <f>(INDEX(Finish_table!CT$4:CT$99,MATCH('10Year_History_Results'!$G396,Finish_table!CU$4:CU$99,0),1))</f>
        <v>#N/A</v>
      </c>
      <c r="W396" s="2"/>
      <c r="Z396">
        <f t="shared" si="190"/>
        <v>519</v>
      </c>
      <c r="AA396" s="117"/>
      <c r="AB396" s="2"/>
      <c r="AC396" s="2">
        <f t="shared" si="210"/>
        <v>0</v>
      </c>
      <c r="AD396" s="2">
        <f t="shared" si="191"/>
        <v>0</v>
      </c>
      <c r="AE396" s="2">
        <f t="shared" si="192"/>
        <v>0</v>
      </c>
      <c r="AF396" s="2">
        <f t="shared" si="193"/>
        <v>0</v>
      </c>
      <c r="AG396" s="2">
        <f t="shared" si="194"/>
        <v>0</v>
      </c>
      <c r="AH396" s="2">
        <f t="shared" si="195"/>
        <v>0</v>
      </c>
      <c r="AI396" s="2">
        <f t="shared" si="196"/>
        <v>0</v>
      </c>
      <c r="AJ396" s="2">
        <f t="shared" si="197"/>
        <v>0</v>
      </c>
      <c r="AK396" s="2">
        <f t="shared" si="198"/>
        <v>0</v>
      </c>
      <c r="AL396" s="154">
        <f t="shared" si="199"/>
        <v>0</v>
      </c>
      <c r="AM396" s="2">
        <f t="shared" si="211"/>
        <v>0</v>
      </c>
      <c r="AN396" s="2"/>
      <c r="AO396">
        <f t="shared" si="212"/>
        <v>519</v>
      </c>
      <c r="AP396" s="117"/>
      <c r="AQ396" s="2"/>
      <c r="AR396" s="2">
        <f>INDEX('2001'!$B$44:$B$140,'10Year_History_Results'!BF396)</f>
        <v>0</v>
      </c>
      <c r="AS396" s="2">
        <f>INDEX('2002'!$B$44:$B$140,'10Year_History_Results'!BG396)</f>
        <v>5</v>
      </c>
      <c r="AT396" s="2">
        <f>INDEX('2003'!$B$44:$B$140,'10Year_History_Results'!BH396)</f>
        <v>0</v>
      </c>
      <c r="AU396" s="2">
        <f>INDEX('2004'!$B$44:$B$140,'10Year_History_Results'!BI396)</f>
        <v>0</v>
      </c>
      <c r="AV396" s="2">
        <f>INDEX('2005'!$B$44:$B$140,'10Year_History_Results'!BJ396)</f>
        <v>0</v>
      </c>
      <c r="AW396" s="2">
        <f>INDEX('2006'!$B$44:$B$140,'10Year_History_Results'!BK396)</f>
        <v>0</v>
      </c>
      <c r="AX396" s="2">
        <f>INDEX('2007'!$B$44:$B$140,'10Year_History_Results'!BL396)</f>
        <v>0</v>
      </c>
      <c r="AY396" s="2">
        <f>INDEX('2008'!$B$44:$B$140,'10Year_History_Results'!BM396)</f>
        <v>0</v>
      </c>
      <c r="AZ396" s="2">
        <f>INDEX('2009'!$B$44:$B$140,'10Year_History_Results'!BN396)</f>
        <v>0</v>
      </c>
      <c r="BA396" s="154">
        <f>INDEX('2010'!$B$44:$B$140,'10Year_History_Results'!BO396)</f>
        <v>0</v>
      </c>
      <c r="BC396">
        <f t="shared" si="213"/>
        <v>519</v>
      </c>
      <c r="BD396" s="117"/>
      <c r="BE396" s="2"/>
      <c r="BF396" s="2">
        <f>IF(ISNA(MATCH($BC396,'2001'!$A$44:$A$139,0)),97,MATCH($BC396,'2001'!$A$44:$A$139,0))</f>
        <v>97</v>
      </c>
      <c r="BG396" s="2">
        <f>IF(ISNA(MATCH($BC396,'2002'!$A$44:$A$139,0)),97,MATCH($BC396,'2002'!$A$44:$A$139,0))</f>
        <v>82</v>
      </c>
      <c r="BH396" s="2">
        <f>IF(ISNA(MATCH($BC396,'2003'!$A$44:$A$139,0)),97,MATCH($BC396,'2003'!$A$44:$A$139,0))</f>
        <v>97</v>
      </c>
      <c r="BI396" s="2">
        <f>IF(ISNA(MATCH($BC396,'2004'!$A$44:$A$139,0)),97,MATCH($BC396,'2004'!$A$44:$A$139,0))</f>
        <v>97</v>
      </c>
      <c r="BJ396" s="2">
        <f>IF(ISNA(MATCH($BC396,'2005'!$A$44:$A$139,0)),97,MATCH($BC396,'2005'!$A$44:$A$139,0))</f>
        <v>97</v>
      </c>
      <c r="BK396" s="2">
        <f>IF(ISNA(MATCH($BC396,'2006'!$A$44:$A$139,0)),97,MATCH($BC396,'2006'!$A$44:$A$139,0))</f>
        <v>97</v>
      </c>
      <c r="BL396" s="2">
        <f>IF(ISNA(MATCH($BC396,'2007'!$A$44:$A$139,0)),97,MATCH($BC396,'2007'!$A$44:$A$139,0))</f>
        <v>97</v>
      </c>
      <c r="BM396" s="2">
        <f>IF(ISNA(MATCH($BC396,'2008'!$A$44:$A$139,0)),97,MATCH($BC396,'2008'!$A$44:$A$139,0))</f>
        <v>97</v>
      </c>
      <c r="BN396" s="2">
        <f>IF(ISNA(MATCH($BC396,'2009'!$A$44:$A$139,0)),97,MATCH($BC396,'2009'!$A$44:$A$139,0))</f>
        <v>97</v>
      </c>
      <c r="BO396" s="154">
        <f>IF(ISNA(MATCH($BC396,'2010'!$A$44:$A$139,0)),97,MATCH($BC396,'2010'!$A$44:$A$139,0))</f>
        <v>97</v>
      </c>
      <c r="BQ396">
        <f t="shared" si="214"/>
        <v>519</v>
      </c>
      <c r="BR396" s="326"/>
      <c r="BS396" s="324"/>
      <c r="BT396" s="324">
        <f t="shared" si="215"/>
        <v>0</v>
      </c>
      <c r="BU396" s="324">
        <f t="shared" si="200"/>
        <v>5</v>
      </c>
      <c r="BV396" s="324">
        <f t="shared" si="201"/>
        <v>3.3329999999999997</v>
      </c>
      <c r="BW396" s="324">
        <f t="shared" si="202"/>
        <v>2.2217777999999999</v>
      </c>
      <c r="BX396" s="324">
        <f t="shared" si="203"/>
        <v>1.4810370814799998</v>
      </c>
      <c r="BY396" s="324">
        <f t="shared" si="204"/>
        <v>0.98725931851456783</v>
      </c>
      <c r="BZ396" s="324">
        <f t="shared" si="205"/>
        <v>0.65810706172181088</v>
      </c>
      <c r="CA396" s="324">
        <f t="shared" si="206"/>
        <v>0.4386941673437591</v>
      </c>
      <c r="CB396" s="324">
        <f t="shared" si="207"/>
        <v>0.2924335319513498</v>
      </c>
      <c r="CC396" s="325">
        <f t="shared" si="208"/>
        <v>0.19493619239876978</v>
      </c>
    </row>
    <row r="397" spans="2:81" ht="13.5" thickBot="1">
      <c r="B397" s="282">
        <v>217</v>
      </c>
      <c r="C397" s="52">
        <f t="shared" si="186"/>
        <v>3</v>
      </c>
      <c r="D397" s="52">
        <f t="shared" si="209"/>
        <v>0</v>
      </c>
      <c r="E397" s="99"/>
      <c r="F397" s="2">
        <f t="shared" si="216"/>
        <v>392</v>
      </c>
      <c r="G397" s="158">
        <v>824</v>
      </c>
      <c r="H397" s="169">
        <f t="shared" si="187"/>
        <v>1</v>
      </c>
      <c r="I397" s="169">
        <f t="shared" si="188"/>
        <v>4</v>
      </c>
      <c r="J397" s="331">
        <f t="shared" si="189"/>
        <v>0.15594895391901581</v>
      </c>
      <c r="K397" s="99"/>
      <c r="L397" s="268"/>
      <c r="M397" s="268" t="e">
        <f>(INDEX(Finish_table!R$4:R$83,MATCH('10Year_History_Results'!$G397,Finish_table!S$4:S$83,0),1))</f>
        <v>#N/A</v>
      </c>
      <c r="N397" s="268" t="str">
        <f>(INDEX(Finish_table!Z$4:Z$99,MATCH('10Year_History_Results'!$G397,Finish_table!AA$4:AA$99,0),1))</f>
        <v>QF</v>
      </c>
      <c r="O397" s="268" t="e">
        <f>(INDEX(Finish_table!AI$4:AI$99,MATCH('10Year_History_Results'!$G397,Finish_table!AJ$4:AJ$99,0),1))</f>
        <v>#N/A</v>
      </c>
      <c r="P397" s="268" t="e">
        <f>(INDEX(Finish_table!AR$4:AR$99,MATCH('10Year_History_Results'!$G397,Finish_table!AS$4:AS$99,0),1))</f>
        <v>#N/A</v>
      </c>
      <c r="Q397" s="268" t="e">
        <f>(INDEX(Finish_table!BA$4:BA$99,MATCH('10Year_History_Results'!$G397,Finish_table!BB$4:BB$99,0),1))</f>
        <v>#N/A</v>
      </c>
      <c r="R397" s="268" t="e">
        <f>(INDEX(Finish_table!BJ$4:BJ$99,MATCH('10Year_History_Results'!$G397,Finish_table!BK$4:BK$99,0),1))</f>
        <v>#N/A</v>
      </c>
      <c r="S397" s="268" t="e">
        <f>(INDEX(Finish_table!BS$4:BS$99,MATCH('10Year_History_Results'!$G397,Finish_table!BT$4:BT$99,0),1))</f>
        <v>#N/A</v>
      </c>
      <c r="T397" s="268" t="e">
        <f>(INDEX(Finish_table!CB$4:CB$99,MATCH('10Year_History_Results'!$G397,Finish_table!CC$4:CC$99,0),1))</f>
        <v>#N/A</v>
      </c>
      <c r="U397" s="268" t="e">
        <f>(INDEX(Finish_table!CK$4:CK$99,MATCH('10Year_History_Results'!$G397,Finish_table!CL$4:CL$99,0),1))</f>
        <v>#N/A</v>
      </c>
      <c r="V397" s="288" t="e">
        <f>(INDEX(Finish_table!CT$4:CT$99,MATCH('10Year_History_Results'!$G397,Finish_table!CU$4:CU$99,0),1))</f>
        <v>#N/A</v>
      </c>
      <c r="W397" s="2"/>
      <c r="Z397">
        <f t="shared" si="190"/>
        <v>824</v>
      </c>
      <c r="AA397" s="117"/>
      <c r="AB397" s="2"/>
      <c r="AC397" s="2">
        <f t="shared" si="210"/>
        <v>0</v>
      </c>
      <c r="AD397" s="2">
        <f t="shared" si="191"/>
        <v>0</v>
      </c>
      <c r="AE397" s="2">
        <f t="shared" si="192"/>
        <v>0</v>
      </c>
      <c r="AF397" s="2">
        <f t="shared" si="193"/>
        <v>0</v>
      </c>
      <c r="AG397" s="2">
        <f t="shared" si="194"/>
        <v>0</v>
      </c>
      <c r="AH397" s="2">
        <f t="shared" si="195"/>
        <v>0</v>
      </c>
      <c r="AI397" s="2">
        <f t="shared" si="196"/>
        <v>0</v>
      </c>
      <c r="AJ397" s="2">
        <f t="shared" si="197"/>
        <v>0</v>
      </c>
      <c r="AK397" s="2">
        <f t="shared" si="198"/>
        <v>0</v>
      </c>
      <c r="AL397" s="154">
        <f t="shared" si="199"/>
        <v>0</v>
      </c>
      <c r="AM397" s="2">
        <f t="shared" si="211"/>
        <v>0</v>
      </c>
      <c r="AN397" s="2"/>
      <c r="AO397">
        <f t="shared" si="212"/>
        <v>824</v>
      </c>
      <c r="AP397" s="117"/>
      <c r="AQ397" s="2"/>
      <c r="AR397" s="2">
        <f>INDEX('2001'!$B$44:$B$140,'10Year_History_Results'!BF397)</f>
        <v>0</v>
      </c>
      <c r="AS397" s="2">
        <f>INDEX('2002'!$B$44:$B$140,'10Year_History_Results'!BG397)</f>
        <v>4</v>
      </c>
      <c r="AT397" s="2">
        <f>INDEX('2003'!$B$44:$B$140,'10Year_History_Results'!BH397)</f>
        <v>0</v>
      </c>
      <c r="AU397" s="2">
        <f>INDEX('2004'!$B$44:$B$140,'10Year_History_Results'!BI397)</f>
        <v>0</v>
      </c>
      <c r="AV397" s="2">
        <f>INDEX('2005'!$B$44:$B$140,'10Year_History_Results'!BJ397)</f>
        <v>0</v>
      </c>
      <c r="AW397" s="2">
        <f>INDEX('2006'!$B$44:$B$140,'10Year_History_Results'!BK397)</f>
        <v>0</v>
      </c>
      <c r="AX397" s="2">
        <f>INDEX('2007'!$B$44:$B$140,'10Year_History_Results'!BL397)</f>
        <v>0</v>
      </c>
      <c r="AY397" s="2">
        <f>INDEX('2008'!$B$44:$B$140,'10Year_History_Results'!BM397)</f>
        <v>0</v>
      </c>
      <c r="AZ397" s="2">
        <f>INDEX('2009'!$B$44:$B$140,'10Year_History_Results'!BN397)</f>
        <v>0</v>
      </c>
      <c r="BA397" s="154">
        <f>INDEX('2010'!$B$44:$B$140,'10Year_History_Results'!BO397)</f>
        <v>0</v>
      </c>
      <c r="BC397">
        <f t="shared" si="213"/>
        <v>824</v>
      </c>
      <c r="BD397" s="117"/>
      <c r="BE397" s="2"/>
      <c r="BF397" s="2">
        <f>IF(ISNA(MATCH($BC397,'2001'!$A$44:$A$139,0)),97,MATCH($BC397,'2001'!$A$44:$A$139,0))</f>
        <v>97</v>
      </c>
      <c r="BG397" s="2">
        <f>IF(ISNA(MATCH($BC397,'2002'!$A$44:$A$139,0)),97,MATCH($BC397,'2002'!$A$44:$A$139,0))</f>
        <v>92</v>
      </c>
      <c r="BH397" s="2">
        <f>IF(ISNA(MATCH($BC397,'2003'!$A$44:$A$139,0)),97,MATCH($BC397,'2003'!$A$44:$A$139,0))</f>
        <v>97</v>
      </c>
      <c r="BI397" s="2">
        <f>IF(ISNA(MATCH($BC397,'2004'!$A$44:$A$139,0)),97,MATCH($BC397,'2004'!$A$44:$A$139,0))</f>
        <v>97</v>
      </c>
      <c r="BJ397" s="2">
        <f>IF(ISNA(MATCH($BC397,'2005'!$A$44:$A$139,0)),97,MATCH($BC397,'2005'!$A$44:$A$139,0))</f>
        <v>97</v>
      </c>
      <c r="BK397" s="2">
        <f>IF(ISNA(MATCH($BC397,'2006'!$A$44:$A$139,0)),97,MATCH($BC397,'2006'!$A$44:$A$139,0))</f>
        <v>97</v>
      </c>
      <c r="BL397" s="2">
        <f>IF(ISNA(MATCH($BC397,'2007'!$A$44:$A$139,0)),97,MATCH($BC397,'2007'!$A$44:$A$139,0))</f>
        <v>97</v>
      </c>
      <c r="BM397" s="2">
        <f>IF(ISNA(MATCH($BC397,'2008'!$A$44:$A$139,0)),97,MATCH($BC397,'2008'!$A$44:$A$139,0))</f>
        <v>97</v>
      </c>
      <c r="BN397" s="2">
        <f>IF(ISNA(MATCH($BC397,'2009'!$A$44:$A$139,0)),97,MATCH($BC397,'2009'!$A$44:$A$139,0))</f>
        <v>97</v>
      </c>
      <c r="BO397" s="154">
        <f>IF(ISNA(MATCH($BC397,'2010'!$A$44:$A$139,0)),97,MATCH($BC397,'2010'!$A$44:$A$139,0))</f>
        <v>97</v>
      </c>
      <c r="BQ397">
        <f t="shared" si="214"/>
        <v>824</v>
      </c>
      <c r="BR397" s="326"/>
      <c r="BS397" s="324"/>
      <c r="BT397" s="324">
        <f t="shared" si="215"/>
        <v>0</v>
      </c>
      <c r="BU397" s="324">
        <f t="shared" si="200"/>
        <v>4</v>
      </c>
      <c r="BV397" s="324">
        <f t="shared" si="201"/>
        <v>2.6663999999999999</v>
      </c>
      <c r="BW397" s="324">
        <f t="shared" si="202"/>
        <v>1.7774222399999999</v>
      </c>
      <c r="BX397" s="324">
        <f t="shared" si="203"/>
        <v>1.1848296651839998</v>
      </c>
      <c r="BY397" s="324">
        <f t="shared" si="204"/>
        <v>0.78980745481165426</v>
      </c>
      <c r="BZ397" s="324">
        <f t="shared" si="205"/>
        <v>0.52648564937744868</v>
      </c>
      <c r="CA397" s="324">
        <f t="shared" si="206"/>
        <v>0.35095533387500727</v>
      </c>
      <c r="CB397" s="324">
        <f t="shared" si="207"/>
        <v>0.23394682556107985</v>
      </c>
      <c r="CC397" s="325">
        <f t="shared" si="208"/>
        <v>0.15594895391901581</v>
      </c>
    </row>
    <row r="398" spans="2:81" ht="13.5" thickBot="1">
      <c r="B398" s="138">
        <v>217</v>
      </c>
      <c r="C398" s="52">
        <f t="shared" si="186"/>
        <v>4</v>
      </c>
      <c r="D398" s="52">
        <f t="shared" si="209"/>
        <v>0</v>
      </c>
      <c r="E398" s="99"/>
      <c r="F398" s="2">
        <f t="shared" si="216"/>
        <v>393</v>
      </c>
      <c r="G398" s="100">
        <v>1027</v>
      </c>
      <c r="H398" s="169">
        <f t="shared" si="187"/>
        <v>1</v>
      </c>
      <c r="I398" s="169">
        <f t="shared" si="188"/>
        <v>1</v>
      </c>
      <c r="J398" s="331">
        <f t="shared" si="189"/>
        <v>0.13162141234436217</v>
      </c>
      <c r="K398" s="99"/>
      <c r="L398" s="268"/>
      <c r="M398" s="268" t="e">
        <f>(INDEX(Finish_table!R$4:R$83,MATCH('10Year_History_Results'!$G398,Finish_table!S$4:S$83,0),1))</f>
        <v>#N/A</v>
      </c>
      <c r="N398" s="268" t="e">
        <f>(INDEX(Finish_table!Z$4:Z$99,MATCH('10Year_History_Results'!$G398,Finish_table!AA$4:AA$99,0),1))</f>
        <v>#N/A</v>
      </c>
      <c r="O398" s="268" t="e">
        <f>(INDEX(Finish_table!AI$4:AI$99,MATCH('10Year_History_Results'!$G398,Finish_table!AJ$4:AJ$99,0),1))</f>
        <v>#N/A</v>
      </c>
      <c r="P398" s="268" t="e">
        <f>(INDEX(Finish_table!AR$4:AR$99,MATCH('10Year_History_Results'!$G398,Finish_table!AS$4:AS$99,0),1))</f>
        <v>#N/A</v>
      </c>
      <c r="Q398" s="268" t="str">
        <f>(INDEX(Finish_table!BA$4:BA$99,MATCH('10Year_History_Results'!$G398,Finish_table!BB$4:BB$99,0),1))</f>
        <v>QF</v>
      </c>
      <c r="R398" s="268" t="e">
        <f>(INDEX(Finish_table!BJ$4:BJ$99,MATCH('10Year_History_Results'!$G398,Finish_table!BK$4:BK$99,0),1))</f>
        <v>#N/A</v>
      </c>
      <c r="S398" s="268" t="e">
        <f>(INDEX(Finish_table!BS$4:BS$99,MATCH('10Year_History_Results'!$G398,Finish_table!BT$4:BT$99,0),1))</f>
        <v>#N/A</v>
      </c>
      <c r="T398" s="268" t="e">
        <f>(INDEX(Finish_table!CB$4:CB$99,MATCH('10Year_History_Results'!$G398,Finish_table!CC$4:CC$99,0),1))</f>
        <v>#N/A</v>
      </c>
      <c r="U398" s="268" t="e">
        <f>(INDEX(Finish_table!CK$4:CK$99,MATCH('10Year_History_Results'!$G398,Finish_table!CL$4:CL$99,0),1))</f>
        <v>#N/A</v>
      </c>
      <c r="V398" s="288" t="e">
        <f>(INDEX(Finish_table!CT$4:CT$99,MATCH('10Year_History_Results'!$G398,Finish_table!CU$4:CU$99,0),1))</f>
        <v>#N/A</v>
      </c>
      <c r="W398" s="2"/>
      <c r="Z398">
        <f t="shared" si="190"/>
        <v>1027</v>
      </c>
      <c r="AA398" s="117"/>
      <c r="AB398" s="2"/>
      <c r="AC398" s="2">
        <f t="shared" si="210"/>
        <v>0</v>
      </c>
      <c r="AD398" s="2">
        <f t="shared" si="191"/>
        <v>0</v>
      </c>
      <c r="AE398" s="2">
        <f t="shared" si="192"/>
        <v>0</v>
      </c>
      <c r="AF398" s="2">
        <f t="shared" si="193"/>
        <v>0</v>
      </c>
      <c r="AG398" s="2">
        <f t="shared" si="194"/>
        <v>0</v>
      </c>
      <c r="AH398" s="2">
        <f t="shared" si="195"/>
        <v>0</v>
      </c>
      <c r="AI398" s="2">
        <f t="shared" si="196"/>
        <v>0</v>
      </c>
      <c r="AJ398" s="2">
        <f t="shared" si="197"/>
        <v>0</v>
      </c>
      <c r="AK398" s="2">
        <f t="shared" si="198"/>
        <v>0</v>
      </c>
      <c r="AL398" s="154">
        <f t="shared" si="199"/>
        <v>0</v>
      </c>
      <c r="AM398" s="2">
        <f t="shared" si="211"/>
        <v>0</v>
      </c>
      <c r="AN398" s="2"/>
      <c r="AO398">
        <f t="shared" si="212"/>
        <v>1027</v>
      </c>
      <c r="AP398" s="117"/>
      <c r="AQ398" s="2"/>
      <c r="AR398" s="2">
        <f>INDEX('2001'!$B$44:$B$140,'10Year_History_Results'!BF398)</f>
        <v>0</v>
      </c>
      <c r="AS398" s="2">
        <f>INDEX('2002'!$B$44:$B$140,'10Year_History_Results'!BG398)</f>
        <v>0</v>
      </c>
      <c r="AT398" s="2">
        <f>INDEX('2003'!$B$44:$B$140,'10Year_History_Results'!BH398)</f>
        <v>0</v>
      </c>
      <c r="AU398" s="2">
        <f>INDEX('2004'!$B$44:$B$140,'10Year_History_Results'!BI398)</f>
        <v>0</v>
      </c>
      <c r="AV398" s="2">
        <f>INDEX('2005'!$B$44:$B$140,'10Year_History_Results'!BJ398)</f>
        <v>1</v>
      </c>
      <c r="AW398" s="2">
        <f>INDEX('2006'!$B$44:$B$140,'10Year_History_Results'!BK398)</f>
        <v>0</v>
      </c>
      <c r="AX398" s="2">
        <f>INDEX('2007'!$B$44:$B$140,'10Year_History_Results'!BL398)</f>
        <v>0</v>
      </c>
      <c r="AY398" s="2">
        <f>INDEX('2008'!$B$44:$B$140,'10Year_History_Results'!BM398)</f>
        <v>0</v>
      </c>
      <c r="AZ398" s="2">
        <f>INDEX('2009'!$B$44:$B$140,'10Year_History_Results'!BN398)</f>
        <v>0</v>
      </c>
      <c r="BA398" s="154">
        <f>INDEX('2010'!$B$44:$B$140,'10Year_History_Results'!BO398)</f>
        <v>0</v>
      </c>
      <c r="BC398">
        <f t="shared" si="213"/>
        <v>1027</v>
      </c>
      <c r="BD398" s="117"/>
      <c r="BE398" s="2"/>
      <c r="BF398" s="2">
        <f>IF(ISNA(MATCH($BC398,'2001'!$A$44:$A$139,0)),97,MATCH($BC398,'2001'!$A$44:$A$139,0))</f>
        <v>97</v>
      </c>
      <c r="BG398" s="2">
        <f>IF(ISNA(MATCH($BC398,'2002'!$A$44:$A$139,0)),97,MATCH($BC398,'2002'!$A$44:$A$139,0))</f>
        <v>97</v>
      </c>
      <c r="BH398" s="2">
        <f>IF(ISNA(MATCH($BC398,'2003'!$A$44:$A$139,0)),97,MATCH($BC398,'2003'!$A$44:$A$139,0))</f>
        <v>97</v>
      </c>
      <c r="BI398" s="2">
        <f>IF(ISNA(MATCH($BC398,'2004'!$A$44:$A$139,0)),97,MATCH($BC398,'2004'!$A$44:$A$139,0))</f>
        <v>97</v>
      </c>
      <c r="BJ398" s="2">
        <f>IF(ISNA(MATCH($BC398,'2005'!$A$44:$A$139,0)),97,MATCH($BC398,'2005'!$A$44:$A$139,0))</f>
        <v>78</v>
      </c>
      <c r="BK398" s="2">
        <f>IF(ISNA(MATCH($BC398,'2006'!$A$44:$A$139,0)),97,MATCH($BC398,'2006'!$A$44:$A$139,0))</f>
        <v>97</v>
      </c>
      <c r="BL398" s="2">
        <f>IF(ISNA(MATCH($BC398,'2007'!$A$44:$A$139,0)),97,MATCH($BC398,'2007'!$A$44:$A$139,0))</f>
        <v>97</v>
      </c>
      <c r="BM398" s="2">
        <f>IF(ISNA(MATCH($BC398,'2008'!$A$44:$A$139,0)),97,MATCH($BC398,'2008'!$A$44:$A$139,0))</f>
        <v>97</v>
      </c>
      <c r="BN398" s="2">
        <f>IF(ISNA(MATCH($BC398,'2009'!$A$44:$A$139,0)),97,MATCH($BC398,'2009'!$A$44:$A$139,0))</f>
        <v>97</v>
      </c>
      <c r="BO398" s="154">
        <f>IF(ISNA(MATCH($BC398,'2010'!$A$44:$A$139,0)),97,MATCH($BC398,'2010'!$A$44:$A$139,0))</f>
        <v>97</v>
      </c>
      <c r="BQ398">
        <f t="shared" si="214"/>
        <v>1027</v>
      </c>
      <c r="BR398" s="326"/>
      <c r="BS398" s="324"/>
      <c r="BT398" s="324">
        <f t="shared" si="215"/>
        <v>0</v>
      </c>
      <c r="BU398" s="324">
        <f t="shared" si="200"/>
        <v>0</v>
      </c>
      <c r="BV398" s="324">
        <f t="shared" si="201"/>
        <v>0</v>
      </c>
      <c r="BW398" s="324">
        <f t="shared" si="202"/>
        <v>0</v>
      </c>
      <c r="BX398" s="324">
        <f t="shared" si="203"/>
        <v>1</v>
      </c>
      <c r="BY398" s="324">
        <f t="shared" si="204"/>
        <v>0.66659999999999997</v>
      </c>
      <c r="BZ398" s="324">
        <f t="shared" si="205"/>
        <v>0.44435555999999998</v>
      </c>
      <c r="CA398" s="324">
        <f t="shared" si="206"/>
        <v>0.29620741629599995</v>
      </c>
      <c r="CB398" s="324">
        <f t="shared" si="207"/>
        <v>0.19745186370291357</v>
      </c>
      <c r="CC398" s="325">
        <f t="shared" si="208"/>
        <v>0.13162141234436217</v>
      </c>
    </row>
    <row r="399" spans="2:81" ht="13.5" thickBot="1">
      <c r="B399" s="138">
        <v>217</v>
      </c>
      <c r="C399" s="52">
        <f t="shared" si="186"/>
        <v>5</v>
      </c>
      <c r="D399" s="52">
        <f t="shared" si="209"/>
        <v>0</v>
      </c>
      <c r="E399" s="99"/>
      <c r="F399" s="2">
        <f t="shared" si="216"/>
        <v>394</v>
      </c>
      <c r="G399" s="158">
        <v>145</v>
      </c>
      <c r="H399" s="169">
        <f t="shared" si="187"/>
        <v>1</v>
      </c>
      <c r="I399" s="169">
        <f t="shared" si="188"/>
        <v>3</v>
      </c>
      <c r="J399" s="331">
        <f t="shared" si="189"/>
        <v>0.11696171543926187</v>
      </c>
      <c r="K399" s="99"/>
      <c r="L399" s="268"/>
      <c r="M399" s="268" t="e">
        <f>(INDEX(Finish_table!R$4:R$83,MATCH('10Year_History_Results'!$G399,Finish_table!S$4:S$83,0),1))</f>
        <v>#N/A</v>
      </c>
      <c r="N399" s="268" t="str">
        <f>(INDEX(Finish_table!Z$4:Z$99,MATCH('10Year_History_Results'!$G399,Finish_table!AA$4:AA$99,0),1))</f>
        <v>QF</v>
      </c>
      <c r="O399" s="268" t="e">
        <f>(INDEX(Finish_table!AI$4:AI$99,MATCH('10Year_History_Results'!$G399,Finish_table!AJ$4:AJ$99,0),1))</f>
        <v>#N/A</v>
      </c>
      <c r="P399" s="268" t="e">
        <f>(INDEX(Finish_table!AR$4:AR$99,MATCH('10Year_History_Results'!$G399,Finish_table!AS$4:AS$99,0),1))</f>
        <v>#N/A</v>
      </c>
      <c r="Q399" s="268" t="e">
        <f>(INDEX(Finish_table!BA$4:BA$99,MATCH('10Year_History_Results'!$G399,Finish_table!BB$4:BB$99,0),1))</f>
        <v>#N/A</v>
      </c>
      <c r="R399" s="268" t="e">
        <f>(INDEX(Finish_table!BJ$4:BJ$99,MATCH('10Year_History_Results'!$G399,Finish_table!BK$4:BK$99,0),1))</f>
        <v>#N/A</v>
      </c>
      <c r="S399" s="268" t="e">
        <f>(INDEX(Finish_table!BS$4:BS$99,MATCH('10Year_History_Results'!$G399,Finish_table!BT$4:BT$99,0),1))</f>
        <v>#N/A</v>
      </c>
      <c r="T399" s="268" t="e">
        <f>(INDEX(Finish_table!CB$4:CB$99,MATCH('10Year_History_Results'!$G399,Finish_table!CC$4:CC$99,0),1))</f>
        <v>#N/A</v>
      </c>
      <c r="U399" s="268" t="e">
        <f>(INDEX(Finish_table!CK$4:CK$99,MATCH('10Year_History_Results'!$G399,Finish_table!CL$4:CL$99,0),1))</f>
        <v>#N/A</v>
      </c>
      <c r="V399" s="288" t="e">
        <f>(INDEX(Finish_table!CT$4:CT$99,MATCH('10Year_History_Results'!$G399,Finish_table!CU$4:CU$99,0),1))</f>
        <v>#N/A</v>
      </c>
      <c r="W399" s="2"/>
      <c r="Z399">
        <f t="shared" si="190"/>
        <v>145</v>
      </c>
      <c r="AA399" s="117"/>
      <c r="AB399" s="2"/>
      <c r="AC399" s="2">
        <f t="shared" si="210"/>
        <v>0</v>
      </c>
      <c r="AD399" s="2">
        <f t="shared" si="191"/>
        <v>0</v>
      </c>
      <c r="AE399" s="2">
        <f t="shared" si="192"/>
        <v>0</v>
      </c>
      <c r="AF399" s="2">
        <f t="shared" si="193"/>
        <v>0</v>
      </c>
      <c r="AG399" s="2">
        <f t="shared" si="194"/>
        <v>0</v>
      </c>
      <c r="AH399" s="2">
        <f t="shared" si="195"/>
        <v>0</v>
      </c>
      <c r="AI399" s="2">
        <f t="shared" si="196"/>
        <v>0</v>
      </c>
      <c r="AJ399" s="2">
        <f t="shared" si="197"/>
        <v>0</v>
      </c>
      <c r="AK399" s="2">
        <f t="shared" si="198"/>
        <v>0</v>
      </c>
      <c r="AL399" s="154">
        <f t="shared" si="199"/>
        <v>0</v>
      </c>
      <c r="AM399" s="2">
        <f t="shared" si="211"/>
        <v>0</v>
      </c>
      <c r="AN399" s="2"/>
      <c r="AO399">
        <f t="shared" si="212"/>
        <v>145</v>
      </c>
      <c r="AP399" s="117"/>
      <c r="AQ399" s="2"/>
      <c r="AR399" s="2">
        <f>INDEX('2001'!$B$44:$B$140,'10Year_History_Results'!BF399)</f>
        <v>0</v>
      </c>
      <c r="AS399" s="2">
        <f>INDEX('2002'!$B$44:$B$140,'10Year_History_Results'!BG399)</f>
        <v>3</v>
      </c>
      <c r="AT399" s="2">
        <f>INDEX('2003'!$B$44:$B$140,'10Year_History_Results'!BH399)</f>
        <v>0</v>
      </c>
      <c r="AU399" s="2">
        <f>INDEX('2004'!$B$44:$B$140,'10Year_History_Results'!BI399)</f>
        <v>0</v>
      </c>
      <c r="AV399" s="2">
        <f>INDEX('2005'!$B$44:$B$140,'10Year_History_Results'!BJ399)</f>
        <v>0</v>
      </c>
      <c r="AW399" s="2">
        <f>INDEX('2006'!$B$44:$B$140,'10Year_History_Results'!BK399)</f>
        <v>0</v>
      </c>
      <c r="AX399" s="2">
        <f>INDEX('2007'!$B$44:$B$140,'10Year_History_Results'!BL399)</f>
        <v>0</v>
      </c>
      <c r="AY399" s="2">
        <f>INDEX('2008'!$B$44:$B$140,'10Year_History_Results'!BM399)</f>
        <v>0</v>
      </c>
      <c r="AZ399" s="2">
        <f>INDEX('2009'!$B$44:$B$140,'10Year_History_Results'!BN399)</f>
        <v>0</v>
      </c>
      <c r="BA399" s="154">
        <f>INDEX('2010'!$B$44:$B$140,'10Year_History_Results'!BO399)</f>
        <v>0</v>
      </c>
      <c r="BC399">
        <f t="shared" si="213"/>
        <v>145</v>
      </c>
      <c r="BD399" s="117"/>
      <c r="BE399" s="2"/>
      <c r="BF399" s="2">
        <f>IF(ISNA(MATCH($BC399,'2001'!$A$44:$A$139,0)),97,MATCH($BC399,'2001'!$A$44:$A$139,0))</f>
        <v>97</v>
      </c>
      <c r="BG399" s="2">
        <f>IF(ISNA(MATCH($BC399,'2002'!$A$44:$A$139,0)),97,MATCH($BC399,'2002'!$A$44:$A$139,0))</f>
        <v>32</v>
      </c>
      <c r="BH399" s="2">
        <f>IF(ISNA(MATCH($BC399,'2003'!$A$44:$A$139,0)),97,MATCH($BC399,'2003'!$A$44:$A$139,0))</f>
        <v>97</v>
      </c>
      <c r="BI399" s="2">
        <f>IF(ISNA(MATCH($BC399,'2004'!$A$44:$A$139,0)),97,MATCH($BC399,'2004'!$A$44:$A$139,0))</f>
        <v>97</v>
      </c>
      <c r="BJ399" s="2">
        <f>IF(ISNA(MATCH($BC399,'2005'!$A$44:$A$139,0)),97,MATCH($BC399,'2005'!$A$44:$A$139,0))</f>
        <v>97</v>
      </c>
      <c r="BK399" s="2">
        <f>IF(ISNA(MATCH($BC399,'2006'!$A$44:$A$139,0)),97,MATCH($BC399,'2006'!$A$44:$A$139,0))</f>
        <v>97</v>
      </c>
      <c r="BL399" s="2">
        <f>IF(ISNA(MATCH($BC399,'2007'!$A$44:$A$139,0)),97,MATCH($BC399,'2007'!$A$44:$A$139,0))</f>
        <v>97</v>
      </c>
      <c r="BM399" s="2">
        <f>IF(ISNA(MATCH($BC399,'2008'!$A$44:$A$139,0)),97,MATCH($BC399,'2008'!$A$44:$A$139,0))</f>
        <v>97</v>
      </c>
      <c r="BN399" s="2">
        <f>IF(ISNA(MATCH($BC399,'2009'!$A$44:$A$139,0)),97,MATCH($BC399,'2009'!$A$44:$A$139,0))</f>
        <v>97</v>
      </c>
      <c r="BO399" s="154">
        <f>IF(ISNA(MATCH($BC399,'2010'!$A$44:$A$139,0)),97,MATCH($BC399,'2010'!$A$44:$A$139,0))</f>
        <v>97</v>
      </c>
      <c r="BQ399">
        <f t="shared" si="214"/>
        <v>145</v>
      </c>
      <c r="BR399" s="326"/>
      <c r="BS399" s="324"/>
      <c r="BT399" s="324">
        <f t="shared" si="215"/>
        <v>0</v>
      </c>
      <c r="BU399" s="324">
        <f t="shared" si="200"/>
        <v>3</v>
      </c>
      <c r="BV399" s="324">
        <f t="shared" si="201"/>
        <v>1.9998</v>
      </c>
      <c r="BW399" s="324">
        <f t="shared" si="202"/>
        <v>1.3330666799999999</v>
      </c>
      <c r="BX399" s="324">
        <f t="shared" si="203"/>
        <v>0.8886222488879999</v>
      </c>
      <c r="BY399" s="324">
        <f t="shared" si="204"/>
        <v>0.5923555911087407</v>
      </c>
      <c r="BZ399" s="324">
        <f t="shared" si="205"/>
        <v>0.39486423703308654</v>
      </c>
      <c r="CA399" s="324">
        <f t="shared" si="206"/>
        <v>0.26321650040625549</v>
      </c>
      <c r="CB399" s="324">
        <f t="shared" si="207"/>
        <v>0.17546011917080989</v>
      </c>
      <c r="CC399" s="325">
        <f t="shared" si="208"/>
        <v>0.11696171543926187</v>
      </c>
    </row>
    <row r="400" spans="2:81" ht="13.5" thickBot="1">
      <c r="B400" s="149">
        <v>217</v>
      </c>
      <c r="C400" s="52">
        <f t="shared" si="186"/>
        <v>6</v>
      </c>
      <c r="D400" s="52">
        <f t="shared" si="209"/>
        <v>0</v>
      </c>
      <c r="E400" s="99"/>
      <c r="F400" s="2">
        <f t="shared" si="216"/>
        <v>395</v>
      </c>
      <c r="G400" s="100">
        <v>94</v>
      </c>
      <c r="H400" s="169">
        <f t="shared" si="187"/>
        <v>1</v>
      </c>
      <c r="I400" s="169">
        <f t="shared" si="188"/>
        <v>2</v>
      </c>
      <c r="J400" s="331">
        <f t="shared" si="189"/>
        <v>7.7974476959507905E-2</v>
      </c>
      <c r="K400" s="99"/>
      <c r="L400" s="268"/>
      <c r="M400" s="268" t="e">
        <f>(INDEX(Finish_table!R$4:R$83,MATCH('10Year_History_Results'!$G400,Finish_table!S$4:S$83,0),1))</f>
        <v>#N/A</v>
      </c>
      <c r="N400" s="268" t="str">
        <f>(INDEX(Finish_table!Z$4:Z$99,MATCH('10Year_History_Results'!$G400,Finish_table!AA$4:AA$99,0),1))</f>
        <v>QF</v>
      </c>
      <c r="O400" s="268" t="e">
        <f>(INDEX(Finish_table!AI$4:AI$99,MATCH('10Year_History_Results'!$G400,Finish_table!AJ$4:AJ$99,0),1))</f>
        <v>#N/A</v>
      </c>
      <c r="P400" s="268" t="e">
        <f>(INDEX(Finish_table!AR$4:AR$99,MATCH('10Year_History_Results'!$G400,Finish_table!AS$4:AS$99,0),1))</f>
        <v>#N/A</v>
      </c>
      <c r="Q400" s="268" t="e">
        <f>(INDEX(Finish_table!BA$4:BA$99,MATCH('10Year_History_Results'!$G400,Finish_table!BB$4:BB$99,0),1))</f>
        <v>#N/A</v>
      </c>
      <c r="R400" s="268" t="e">
        <f>(INDEX(Finish_table!BJ$4:BJ$99,MATCH('10Year_History_Results'!$G400,Finish_table!BK$4:BK$99,0),1))</f>
        <v>#N/A</v>
      </c>
      <c r="S400" s="268" t="e">
        <f>(INDEX(Finish_table!BS$4:BS$99,MATCH('10Year_History_Results'!$G400,Finish_table!BT$4:BT$99,0),1))</f>
        <v>#N/A</v>
      </c>
      <c r="T400" s="268" t="e">
        <f>(INDEX(Finish_table!CB$4:CB$99,MATCH('10Year_History_Results'!$G400,Finish_table!CC$4:CC$99,0),1))</f>
        <v>#N/A</v>
      </c>
      <c r="U400" s="268" t="e">
        <f>(INDEX(Finish_table!CK$4:CK$99,MATCH('10Year_History_Results'!$G400,Finish_table!CL$4:CL$99,0),1))</f>
        <v>#N/A</v>
      </c>
      <c r="V400" s="288" t="e">
        <f>(INDEX(Finish_table!CT$4:CT$99,MATCH('10Year_History_Results'!$G400,Finish_table!CU$4:CU$99,0),1))</f>
        <v>#N/A</v>
      </c>
      <c r="W400" s="2"/>
      <c r="Z400">
        <f t="shared" si="190"/>
        <v>94</v>
      </c>
      <c r="AA400" s="117"/>
      <c r="AB400" s="2"/>
      <c r="AC400" s="2">
        <f t="shared" si="210"/>
        <v>0</v>
      </c>
      <c r="AD400" s="2">
        <f t="shared" si="191"/>
        <v>0</v>
      </c>
      <c r="AE400" s="2">
        <f t="shared" si="192"/>
        <v>0</v>
      </c>
      <c r="AF400" s="2">
        <f t="shared" si="193"/>
        <v>0</v>
      </c>
      <c r="AG400" s="2">
        <f t="shared" si="194"/>
        <v>0</v>
      </c>
      <c r="AH400" s="2">
        <f t="shared" si="195"/>
        <v>0</v>
      </c>
      <c r="AI400" s="2">
        <f t="shared" si="196"/>
        <v>0</v>
      </c>
      <c r="AJ400" s="2">
        <f t="shared" si="197"/>
        <v>0</v>
      </c>
      <c r="AK400" s="2">
        <f t="shared" si="198"/>
        <v>0</v>
      </c>
      <c r="AL400" s="154">
        <f t="shared" si="199"/>
        <v>0</v>
      </c>
      <c r="AM400" s="2">
        <f t="shared" si="211"/>
        <v>0</v>
      </c>
      <c r="AN400" s="2"/>
      <c r="AO400">
        <f t="shared" si="212"/>
        <v>94</v>
      </c>
      <c r="AP400" s="117"/>
      <c r="AQ400" s="2"/>
      <c r="AR400" s="2">
        <f>INDEX('2001'!$B$44:$B$140,'10Year_History_Results'!BF400)</f>
        <v>0</v>
      </c>
      <c r="AS400" s="2">
        <f>INDEX('2002'!$B$44:$B$140,'10Year_History_Results'!BG400)</f>
        <v>2</v>
      </c>
      <c r="AT400" s="2">
        <f>INDEX('2003'!$B$44:$B$140,'10Year_History_Results'!BH400)</f>
        <v>0</v>
      </c>
      <c r="AU400" s="2">
        <f>INDEX('2004'!$B$44:$B$140,'10Year_History_Results'!BI400)</f>
        <v>0</v>
      </c>
      <c r="AV400" s="2">
        <f>INDEX('2005'!$B$44:$B$140,'10Year_History_Results'!BJ400)</f>
        <v>0</v>
      </c>
      <c r="AW400" s="2">
        <f>INDEX('2006'!$B$44:$B$140,'10Year_History_Results'!BK400)</f>
        <v>0</v>
      </c>
      <c r="AX400" s="2">
        <f>INDEX('2007'!$B$44:$B$140,'10Year_History_Results'!BL400)</f>
        <v>0</v>
      </c>
      <c r="AY400" s="2">
        <f>INDEX('2008'!$B$44:$B$140,'10Year_History_Results'!BM400)</f>
        <v>0</v>
      </c>
      <c r="AZ400" s="2">
        <f>INDEX('2009'!$B$44:$B$140,'10Year_History_Results'!BN400)</f>
        <v>0</v>
      </c>
      <c r="BA400" s="154">
        <f>INDEX('2010'!$B$44:$B$140,'10Year_History_Results'!BO400)</f>
        <v>0</v>
      </c>
      <c r="BC400">
        <f t="shared" si="213"/>
        <v>94</v>
      </c>
      <c r="BD400" s="117"/>
      <c r="BE400" s="2"/>
      <c r="BF400" s="2">
        <f>IF(ISNA(MATCH($BC400,'2001'!$A$44:$A$139,0)),97,MATCH($BC400,'2001'!$A$44:$A$139,0))</f>
        <v>97</v>
      </c>
      <c r="BG400" s="2">
        <f>IF(ISNA(MATCH($BC400,'2002'!$A$44:$A$139,0)),97,MATCH($BC400,'2002'!$A$44:$A$139,0))</f>
        <v>23</v>
      </c>
      <c r="BH400" s="2">
        <f>IF(ISNA(MATCH($BC400,'2003'!$A$44:$A$139,0)),97,MATCH($BC400,'2003'!$A$44:$A$139,0))</f>
        <v>97</v>
      </c>
      <c r="BI400" s="2">
        <f>IF(ISNA(MATCH($BC400,'2004'!$A$44:$A$139,0)),97,MATCH($BC400,'2004'!$A$44:$A$139,0))</f>
        <v>97</v>
      </c>
      <c r="BJ400" s="2">
        <f>IF(ISNA(MATCH($BC400,'2005'!$A$44:$A$139,0)),97,MATCH($BC400,'2005'!$A$44:$A$139,0))</f>
        <v>97</v>
      </c>
      <c r="BK400" s="2">
        <f>IF(ISNA(MATCH($BC400,'2006'!$A$44:$A$139,0)),97,MATCH($BC400,'2006'!$A$44:$A$139,0))</f>
        <v>97</v>
      </c>
      <c r="BL400" s="2">
        <f>IF(ISNA(MATCH($BC400,'2007'!$A$44:$A$139,0)),97,MATCH($BC400,'2007'!$A$44:$A$139,0))</f>
        <v>97</v>
      </c>
      <c r="BM400" s="2">
        <f>IF(ISNA(MATCH($BC400,'2008'!$A$44:$A$139,0)),97,MATCH($BC400,'2008'!$A$44:$A$139,0))</f>
        <v>97</v>
      </c>
      <c r="BN400" s="2">
        <f>IF(ISNA(MATCH($BC400,'2009'!$A$44:$A$139,0)),97,MATCH($BC400,'2009'!$A$44:$A$139,0))</f>
        <v>97</v>
      </c>
      <c r="BO400" s="154">
        <f>IF(ISNA(MATCH($BC400,'2010'!$A$44:$A$139,0)),97,MATCH($BC400,'2010'!$A$44:$A$139,0))</f>
        <v>97</v>
      </c>
      <c r="BQ400">
        <f t="shared" si="214"/>
        <v>94</v>
      </c>
      <c r="BR400" s="326"/>
      <c r="BS400" s="324"/>
      <c r="BT400" s="324">
        <f t="shared" si="215"/>
        <v>0</v>
      </c>
      <c r="BU400" s="324">
        <f t="shared" si="200"/>
        <v>2</v>
      </c>
      <c r="BV400" s="324">
        <f t="shared" si="201"/>
        <v>1.3331999999999999</v>
      </c>
      <c r="BW400" s="324">
        <f t="shared" si="202"/>
        <v>0.88871111999999997</v>
      </c>
      <c r="BX400" s="324">
        <f t="shared" si="203"/>
        <v>0.5924148325919999</v>
      </c>
      <c r="BY400" s="324">
        <f t="shared" si="204"/>
        <v>0.39490372740582713</v>
      </c>
      <c r="BZ400" s="324">
        <f t="shared" si="205"/>
        <v>0.26324282468872434</v>
      </c>
      <c r="CA400" s="324">
        <f t="shared" si="206"/>
        <v>0.17547766693750363</v>
      </c>
      <c r="CB400" s="324">
        <f t="shared" si="207"/>
        <v>0.11697341278053992</v>
      </c>
      <c r="CC400" s="325">
        <f t="shared" si="208"/>
        <v>7.7974476959507905E-2</v>
      </c>
    </row>
    <row r="401" spans="2:81" ht="13.5" thickBot="1">
      <c r="B401" s="138">
        <v>217</v>
      </c>
      <c r="C401" s="52">
        <f t="shared" si="186"/>
        <v>7</v>
      </c>
      <c r="D401" s="52">
        <f t="shared" si="209"/>
        <v>0</v>
      </c>
      <c r="E401" s="99"/>
      <c r="F401" s="2">
        <f t="shared" si="216"/>
        <v>396</v>
      </c>
      <c r="G401" s="100">
        <v>28</v>
      </c>
      <c r="H401" s="169">
        <f t="shared" si="187"/>
        <v>0</v>
      </c>
      <c r="I401" s="169">
        <f t="shared" si="188"/>
        <v>0</v>
      </c>
      <c r="J401" s="331">
        <f t="shared" si="189"/>
        <v>0</v>
      </c>
      <c r="K401" s="99"/>
      <c r="L401" s="268"/>
      <c r="M401" s="268" t="e">
        <f>(INDEX(Finish_table!R$4:R$83,MATCH('10Year_History_Results'!$G401,Finish_table!S$4:S$83,0),1))</f>
        <v>#N/A</v>
      </c>
      <c r="N401" s="268" t="e">
        <f>(INDEX(Finish_table!Z$4:Z$99,MATCH('10Year_History_Results'!$G401,Finish_table!AA$4:AA$99,0),1))</f>
        <v>#N/A</v>
      </c>
      <c r="O401" s="268" t="e">
        <f>(INDEX(Finish_table!AI$4:AI$99,MATCH('10Year_History_Results'!$G401,Finish_table!AJ$4:AJ$99,0),1))</f>
        <v>#N/A</v>
      </c>
      <c r="P401" s="268" t="e">
        <f>(INDEX(Finish_table!AR$4:AR$99,MATCH('10Year_History_Results'!$G401,Finish_table!AS$4:AS$99,0),1))</f>
        <v>#N/A</v>
      </c>
      <c r="Q401" s="268" t="e">
        <f>(INDEX(Finish_table!BA$4:BA$99,MATCH('10Year_History_Results'!$G401,Finish_table!BB$4:BB$99,0),1))</f>
        <v>#N/A</v>
      </c>
      <c r="R401" s="268" t="e">
        <f>(INDEX(Finish_table!BJ$4:BJ$99,MATCH('10Year_History_Results'!$G401,Finish_table!BK$4:BK$99,0),1))</f>
        <v>#N/A</v>
      </c>
      <c r="S401" s="268" t="e">
        <f>(INDEX(Finish_table!BS$4:BS$99,MATCH('10Year_History_Results'!$G401,Finish_table!BT$4:BT$99,0),1))</f>
        <v>#N/A</v>
      </c>
      <c r="T401" s="268" t="e">
        <f>(INDEX(Finish_table!CB$4:CB$99,MATCH('10Year_History_Results'!$G401,Finish_table!CC$4:CC$99,0),1))</f>
        <v>#N/A</v>
      </c>
      <c r="U401" s="268" t="e">
        <f>(INDEX(Finish_table!CK$4:CK$99,MATCH('10Year_History_Results'!$G401,Finish_table!CL$4:CL$99,0),1))</f>
        <v>#N/A</v>
      </c>
      <c r="V401" s="288" t="e">
        <f>(INDEX(Finish_table!CT$4:CT$99,MATCH('10Year_History_Results'!$G401,Finish_table!CU$4:CU$99,0),1))</f>
        <v>#N/A</v>
      </c>
      <c r="W401" s="2"/>
      <c r="Z401">
        <f t="shared" si="190"/>
        <v>28</v>
      </c>
      <c r="AA401" s="117"/>
      <c r="AB401" s="2"/>
      <c r="AC401" s="2">
        <f t="shared" si="210"/>
        <v>0</v>
      </c>
      <c r="AD401" s="2">
        <f t="shared" si="191"/>
        <v>0</v>
      </c>
      <c r="AE401" s="2">
        <f t="shared" si="192"/>
        <v>0</v>
      </c>
      <c r="AF401" s="2">
        <f t="shared" si="193"/>
        <v>0</v>
      </c>
      <c r="AG401" s="2">
        <f t="shared" si="194"/>
        <v>0</v>
      </c>
      <c r="AH401" s="2">
        <f t="shared" si="195"/>
        <v>0</v>
      </c>
      <c r="AI401" s="2">
        <f t="shared" si="196"/>
        <v>0</v>
      </c>
      <c r="AJ401" s="2">
        <f t="shared" si="197"/>
        <v>0</v>
      </c>
      <c r="AK401" s="2">
        <f t="shared" si="198"/>
        <v>0</v>
      </c>
      <c r="AL401" s="154">
        <f t="shared" si="199"/>
        <v>0</v>
      </c>
      <c r="AM401" s="2">
        <f t="shared" si="211"/>
        <v>0</v>
      </c>
      <c r="AN401" s="2"/>
      <c r="AO401">
        <f t="shared" si="212"/>
        <v>28</v>
      </c>
      <c r="AP401" s="117"/>
      <c r="AQ401" s="2"/>
      <c r="AR401" s="2">
        <f>INDEX('2001'!$B$44:$B$140,'10Year_History_Results'!BF401)</f>
        <v>0</v>
      </c>
      <c r="AS401" s="2">
        <f>INDEX('2002'!$B$44:$B$140,'10Year_History_Results'!BG401)</f>
        <v>0</v>
      </c>
      <c r="AT401" s="2">
        <f>INDEX('2003'!$B$44:$B$140,'10Year_History_Results'!BH401)</f>
        <v>0</v>
      </c>
      <c r="AU401" s="2">
        <f>INDEX('2004'!$B$44:$B$140,'10Year_History_Results'!BI401)</f>
        <v>0</v>
      </c>
      <c r="AV401" s="2">
        <f>INDEX('2005'!$B$44:$B$140,'10Year_History_Results'!BJ401)</f>
        <v>0</v>
      </c>
      <c r="AW401" s="2">
        <f>INDEX('2006'!$B$44:$B$140,'10Year_History_Results'!BK401)</f>
        <v>0</v>
      </c>
      <c r="AX401" s="2">
        <f>INDEX('2007'!$B$44:$B$140,'10Year_History_Results'!BL401)</f>
        <v>0</v>
      </c>
      <c r="AY401" s="2">
        <f>INDEX('2008'!$B$44:$B$140,'10Year_History_Results'!BM401)</f>
        <v>0</v>
      </c>
      <c r="AZ401" s="2">
        <f>INDEX('2009'!$B$44:$B$140,'10Year_History_Results'!BN401)</f>
        <v>0</v>
      </c>
      <c r="BA401" s="154">
        <f>INDEX('2010'!$B$44:$B$140,'10Year_History_Results'!BO401)</f>
        <v>0</v>
      </c>
      <c r="BC401">
        <f t="shared" si="213"/>
        <v>28</v>
      </c>
      <c r="BD401" s="117"/>
      <c r="BE401" s="2"/>
      <c r="BF401" s="2">
        <f>IF(ISNA(MATCH($BC401,'2001'!$A$44:$A$139,0)),97,MATCH($BC401,'2001'!$A$44:$A$139,0))</f>
        <v>97</v>
      </c>
      <c r="BG401" s="2">
        <f>IF(ISNA(MATCH($BC401,'2002'!$A$44:$A$139,0)),97,MATCH($BC401,'2002'!$A$44:$A$139,0))</f>
        <v>97</v>
      </c>
      <c r="BH401" s="2">
        <f>IF(ISNA(MATCH($BC401,'2003'!$A$44:$A$139,0)),97,MATCH($BC401,'2003'!$A$44:$A$139,0))</f>
        <v>97</v>
      </c>
      <c r="BI401" s="2">
        <f>IF(ISNA(MATCH($BC401,'2004'!$A$44:$A$139,0)),97,MATCH($BC401,'2004'!$A$44:$A$139,0))</f>
        <v>97</v>
      </c>
      <c r="BJ401" s="2">
        <f>IF(ISNA(MATCH($BC401,'2005'!$A$44:$A$139,0)),97,MATCH($BC401,'2005'!$A$44:$A$139,0))</f>
        <v>97</v>
      </c>
      <c r="BK401" s="2">
        <f>IF(ISNA(MATCH($BC401,'2006'!$A$44:$A$139,0)),97,MATCH($BC401,'2006'!$A$44:$A$139,0))</f>
        <v>97</v>
      </c>
      <c r="BL401" s="2">
        <f>IF(ISNA(MATCH($BC401,'2007'!$A$44:$A$139,0)),97,MATCH($BC401,'2007'!$A$44:$A$139,0))</f>
        <v>97</v>
      </c>
      <c r="BM401" s="2">
        <f>IF(ISNA(MATCH($BC401,'2008'!$A$44:$A$139,0)),97,MATCH($BC401,'2008'!$A$44:$A$139,0))</f>
        <v>97</v>
      </c>
      <c r="BN401" s="2">
        <f>IF(ISNA(MATCH($BC401,'2009'!$A$44:$A$139,0)),97,MATCH($BC401,'2009'!$A$44:$A$139,0))</f>
        <v>97</v>
      </c>
      <c r="BO401" s="154">
        <f>IF(ISNA(MATCH($BC401,'2010'!$A$44:$A$139,0)),97,MATCH($BC401,'2010'!$A$44:$A$139,0))</f>
        <v>97</v>
      </c>
      <c r="BQ401">
        <f t="shared" si="214"/>
        <v>28</v>
      </c>
      <c r="BR401" s="326"/>
      <c r="BS401" s="324"/>
      <c r="BT401" s="324">
        <f t="shared" si="215"/>
        <v>0</v>
      </c>
      <c r="BU401" s="324">
        <f t="shared" si="200"/>
        <v>0</v>
      </c>
      <c r="BV401" s="324">
        <f t="shared" si="201"/>
        <v>0</v>
      </c>
      <c r="BW401" s="324">
        <f t="shared" si="202"/>
        <v>0</v>
      </c>
      <c r="BX401" s="324">
        <f t="shared" si="203"/>
        <v>0</v>
      </c>
      <c r="BY401" s="324">
        <f t="shared" si="204"/>
        <v>0</v>
      </c>
      <c r="BZ401" s="324">
        <f t="shared" si="205"/>
        <v>0</v>
      </c>
      <c r="CA401" s="324">
        <f t="shared" si="206"/>
        <v>0</v>
      </c>
      <c r="CB401" s="324">
        <f t="shared" si="207"/>
        <v>0</v>
      </c>
      <c r="CC401" s="325">
        <f t="shared" si="208"/>
        <v>0</v>
      </c>
    </row>
    <row r="402" spans="2:81" ht="13.5" thickBot="1">
      <c r="B402" s="138">
        <v>217</v>
      </c>
      <c r="C402" s="52">
        <f t="shared" si="186"/>
        <v>8</v>
      </c>
      <c r="D402" s="52">
        <f t="shared" si="209"/>
        <v>0</v>
      </c>
      <c r="E402" s="99"/>
      <c r="F402" s="2">
        <f t="shared" si="216"/>
        <v>397</v>
      </c>
      <c r="G402" s="100">
        <v>80</v>
      </c>
      <c r="H402" s="169">
        <f t="shared" si="187"/>
        <v>0</v>
      </c>
      <c r="I402" s="169">
        <f t="shared" si="188"/>
        <v>0</v>
      </c>
      <c r="J402" s="331">
        <f t="shared" si="189"/>
        <v>0</v>
      </c>
      <c r="K402" s="99"/>
      <c r="L402" s="268"/>
      <c r="M402" s="268" t="e">
        <f>(INDEX(Finish_table!R$4:R$83,MATCH('10Year_History_Results'!$G402,Finish_table!S$4:S$83,0),1))</f>
        <v>#N/A</v>
      </c>
      <c r="N402" s="268" t="e">
        <f>(INDEX(Finish_table!Z$4:Z$99,MATCH('10Year_History_Results'!$G402,Finish_table!AA$4:AA$99,0),1))</f>
        <v>#N/A</v>
      </c>
      <c r="O402" s="268" t="e">
        <f>(INDEX(Finish_table!AI$4:AI$99,MATCH('10Year_History_Results'!$G402,Finish_table!AJ$4:AJ$99,0),1))</f>
        <v>#N/A</v>
      </c>
      <c r="P402" s="268" t="e">
        <f>(INDEX(Finish_table!AR$4:AR$99,MATCH('10Year_History_Results'!$G402,Finish_table!AS$4:AS$99,0),1))</f>
        <v>#N/A</v>
      </c>
      <c r="Q402" s="268" t="e">
        <f>(INDEX(Finish_table!BA$4:BA$99,MATCH('10Year_History_Results'!$G402,Finish_table!BB$4:BB$99,0),1))</f>
        <v>#N/A</v>
      </c>
      <c r="R402" s="268" t="e">
        <f>(INDEX(Finish_table!BJ$4:BJ$99,MATCH('10Year_History_Results'!$G402,Finish_table!BK$4:BK$99,0),1))</f>
        <v>#N/A</v>
      </c>
      <c r="S402" s="268" t="e">
        <f>(INDEX(Finish_table!BS$4:BS$99,MATCH('10Year_History_Results'!$G402,Finish_table!BT$4:BT$99,0),1))</f>
        <v>#N/A</v>
      </c>
      <c r="T402" s="268" t="e">
        <f>(INDEX(Finish_table!CB$4:CB$99,MATCH('10Year_History_Results'!$G402,Finish_table!CC$4:CC$99,0),1))</f>
        <v>#N/A</v>
      </c>
      <c r="U402" s="268" t="e">
        <f>(INDEX(Finish_table!CK$4:CK$99,MATCH('10Year_History_Results'!$G402,Finish_table!CL$4:CL$99,0),1))</f>
        <v>#N/A</v>
      </c>
      <c r="V402" s="288" t="e">
        <f>(INDEX(Finish_table!CT$4:CT$99,MATCH('10Year_History_Results'!$G402,Finish_table!CU$4:CU$99,0),1))</f>
        <v>#N/A</v>
      </c>
      <c r="W402" s="2"/>
      <c r="Z402">
        <f t="shared" si="190"/>
        <v>80</v>
      </c>
      <c r="AA402" s="117"/>
      <c r="AB402" s="2"/>
      <c r="AC402" s="2">
        <f t="shared" si="210"/>
        <v>0</v>
      </c>
      <c r="AD402" s="2">
        <f t="shared" si="191"/>
        <v>0</v>
      </c>
      <c r="AE402" s="2">
        <f t="shared" si="192"/>
        <v>0</v>
      </c>
      <c r="AF402" s="2">
        <f t="shared" si="193"/>
        <v>0</v>
      </c>
      <c r="AG402" s="2">
        <f t="shared" si="194"/>
        <v>0</v>
      </c>
      <c r="AH402" s="2">
        <f t="shared" si="195"/>
        <v>0</v>
      </c>
      <c r="AI402" s="2">
        <f t="shared" si="196"/>
        <v>0</v>
      </c>
      <c r="AJ402" s="2">
        <f t="shared" si="197"/>
        <v>0</v>
      </c>
      <c r="AK402" s="2">
        <f t="shared" si="198"/>
        <v>0</v>
      </c>
      <c r="AL402" s="154">
        <f t="shared" si="199"/>
        <v>0</v>
      </c>
      <c r="AM402" s="2">
        <f t="shared" si="211"/>
        <v>0</v>
      </c>
      <c r="AN402" s="2"/>
      <c r="AO402">
        <f t="shared" si="212"/>
        <v>80</v>
      </c>
      <c r="AP402" s="117"/>
      <c r="AQ402" s="2"/>
      <c r="AR402" s="2">
        <f>INDEX('2001'!$B$44:$B$140,'10Year_History_Results'!BF402)</f>
        <v>0</v>
      </c>
      <c r="AS402" s="2">
        <f>INDEX('2002'!$B$44:$B$140,'10Year_History_Results'!BG402)</f>
        <v>0</v>
      </c>
      <c r="AT402" s="2">
        <f>INDEX('2003'!$B$44:$B$140,'10Year_History_Results'!BH402)</f>
        <v>0</v>
      </c>
      <c r="AU402" s="2">
        <f>INDEX('2004'!$B$44:$B$140,'10Year_History_Results'!BI402)</f>
        <v>0</v>
      </c>
      <c r="AV402" s="2">
        <f>INDEX('2005'!$B$44:$B$140,'10Year_History_Results'!BJ402)</f>
        <v>0</v>
      </c>
      <c r="AW402" s="2">
        <f>INDEX('2006'!$B$44:$B$140,'10Year_History_Results'!BK402)</f>
        <v>0</v>
      </c>
      <c r="AX402" s="2">
        <f>INDEX('2007'!$B$44:$B$140,'10Year_History_Results'!BL402)</f>
        <v>0</v>
      </c>
      <c r="AY402" s="2">
        <f>INDEX('2008'!$B$44:$B$140,'10Year_History_Results'!BM402)</f>
        <v>0</v>
      </c>
      <c r="AZ402" s="2">
        <f>INDEX('2009'!$B$44:$B$140,'10Year_History_Results'!BN402)</f>
        <v>0</v>
      </c>
      <c r="BA402" s="154">
        <f>INDEX('2010'!$B$44:$B$140,'10Year_History_Results'!BO402)</f>
        <v>0</v>
      </c>
      <c r="BC402">
        <f t="shared" si="213"/>
        <v>80</v>
      </c>
      <c r="BD402" s="117"/>
      <c r="BE402" s="2"/>
      <c r="BF402" s="2">
        <f>IF(ISNA(MATCH($BC402,'2001'!$A$44:$A$139,0)),97,MATCH($BC402,'2001'!$A$44:$A$139,0))</f>
        <v>97</v>
      </c>
      <c r="BG402" s="2">
        <f>IF(ISNA(MATCH($BC402,'2002'!$A$44:$A$139,0)),97,MATCH($BC402,'2002'!$A$44:$A$139,0))</f>
        <v>97</v>
      </c>
      <c r="BH402" s="2">
        <f>IF(ISNA(MATCH($BC402,'2003'!$A$44:$A$139,0)),97,MATCH($BC402,'2003'!$A$44:$A$139,0))</f>
        <v>97</v>
      </c>
      <c r="BI402" s="2">
        <f>IF(ISNA(MATCH($BC402,'2004'!$A$44:$A$139,0)),97,MATCH($BC402,'2004'!$A$44:$A$139,0))</f>
        <v>97</v>
      </c>
      <c r="BJ402" s="2">
        <f>IF(ISNA(MATCH($BC402,'2005'!$A$44:$A$139,0)),97,MATCH($BC402,'2005'!$A$44:$A$139,0))</f>
        <v>97</v>
      </c>
      <c r="BK402" s="2">
        <f>IF(ISNA(MATCH($BC402,'2006'!$A$44:$A$139,0)),97,MATCH($BC402,'2006'!$A$44:$A$139,0))</f>
        <v>97</v>
      </c>
      <c r="BL402" s="2">
        <f>IF(ISNA(MATCH($BC402,'2007'!$A$44:$A$139,0)),97,MATCH($BC402,'2007'!$A$44:$A$139,0))</f>
        <v>97</v>
      </c>
      <c r="BM402" s="2">
        <f>IF(ISNA(MATCH($BC402,'2008'!$A$44:$A$139,0)),97,MATCH($BC402,'2008'!$A$44:$A$139,0))</f>
        <v>97</v>
      </c>
      <c r="BN402" s="2">
        <f>IF(ISNA(MATCH($BC402,'2009'!$A$44:$A$139,0)),97,MATCH($BC402,'2009'!$A$44:$A$139,0))</f>
        <v>97</v>
      </c>
      <c r="BO402" s="154">
        <f>IF(ISNA(MATCH($BC402,'2010'!$A$44:$A$139,0)),97,MATCH($BC402,'2010'!$A$44:$A$139,0))</f>
        <v>97</v>
      </c>
      <c r="BQ402">
        <f t="shared" si="214"/>
        <v>80</v>
      </c>
      <c r="BR402" s="326"/>
      <c r="BS402" s="324"/>
      <c r="BT402" s="324">
        <f t="shared" si="215"/>
        <v>0</v>
      </c>
      <c r="BU402" s="324">
        <f t="shared" si="200"/>
        <v>0</v>
      </c>
      <c r="BV402" s="324">
        <f t="shared" si="201"/>
        <v>0</v>
      </c>
      <c r="BW402" s="324">
        <f t="shared" si="202"/>
        <v>0</v>
      </c>
      <c r="BX402" s="324">
        <f t="shared" si="203"/>
        <v>0</v>
      </c>
      <c r="BY402" s="324">
        <f t="shared" si="204"/>
        <v>0</v>
      </c>
      <c r="BZ402" s="324">
        <f t="shared" si="205"/>
        <v>0</v>
      </c>
      <c r="CA402" s="324">
        <f t="shared" si="206"/>
        <v>0</v>
      </c>
      <c r="CB402" s="324">
        <f t="shared" si="207"/>
        <v>0</v>
      </c>
      <c r="CC402" s="325">
        <f t="shared" si="208"/>
        <v>0</v>
      </c>
    </row>
    <row r="403" spans="2:81" ht="13.5" thickBot="1">
      <c r="B403" s="138">
        <v>217</v>
      </c>
      <c r="C403" s="52">
        <f t="shared" si="186"/>
        <v>9</v>
      </c>
      <c r="D403" s="52">
        <f t="shared" si="209"/>
        <v>0</v>
      </c>
      <c r="E403" s="99"/>
      <c r="F403" s="2">
        <f t="shared" si="216"/>
        <v>398</v>
      </c>
      <c r="G403" s="100">
        <v>232</v>
      </c>
      <c r="H403" s="169">
        <f t="shared" si="187"/>
        <v>0</v>
      </c>
      <c r="I403" s="169">
        <f t="shared" si="188"/>
        <v>0</v>
      </c>
      <c r="J403" s="331">
        <f t="shared" si="189"/>
        <v>0</v>
      </c>
      <c r="K403" s="99"/>
      <c r="L403" s="268"/>
      <c r="M403" s="268" t="e">
        <f>(INDEX(Finish_table!R$4:R$83,MATCH('10Year_History_Results'!$G403,Finish_table!S$4:S$83,0),1))</f>
        <v>#N/A</v>
      </c>
      <c r="N403" s="268" t="e">
        <f>(INDEX(Finish_table!Z$4:Z$99,MATCH('10Year_History_Results'!$G403,Finish_table!AA$4:AA$99,0),1))</f>
        <v>#N/A</v>
      </c>
      <c r="O403" s="268" t="e">
        <f>(INDEX(Finish_table!AI$4:AI$99,MATCH('10Year_History_Results'!$G403,Finish_table!AJ$4:AJ$99,0),1))</f>
        <v>#N/A</v>
      </c>
      <c r="P403" s="268" t="e">
        <f>(INDEX(Finish_table!AR$4:AR$99,MATCH('10Year_History_Results'!$G403,Finish_table!AS$4:AS$99,0),1))</f>
        <v>#N/A</v>
      </c>
      <c r="Q403" s="268" t="e">
        <f>(INDEX(Finish_table!BA$4:BA$99,MATCH('10Year_History_Results'!$G403,Finish_table!BB$4:BB$99,0),1))</f>
        <v>#N/A</v>
      </c>
      <c r="R403" s="268" t="e">
        <f>(INDEX(Finish_table!BJ$4:BJ$99,MATCH('10Year_History_Results'!$G403,Finish_table!BK$4:BK$99,0),1))</f>
        <v>#N/A</v>
      </c>
      <c r="S403" s="268" t="e">
        <f>(INDEX(Finish_table!BS$4:BS$99,MATCH('10Year_History_Results'!$G403,Finish_table!BT$4:BT$99,0),1))</f>
        <v>#N/A</v>
      </c>
      <c r="T403" s="268" t="e">
        <f>(INDEX(Finish_table!CB$4:CB$99,MATCH('10Year_History_Results'!$G403,Finish_table!CC$4:CC$99,0),1))</f>
        <v>#N/A</v>
      </c>
      <c r="U403" s="268" t="e">
        <f>(INDEX(Finish_table!CK$4:CK$99,MATCH('10Year_History_Results'!$G403,Finish_table!CL$4:CL$99,0),1))</f>
        <v>#N/A</v>
      </c>
      <c r="V403" s="288" t="e">
        <f>(INDEX(Finish_table!CT$4:CT$99,MATCH('10Year_History_Results'!$G403,Finish_table!CU$4:CU$99,0),1))</f>
        <v>#N/A</v>
      </c>
      <c r="W403" s="2"/>
      <c r="Z403">
        <f t="shared" si="190"/>
        <v>232</v>
      </c>
      <c r="AA403" s="117"/>
      <c r="AB403" s="2"/>
      <c r="AC403" s="2">
        <f t="shared" si="210"/>
        <v>0</v>
      </c>
      <c r="AD403" s="2">
        <f t="shared" si="191"/>
        <v>0</v>
      </c>
      <c r="AE403" s="2">
        <f t="shared" si="192"/>
        <v>0</v>
      </c>
      <c r="AF403" s="2">
        <f t="shared" si="193"/>
        <v>0</v>
      </c>
      <c r="AG403" s="2">
        <f t="shared" si="194"/>
        <v>0</v>
      </c>
      <c r="AH403" s="2">
        <f t="shared" si="195"/>
        <v>0</v>
      </c>
      <c r="AI403" s="2">
        <f t="shared" si="196"/>
        <v>0</v>
      </c>
      <c r="AJ403" s="2">
        <f t="shared" si="197"/>
        <v>0</v>
      </c>
      <c r="AK403" s="2">
        <f t="shared" si="198"/>
        <v>0</v>
      </c>
      <c r="AL403" s="154">
        <f t="shared" si="199"/>
        <v>0</v>
      </c>
      <c r="AM403" s="2">
        <f t="shared" si="211"/>
        <v>0</v>
      </c>
      <c r="AN403" s="2"/>
      <c r="AO403">
        <f t="shared" si="212"/>
        <v>232</v>
      </c>
      <c r="AP403" s="117"/>
      <c r="AQ403" s="2"/>
      <c r="AR403" s="2">
        <f>INDEX('2001'!$B$44:$B$140,'10Year_History_Results'!BF403)</f>
        <v>0</v>
      </c>
      <c r="AS403" s="2">
        <f>INDEX('2002'!$B$44:$B$140,'10Year_History_Results'!BG403)</f>
        <v>0</v>
      </c>
      <c r="AT403" s="2">
        <f>INDEX('2003'!$B$44:$B$140,'10Year_History_Results'!BH403)</f>
        <v>0</v>
      </c>
      <c r="AU403" s="2">
        <f>INDEX('2004'!$B$44:$B$140,'10Year_History_Results'!BI403)</f>
        <v>0</v>
      </c>
      <c r="AV403" s="2">
        <f>INDEX('2005'!$B$44:$B$140,'10Year_History_Results'!BJ403)</f>
        <v>0</v>
      </c>
      <c r="AW403" s="2">
        <f>INDEX('2006'!$B$44:$B$140,'10Year_History_Results'!BK403)</f>
        <v>0</v>
      </c>
      <c r="AX403" s="2">
        <f>INDEX('2007'!$B$44:$B$140,'10Year_History_Results'!BL403)</f>
        <v>0</v>
      </c>
      <c r="AY403" s="2">
        <f>INDEX('2008'!$B$44:$B$140,'10Year_History_Results'!BM403)</f>
        <v>0</v>
      </c>
      <c r="AZ403" s="2">
        <f>INDEX('2009'!$B$44:$B$140,'10Year_History_Results'!BN403)</f>
        <v>0</v>
      </c>
      <c r="BA403" s="154">
        <f>INDEX('2010'!$B$44:$B$140,'10Year_History_Results'!BO403)</f>
        <v>0</v>
      </c>
      <c r="BC403">
        <f t="shared" si="213"/>
        <v>232</v>
      </c>
      <c r="BD403" s="117"/>
      <c r="BE403" s="2"/>
      <c r="BF403" s="2">
        <f>IF(ISNA(MATCH($BC403,'2001'!$A$44:$A$139,0)),97,MATCH($BC403,'2001'!$A$44:$A$139,0))</f>
        <v>97</v>
      </c>
      <c r="BG403" s="2">
        <f>IF(ISNA(MATCH($BC403,'2002'!$A$44:$A$139,0)),97,MATCH($BC403,'2002'!$A$44:$A$139,0))</f>
        <v>97</v>
      </c>
      <c r="BH403" s="2">
        <f>IF(ISNA(MATCH($BC403,'2003'!$A$44:$A$139,0)),97,MATCH($BC403,'2003'!$A$44:$A$139,0))</f>
        <v>97</v>
      </c>
      <c r="BI403" s="2">
        <f>IF(ISNA(MATCH($BC403,'2004'!$A$44:$A$139,0)),97,MATCH($BC403,'2004'!$A$44:$A$139,0))</f>
        <v>97</v>
      </c>
      <c r="BJ403" s="2">
        <f>IF(ISNA(MATCH($BC403,'2005'!$A$44:$A$139,0)),97,MATCH($BC403,'2005'!$A$44:$A$139,0))</f>
        <v>97</v>
      </c>
      <c r="BK403" s="2">
        <f>IF(ISNA(MATCH($BC403,'2006'!$A$44:$A$139,0)),97,MATCH($BC403,'2006'!$A$44:$A$139,0))</f>
        <v>97</v>
      </c>
      <c r="BL403" s="2">
        <f>IF(ISNA(MATCH($BC403,'2007'!$A$44:$A$139,0)),97,MATCH($BC403,'2007'!$A$44:$A$139,0))</f>
        <v>97</v>
      </c>
      <c r="BM403" s="2">
        <f>IF(ISNA(MATCH($BC403,'2008'!$A$44:$A$139,0)),97,MATCH($BC403,'2008'!$A$44:$A$139,0))</f>
        <v>97</v>
      </c>
      <c r="BN403" s="2">
        <f>IF(ISNA(MATCH($BC403,'2009'!$A$44:$A$139,0)),97,MATCH($BC403,'2009'!$A$44:$A$139,0))</f>
        <v>97</v>
      </c>
      <c r="BO403" s="154">
        <f>IF(ISNA(MATCH($BC403,'2010'!$A$44:$A$139,0)),97,MATCH($BC403,'2010'!$A$44:$A$139,0))</f>
        <v>97</v>
      </c>
      <c r="BQ403">
        <f t="shared" si="214"/>
        <v>232</v>
      </c>
      <c r="BR403" s="326"/>
      <c r="BS403" s="324"/>
      <c r="BT403" s="324">
        <f t="shared" si="215"/>
        <v>0</v>
      </c>
      <c r="BU403" s="324">
        <f t="shared" si="200"/>
        <v>0</v>
      </c>
      <c r="BV403" s="324">
        <f t="shared" si="201"/>
        <v>0</v>
      </c>
      <c r="BW403" s="324">
        <f t="shared" si="202"/>
        <v>0</v>
      </c>
      <c r="BX403" s="324">
        <f t="shared" si="203"/>
        <v>0</v>
      </c>
      <c r="BY403" s="324">
        <f t="shared" si="204"/>
        <v>0</v>
      </c>
      <c r="BZ403" s="324">
        <f t="shared" si="205"/>
        <v>0</v>
      </c>
      <c r="CA403" s="324">
        <f t="shared" si="206"/>
        <v>0</v>
      </c>
      <c r="CB403" s="324">
        <f t="shared" si="207"/>
        <v>0</v>
      </c>
      <c r="CC403" s="325">
        <f t="shared" si="208"/>
        <v>0</v>
      </c>
    </row>
    <row r="404" spans="2:81" ht="13.5" thickBot="1">
      <c r="B404" s="149">
        <v>217</v>
      </c>
      <c r="C404" s="52">
        <f t="shared" si="186"/>
        <v>10</v>
      </c>
      <c r="D404" s="52">
        <f t="shared" si="209"/>
        <v>10</v>
      </c>
      <c r="E404" s="99"/>
      <c r="F404" s="2">
        <f t="shared" si="216"/>
        <v>399</v>
      </c>
      <c r="G404" s="100">
        <v>255</v>
      </c>
      <c r="H404" s="169">
        <f t="shared" si="187"/>
        <v>0</v>
      </c>
      <c r="I404" s="169">
        <f t="shared" si="188"/>
        <v>0</v>
      </c>
      <c r="J404" s="331">
        <f t="shared" si="189"/>
        <v>0</v>
      </c>
      <c r="K404" s="99"/>
      <c r="L404" s="268"/>
      <c r="M404" s="268" t="e">
        <f>(INDEX(Finish_table!R$4:R$83,MATCH('10Year_History_Results'!$G404,Finish_table!S$4:S$83,0),1))</f>
        <v>#N/A</v>
      </c>
      <c r="N404" s="268" t="e">
        <f>(INDEX(Finish_table!Z$4:Z$99,MATCH('10Year_History_Results'!$G404,Finish_table!AA$4:AA$99,0),1))</f>
        <v>#N/A</v>
      </c>
      <c r="O404" s="268" t="e">
        <f>(INDEX(Finish_table!AI$4:AI$99,MATCH('10Year_History_Results'!$G404,Finish_table!AJ$4:AJ$99,0),1))</f>
        <v>#N/A</v>
      </c>
      <c r="P404" s="268" t="e">
        <f>(INDEX(Finish_table!AR$4:AR$99,MATCH('10Year_History_Results'!$G404,Finish_table!AS$4:AS$99,0),1))</f>
        <v>#N/A</v>
      </c>
      <c r="Q404" s="268" t="e">
        <f>(INDEX(Finish_table!BA$4:BA$99,MATCH('10Year_History_Results'!$G404,Finish_table!BB$4:BB$99,0),1))</f>
        <v>#N/A</v>
      </c>
      <c r="R404" s="268" t="e">
        <f>(INDEX(Finish_table!BJ$4:BJ$99,MATCH('10Year_History_Results'!$G404,Finish_table!BK$4:BK$99,0),1))</f>
        <v>#N/A</v>
      </c>
      <c r="S404" s="268" t="e">
        <f>(INDEX(Finish_table!BS$4:BS$99,MATCH('10Year_History_Results'!$G404,Finish_table!BT$4:BT$99,0),1))</f>
        <v>#N/A</v>
      </c>
      <c r="T404" s="268" t="e">
        <f>(INDEX(Finish_table!CB$4:CB$99,MATCH('10Year_History_Results'!$G404,Finish_table!CC$4:CC$99,0),1))</f>
        <v>#N/A</v>
      </c>
      <c r="U404" s="268" t="e">
        <f>(INDEX(Finish_table!CK$4:CK$99,MATCH('10Year_History_Results'!$G404,Finish_table!CL$4:CL$99,0),1))</f>
        <v>#N/A</v>
      </c>
      <c r="V404" s="288" t="e">
        <f>(INDEX(Finish_table!CT$4:CT$99,MATCH('10Year_History_Results'!$G404,Finish_table!CU$4:CU$99,0),1))</f>
        <v>#N/A</v>
      </c>
      <c r="W404" s="2"/>
      <c r="Z404">
        <f t="shared" si="190"/>
        <v>255</v>
      </c>
      <c r="AA404" s="117"/>
      <c r="AB404" s="2"/>
      <c r="AC404" s="2">
        <f t="shared" si="210"/>
        <v>0</v>
      </c>
      <c r="AD404" s="2">
        <f t="shared" si="191"/>
        <v>0</v>
      </c>
      <c r="AE404" s="2">
        <f t="shared" si="192"/>
        <v>0</v>
      </c>
      <c r="AF404" s="2">
        <f t="shared" si="193"/>
        <v>0</v>
      </c>
      <c r="AG404" s="2">
        <f t="shared" si="194"/>
        <v>0</v>
      </c>
      <c r="AH404" s="2">
        <f t="shared" si="195"/>
        <v>0</v>
      </c>
      <c r="AI404" s="2">
        <f t="shared" si="196"/>
        <v>0</v>
      </c>
      <c r="AJ404" s="2">
        <f t="shared" si="197"/>
        <v>0</v>
      </c>
      <c r="AK404" s="2">
        <f t="shared" si="198"/>
        <v>0</v>
      </c>
      <c r="AL404" s="154">
        <f t="shared" si="199"/>
        <v>0</v>
      </c>
      <c r="AM404" s="2">
        <f t="shared" si="211"/>
        <v>0</v>
      </c>
      <c r="AN404" s="2"/>
      <c r="AO404">
        <f t="shared" si="212"/>
        <v>255</v>
      </c>
      <c r="AP404" s="117"/>
      <c r="AQ404" s="2"/>
      <c r="AR404" s="2">
        <f>INDEX('2001'!$B$44:$B$140,'10Year_History_Results'!BF404)</f>
        <v>0</v>
      </c>
      <c r="AS404" s="2">
        <f>INDEX('2002'!$B$44:$B$140,'10Year_History_Results'!BG404)</f>
        <v>0</v>
      </c>
      <c r="AT404" s="2">
        <f>INDEX('2003'!$B$44:$B$140,'10Year_History_Results'!BH404)</f>
        <v>0</v>
      </c>
      <c r="AU404" s="2">
        <f>INDEX('2004'!$B$44:$B$140,'10Year_History_Results'!BI404)</f>
        <v>0</v>
      </c>
      <c r="AV404" s="2">
        <f>INDEX('2005'!$B$44:$B$140,'10Year_History_Results'!BJ404)</f>
        <v>0</v>
      </c>
      <c r="AW404" s="2">
        <f>INDEX('2006'!$B$44:$B$140,'10Year_History_Results'!BK404)</f>
        <v>0</v>
      </c>
      <c r="AX404" s="2">
        <f>INDEX('2007'!$B$44:$B$140,'10Year_History_Results'!BL404)</f>
        <v>0</v>
      </c>
      <c r="AY404" s="2">
        <f>INDEX('2008'!$B$44:$B$140,'10Year_History_Results'!BM404)</f>
        <v>0</v>
      </c>
      <c r="AZ404" s="2">
        <f>INDEX('2009'!$B$44:$B$140,'10Year_History_Results'!BN404)</f>
        <v>0</v>
      </c>
      <c r="BA404" s="154">
        <f>INDEX('2010'!$B$44:$B$140,'10Year_History_Results'!BO404)</f>
        <v>0</v>
      </c>
      <c r="BC404">
        <f t="shared" si="213"/>
        <v>255</v>
      </c>
      <c r="BD404" s="117"/>
      <c r="BE404" s="2"/>
      <c r="BF404" s="2">
        <f>IF(ISNA(MATCH($BC404,'2001'!$A$44:$A$139,0)),97,MATCH($BC404,'2001'!$A$44:$A$139,0))</f>
        <v>97</v>
      </c>
      <c r="BG404" s="2">
        <f>IF(ISNA(MATCH($BC404,'2002'!$A$44:$A$139,0)),97,MATCH($BC404,'2002'!$A$44:$A$139,0))</f>
        <v>97</v>
      </c>
      <c r="BH404" s="2">
        <f>IF(ISNA(MATCH($BC404,'2003'!$A$44:$A$139,0)),97,MATCH($BC404,'2003'!$A$44:$A$139,0))</f>
        <v>97</v>
      </c>
      <c r="BI404" s="2">
        <f>IF(ISNA(MATCH($BC404,'2004'!$A$44:$A$139,0)),97,MATCH($BC404,'2004'!$A$44:$A$139,0))</f>
        <v>97</v>
      </c>
      <c r="BJ404" s="2">
        <f>IF(ISNA(MATCH($BC404,'2005'!$A$44:$A$139,0)),97,MATCH($BC404,'2005'!$A$44:$A$139,0))</f>
        <v>97</v>
      </c>
      <c r="BK404" s="2">
        <f>IF(ISNA(MATCH($BC404,'2006'!$A$44:$A$139,0)),97,MATCH($BC404,'2006'!$A$44:$A$139,0))</f>
        <v>97</v>
      </c>
      <c r="BL404" s="2">
        <f>IF(ISNA(MATCH($BC404,'2007'!$A$44:$A$139,0)),97,MATCH($BC404,'2007'!$A$44:$A$139,0))</f>
        <v>97</v>
      </c>
      <c r="BM404" s="2">
        <f>IF(ISNA(MATCH($BC404,'2008'!$A$44:$A$139,0)),97,MATCH($BC404,'2008'!$A$44:$A$139,0))</f>
        <v>97</v>
      </c>
      <c r="BN404" s="2">
        <f>IF(ISNA(MATCH($BC404,'2009'!$A$44:$A$139,0)),97,MATCH($BC404,'2009'!$A$44:$A$139,0))</f>
        <v>97</v>
      </c>
      <c r="BO404" s="154">
        <f>IF(ISNA(MATCH($BC404,'2010'!$A$44:$A$139,0)),97,MATCH($BC404,'2010'!$A$44:$A$139,0))</f>
        <v>97</v>
      </c>
      <c r="BQ404">
        <f t="shared" si="214"/>
        <v>255</v>
      </c>
      <c r="BR404" s="326"/>
      <c r="BS404" s="324"/>
      <c r="BT404" s="324">
        <f t="shared" si="215"/>
        <v>0</v>
      </c>
      <c r="BU404" s="324">
        <f t="shared" si="200"/>
        <v>0</v>
      </c>
      <c r="BV404" s="324">
        <f t="shared" si="201"/>
        <v>0</v>
      </c>
      <c r="BW404" s="324">
        <f t="shared" si="202"/>
        <v>0</v>
      </c>
      <c r="BX404" s="324">
        <f t="shared" si="203"/>
        <v>0</v>
      </c>
      <c r="BY404" s="324">
        <f t="shared" si="204"/>
        <v>0</v>
      </c>
      <c r="BZ404" s="324">
        <f t="shared" si="205"/>
        <v>0</v>
      </c>
      <c r="CA404" s="324">
        <f t="shared" si="206"/>
        <v>0</v>
      </c>
      <c r="CB404" s="324">
        <f t="shared" si="207"/>
        <v>0</v>
      </c>
      <c r="CC404" s="325">
        <f t="shared" si="208"/>
        <v>0</v>
      </c>
    </row>
    <row r="405" spans="2:81" ht="13.5" thickBot="1">
      <c r="B405" s="282">
        <v>222</v>
      </c>
      <c r="C405" s="52">
        <f t="shared" si="186"/>
        <v>1</v>
      </c>
      <c r="D405" s="52">
        <f t="shared" si="209"/>
        <v>0</v>
      </c>
      <c r="E405" s="99"/>
      <c r="F405" s="2">
        <f t="shared" si="216"/>
        <v>400</v>
      </c>
      <c r="G405" s="100">
        <v>402</v>
      </c>
      <c r="H405" s="172">
        <f t="shared" si="187"/>
        <v>0</v>
      </c>
      <c r="I405" s="172">
        <f t="shared" si="188"/>
        <v>0</v>
      </c>
      <c r="J405" s="332">
        <f t="shared" si="189"/>
        <v>0</v>
      </c>
      <c r="K405" s="98"/>
      <c r="L405" s="289"/>
      <c r="M405" s="289" t="e">
        <f>(INDEX(Finish_table!R$4:R$83,MATCH('10Year_History_Results'!$G405,Finish_table!S$4:S$83,0),1))</f>
        <v>#N/A</v>
      </c>
      <c r="N405" s="289" t="e">
        <f>(INDEX(Finish_table!Z$4:Z$99,MATCH('10Year_History_Results'!$G405,Finish_table!AA$4:AA$99,0),1))</f>
        <v>#N/A</v>
      </c>
      <c r="O405" s="289" t="e">
        <f>(INDEX(Finish_table!AI$4:AI$99,MATCH('10Year_History_Results'!$G405,Finish_table!AJ$4:AJ$99,0),1))</f>
        <v>#N/A</v>
      </c>
      <c r="P405" s="289" t="e">
        <f>(INDEX(Finish_table!AR$4:AR$99,MATCH('10Year_History_Results'!$G405,Finish_table!AS$4:AS$99,0),1))</f>
        <v>#N/A</v>
      </c>
      <c r="Q405" s="289" t="e">
        <f>(INDEX(Finish_table!BA$4:BA$99,MATCH('10Year_History_Results'!$G405,Finish_table!BB$4:BB$99,0),1))</f>
        <v>#N/A</v>
      </c>
      <c r="R405" s="289" t="e">
        <f>(INDEX(Finish_table!BJ$4:BJ$99,MATCH('10Year_History_Results'!$G405,Finish_table!BK$4:BK$99,0),1))</f>
        <v>#N/A</v>
      </c>
      <c r="S405" s="289" t="e">
        <f>(INDEX(Finish_table!BS$4:BS$99,MATCH('10Year_History_Results'!$G405,Finish_table!BT$4:BT$99,0),1))</f>
        <v>#N/A</v>
      </c>
      <c r="T405" s="289" t="e">
        <f>(INDEX(Finish_table!CB$4:CB$99,MATCH('10Year_History_Results'!$G405,Finish_table!CC$4:CC$99,0),1))</f>
        <v>#N/A</v>
      </c>
      <c r="U405" s="289" t="e">
        <f>(INDEX(Finish_table!CK$4:CK$99,MATCH('10Year_History_Results'!$G405,Finish_table!CL$4:CL$99,0),1))</f>
        <v>#N/A</v>
      </c>
      <c r="V405" s="290" t="e">
        <f>(INDEX(Finish_table!CT$4:CT$99,MATCH('10Year_History_Results'!$G405,Finish_table!CU$4:CU$99,0),1))</f>
        <v>#N/A</v>
      </c>
      <c r="W405" s="2"/>
      <c r="Z405">
        <f t="shared" si="190"/>
        <v>402</v>
      </c>
      <c r="AA405" s="118"/>
      <c r="AB405" s="156"/>
      <c r="AC405" s="156">
        <f t="shared" si="210"/>
        <v>0</v>
      </c>
      <c r="AD405" s="156">
        <f t="shared" si="191"/>
        <v>0</v>
      </c>
      <c r="AE405" s="156">
        <f t="shared" si="192"/>
        <v>0</v>
      </c>
      <c r="AF405" s="156">
        <f t="shared" si="193"/>
        <v>0</v>
      </c>
      <c r="AG405" s="156">
        <f t="shared" si="194"/>
        <v>0</v>
      </c>
      <c r="AH405" s="156">
        <f t="shared" si="195"/>
        <v>0</v>
      </c>
      <c r="AI405" s="156">
        <f t="shared" si="196"/>
        <v>0</v>
      </c>
      <c r="AJ405" s="156">
        <f t="shared" si="197"/>
        <v>0</v>
      </c>
      <c r="AK405" s="156">
        <f t="shared" si="198"/>
        <v>0</v>
      </c>
      <c r="AL405" s="157">
        <f t="shared" si="199"/>
        <v>0</v>
      </c>
      <c r="AM405" s="2">
        <f t="shared" si="211"/>
        <v>0</v>
      </c>
      <c r="AN405" s="2"/>
      <c r="AO405">
        <f t="shared" si="212"/>
        <v>402</v>
      </c>
      <c r="AP405" s="118"/>
      <c r="AQ405" s="156"/>
      <c r="AR405" s="156">
        <f>INDEX('2001'!$B$44:$B$140,'10Year_History_Results'!BF405)</f>
        <v>0</v>
      </c>
      <c r="AS405" s="156">
        <f>INDEX('2002'!$B$44:$B$140,'10Year_History_Results'!BG405)</f>
        <v>0</v>
      </c>
      <c r="AT405" s="156">
        <f>INDEX('2003'!$B$44:$B$140,'10Year_History_Results'!BH405)</f>
        <v>0</v>
      </c>
      <c r="AU405" s="156">
        <f>INDEX('2004'!$B$44:$B$140,'10Year_History_Results'!BI405)</f>
        <v>0</v>
      </c>
      <c r="AV405" s="156">
        <f>INDEX('2005'!$B$44:$B$140,'10Year_History_Results'!BJ405)</f>
        <v>0</v>
      </c>
      <c r="AW405" s="156">
        <f>INDEX('2006'!$B$44:$B$140,'10Year_History_Results'!BK405)</f>
        <v>0</v>
      </c>
      <c r="AX405" s="156">
        <f>INDEX('2007'!$B$44:$B$140,'10Year_History_Results'!BL405)</f>
        <v>0</v>
      </c>
      <c r="AY405" s="156">
        <f>INDEX('2008'!$B$44:$B$140,'10Year_History_Results'!BM405)</f>
        <v>0</v>
      </c>
      <c r="AZ405" s="156">
        <f>INDEX('2009'!$B$44:$B$140,'10Year_History_Results'!BN405)</f>
        <v>0</v>
      </c>
      <c r="BA405" s="157">
        <f>INDEX('2010'!$B$44:$B$140,'10Year_History_Results'!BO405)</f>
        <v>0</v>
      </c>
      <c r="BC405">
        <f t="shared" si="213"/>
        <v>402</v>
      </c>
      <c r="BD405" s="118"/>
      <c r="BE405" s="156"/>
      <c r="BF405" s="156">
        <f>IF(ISNA(MATCH($BC405,'2001'!$A$44:$A$139,0)),97,MATCH($BC405,'2001'!$A$44:$A$139,0))</f>
        <v>97</v>
      </c>
      <c r="BG405" s="156">
        <f>IF(ISNA(MATCH($BC405,'2002'!$A$44:$A$139,0)),97,MATCH($BC405,'2002'!$A$44:$A$139,0))</f>
        <v>97</v>
      </c>
      <c r="BH405" s="156">
        <f>IF(ISNA(MATCH($BC405,'2003'!$A$44:$A$139,0)),97,MATCH($BC405,'2003'!$A$44:$A$139,0))</f>
        <v>97</v>
      </c>
      <c r="BI405" s="156">
        <f>IF(ISNA(MATCH($BC405,'2004'!$A$44:$A$139,0)),97,MATCH($BC405,'2004'!$A$44:$A$139,0))</f>
        <v>97</v>
      </c>
      <c r="BJ405" s="156">
        <f>IF(ISNA(MATCH($BC405,'2005'!$A$44:$A$139,0)),97,MATCH($BC405,'2005'!$A$44:$A$139,0))</f>
        <v>97</v>
      </c>
      <c r="BK405" s="156">
        <f>IF(ISNA(MATCH($BC405,'2006'!$A$44:$A$139,0)),97,MATCH($BC405,'2006'!$A$44:$A$139,0))</f>
        <v>97</v>
      </c>
      <c r="BL405" s="156">
        <f>IF(ISNA(MATCH($BC405,'2007'!$A$44:$A$139,0)),97,MATCH($BC405,'2007'!$A$44:$A$139,0))</f>
        <v>97</v>
      </c>
      <c r="BM405" s="156">
        <f>IF(ISNA(MATCH($BC405,'2008'!$A$44:$A$139,0)),97,MATCH($BC405,'2008'!$A$44:$A$139,0))</f>
        <v>97</v>
      </c>
      <c r="BN405" s="156">
        <f>IF(ISNA(MATCH($BC405,'2009'!$A$44:$A$139,0)),97,MATCH($BC405,'2009'!$A$44:$A$139,0))</f>
        <v>97</v>
      </c>
      <c r="BO405" s="157">
        <f>IF(ISNA(MATCH($BC405,'2010'!$A$44:$A$139,0)),97,MATCH($BC405,'2010'!$A$44:$A$139,0))</f>
        <v>97</v>
      </c>
      <c r="BQ405">
        <f t="shared" si="214"/>
        <v>402</v>
      </c>
      <c r="BR405" s="327"/>
      <c r="BS405" s="328"/>
      <c r="BT405" s="328">
        <f t="shared" si="215"/>
        <v>0</v>
      </c>
      <c r="BU405" s="328">
        <f t="shared" si="200"/>
        <v>0</v>
      </c>
      <c r="BV405" s="328">
        <f t="shared" si="201"/>
        <v>0</v>
      </c>
      <c r="BW405" s="328">
        <f t="shared" si="202"/>
        <v>0</v>
      </c>
      <c r="BX405" s="328">
        <f t="shared" si="203"/>
        <v>0</v>
      </c>
      <c r="BY405" s="328">
        <f t="shared" si="204"/>
        <v>0</v>
      </c>
      <c r="BZ405" s="328">
        <f t="shared" si="205"/>
        <v>0</v>
      </c>
      <c r="CA405" s="328">
        <f t="shared" si="206"/>
        <v>0</v>
      </c>
      <c r="CB405" s="328">
        <f t="shared" si="207"/>
        <v>0</v>
      </c>
      <c r="CC405" s="329">
        <f t="shared" si="208"/>
        <v>0</v>
      </c>
    </row>
    <row r="406" spans="2:81" ht="13.5" thickBot="1">
      <c r="B406" s="149">
        <v>222</v>
      </c>
      <c r="C406" s="52">
        <f t="shared" si="186"/>
        <v>2</v>
      </c>
      <c r="D406" s="52">
        <f t="shared" si="209"/>
        <v>0</v>
      </c>
      <c r="E406" s="99"/>
      <c r="G406" s="100"/>
      <c r="H406" s="100"/>
      <c r="I406" s="100"/>
      <c r="J406" s="100"/>
    </row>
    <row r="407" spans="2:81" ht="13.5" thickBot="1">
      <c r="B407" s="138">
        <v>222</v>
      </c>
      <c r="C407" s="52">
        <f t="shared" si="186"/>
        <v>3</v>
      </c>
      <c r="D407" s="52">
        <f t="shared" si="209"/>
        <v>0</v>
      </c>
      <c r="E407" s="99"/>
      <c r="G407" s="158"/>
      <c r="H407" s="158"/>
      <c r="I407" s="158"/>
      <c r="J407" s="158"/>
    </row>
    <row r="408" spans="2:81" ht="13.5" thickBot="1">
      <c r="B408" s="138">
        <v>222</v>
      </c>
      <c r="C408" s="52">
        <f t="shared" si="186"/>
        <v>4</v>
      </c>
      <c r="D408" s="52">
        <f t="shared" si="209"/>
        <v>4</v>
      </c>
      <c r="E408" s="99"/>
      <c r="G408" s="100"/>
      <c r="H408" s="100"/>
      <c r="I408" s="100"/>
      <c r="J408" s="100"/>
    </row>
    <row r="409" spans="2:81" ht="13.5" thickBot="1">
      <c r="B409" s="138">
        <v>223</v>
      </c>
      <c r="C409" s="52">
        <f t="shared" si="186"/>
        <v>1</v>
      </c>
      <c r="D409" s="52">
        <f t="shared" si="209"/>
        <v>0</v>
      </c>
      <c r="E409" s="99"/>
      <c r="G409" s="100"/>
      <c r="H409" s="100"/>
      <c r="I409" s="100"/>
      <c r="J409" s="100"/>
    </row>
    <row r="410" spans="2:81" ht="13.5" thickBot="1">
      <c r="B410" s="138">
        <v>223</v>
      </c>
      <c r="C410" s="52">
        <f t="shared" si="186"/>
        <v>2</v>
      </c>
      <c r="D410" s="52">
        <f t="shared" si="209"/>
        <v>2</v>
      </c>
      <c r="E410" s="99"/>
      <c r="G410" s="100"/>
      <c r="H410" s="100"/>
      <c r="I410" s="100"/>
      <c r="J410" s="100"/>
    </row>
    <row r="411" spans="2:81" ht="13.5" thickBot="1">
      <c r="B411" s="138">
        <v>224</v>
      </c>
      <c r="C411" s="52">
        <f t="shared" si="186"/>
        <v>1</v>
      </c>
      <c r="D411" s="52">
        <f t="shared" si="209"/>
        <v>0</v>
      </c>
      <c r="E411" s="99"/>
      <c r="G411" s="100"/>
      <c r="H411" s="100"/>
      <c r="I411" s="100"/>
      <c r="J411" s="100"/>
    </row>
    <row r="412" spans="2:81" ht="13.5" thickBot="1">
      <c r="B412" s="138">
        <v>224</v>
      </c>
      <c r="C412" s="52">
        <f t="shared" si="186"/>
        <v>2</v>
      </c>
      <c r="D412" s="52">
        <f t="shared" si="209"/>
        <v>0</v>
      </c>
      <c r="E412" s="99"/>
      <c r="G412" s="100"/>
      <c r="H412" s="100"/>
      <c r="I412" s="100"/>
      <c r="J412" s="100"/>
    </row>
    <row r="413" spans="2:81" ht="13.5" thickBot="1">
      <c r="B413" s="138">
        <v>224</v>
      </c>
      <c r="C413" s="52">
        <f t="shared" si="186"/>
        <v>3</v>
      </c>
      <c r="D413" s="52">
        <f t="shared" si="209"/>
        <v>3</v>
      </c>
      <c r="E413" s="99"/>
      <c r="G413" s="100"/>
      <c r="H413" s="100"/>
      <c r="I413" s="100"/>
      <c r="J413" s="100"/>
    </row>
    <row r="414" spans="2:81" ht="13.5" thickBot="1">
      <c r="B414" s="138">
        <v>226</v>
      </c>
      <c r="C414" s="52">
        <f t="shared" si="186"/>
        <v>1</v>
      </c>
      <c r="D414" s="52">
        <f t="shared" si="209"/>
        <v>1</v>
      </c>
      <c r="E414" s="99"/>
      <c r="G414" s="100"/>
      <c r="H414" s="100"/>
      <c r="I414" s="100"/>
      <c r="J414" s="100"/>
    </row>
    <row r="415" spans="2:81" ht="13.5" thickBot="1">
      <c r="B415" s="138">
        <v>229</v>
      </c>
      <c r="C415" s="52">
        <f t="shared" si="186"/>
        <v>1</v>
      </c>
      <c r="D415" s="52">
        <f t="shared" si="209"/>
        <v>0</v>
      </c>
      <c r="E415" s="99"/>
      <c r="G415" s="100"/>
      <c r="H415" s="100"/>
      <c r="I415" s="100"/>
      <c r="J415" s="100"/>
    </row>
    <row r="416" spans="2:81" ht="13.5" thickBot="1">
      <c r="B416" s="138">
        <v>229</v>
      </c>
      <c r="C416" s="52">
        <f t="shared" si="186"/>
        <v>2</v>
      </c>
      <c r="D416" s="52">
        <f t="shared" si="209"/>
        <v>0</v>
      </c>
      <c r="E416" s="99"/>
      <c r="G416" s="100"/>
      <c r="H416" s="100"/>
      <c r="I416" s="100"/>
      <c r="J416" s="100"/>
    </row>
    <row r="417" spans="2:10" ht="13.5" thickBot="1">
      <c r="B417" s="138">
        <v>229</v>
      </c>
      <c r="C417" s="52">
        <f t="shared" si="186"/>
        <v>3</v>
      </c>
      <c r="D417" s="52">
        <f t="shared" si="209"/>
        <v>3</v>
      </c>
      <c r="E417" s="99"/>
      <c r="G417" s="100"/>
      <c r="H417" s="100"/>
      <c r="I417" s="100"/>
      <c r="J417" s="100"/>
    </row>
    <row r="418" spans="2:10" ht="13.5" thickBot="1">
      <c r="B418" s="138">
        <v>230</v>
      </c>
      <c r="C418" s="52">
        <f t="shared" si="186"/>
        <v>1</v>
      </c>
      <c r="D418" s="52">
        <f t="shared" si="209"/>
        <v>0</v>
      </c>
      <c r="E418" s="99"/>
      <c r="G418" s="100"/>
      <c r="H418" s="100"/>
      <c r="I418" s="100"/>
      <c r="J418" s="100"/>
    </row>
    <row r="419" spans="2:10" ht="13.5" thickBot="1">
      <c r="B419" s="149">
        <v>230</v>
      </c>
      <c r="C419" s="52">
        <f t="shared" si="186"/>
        <v>2</v>
      </c>
      <c r="D419" s="52">
        <f t="shared" si="209"/>
        <v>0</v>
      </c>
      <c r="E419" s="99"/>
      <c r="G419" s="100"/>
      <c r="H419" s="100"/>
      <c r="I419" s="100"/>
      <c r="J419" s="100"/>
    </row>
    <row r="420" spans="2:10" ht="13.5" thickBot="1">
      <c r="B420" s="138">
        <v>230</v>
      </c>
      <c r="C420" s="52">
        <f t="shared" si="186"/>
        <v>3</v>
      </c>
      <c r="D420" s="52">
        <f t="shared" si="209"/>
        <v>0</v>
      </c>
      <c r="E420" s="99"/>
      <c r="G420" s="158"/>
      <c r="H420" s="158"/>
      <c r="I420" s="158"/>
      <c r="J420" s="158"/>
    </row>
    <row r="421" spans="2:10" ht="13.5" thickBot="1">
      <c r="B421" s="160">
        <v>230</v>
      </c>
      <c r="C421" s="52">
        <f t="shared" si="186"/>
        <v>4</v>
      </c>
      <c r="D421" s="52">
        <f t="shared" si="209"/>
        <v>4</v>
      </c>
      <c r="E421" s="99"/>
      <c r="G421" s="273"/>
      <c r="H421" s="273"/>
      <c r="I421" s="273"/>
      <c r="J421" s="273"/>
    </row>
    <row r="422" spans="2:10" ht="13.5" thickBot="1">
      <c r="B422" s="283">
        <v>231</v>
      </c>
      <c r="C422" s="52">
        <f t="shared" si="186"/>
        <v>1</v>
      </c>
      <c r="D422" s="52">
        <f t="shared" si="209"/>
        <v>0</v>
      </c>
      <c r="E422" s="99"/>
      <c r="G422" s="158"/>
      <c r="H422" s="158"/>
      <c r="I422" s="158"/>
      <c r="J422" s="158"/>
    </row>
    <row r="423" spans="2:10" ht="13.5" thickBot="1">
      <c r="B423" s="138">
        <v>231</v>
      </c>
      <c r="C423" s="52">
        <f t="shared" si="186"/>
        <v>2</v>
      </c>
      <c r="D423" s="52">
        <f t="shared" si="209"/>
        <v>0</v>
      </c>
      <c r="E423" s="99"/>
      <c r="G423" s="158"/>
      <c r="H423" s="158"/>
      <c r="I423" s="158"/>
      <c r="J423" s="158"/>
    </row>
    <row r="424" spans="2:10" ht="13.5" thickBot="1">
      <c r="B424" s="138">
        <v>231</v>
      </c>
      <c r="C424" s="52">
        <f t="shared" si="186"/>
        <v>3</v>
      </c>
      <c r="D424" s="52">
        <f t="shared" si="209"/>
        <v>3</v>
      </c>
      <c r="E424" s="99"/>
      <c r="G424" s="158"/>
      <c r="H424" s="158"/>
      <c r="I424" s="158"/>
      <c r="J424" s="158"/>
    </row>
    <row r="425" spans="2:10" ht="13.5" thickBot="1">
      <c r="B425" s="138">
        <v>232</v>
      </c>
      <c r="C425" s="52">
        <f t="shared" si="186"/>
        <v>1</v>
      </c>
      <c r="D425" s="52">
        <f t="shared" si="209"/>
        <v>1</v>
      </c>
      <c r="E425" s="99"/>
      <c r="G425" s="100"/>
      <c r="H425" s="100"/>
      <c r="I425" s="100"/>
      <c r="J425" s="100"/>
    </row>
    <row r="426" spans="2:10" ht="13.5" thickBot="1">
      <c r="B426" s="138">
        <v>233</v>
      </c>
      <c r="C426" s="52">
        <f t="shared" si="186"/>
        <v>1</v>
      </c>
      <c r="D426" s="52">
        <f t="shared" si="209"/>
        <v>0</v>
      </c>
      <c r="E426" s="99"/>
      <c r="G426" s="100"/>
      <c r="H426" s="100"/>
      <c r="I426" s="100"/>
      <c r="J426" s="100"/>
    </row>
    <row r="427" spans="2:10" ht="13.5" thickBot="1">
      <c r="B427" s="138">
        <v>233</v>
      </c>
      <c r="C427" s="52">
        <f t="shared" si="186"/>
        <v>2</v>
      </c>
      <c r="D427" s="52">
        <f t="shared" si="209"/>
        <v>0</v>
      </c>
      <c r="E427" s="99"/>
      <c r="G427" s="100"/>
      <c r="H427" s="100"/>
      <c r="I427" s="100"/>
      <c r="J427" s="100"/>
    </row>
    <row r="428" spans="2:10" ht="13.5" thickBot="1">
      <c r="B428" s="149">
        <v>233</v>
      </c>
      <c r="C428" s="52">
        <f t="shared" si="186"/>
        <v>3</v>
      </c>
      <c r="D428" s="52">
        <f t="shared" si="209"/>
        <v>0</v>
      </c>
      <c r="E428" s="99"/>
      <c r="G428" s="100"/>
      <c r="H428" s="100"/>
      <c r="I428" s="100"/>
      <c r="J428" s="100"/>
    </row>
    <row r="429" spans="2:10" ht="13.5" thickBot="1">
      <c r="B429" s="138">
        <v>233</v>
      </c>
      <c r="C429" s="52">
        <f t="shared" si="186"/>
        <v>4</v>
      </c>
      <c r="D429" s="52">
        <f t="shared" si="209"/>
        <v>0</v>
      </c>
      <c r="E429" s="99"/>
      <c r="G429" s="100"/>
      <c r="H429" s="100"/>
      <c r="I429" s="100"/>
      <c r="J429" s="100"/>
    </row>
    <row r="430" spans="2:10" ht="13.5" thickBot="1">
      <c r="B430" s="138">
        <v>233</v>
      </c>
      <c r="C430" s="52">
        <f t="shared" si="186"/>
        <v>5</v>
      </c>
      <c r="D430" s="52">
        <f t="shared" si="209"/>
        <v>0</v>
      </c>
      <c r="E430" s="99"/>
      <c r="G430" s="158"/>
      <c r="H430" s="158"/>
      <c r="I430" s="158"/>
      <c r="J430" s="158"/>
    </row>
    <row r="431" spans="2:10" ht="13.5" thickBot="1">
      <c r="B431" s="138">
        <v>233</v>
      </c>
      <c r="C431" s="52">
        <f t="shared" si="186"/>
        <v>6</v>
      </c>
      <c r="D431" s="52">
        <f t="shared" si="209"/>
        <v>0</v>
      </c>
      <c r="E431" s="99"/>
      <c r="G431" s="158"/>
      <c r="H431" s="158"/>
      <c r="I431" s="158"/>
      <c r="J431" s="158"/>
    </row>
    <row r="432" spans="2:10" ht="13.5" thickBot="1">
      <c r="B432" s="149">
        <v>233</v>
      </c>
      <c r="C432" s="52">
        <f t="shared" si="186"/>
        <v>7</v>
      </c>
      <c r="D432" s="52">
        <f t="shared" si="209"/>
        <v>0</v>
      </c>
      <c r="E432" s="99"/>
      <c r="G432" s="100"/>
      <c r="H432" s="100"/>
      <c r="I432" s="100"/>
      <c r="J432" s="100"/>
    </row>
    <row r="433" spans="2:10" ht="13.5" thickBot="1">
      <c r="B433" s="138">
        <v>233</v>
      </c>
      <c r="C433" s="52">
        <f t="shared" si="186"/>
        <v>8</v>
      </c>
      <c r="D433" s="52">
        <f t="shared" si="209"/>
        <v>0</v>
      </c>
      <c r="E433" s="99"/>
      <c r="G433" s="100"/>
      <c r="H433" s="100"/>
      <c r="I433" s="100"/>
      <c r="J433" s="100"/>
    </row>
    <row r="434" spans="2:10" ht="13.5" thickBot="1">
      <c r="B434" s="138">
        <v>233</v>
      </c>
      <c r="C434" s="52">
        <f t="shared" si="186"/>
        <v>9</v>
      </c>
      <c r="D434" s="52">
        <f t="shared" si="209"/>
        <v>0</v>
      </c>
      <c r="E434" s="99"/>
      <c r="G434" s="100"/>
      <c r="H434" s="100"/>
      <c r="I434" s="100"/>
      <c r="J434" s="100"/>
    </row>
    <row r="435" spans="2:10" ht="13.5" thickBot="1">
      <c r="B435" s="138">
        <v>233</v>
      </c>
      <c r="C435" s="52">
        <f t="shared" si="186"/>
        <v>10</v>
      </c>
      <c r="D435" s="52">
        <f t="shared" si="209"/>
        <v>10</v>
      </c>
      <c r="E435" s="99"/>
      <c r="G435" s="100"/>
      <c r="H435" s="100"/>
      <c r="I435" s="100"/>
      <c r="J435" s="100"/>
    </row>
    <row r="436" spans="2:10" ht="13.5" thickBot="1">
      <c r="B436" s="138">
        <v>234</v>
      </c>
      <c r="C436" s="52">
        <f t="shared" si="186"/>
        <v>1</v>
      </c>
      <c r="D436" s="52">
        <f t="shared" si="209"/>
        <v>0</v>
      </c>
      <c r="E436" s="99"/>
      <c r="G436" s="100"/>
      <c r="H436" s="100"/>
      <c r="I436" s="100"/>
      <c r="J436" s="100"/>
    </row>
    <row r="437" spans="2:10" ht="13.5" thickBot="1">
      <c r="B437" s="138">
        <v>234</v>
      </c>
      <c r="C437" s="52">
        <f t="shared" si="186"/>
        <v>2</v>
      </c>
      <c r="D437" s="52">
        <f t="shared" si="209"/>
        <v>0</v>
      </c>
      <c r="E437" s="99"/>
      <c r="G437" s="100"/>
      <c r="H437" s="100"/>
      <c r="I437" s="100"/>
      <c r="J437" s="100"/>
    </row>
    <row r="438" spans="2:10" ht="13.5" thickBot="1">
      <c r="B438" s="138">
        <v>234</v>
      </c>
      <c r="C438" s="52">
        <f t="shared" si="186"/>
        <v>3</v>
      </c>
      <c r="D438" s="52">
        <f t="shared" si="209"/>
        <v>0</v>
      </c>
      <c r="E438" s="99"/>
      <c r="G438" s="158"/>
      <c r="H438" s="158"/>
      <c r="I438" s="158"/>
      <c r="J438" s="158"/>
    </row>
    <row r="439" spans="2:10" ht="13.5" thickBot="1">
      <c r="B439" s="149">
        <v>234</v>
      </c>
      <c r="C439" s="52">
        <f t="shared" si="186"/>
        <v>4</v>
      </c>
      <c r="D439" s="52">
        <f t="shared" si="209"/>
        <v>0</v>
      </c>
      <c r="E439" s="99"/>
      <c r="G439" s="100"/>
      <c r="H439" s="100"/>
      <c r="I439" s="100"/>
      <c r="J439" s="100"/>
    </row>
    <row r="440" spans="2:10" ht="13.5" thickBot="1">
      <c r="B440" s="138">
        <v>234</v>
      </c>
      <c r="C440" s="52">
        <f t="shared" si="186"/>
        <v>5</v>
      </c>
      <c r="D440" s="52">
        <f t="shared" si="209"/>
        <v>5</v>
      </c>
      <c r="E440" s="99"/>
      <c r="G440" s="158"/>
      <c r="H440" s="158"/>
      <c r="I440" s="158"/>
      <c r="J440" s="158"/>
    </row>
    <row r="441" spans="2:10" ht="13.5" thickBot="1">
      <c r="B441" s="138">
        <v>235</v>
      </c>
      <c r="C441" s="52">
        <f t="shared" si="186"/>
        <v>1</v>
      </c>
      <c r="D441" s="52">
        <f t="shared" si="209"/>
        <v>1</v>
      </c>
      <c r="E441" s="99"/>
      <c r="G441" s="158"/>
      <c r="H441" s="158"/>
      <c r="I441" s="158"/>
      <c r="J441" s="158"/>
    </row>
    <row r="442" spans="2:10" ht="13.5" thickBot="1">
      <c r="B442" s="138">
        <v>236</v>
      </c>
      <c r="C442" s="52">
        <f t="shared" si="186"/>
        <v>1</v>
      </c>
      <c r="D442" s="52">
        <f t="shared" si="209"/>
        <v>0</v>
      </c>
      <c r="E442" s="99"/>
      <c r="G442" s="100"/>
      <c r="H442" s="100"/>
      <c r="I442" s="100"/>
      <c r="J442" s="100"/>
    </row>
    <row r="443" spans="2:10" ht="13.5" thickBot="1">
      <c r="B443" s="282">
        <v>236</v>
      </c>
      <c r="C443" s="52">
        <f t="shared" si="186"/>
        <v>2</v>
      </c>
      <c r="D443" s="52">
        <f t="shared" si="209"/>
        <v>0</v>
      </c>
      <c r="E443" s="99"/>
      <c r="G443" s="100"/>
      <c r="H443" s="100"/>
      <c r="I443" s="100"/>
      <c r="J443" s="100"/>
    </row>
    <row r="444" spans="2:10" ht="13.5" thickBot="1">
      <c r="B444" s="138">
        <v>236</v>
      </c>
      <c r="C444" s="52">
        <f t="shared" si="186"/>
        <v>3</v>
      </c>
      <c r="D444" s="52">
        <f t="shared" si="209"/>
        <v>0</v>
      </c>
      <c r="E444" s="99"/>
      <c r="G444" s="158"/>
      <c r="H444" s="158"/>
      <c r="I444" s="158"/>
      <c r="J444" s="158"/>
    </row>
    <row r="445" spans="2:10" ht="13.5" thickBot="1">
      <c r="B445" s="138">
        <v>236</v>
      </c>
      <c r="C445" s="52">
        <f t="shared" si="186"/>
        <v>4</v>
      </c>
      <c r="D445" s="52">
        <f t="shared" si="209"/>
        <v>0</v>
      </c>
      <c r="E445" s="99"/>
      <c r="G445" s="100"/>
      <c r="H445" s="100"/>
      <c r="I445" s="100"/>
      <c r="J445" s="100"/>
    </row>
    <row r="446" spans="2:10" ht="13.5" thickBot="1">
      <c r="B446" s="138">
        <v>236</v>
      </c>
      <c r="C446" s="52">
        <f t="shared" si="186"/>
        <v>5</v>
      </c>
      <c r="D446" s="52">
        <f t="shared" si="209"/>
        <v>5</v>
      </c>
      <c r="E446" s="99"/>
      <c r="G446" s="158"/>
      <c r="H446" s="158"/>
      <c r="I446" s="158"/>
      <c r="J446" s="158"/>
    </row>
    <row r="447" spans="2:10" ht="13.5" thickBot="1">
      <c r="B447" s="138">
        <v>237</v>
      </c>
      <c r="C447" s="52">
        <f t="shared" si="186"/>
        <v>1</v>
      </c>
      <c r="D447" s="52">
        <f t="shared" si="209"/>
        <v>0</v>
      </c>
      <c r="E447" s="99"/>
      <c r="G447" s="100"/>
      <c r="H447" s="100"/>
      <c r="I447" s="100"/>
      <c r="J447" s="100"/>
    </row>
    <row r="448" spans="2:10" ht="13.5" thickBot="1">
      <c r="B448" s="138">
        <v>237</v>
      </c>
      <c r="C448" s="52">
        <f t="shared" si="186"/>
        <v>2</v>
      </c>
      <c r="D448" s="52">
        <f t="shared" si="209"/>
        <v>2</v>
      </c>
      <c r="E448" s="99"/>
      <c r="G448" s="100"/>
      <c r="H448" s="100"/>
      <c r="I448" s="100"/>
      <c r="J448" s="100"/>
    </row>
    <row r="449" spans="2:10" ht="13.5" thickBot="1">
      <c r="B449" s="282">
        <v>245</v>
      </c>
      <c r="C449" s="52">
        <f t="shared" si="186"/>
        <v>1</v>
      </c>
      <c r="D449" s="52">
        <f t="shared" si="209"/>
        <v>0</v>
      </c>
      <c r="E449" s="99"/>
      <c r="G449" s="100"/>
      <c r="H449" s="100"/>
      <c r="I449" s="100"/>
      <c r="J449" s="100"/>
    </row>
    <row r="450" spans="2:10" ht="13.5" thickBot="1">
      <c r="B450" s="138">
        <v>245</v>
      </c>
      <c r="C450" s="52">
        <f t="shared" si="186"/>
        <v>2</v>
      </c>
      <c r="D450" s="52">
        <f t="shared" si="209"/>
        <v>0</v>
      </c>
      <c r="E450" s="99"/>
      <c r="G450" s="100"/>
      <c r="H450" s="100"/>
      <c r="I450" s="100"/>
      <c r="J450" s="100"/>
    </row>
    <row r="451" spans="2:10" ht="13.5" thickBot="1">
      <c r="B451" s="138">
        <v>245</v>
      </c>
      <c r="C451" s="52">
        <f t="shared" si="186"/>
        <v>3</v>
      </c>
      <c r="D451" s="52">
        <f t="shared" si="209"/>
        <v>3</v>
      </c>
      <c r="E451" s="99"/>
      <c r="G451" s="100"/>
      <c r="H451" s="100"/>
      <c r="I451" s="100"/>
      <c r="J451" s="100"/>
    </row>
    <row r="452" spans="2:10" ht="13.5" thickBot="1">
      <c r="B452" s="138">
        <v>247</v>
      </c>
      <c r="C452" s="52">
        <f t="shared" si="186"/>
        <v>1</v>
      </c>
      <c r="D452" s="52">
        <f t="shared" si="209"/>
        <v>0</v>
      </c>
      <c r="E452" s="99"/>
      <c r="G452" s="100"/>
      <c r="H452" s="100"/>
      <c r="I452" s="100"/>
      <c r="J452" s="100"/>
    </row>
    <row r="453" spans="2:10" ht="13.5" thickBot="1">
      <c r="B453" s="138">
        <v>247</v>
      </c>
      <c r="C453" s="52">
        <f t="shared" si="186"/>
        <v>2</v>
      </c>
      <c r="D453" s="52">
        <f t="shared" si="209"/>
        <v>0</v>
      </c>
      <c r="E453" s="99"/>
      <c r="G453" s="100"/>
      <c r="H453" s="100"/>
      <c r="I453" s="100"/>
      <c r="J453" s="100"/>
    </row>
    <row r="454" spans="2:10" ht="13.5" thickBot="1">
      <c r="B454" s="138">
        <v>247</v>
      </c>
      <c r="C454" s="52">
        <f t="shared" ref="C454:C517" si="217">IF(B454&lt;&gt;B453,1,C453+1)</f>
        <v>3</v>
      </c>
      <c r="D454" s="52">
        <f t="shared" si="209"/>
        <v>3</v>
      </c>
      <c r="E454" s="99"/>
      <c r="G454" s="273"/>
      <c r="H454" s="273"/>
      <c r="I454" s="273"/>
      <c r="J454" s="273"/>
    </row>
    <row r="455" spans="2:10" ht="13.5" thickBot="1">
      <c r="B455" s="138">
        <v>249</v>
      </c>
      <c r="C455" s="52">
        <f t="shared" si="217"/>
        <v>1</v>
      </c>
      <c r="D455" s="52">
        <f t="shared" ref="D455:D518" si="218">IF(C455&gt;=C456,C455,0)</f>
        <v>1</v>
      </c>
      <c r="E455" s="99"/>
      <c r="G455" s="158"/>
      <c r="H455" s="158"/>
      <c r="I455" s="158"/>
      <c r="J455" s="158"/>
    </row>
    <row r="456" spans="2:10" ht="13.5" thickBot="1">
      <c r="B456" s="282">
        <v>250</v>
      </c>
      <c r="C456" s="52">
        <f t="shared" si="217"/>
        <v>1</v>
      </c>
      <c r="D456" s="52">
        <f t="shared" si="218"/>
        <v>1</v>
      </c>
      <c r="E456" s="99"/>
      <c r="G456" s="100"/>
      <c r="H456" s="100"/>
      <c r="I456" s="100"/>
      <c r="J456" s="100"/>
    </row>
    <row r="457" spans="2:10" ht="13.5" thickBot="1">
      <c r="B457" s="138">
        <v>254</v>
      </c>
      <c r="C457" s="52">
        <f t="shared" si="217"/>
        <v>1</v>
      </c>
      <c r="D457" s="52">
        <f t="shared" si="218"/>
        <v>0</v>
      </c>
      <c r="E457" s="99"/>
      <c r="G457" s="158"/>
      <c r="H457" s="158"/>
      <c r="I457" s="158"/>
      <c r="J457" s="158"/>
    </row>
    <row r="458" spans="2:10" ht="13.5" thickBot="1">
      <c r="B458" s="138">
        <v>254</v>
      </c>
      <c r="C458" s="52">
        <f t="shared" si="217"/>
        <v>2</v>
      </c>
      <c r="D458" s="52">
        <f t="shared" si="218"/>
        <v>0</v>
      </c>
      <c r="E458" s="99"/>
      <c r="G458" s="100"/>
      <c r="H458" s="100"/>
      <c r="I458" s="100"/>
      <c r="J458" s="100"/>
    </row>
    <row r="459" spans="2:10" ht="13.5" thickBot="1">
      <c r="B459" s="149">
        <v>254</v>
      </c>
      <c r="C459" s="52">
        <f t="shared" si="217"/>
        <v>3</v>
      </c>
      <c r="D459" s="52">
        <f t="shared" si="218"/>
        <v>0</v>
      </c>
      <c r="E459" s="99"/>
      <c r="G459" s="158"/>
      <c r="H459" s="158"/>
      <c r="I459" s="158"/>
      <c r="J459" s="158"/>
    </row>
    <row r="460" spans="2:10" ht="13.5" thickBot="1">
      <c r="B460" s="282">
        <v>254</v>
      </c>
      <c r="C460" s="52">
        <f t="shared" si="217"/>
        <v>4</v>
      </c>
      <c r="D460" s="52">
        <f t="shared" si="218"/>
        <v>0</v>
      </c>
      <c r="E460" s="99"/>
      <c r="G460" s="100"/>
      <c r="H460" s="100"/>
      <c r="I460" s="100"/>
      <c r="J460" s="100"/>
    </row>
    <row r="461" spans="2:10" ht="13.5" thickBot="1">
      <c r="B461" s="149">
        <v>254</v>
      </c>
      <c r="C461" s="52">
        <f t="shared" si="217"/>
        <v>5</v>
      </c>
      <c r="D461" s="52">
        <f t="shared" si="218"/>
        <v>0</v>
      </c>
      <c r="E461" s="99"/>
      <c r="G461" s="158"/>
      <c r="H461" s="158"/>
      <c r="I461" s="158"/>
      <c r="J461" s="158"/>
    </row>
    <row r="462" spans="2:10" ht="13.5" thickBot="1">
      <c r="B462" s="138">
        <v>254</v>
      </c>
      <c r="C462" s="52">
        <f t="shared" si="217"/>
        <v>6</v>
      </c>
      <c r="D462" s="52">
        <f t="shared" si="218"/>
        <v>0</v>
      </c>
      <c r="E462" s="99"/>
      <c r="G462" s="100"/>
      <c r="H462" s="100"/>
      <c r="I462" s="100"/>
      <c r="J462" s="100"/>
    </row>
    <row r="463" spans="2:10" ht="13.5" thickBot="1">
      <c r="B463" s="138">
        <v>254</v>
      </c>
      <c r="C463" s="52">
        <f t="shared" si="217"/>
        <v>7</v>
      </c>
      <c r="D463" s="52">
        <f t="shared" si="218"/>
        <v>0</v>
      </c>
      <c r="E463" s="99"/>
      <c r="G463" s="100"/>
      <c r="H463" s="100"/>
      <c r="I463" s="100"/>
      <c r="J463" s="100"/>
    </row>
    <row r="464" spans="2:10" ht="13.5" thickBot="1">
      <c r="B464" s="149">
        <v>254</v>
      </c>
      <c r="C464" s="52">
        <f t="shared" si="217"/>
        <v>8</v>
      </c>
      <c r="D464" s="52">
        <f t="shared" si="218"/>
        <v>0</v>
      </c>
      <c r="E464" s="99"/>
      <c r="G464" s="100"/>
      <c r="H464" s="100"/>
      <c r="I464" s="100"/>
      <c r="J464" s="100"/>
    </row>
    <row r="465" spans="2:10" ht="13.5" thickBot="1">
      <c r="B465" s="138">
        <v>254</v>
      </c>
      <c r="C465" s="52">
        <f t="shared" si="217"/>
        <v>9</v>
      </c>
      <c r="D465" s="52">
        <f t="shared" si="218"/>
        <v>0</v>
      </c>
      <c r="E465" s="99"/>
      <c r="G465" s="100"/>
      <c r="H465" s="100"/>
      <c r="I465" s="100"/>
      <c r="J465" s="100"/>
    </row>
    <row r="466" spans="2:10" ht="13.5" thickBot="1">
      <c r="B466" s="149">
        <v>254</v>
      </c>
      <c r="C466" s="52">
        <f t="shared" si="217"/>
        <v>10</v>
      </c>
      <c r="D466" s="52">
        <f t="shared" si="218"/>
        <v>0</v>
      </c>
      <c r="E466" s="99"/>
      <c r="G466" s="100"/>
      <c r="H466" s="100"/>
      <c r="I466" s="100"/>
      <c r="J466" s="100"/>
    </row>
    <row r="467" spans="2:10" ht="13.5" thickBot="1">
      <c r="B467" s="138">
        <v>254</v>
      </c>
      <c r="C467" s="52">
        <f t="shared" si="217"/>
        <v>11</v>
      </c>
      <c r="D467" s="52">
        <f t="shared" si="218"/>
        <v>11</v>
      </c>
      <c r="E467" s="99"/>
      <c r="G467" s="158"/>
      <c r="H467" s="158"/>
      <c r="I467" s="158"/>
      <c r="J467" s="158"/>
    </row>
    <row r="468" spans="2:10" ht="13.5" thickBot="1">
      <c r="B468" s="138">
        <v>255</v>
      </c>
      <c r="C468" s="52">
        <f t="shared" si="217"/>
        <v>1</v>
      </c>
      <c r="D468" s="52">
        <f t="shared" si="218"/>
        <v>1</v>
      </c>
      <c r="E468" s="99"/>
      <c r="G468" s="100"/>
      <c r="H468" s="100"/>
      <c r="I468" s="100"/>
      <c r="J468" s="100"/>
    </row>
    <row r="469" spans="2:10" ht="13.5" thickBot="1">
      <c r="B469" s="138">
        <v>260</v>
      </c>
      <c r="C469" s="52">
        <f t="shared" si="217"/>
        <v>1</v>
      </c>
      <c r="D469" s="52">
        <f t="shared" si="218"/>
        <v>1</v>
      </c>
      <c r="E469" s="99"/>
      <c r="G469" s="100"/>
      <c r="H469" s="100"/>
      <c r="I469" s="100"/>
      <c r="J469" s="100"/>
    </row>
    <row r="470" spans="2:10" ht="13.5" thickBot="1">
      <c r="B470" s="138">
        <v>263</v>
      </c>
      <c r="C470" s="52">
        <f t="shared" si="217"/>
        <v>1</v>
      </c>
      <c r="D470" s="52">
        <f t="shared" si="218"/>
        <v>0</v>
      </c>
      <c r="E470" s="99"/>
      <c r="G470" s="100"/>
      <c r="H470" s="100"/>
      <c r="I470" s="100"/>
      <c r="J470" s="100"/>
    </row>
    <row r="471" spans="2:10" ht="13.5" thickBot="1">
      <c r="B471" s="138">
        <v>263</v>
      </c>
      <c r="C471" s="52">
        <f t="shared" si="217"/>
        <v>2</v>
      </c>
      <c r="D471" s="52">
        <f t="shared" si="218"/>
        <v>0</v>
      </c>
      <c r="E471" s="99"/>
      <c r="G471" s="100"/>
      <c r="H471" s="100"/>
      <c r="I471" s="100"/>
      <c r="J471" s="100"/>
    </row>
    <row r="472" spans="2:10" ht="13.5" thickBot="1">
      <c r="B472" s="138">
        <v>263</v>
      </c>
      <c r="C472" s="52">
        <f t="shared" si="217"/>
        <v>3</v>
      </c>
      <c r="D472" s="52">
        <f t="shared" si="218"/>
        <v>3</v>
      </c>
      <c r="E472" s="99"/>
      <c r="G472" s="100"/>
      <c r="H472" s="100"/>
      <c r="I472" s="100"/>
      <c r="J472" s="100"/>
    </row>
    <row r="473" spans="2:10" ht="13.5" thickBot="1">
      <c r="B473" s="138">
        <v>267</v>
      </c>
      <c r="C473" s="52">
        <f t="shared" si="217"/>
        <v>1</v>
      </c>
      <c r="D473" s="52">
        <f t="shared" si="218"/>
        <v>0</v>
      </c>
      <c r="E473" s="99"/>
      <c r="G473" s="100"/>
      <c r="H473" s="100"/>
      <c r="I473" s="100"/>
      <c r="J473" s="100"/>
    </row>
    <row r="474" spans="2:10" ht="13.5" thickBot="1">
      <c r="B474" s="138">
        <v>267</v>
      </c>
      <c r="C474" s="52">
        <f t="shared" si="217"/>
        <v>2</v>
      </c>
      <c r="D474" s="52">
        <f t="shared" si="218"/>
        <v>0</v>
      </c>
      <c r="E474" s="99"/>
      <c r="G474" s="100"/>
      <c r="H474" s="100"/>
      <c r="I474" s="100"/>
      <c r="J474" s="100"/>
    </row>
    <row r="475" spans="2:10" ht="13.5" thickBot="1">
      <c r="B475" s="282">
        <v>267</v>
      </c>
      <c r="C475" s="52">
        <f t="shared" si="217"/>
        <v>3</v>
      </c>
      <c r="D475" s="52">
        <f t="shared" si="218"/>
        <v>0</v>
      </c>
      <c r="E475" s="99"/>
      <c r="G475" s="100"/>
      <c r="H475" s="100"/>
      <c r="I475" s="100"/>
      <c r="J475" s="100"/>
    </row>
    <row r="476" spans="2:10" ht="13.5" thickBot="1">
      <c r="B476" s="138">
        <v>267</v>
      </c>
      <c r="C476" s="52">
        <f t="shared" si="217"/>
        <v>4</v>
      </c>
      <c r="D476" s="52">
        <f t="shared" si="218"/>
        <v>4</v>
      </c>
      <c r="E476" s="99"/>
      <c r="G476" s="100"/>
      <c r="H476" s="100"/>
      <c r="I476" s="100"/>
      <c r="J476" s="100"/>
    </row>
    <row r="477" spans="2:10" ht="13.5" thickBot="1">
      <c r="B477" s="138">
        <v>269</v>
      </c>
      <c r="C477" s="52">
        <f t="shared" si="217"/>
        <v>1</v>
      </c>
      <c r="D477" s="52">
        <f t="shared" si="218"/>
        <v>0</v>
      </c>
      <c r="E477" s="99"/>
      <c r="G477" s="100"/>
      <c r="H477" s="100"/>
      <c r="I477" s="100"/>
      <c r="J477" s="100"/>
    </row>
    <row r="478" spans="2:10" ht="13.5" thickBot="1">
      <c r="B478" s="138">
        <v>269</v>
      </c>
      <c r="C478" s="52">
        <f t="shared" si="217"/>
        <v>2</v>
      </c>
      <c r="D478" s="52">
        <f t="shared" si="218"/>
        <v>0</v>
      </c>
      <c r="E478" s="99"/>
      <c r="G478" s="273"/>
      <c r="H478" s="273"/>
      <c r="I478" s="273"/>
      <c r="J478" s="273"/>
    </row>
    <row r="479" spans="2:10" ht="13.5" thickBot="1">
      <c r="B479" s="138">
        <v>269</v>
      </c>
      <c r="C479" s="52">
        <f t="shared" si="217"/>
        <v>3</v>
      </c>
      <c r="D479" s="52">
        <f t="shared" si="218"/>
        <v>3</v>
      </c>
      <c r="E479" s="99"/>
      <c r="G479" s="100"/>
      <c r="H479" s="100"/>
      <c r="I479" s="100"/>
      <c r="J479" s="100"/>
    </row>
    <row r="480" spans="2:10" ht="13.5" thickBot="1">
      <c r="B480" s="282">
        <v>271</v>
      </c>
      <c r="C480" s="52">
        <f t="shared" si="217"/>
        <v>1</v>
      </c>
      <c r="D480" s="52">
        <f t="shared" si="218"/>
        <v>0</v>
      </c>
      <c r="E480" s="99"/>
      <c r="G480" s="273"/>
      <c r="H480" s="273"/>
      <c r="I480" s="273"/>
      <c r="J480" s="273"/>
    </row>
    <row r="481" spans="2:10" ht="13.5" thickBot="1">
      <c r="B481" s="138">
        <v>271</v>
      </c>
      <c r="C481" s="52">
        <f t="shared" si="217"/>
        <v>2</v>
      </c>
      <c r="D481" s="52">
        <f t="shared" si="218"/>
        <v>0</v>
      </c>
      <c r="E481" s="99"/>
      <c r="G481" s="100"/>
      <c r="H481" s="100"/>
      <c r="I481" s="100"/>
      <c r="J481" s="100"/>
    </row>
    <row r="482" spans="2:10" ht="13.5" thickBot="1">
      <c r="B482" s="138">
        <v>271</v>
      </c>
      <c r="C482" s="52">
        <f t="shared" si="217"/>
        <v>3</v>
      </c>
      <c r="D482" s="52">
        <f t="shared" si="218"/>
        <v>0</v>
      </c>
      <c r="E482" s="99"/>
      <c r="G482" s="100"/>
      <c r="H482" s="100"/>
      <c r="I482" s="100"/>
      <c r="J482" s="100"/>
    </row>
    <row r="483" spans="2:10" ht="13.5" thickBot="1">
      <c r="B483" s="138">
        <v>271</v>
      </c>
      <c r="C483" s="52">
        <f t="shared" si="217"/>
        <v>4</v>
      </c>
      <c r="D483" s="52">
        <f t="shared" si="218"/>
        <v>4</v>
      </c>
      <c r="E483" s="99"/>
      <c r="G483" s="100"/>
      <c r="H483" s="100"/>
      <c r="I483" s="100"/>
      <c r="J483" s="100"/>
    </row>
    <row r="484" spans="2:10" ht="13.5" thickBot="1">
      <c r="B484" s="138">
        <v>274</v>
      </c>
      <c r="C484" s="52">
        <f t="shared" si="217"/>
        <v>1</v>
      </c>
      <c r="D484" s="52">
        <f t="shared" si="218"/>
        <v>0</v>
      </c>
      <c r="E484" s="99"/>
      <c r="G484" s="100"/>
      <c r="H484" s="100"/>
      <c r="I484" s="100"/>
      <c r="J484" s="100"/>
    </row>
    <row r="485" spans="2:10" ht="13.5" thickBot="1">
      <c r="B485" s="138">
        <v>274</v>
      </c>
      <c r="C485" s="52">
        <f t="shared" si="217"/>
        <v>2</v>
      </c>
      <c r="D485" s="52">
        <f t="shared" si="218"/>
        <v>2</v>
      </c>
      <c r="E485" s="99"/>
      <c r="G485" s="100"/>
      <c r="H485" s="100"/>
      <c r="I485" s="100"/>
      <c r="J485" s="100"/>
    </row>
    <row r="486" spans="2:10" ht="13.5" thickBot="1">
      <c r="B486" s="138">
        <v>279</v>
      </c>
      <c r="C486" s="52">
        <f t="shared" si="217"/>
        <v>1</v>
      </c>
      <c r="D486" s="52">
        <f t="shared" si="218"/>
        <v>0</v>
      </c>
      <c r="E486" s="99"/>
      <c r="G486" s="100"/>
      <c r="H486" s="100"/>
      <c r="I486" s="100"/>
      <c r="J486" s="100"/>
    </row>
    <row r="487" spans="2:10" ht="13.5" thickBot="1">
      <c r="B487" s="149">
        <v>279</v>
      </c>
      <c r="C487" s="52">
        <f t="shared" si="217"/>
        <v>2</v>
      </c>
      <c r="D487" s="52">
        <f t="shared" si="218"/>
        <v>0</v>
      </c>
      <c r="E487" s="99"/>
      <c r="G487" s="100"/>
      <c r="H487" s="100"/>
      <c r="I487" s="100"/>
      <c r="J487" s="100"/>
    </row>
    <row r="488" spans="2:10" ht="13.5" thickBot="1">
      <c r="B488" s="149">
        <v>279</v>
      </c>
      <c r="C488" s="52">
        <f t="shared" si="217"/>
        <v>3</v>
      </c>
      <c r="D488" s="52">
        <f t="shared" si="218"/>
        <v>0</v>
      </c>
      <c r="E488" s="99"/>
      <c r="G488" s="273"/>
      <c r="H488" s="273"/>
      <c r="I488" s="273"/>
      <c r="J488" s="273"/>
    </row>
    <row r="489" spans="2:10" ht="13.5" thickBot="1">
      <c r="B489" s="138">
        <v>279</v>
      </c>
      <c r="C489" s="52">
        <f t="shared" si="217"/>
        <v>4</v>
      </c>
      <c r="D489" s="52">
        <f t="shared" si="218"/>
        <v>0</v>
      </c>
      <c r="E489" s="99"/>
      <c r="G489" s="158"/>
      <c r="H489" s="158"/>
      <c r="I489" s="158"/>
      <c r="J489" s="158"/>
    </row>
    <row r="490" spans="2:10" ht="13.5" thickBot="1">
      <c r="B490" s="138">
        <v>279</v>
      </c>
      <c r="C490" s="52">
        <f t="shared" si="217"/>
        <v>5</v>
      </c>
      <c r="D490" s="52">
        <f t="shared" si="218"/>
        <v>0</v>
      </c>
      <c r="E490" s="99"/>
      <c r="G490" s="100"/>
      <c r="H490" s="100"/>
      <c r="I490" s="100"/>
      <c r="J490" s="100"/>
    </row>
    <row r="491" spans="2:10" ht="13.5" thickBot="1">
      <c r="B491" s="138">
        <v>279</v>
      </c>
      <c r="C491" s="52">
        <f t="shared" si="217"/>
        <v>6</v>
      </c>
      <c r="D491" s="52">
        <f t="shared" si="218"/>
        <v>6</v>
      </c>
      <c r="E491" s="99"/>
      <c r="G491" s="158"/>
      <c r="H491" s="158"/>
      <c r="I491" s="158"/>
      <c r="J491" s="158"/>
    </row>
    <row r="492" spans="2:10" ht="13.5" thickBot="1">
      <c r="B492" s="149">
        <v>281</v>
      </c>
      <c r="C492" s="52">
        <f t="shared" si="217"/>
        <v>1</v>
      </c>
      <c r="D492" s="52">
        <f t="shared" si="218"/>
        <v>1</v>
      </c>
      <c r="E492" s="99"/>
      <c r="G492" s="158"/>
      <c r="H492" s="158"/>
      <c r="I492" s="158"/>
      <c r="J492" s="158"/>
    </row>
    <row r="493" spans="2:10" ht="13.5" thickBot="1">
      <c r="B493" s="138">
        <v>288</v>
      </c>
      <c r="C493" s="52">
        <f t="shared" si="217"/>
        <v>1</v>
      </c>
      <c r="D493" s="52">
        <f t="shared" si="218"/>
        <v>0</v>
      </c>
      <c r="E493" s="99"/>
      <c r="G493" s="100"/>
      <c r="H493" s="100"/>
      <c r="I493" s="100"/>
      <c r="J493" s="100"/>
    </row>
    <row r="494" spans="2:10" ht="13.5" thickBot="1">
      <c r="B494" s="138">
        <v>288</v>
      </c>
      <c r="C494" s="52">
        <f t="shared" si="217"/>
        <v>2</v>
      </c>
      <c r="D494" s="52">
        <f t="shared" si="218"/>
        <v>0</v>
      </c>
      <c r="E494" s="99"/>
      <c r="G494" s="100"/>
      <c r="H494" s="100"/>
      <c r="I494" s="100"/>
      <c r="J494" s="100"/>
    </row>
    <row r="495" spans="2:10" ht="13.5" thickBot="1">
      <c r="B495" s="138">
        <v>288</v>
      </c>
      <c r="C495" s="52">
        <f t="shared" si="217"/>
        <v>3</v>
      </c>
      <c r="D495" s="52">
        <f t="shared" si="218"/>
        <v>3</v>
      </c>
      <c r="E495" s="99"/>
      <c r="G495" s="100"/>
      <c r="H495" s="100"/>
      <c r="I495" s="100"/>
      <c r="J495" s="100"/>
    </row>
    <row r="496" spans="2:10" ht="13.5" thickBot="1">
      <c r="B496" s="138">
        <v>291</v>
      </c>
      <c r="C496" s="52">
        <f t="shared" si="217"/>
        <v>1</v>
      </c>
      <c r="D496" s="52">
        <f t="shared" si="218"/>
        <v>0</v>
      </c>
      <c r="E496" s="99"/>
      <c r="G496" s="100"/>
      <c r="H496" s="100"/>
      <c r="I496" s="100"/>
      <c r="J496" s="100"/>
    </row>
    <row r="497" spans="2:10" ht="13.5" thickBot="1">
      <c r="B497" s="138">
        <v>291</v>
      </c>
      <c r="C497" s="52">
        <f t="shared" si="217"/>
        <v>2</v>
      </c>
      <c r="D497" s="52">
        <f t="shared" si="218"/>
        <v>2</v>
      </c>
      <c r="E497" s="99"/>
      <c r="G497" s="100"/>
      <c r="H497" s="100"/>
      <c r="I497" s="100"/>
      <c r="J497" s="100"/>
    </row>
    <row r="498" spans="2:10" ht="13.5" thickBot="1">
      <c r="B498" s="138">
        <v>292</v>
      </c>
      <c r="C498" s="52">
        <f t="shared" si="217"/>
        <v>1</v>
      </c>
      <c r="D498" s="52">
        <f t="shared" si="218"/>
        <v>0</v>
      </c>
      <c r="E498" s="99"/>
      <c r="G498" s="158"/>
      <c r="H498" s="158"/>
      <c r="I498" s="158"/>
      <c r="J498" s="158"/>
    </row>
    <row r="499" spans="2:10" ht="13.5" thickBot="1">
      <c r="B499" s="138">
        <v>292</v>
      </c>
      <c r="C499" s="52">
        <f t="shared" si="217"/>
        <v>2</v>
      </c>
      <c r="D499" s="52">
        <f t="shared" si="218"/>
        <v>0</v>
      </c>
      <c r="E499" s="99"/>
      <c r="G499" s="100"/>
      <c r="H499" s="100"/>
      <c r="I499" s="100"/>
      <c r="J499" s="100"/>
    </row>
    <row r="500" spans="2:10" ht="13.5" thickBot="1">
      <c r="B500" s="138">
        <v>292</v>
      </c>
      <c r="C500" s="52">
        <f t="shared" si="217"/>
        <v>3</v>
      </c>
      <c r="D500" s="52">
        <f t="shared" si="218"/>
        <v>0</v>
      </c>
      <c r="E500" s="99"/>
      <c r="G500" s="100"/>
      <c r="H500" s="100"/>
      <c r="I500" s="100"/>
      <c r="J500" s="100"/>
    </row>
    <row r="501" spans="2:10" ht="13.5" thickBot="1">
      <c r="B501" s="138">
        <v>292</v>
      </c>
      <c r="C501" s="52">
        <f t="shared" si="217"/>
        <v>4</v>
      </c>
      <c r="D501" s="52">
        <f t="shared" si="218"/>
        <v>0</v>
      </c>
      <c r="E501" s="99"/>
      <c r="G501" s="100"/>
      <c r="H501" s="100"/>
      <c r="I501" s="100"/>
      <c r="J501" s="100"/>
    </row>
    <row r="502" spans="2:10" ht="13.5" thickBot="1">
      <c r="B502" s="138">
        <v>292</v>
      </c>
      <c r="C502" s="52">
        <f t="shared" si="217"/>
        <v>5</v>
      </c>
      <c r="D502" s="52">
        <f t="shared" si="218"/>
        <v>5</v>
      </c>
      <c r="E502" s="99"/>
      <c r="G502" s="100"/>
      <c r="H502" s="100"/>
      <c r="I502" s="100"/>
      <c r="J502" s="100"/>
    </row>
    <row r="503" spans="2:10" ht="13.5" thickBot="1">
      <c r="B503" s="138">
        <v>293</v>
      </c>
      <c r="C503" s="52">
        <f t="shared" si="217"/>
        <v>1</v>
      </c>
      <c r="D503" s="52">
        <f t="shared" si="218"/>
        <v>0</v>
      </c>
      <c r="E503" s="99"/>
      <c r="G503" s="273"/>
      <c r="H503" s="273"/>
      <c r="I503" s="273"/>
      <c r="J503" s="273"/>
    </row>
    <row r="504" spans="2:10" ht="13.5" thickBot="1">
      <c r="B504" s="138">
        <v>293</v>
      </c>
      <c r="C504" s="52">
        <f t="shared" si="217"/>
        <v>2</v>
      </c>
      <c r="D504" s="52">
        <f t="shared" si="218"/>
        <v>0</v>
      </c>
      <c r="E504" s="99"/>
      <c r="G504" s="158"/>
      <c r="H504" s="158"/>
      <c r="I504" s="158"/>
      <c r="J504" s="158"/>
    </row>
    <row r="505" spans="2:10" ht="13.5" thickBot="1">
      <c r="B505" s="138">
        <v>293</v>
      </c>
      <c r="C505" s="52">
        <f t="shared" si="217"/>
        <v>3</v>
      </c>
      <c r="D505" s="52">
        <f t="shared" si="218"/>
        <v>3</v>
      </c>
      <c r="E505" s="99"/>
      <c r="G505" s="100"/>
      <c r="H505" s="100"/>
      <c r="I505" s="100"/>
      <c r="J505" s="100"/>
    </row>
    <row r="506" spans="2:10" ht="13.5" thickBot="1">
      <c r="B506" s="138">
        <v>294</v>
      </c>
      <c r="C506" s="52">
        <f t="shared" si="217"/>
        <v>1</v>
      </c>
      <c r="D506" s="52">
        <f t="shared" si="218"/>
        <v>0</v>
      </c>
      <c r="E506" s="99"/>
      <c r="G506" s="158"/>
      <c r="H506" s="158"/>
      <c r="I506" s="158"/>
      <c r="J506" s="158"/>
    </row>
    <row r="507" spans="2:10" ht="13.5" thickBot="1">
      <c r="B507" s="138">
        <v>294</v>
      </c>
      <c r="C507" s="52">
        <f t="shared" si="217"/>
        <v>2</v>
      </c>
      <c r="D507" s="52">
        <f t="shared" si="218"/>
        <v>2</v>
      </c>
      <c r="E507" s="99"/>
      <c r="G507" s="100"/>
      <c r="H507" s="100"/>
      <c r="I507" s="100"/>
      <c r="J507" s="100"/>
    </row>
    <row r="508" spans="2:10" ht="13.5" thickBot="1">
      <c r="B508" s="138">
        <v>296</v>
      </c>
      <c r="C508" s="52">
        <f t="shared" si="217"/>
        <v>1</v>
      </c>
      <c r="D508" s="52">
        <f t="shared" si="218"/>
        <v>0</v>
      </c>
      <c r="E508" s="99"/>
      <c r="G508" s="158"/>
      <c r="H508" s="158"/>
      <c r="I508" s="158"/>
      <c r="J508" s="158"/>
    </row>
    <row r="509" spans="2:10" ht="13.5" thickBot="1">
      <c r="B509" s="138">
        <v>296</v>
      </c>
      <c r="C509" s="52">
        <f t="shared" si="217"/>
        <v>2</v>
      </c>
      <c r="D509" s="52">
        <f t="shared" si="218"/>
        <v>2</v>
      </c>
      <c r="E509" s="99"/>
      <c r="G509" s="158"/>
      <c r="H509" s="158"/>
      <c r="I509" s="158"/>
      <c r="J509" s="158"/>
    </row>
    <row r="510" spans="2:10" ht="13.5" thickBot="1">
      <c r="B510" s="138">
        <v>301</v>
      </c>
      <c r="C510" s="52">
        <f t="shared" si="217"/>
        <v>1</v>
      </c>
      <c r="D510" s="52">
        <f t="shared" si="218"/>
        <v>1</v>
      </c>
      <c r="E510" s="99"/>
      <c r="G510" s="100"/>
      <c r="H510" s="100"/>
      <c r="I510" s="100"/>
      <c r="J510" s="100"/>
    </row>
    <row r="511" spans="2:10" ht="13.5" thickBot="1">
      <c r="B511" s="138">
        <v>302</v>
      </c>
      <c r="C511" s="52">
        <f t="shared" si="217"/>
        <v>1</v>
      </c>
      <c r="D511" s="52">
        <f t="shared" si="218"/>
        <v>0</v>
      </c>
      <c r="E511" s="99"/>
      <c r="G511" s="158"/>
      <c r="H511" s="158"/>
      <c r="I511" s="158"/>
      <c r="J511" s="158"/>
    </row>
    <row r="512" spans="2:10" ht="13.5" thickBot="1">
      <c r="B512" s="138">
        <v>302</v>
      </c>
      <c r="C512" s="52">
        <f t="shared" si="217"/>
        <v>2</v>
      </c>
      <c r="D512" s="52">
        <f t="shared" si="218"/>
        <v>0</v>
      </c>
      <c r="E512" s="99"/>
      <c r="G512" s="273"/>
      <c r="H512" s="273"/>
      <c r="I512" s="273"/>
      <c r="J512" s="273"/>
    </row>
    <row r="513" spans="2:10" ht="13.5" thickBot="1">
      <c r="B513" s="282">
        <v>302</v>
      </c>
      <c r="C513" s="52">
        <f t="shared" si="217"/>
        <v>3</v>
      </c>
      <c r="D513" s="52">
        <f t="shared" si="218"/>
        <v>0</v>
      </c>
      <c r="E513" s="99"/>
      <c r="G513" s="100"/>
      <c r="H513" s="100"/>
      <c r="I513" s="100"/>
      <c r="J513" s="100"/>
    </row>
    <row r="514" spans="2:10" ht="13.5" thickBot="1">
      <c r="B514" s="138">
        <v>302</v>
      </c>
      <c r="C514" s="52">
        <f t="shared" si="217"/>
        <v>4</v>
      </c>
      <c r="D514" s="52">
        <f t="shared" si="218"/>
        <v>0</v>
      </c>
      <c r="E514" s="99"/>
      <c r="G514" s="100"/>
      <c r="H514" s="100"/>
      <c r="I514" s="100"/>
      <c r="J514" s="100"/>
    </row>
    <row r="515" spans="2:10" ht="13.5" thickBot="1">
      <c r="B515" s="138">
        <v>302</v>
      </c>
      <c r="C515" s="52">
        <f t="shared" si="217"/>
        <v>5</v>
      </c>
      <c r="D515" s="52">
        <f t="shared" si="218"/>
        <v>5</v>
      </c>
      <c r="E515" s="99"/>
      <c r="G515" s="100"/>
      <c r="H515" s="100"/>
      <c r="I515" s="100"/>
      <c r="J515" s="100"/>
    </row>
    <row r="516" spans="2:10" ht="13.5" thickBot="1">
      <c r="B516" s="282">
        <v>303</v>
      </c>
      <c r="C516" s="52">
        <f t="shared" si="217"/>
        <v>1</v>
      </c>
      <c r="D516" s="52">
        <f t="shared" si="218"/>
        <v>0</v>
      </c>
      <c r="E516" s="99"/>
      <c r="G516" s="100"/>
      <c r="H516" s="100"/>
      <c r="I516" s="100"/>
      <c r="J516" s="100"/>
    </row>
    <row r="517" spans="2:10" ht="13.5" thickBot="1">
      <c r="B517" s="139">
        <v>303</v>
      </c>
      <c r="C517" s="52">
        <f t="shared" si="217"/>
        <v>2</v>
      </c>
      <c r="D517" s="52">
        <f t="shared" si="218"/>
        <v>2</v>
      </c>
      <c r="E517" s="99"/>
      <c r="G517" s="100"/>
      <c r="H517" s="100"/>
      <c r="I517" s="100"/>
      <c r="J517" s="100"/>
    </row>
    <row r="518" spans="2:10" ht="13.5" thickBot="1">
      <c r="B518" s="137">
        <v>304</v>
      </c>
      <c r="C518" s="52">
        <f t="shared" ref="C518:C581" si="219">IF(B518&lt;&gt;B517,1,C517+1)</f>
        <v>1</v>
      </c>
      <c r="D518" s="52">
        <f t="shared" si="218"/>
        <v>1</v>
      </c>
      <c r="E518" s="99"/>
      <c r="G518" s="100"/>
      <c r="H518" s="100"/>
      <c r="I518" s="100"/>
      <c r="J518" s="100"/>
    </row>
    <row r="519" spans="2:10" ht="13.5" thickBot="1">
      <c r="B519" s="138">
        <v>306</v>
      </c>
      <c r="C519" s="52">
        <f t="shared" si="219"/>
        <v>1</v>
      </c>
      <c r="D519" s="52">
        <f t="shared" ref="D519:D582" si="220">IF(C519&gt;=C520,C519,0)</f>
        <v>0</v>
      </c>
      <c r="E519" s="99"/>
      <c r="G519" s="100"/>
      <c r="H519" s="100"/>
      <c r="I519" s="100"/>
      <c r="J519" s="100"/>
    </row>
    <row r="520" spans="2:10" ht="13.5" thickBot="1">
      <c r="B520" s="138">
        <v>306</v>
      </c>
      <c r="C520" s="52">
        <f t="shared" si="219"/>
        <v>2</v>
      </c>
      <c r="D520" s="52">
        <f t="shared" si="220"/>
        <v>2</v>
      </c>
      <c r="E520" s="99"/>
      <c r="G520" s="100"/>
      <c r="H520" s="100"/>
      <c r="I520" s="100"/>
      <c r="J520" s="100"/>
    </row>
    <row r="521" spans="2:10" ht="13.5" thickBot="1">
      <c r="B521" s="138">
        <v>308</v>
      </c>
      <c r="C521" s="52">
        <f t="shared" si="219"/>
        <v>1</v>
      </c>
      <c r="D521" s="52">
        <f t="shared" si="220"/>
        <v>0</v>
      </c>
      <c r="E521" s="99"/>
      <c r="G521" s="100"/>
      <c r="H521" s="100"/>
      <c r="I521" s="100"/>
      <c r="J521" s="100"/>
    </row>
    <row r="522" spans="2:10" ht="13.5" thickBot="1">
      <c r="B522" s="282">
        <v>308</v>
      </c>
      <c r="C522" s="52">
        <f t="shared" si="219"/>
        <v>2</v>
      </c>
      <c r="D522" s="52">
        <f t="shared" si="220"/>
        <v>0</v>
      </c>
      <c r="E522" s="99"/>
      <c r="G522" s="100"/>
      <c r="H522" s="100"/>
      <c r="I522" s="100"/>
      <c r="J522" s="100"/>
    </row>
    <row r="523" spans="2:10" ht="13.5" thickBot="1">
      <c r="B523" s="138">
        <v>308</v>
      </c>
      <c r="C523" s="52">
        <f t="shared" si="219"/>
        <v>3</v>
      </c>
      <c r="D523" s="52">
        <f t="shared" si="220"/>
        <v>0</v>
      </c>
      <c r="E523" s="99"/>
      <c r="G523" s="273"/>
      <c r="H523" s="273"/>
      <c r="I523" s="273"/>
      <c r="J523" s="273"/>
    </row>
    <row r="524" spans="2:10" ht="13.5" thickBot="1">
      <c r="B524" s="138">
        <v>308</v>
      </c>
      <c r="C524" s="52">
        <f t="shared" si="219"/>
        <v>4</v>
      </c>
      <c r="D524" s="52">
        <f t="shared" si="220"/>
        <v>4</v>
      </c>
      <c r="E524" s="99"/>
      <c r="G524" s="100"/>
      <c r="H524" s="100"/>
      <c r="I524" s="100"/>
      <c r="J524" s="100"/>
    </row>
    <row r="525" spans="2:10" ht="13.5" thickBot="1">
      <c r="B525" s="138">
        <v>311</v>
      </c>
      <c r="C525" s="52">
        <f t="shared" si="219"/>
        <v>1</v>
      </c>
      <c r="D525" s="52">
        <f t="shared" si="220"/>
        <v>0</v>
      </c>
      <c r="E525" s="99"/>
      <c r="G525" s="100"/>
      <c r="H525" s="100"/>
      <c r="I525" s="100"/>
      <c r="J525" s="100"/>
    </row>
    <row r="526" spans="2:10" ht="13.5" thickBot="1">
      <c r="B526" s="138">
        <v>311</v>
      </c>
      <c r="C526" s="52">
        <f t="shared" si="219"/>
        <v>2</v>
      </c>
      <c r="D526" s="52">
        <f t="shared" si="220"/>
        <v>0</v>
      </c>
      <c r="E526" s="99"/>
      <c r="G526" s="100"/>
      <c r="H526" s="100"/>
      <c r="I526" s="100"/>
      <c r="J526" s="100"/>
    </row>
    <row r="527" spans="2:10" ht="13.5" thickBot="1">
      <c r="B527" s="138">
        <v>311</v>
      </c>
      <c r="C527" s="52">
        <f t="shared" si="219"/>
        <v>3</v>
      </c>
      <c r="D527" s="52">
        <f t="shared" si="220"/>
        <v>3</v>
      </c>
      <c r="E527" s="99"/>
      <c r="G527" s="100"/>
      <c r="H527" s="100"/>
      <c r="I527" s="100"/>
      <c r="J527" s="100"/>
    </row>
    <row r="528" spans="2:10" ht="13.5" thickBot="1">
      <c r="B528" s="138">
        <v>312</v>
      </c>
      <c r="C528" s="52">
        <f t="shared" si="219"/>
        <v>1</v>
      </c>
      <c r="D528" s="52">
        <f t="shared" si="220"/>
        <v>0</v>
      </c>
      <c r="E528" s="99"/>
      <c r="G528" s="100"/>
      <c r="H528" s="100"/>
      <c r="I528" s="100"/>
      <c r="J528" s="100"/>
    </row>
    <row r="529" spans="2:10" ht="13.5" thickBot="1">
      <c r="B529" s="138">
        <v>312</v>
      </c>
      <c r="C529" s="52">
        <f t="shared" si="219"/>
        <v>2</v>
      </c>
      <c r="D529" s="52">
        <f t="shared" si="220"/>
        <v>0</v>
      </c>
      <c r="E529" s="99"/>
      <c r="G529" s="100"/>
      <c r="H529" s="100"/>
      <c r="I529" s="100"/>
      <c r="J529" s="100"/>
    </row>
    <row r="530" spans="2:10" ht="13.5" thickBot="1">
      <c r="B530" s="282">
        <v>312</v>
      </c>
      <c r="C530" s="52">
        <f t="shared" si="219"/>
        <v>3</v>
      </c>
      <c r="D530" s="52">
        <f t="shared" si="220"/>
        <v>0</v>
      </c>
      <c r="E530" s="99"/>
      <c r="G530" s="100"/>
      <c r="H530" s="100"/>
      <c r="I530" s="100"/>
      <c r="J530" s="100"/>
    </row>
    <row r="531" spans="2:10" ht="13.5" thickBot="1">
      <c r="B531" s="282">
        <v>312</v>
      </c>
      <c r="C531" s="52">
        <f t="shared" si="219"/>
        <v>4</v>
      </c>
      <c r="D531" s="52">
        <f t="shared" si="220"/>
        <v>0</v>
      </c>
      <c r="E531" s="99"/>
      <c r="G531" s="100"/>
      <c r="H531" s="100"/>
      <c r="I531" s="100"/>
      <c r="J531" s="100"/>
    </row>
    <row r="532" spans="2:10" ht="13.5" thickBot="1">
      <c r="B532" s="138">
        <v>312</v>
      </c>
      <c r="C532" s="52">
        <f t="shared" si="219"/>
        <v>5</v>
      </c>
      <c r="D532" s="52">
        <f t="shared" si="220"/>
        <v>5</v>
      </c>
      <c r="E532" s="99"/>
      <c r="G532" s="100"/>
      <c r="H532" s="100"/>
      <c r="I532" s="100"/>
      <c r="J532" s="100"/>
    </row>
    <row r="533" spans="2:10" ht="13.5" thickBot="1">
      <c r="B533" s="282">
        <v>313</v>
      </c>
      <c r="C533" s="52">
        <f t="shared" si="219"/>
        <v>1</v>
      </c>
      <c r="D533" s="52">
        <f t="shared" si="220"/>
        <v>0</v>
      </c>
      <c r="E533" s="99"/>
      <c r="G533" s="100"/>
      <c r="H533" s="100"/>
      <c r="I533" s="100"/>
      <c r="J533" s="100"/>
    </row>
    <row r="534" spans="2:10" ht="13.5" thickBot="1">
      <c r="B534" s="138">
        <v>313</v>
      </c>
      <c r="C534" s="52">
        <f t="shared" si="219"/>
        <v>2</v>
      </c>
      <c r="D534" s="52">
        <f t="shared" si="220"/>
        <v>2</v>
      </c>
      <c r="E534" s="99"/>
      <c r="G534" s="100"/>
      <c r="H534" s="100"/>
      <c r="I534" s="100"/>
      <c r="J534" s="100"/>
    </row>
    <row r="535" spans="2:10" ht="13.5" thickBot="1">
      <c r="B535" s="138">
        <v>316</v>
      </c>
      <c r="C535" s="52">
        <f t="shared" si="219"/>
        <v>1</v>
      </c>
      <c r="D535" s="52">
        <f t="shared" si="220"/>
        <v>1</v>
      </c>
      <c r="E535" s="99"/>
      <c r="G535" s="273"/>
      <c r="H535" s="273"/>
      <c r="I535" s="273"/>
      <c r="J535" s="273"/>
    </row>
    <row r="536" spans="2:10" ht="13.5" thickBot="1">
      <c r="B536" s="138">
        <v>322</v>
      </c>
      <c r="C536" s="52">
        <f t="shared" si="219"/>
        <v>1</v>
      </c>
      <c r="D536" s="52">
        <f t="shared" si="220"/>
        <v>0</v>
      </c>
      <c r="E536" s="99"/>
      <c r="G536" s="100"/>
      <c r="H536" s="100"/>
      <c r="I536" s="100"/>
      <c r="J536" s="100"/>
    </row>
    <row r="537" spans="2:10" ht="13.5" thickBot="1">
      <c r="B537" s="282">
        <v>322</v>
      </c>
      <c r="C537" s="52">
        <f t="shared" si="219"/>
        <v>2</v>
      </c>
      <c r="D537" s="52">
        <f t="shared" si="220"/>
        <v>0</v>
      </c>
      <c r="E537" s="99"/>
      <c r="G537" s="100"/>
      <c r="H537" s="100"/>
      <c r="I537" s="100"/>
      <c r="J537" s="100"/>
    </row>
    <row r="538" spans="2:10" ht="13.5" thickBot="1">
      <c r="B538" s="138">
        <v>322</v>
      </c>
      <c r="C538" s="52">
        <f t="shared" si="219"/>
        <v>3</v>
      </c>
      <c r="D538" s="52">
        <f t="shared" si="220"/>
        <v>0</v>
      </c>
      <c r="E538" s="99"/>
      <c r="G538" s="100"/>
      <c r="H538" s="100"/>
      <c r="I538" s="100"/>
      <c r="J538" s="100"/>
    </row>
    <row r="539" spans="2:10" ht="13.5" thickBot="1">
      <c r="B539" s="138">
        <v>322</v>
      </c>
      <c r="C539" s="52">
        <f t="shared" si="219"/>
        <v>4</v>
      </c>
      <c r="D539" s="52">
        <f t="shared" si="220"/>
        <v>0</v>
      </c>
      <c r="E539" s="99"/>
      <c r="G539" s="100"/>
      <c r="H539" s="100"/>
      <c r="I539" s="100"/>
      <c r="J539" s="100"/>
    </row>
    <row r="540" spans="2:10" ht="13.5" thickBot="1">
      <c r="B540" s="138">
        <v>322</v>
      </c>
      <c r="C540" s="52">
        <f t="shared" si="219"/>
        <v>5</v>
      </c>
      <c r="D540" s="52">
        <f t="shared" si="220"/>
        <v>5</v>
      </c>
      <c r="E540" s="99"/>
      <c r="G540" s="100"/>
      <c r="H540" s="100"/>
      <c r="I540" s="100"/>
      <c r="J540" s="100"/>
    </row>
    <row r="541" spans="2:10" ht="13.5" thickBot="1">
      <c r="B541" s="149">
        <v>326</v>
      </c>
      <c r="C541" s="52">
        <f t="shared" si="219"/>
        <v>1</v>
      </c>
      <c r="D541" s="52">
        <f t="shared" si="220"/>
        <v>1</v>
      </c>
      <c r="E541" s="99"/>
      <c r="G541" s="100"/>
      <c r="H541" s="100"/>
      <c r="I541" s="100"/>
      <c r="J541" s="100"/>
    </row>
    <row r="542" spans="2:10" ht="13.5" thickBot="1">
      <c r="B542" s="138">
        <v>329</v>
      </c>
      <c r="C542" s="52">
        <f t="shared" si="219"/>
        <v>1</v>
      </c>
      <c r="D542" s="52">
        <f t="shared" si="220"/>
        <v>0</v>
      </c>
      <c r="E542" s="99"/>
      <c r="G542" s="100"/>
      <c r="H542" s="100"/>
      <c r="I542" s="100"/>
      <c r="J542" s="100"/>
    </row>
    <row r="543" spans="2:10" ht="13.5" thickBot="1">
      <c r="B543" s="138">
        <v>329</v>
      </c>
      <c r="C543" s="52">
        <f t="shared" si="219"/>
        <v>2</v>
      </c>
      <c r="D543" s="52">
        <f t="shared" si="220"/>
        <v>0</v>
      </c>
      <c r="E543" s="99"/>
      <c r="G543" s="100"/>
      <c r="H543" s="100"/>
      <c r="I543" s="100"/>
      <c r="J543" s="100"/>
    </row>
    <row r="544" spans="2:10" ht="13.5" thickBot="1">
      <c r="B544" s="138">
        <v>329</v>
      </c>
      <c r="C544" s="52">
        <f t="shared" si="219"/>
        <v>3</v>
      </c>
      <c r="D544" s="52">
        <f t="shared" si="220"/>
        <v>3</v>
      </c>
      <c r="E544" s="99"/>
      <c r="G544" s="100"/>
      <c r="H544" s="100"/>
      <c r="I544" s="100"/>
      <c r="J544" s="100"/>
    </row>
    <row r="545" spans="2:10" ht="13.5" thickBot="1">
      <c r="B545" s="138">
        <v>330</v>
      </c>
      <c r="C545" s="52">
        <f t="shared" si="219"/>
        <v>1</v>
      </c>
      <c r="D545" s="52">
        <f t="shared" si="220"/>
        <v>0</v>
      </c>
      <c r="E545" s="99"/>
      <c r="G545" s="100"/>
      <c r="H545" s="100"/>
      <c r="I545" s="100"/>
      <c r="J545" s="100"/>
    </row>
    <row r="546" spans="2:10" ht="13.5" thickBot="1">
      <c r="B546" s="149">
        <v>330</v>
      </c>
      <c r="C546" s="52">
        <f t="shared" si="219"/>
        <v>2</v>
      </c>
      <c r="D546" s="52">
        <f t="shared" si="220"/>
        <v>0</v>
      </c>
      <c r="E546" s="99"/>
      <c r="G546" s="100"/>
      <c r="H546" s="100"/>
      <c r="I546" s="100"/>
      <c r="J546" s="100"/>
    </row>
    <row r="547" spans="2:10" ht="13.5" thickBot="1">
      <c r="B547" s="138">
        <v>330</v>
      </c>
      <c r="C547" s="52">
        <f t="shared" si="219"/>
        <v>3</v>
      </c>
      <c r="D547" s="52">
        <f t="shared" si="220"/>
        <v>0</v>
      </c>
      <c r="E547" s="99"/>
      <c r="G547" s="100"/>
      <c r="H547" s="100"/>
      <c r="I547" s="100"/>
      <c r="J547" s="100"/>
    </row>
    <row r="548" spans="2:10" ht="13.5" thickBot="1">
      <c r="B548" s="138">
        <v>330</v>
      </c>
      <c r="C548" s="52">
        <f t="shared" si="219"/>
        <v>4</v>
      </c>
      <c r="D548" s="52">
        <f t="shared" si="220"/>
        <v>0</v>
      </c>
      <c r="E548" s="99"/>
      <c r="G548" s="100"/>
      <c r="H548" s="100"/>
      <c r="I548" s="100"/>
      <c r="J548" s="100"/>
    </row>
    <row r="549" spans="2:10" ht="13.5" thickBot="1">
      <c r="B549" s="138">
        <v>330</v>
      </c>
      <c r="C549" s="52">
        <f t="shared" si="219"/>
        <v>5</v>
      </c>
      <c r="D549" s="52">
        <f t="shared" si="220"/>
        <v>0</v>
      </c>
      <c r="E549" s="99"/>
      <c r="G549" s="100"/>
      <c r="H549" s="100"/>
      <c r="I549" s="100"/>
      <c r="J549" s="100"/>
    </row>
    <row r="550" spans="2:10" ht="13.5" thickBot="1">
      <c r="B550" s="138">
        <v>330</v>
      </c>
      <c r="C550" s="52">
        <f t="shared" si="219"/>
        <v>6</v>
      </c>
      <c r="D550" s="52">
        <f t="shared" si="220"/>
        <v>0</v>
      </c>
      <c r="E550" s="99"/>
      <c r="G550" s="100"/>
      <c r="H550" s="100"/>
      <c r="I550" s="100"/>
      <c r="J550" s="100"/>
    </row>
    <row r="551" spans="2:10" ht="13.5" thickBot="1">
      <c r="B551" s="138">
        <v>330</v>
      </c>
      <c r="C551" s="52">
        <f t="shared" si="219"/>
        <v>7</v>
      </c>
      <c r="D551" s="52">
        <f t="shared" si="220"/>
        <v>0</v>
      </c>
      <c r="E551" s="99"/>
      <c r="G551" s="100"/>
      <c r="H551" s="100"/>
      <c r="I551" s="100"/>
      <c r="J551" s="100"/>
    </row>
    <row r="552" spans="2:10" ht="13.5" thickBot="1">
      <c r="B552" s="149">
        <v>330</v>
      </c>
      <c r="C552" s="52">
        <f t="shared" si="219"/>
        <v>8</v>
      </c>
      <c r="D552" s="52">
        <f t="shared" si="220"/>
        <v>8</v>
      </c>
      <c r="E552" s="99"/>
      <c r="G552" s="100"/>
      <c r="H552" s="100"/>
      <c r="I552" s="100"/>
      <c r="J552" s="100"/>
    </row>
    <row r="553" spans="2:10" ht="13.5" thickBot="1">
      <c r="B553" s="138">
        <v>337</v>
      </c>
      <c r="C553" s="52">
        <f t="shared" si="219"/>
        <v>1</v>
      </c>
      <c r="D553" s="52">
        <f t="shared" si="220"/>
        <v>0</v>
      </c>
      <c r="E553" s="99"/>
      <c r="G553" s="100"/>
      <c r="H553" s="100"/>
      <c r="I553" s="100"/>
      <c r="J553" s="100"/>
    </row>
    <row r="554" spans="2:10" ht="13.5" thickBot="1">
      <c r="B554" s="138">
        <v>337</v>
      </c>
      <c r="C554" s="52">
        <f t="shared" si="219"/>
        <v>2</v>
      </c>
      <c r="D554" s="52">
        <f t="shared" si="220"/>
        <v>2</v>
      </c>
      <c r="E554" s="99"/>
      <c r="G554" s="100"/>
      <c r="H554" s="100"/>
      <c r="I554" s="100"/>
      <c r="J554" s="100"/>
    </row>
    <row r="555" spans="2:10" ht="13.5" thickBot="1">
      <c r="B555" s="138">
        <v>340</v>
      </c>
      <c r="C555" s="52">
        <f t="shared" si="219"/>
        <v>1</v>
      </c>
      <c r="D555" s="52">
        <f t="shared" si="220"/>
        <v>0</v>
      </c>
      <c r="E555" s="99"/>
      <c r="G555" s="100"/>
      <c r="H555" s="100"/>
      <c r="I555" s="100"/>
      <c r="J555" s="100"/>
    </row>
    <row r="556" spans="2:10" ht="13.5" thickBot="1">
      <c r="B556" s="138">
        <v>340</v>
      </c>
      <c r="C556" s="52">
        <f t="shared" si="219"/>
        <v>2</v>
      </c>
      <c r="D556" s="52">
        <f t="shared" si="220"/>
        <v>0</v>
      </c>
      <c r="E556" s="99"/>
      <c r="G556" s="100"/>
      <c r="H556" s="100"/>
      <c r="I556" s="100"/>
      <c r="J556" s="100"/>
    </row>
    <row r="557" spans="2:10" ht="13.5" thickBot="1">
      <c r="B557" s="138">
        <v>340</v>
      </c>
      <c r="C557" s="52">
        <f t="shared" si="219"/>
        <v>3</v>
      </c>
      <c r="D557" s="52">
        <f t="shared" si="220"/>
        <v>0</v>
      </c>
      <c r="E557" s="99"/>
      <c r="G557" s="158"/>
      <c r="H557" s="158"/>
      <c r="I557" s="158"/>
      <c r="J557" s="158"/>
    </row>
    <row r="558" spans="2:10" ht="13.5" thickBot="1">
      <c r="B558" s="138">
        <v>340</v>
      </c>
      <c r="C558" s="52">
        <f t="shared" si="219"/>
        <v>4</v>
      </c>
      <c r="D558" s="52">
        <f t="shared" si="220"/>
        <v>4</v>
      </c>
      <c r="E558" s="99"/>
      <c r="G558" s="158"/>
      <c r="H558" s="158"/>
      <c r="I558" s="158"/>
      <c r="J558" s="158"/>
    </row>
    <row r="559" spans="2:10" ht="13.5" thickBot="1">
      <c r="B559" s="138">
        <v>341</v>
      </c>
      <c r="C559" s="52">
        <f t="shared" si="219"/>
        <v>1</v>
      </c>
      <c r="D559" s="52">
        <f t="shared" si="220"/>
        <v>0</v>
      </c>
      <c r="E559" s="99"/>
      <c r="G559" s="100"/>
      <c r="H559" s="100"/>
      <c r="I559" s="100"/>
      <c r="J559" s="100"/>
    </row>
    <row r="560" spans="2:10" ht="13.5" thickBot="1">
      <c r="B560" s="138">
        <v>341</v>
      </c>
      <c r="C560" s="52">
        <f t="shared" si="219"/>
        <v>2</v>
      </c>
      <c r="D560" s="52">
        <f t="shared" si="220"/>
        <v>0</v>
      </c>
      <c r="E560" s="99"/>
      <c r="G560" s="100"/>
      <c r="H560" s="100"/>
      <c r="I560" s="100"/>
      <c r="J560" s="100"/>
    </row>
    <row r="561" spans="2:10" ht="13.5" thickBot="1">
      <c r="B561" s="138">
        <v>341</v>
      </c>
      <c r="C561" s="52">
        <f t="shared" si="219"/>
        <v>3</v>
      </c>
      <c r="D561" s="52">
        <f t="shared" si="220"/>
        <v>0</v>
      </c>
      <c r="E561" s="99"/>
      <c r="G561" s="100"/>
      <c r="H561" s="100"/>
      <c r="I561" s="100"/>
      <c r="J561" s="100"/>
    </row>
    <row r="562" spans="2:10" ht="13.5" thickBot="1">
      <c r="B562" s="138">
        <v>341</v>
      </c>
      <c r="C562" s="52">
        <f t="shared" si="219"/>
        <v>4</v>
      </c>
      <c r="D562" s="52">
        <f t="shared" si="220"/>
        <v>0</v>
      </c>
      <c r="E562" s="99"/>
      <c r="G562" s="100"/>
      <c r="H562" s="100"/>
      <c r="I562" s="100"/>
      <c r="J562" s="100"/>
    </row>
    <row r="563" spans="2:10" ht="13.5" thickBot="1">
      <c r="B563" s="138">
        <v>341</v>
      </c>
      <c r="C563" s="52">
        <f t="shared" si="219"/>
        <v>5</v>
      </c>
      <c r="D563" s="52">
        <f t="shared" si="220"/>
        <v>0</v>
      </c>
      <c r="E563" s="99"/>
      <c r="G563" s="100"/>
      <c r="H563" s="100"/>
      <c r="I563" s="100"/>
      <c r="J563" s="100"/>
    </row>
    <row r="564" spans="2:10" ht="13.5" thickBot="1">
      <c r="B564" s="138">
        <v>341</v>
      </c>
      <c r="C564" s="52">
        <f t="shared" si="219"/>
        <v>6</v>
      </c>
      <c r="D564" s="52">
        <f t="shared" si="220"/>
        <v>6</v>
      </c>
      <c r="E564" s="99"/>
      <c r="G564" s="100"/>
      <c r="H564" s="100"/>
      <c r="I564" s="100"/>
      <c r="J564" s="100"/>
    </row>
    <row r="565" spans="2:10" ht="13.5" thickBot="1">
      <c r="B565" s="138">
        <v>342</v>
      </c>
      <c r="C565" s="52">
        <f t="shared" si="219"/>
        <v>1</v>
      </c>
      <c r="D565" s="52">
        <f t="shared" si="220"/>
        <v>1</v>
      </c>
      <c r="E565" s="99"/>
      <c r="G565" s="100"/>
      <c r="H565" s="100"/>
      <c r="I565" s="100"/>
      <c r="J565" s="100"/>
    </row>
    <row r="566" spans="2:10" ht="13.5" thickBot="1">
      <c r="B566" s="282">
        <v>343</v>
      </c>
      <c r="C566" s="52">
        <f t="shared" si="219"/>
        <v>1</v>
      </c>
      <c r="D566" s="52">
        <f t="shared" si="220"/>
        <v>0</v>
      </c>
      <c r="E566" s="99"/>
      <c r="G566" s="100"/>
      <c r="H566" s="100"/>
      <c r="I566" s="100"/>
      <c r="J566" s="100"/>
    </row>
    <row r="567" spans="2:10" ht="13.5" thickBot="1">
      <c r="B567" s="138">
        <v>343</v>
      </c>
      <c r="C567" s="52">
        <f t="shared" si="219"/>
        <v>2</v>
      </c>
      <c r="D567" s="52">
        <f t="shared" si="220"/>
        <v>0</v>
      </c>
      <c r="E567" s="99"/>
      <c r="G567" s="273"/>
      <c r="H567" s="273"/>
      <c r="I567" s="273"/>
      <c r="J567" s="273"/>
    </row>
    <row r="568" spans="2:10" ht="13.5" thickBot="1">
      <c r="B568" s="138">
        <v>343</v>
      </c>
      <c r="C568" s="52">
        <f t="shared" si="219"/>
        <v>3</v>
      </c>
      <c r="D568" s="52">
        <f t="shared" si="220"/>
        <v>0</v>
      </c>
      <c r="E568" s="99"/>
      <c r="G568" s="273"/>
      <c r="H568" s="273"/>
      <c r="I568" s="273"/>
      <c r="J568" s="273"/>
    </row>
    <row r="569" spans="2:10" ht="13.5" thickBot="1">
      <c r="B569" s="138">
        <v>343</v>
      </c>
      <c r="C569" s="52">
        <f t="shared" si="219"/>
        <v>4</v>
      </c>
      <c r="D569" s="52">
        <f t="shared" si="220"/>
        <v>0</v>
      </c>
      <c r="E569" s="99"/>
      <c r="G569" s="100"/>
      <c r="H569" s="100"/>
      <c r="I569" s="100"/>
      <c r="J569" s="100"/>
    </row>
    <row r="570" spans="2:10" ht="13.5" thickBot="1">
      <c r="B570" s="138">
        <v>343</v>
      </c>
      <c r="C570" s="52">
        <f t="shared" si="219"/>
        <v>5</v>
      </c>
      <c r="D570" s="52">
        <f t="shared" si="220"/>
        <v>0</v>
      </c>
      <c r="E570" s="99"/>
      <c r="G570" s="100"/>
      <c r="H570" s="100"/>
      <c r="I570" s="100"/>
      <c r="J570" s="100"/>
    </row>
    <row r="571" spans="2:10" ht="13.5" thickBot="1">
      <c r="B571" s="138">
        <v>343</v>
      </c>
      <c r="C571" s="52">
        <f t="shared" si="219"/>
        <v>6</v>
      </c>
      <c r="D571" s="52">
        <f t="shared" si="220"/>
        <v>0</v>
      </c>
      <c r="E571" s="99"/>
      <c r="G571" s="100"/>
      <c r="H571" s="100"/>
      <c r="I571" s="100"/>
      <c r="J571" s="100"/>
    </row>
    <row r="572" spans="2:10" ht="13.5" thickBot="1">
      <c r="B572" s="149">
        <v>343</v>
      </c>
      <c r="C572" s="52">
        <f t="shared" si="219"/>
        <v>7</v>
      </c>
      <c r="D572" s="52">
        <f t="shared" si="220"/>
        <v>7</v>
      </c>
      <c r="E572" s="99"/>
      <c r="G572" s="100"/>
      <c r="H572" s="100"/>
      <c r="I572" s="100"/>
      <c r="J572" s="100"/>
    </row>
    <row r="573" spans="2:10" ht="13.5" thickBot="1">
      <c r="B573" s="138">
        <v>345</v>
      </c>
      <c r="C573" s="52">
        <f t="shared" si="219"/>
        <v>1</v>
      </c>
      <c r="D573" s="52">
        <f t="shared" si="220"/>
        <v>1</v>
      </c>
      <c r="E573" s="99"/>
      <c r="G573" s="100"/>
      <c r="H573" s="100"/>
      <c r="I573" s="100"/>
      <c r="J573" s="100"/>
    </row>
    <row r="574" spans="2:10" ht="13.5" thickBot="1">
      <c r="B574" s="138">
        <v>346</v>
      </c>
      <c r="C574" s="52">
        <f t="shared" si="219"/>
        <v>1</v>
      </c>
      <c r="D574" s="52">
        <f t="shared" si="220"/>
        <v>1</v>
      </c>
      <c r="E574" s="99"/>
      <c r="G574" s="100"/>
      <c r="H574" s="100"/>
      <c r="I574" s="100"/>
      <c r="J574" s="100"/>
    </row>
    <row r="575" spans="2:10" ht="13.5" thickBot="1">
      <c r="B575" s="138">
        <v>348</v>
      </c>
      <c r="C575" s="52">
        <f t="shared" si="219"/>
        <v>1</v>
      </c>
      <c r="D575" s="52">
        <f t="shared" si="220"/>
        <v>1</v>
      </c>
      <c r="E575" s="99"/>
      <c r="G575" s="100"/>
      <c r="H575" s="100"/>
      <c r="I575" s="100"/>
      <c r="J575" s="100"/>
    </row>
    <row r="576" spans="2:10" ht="13.5" thickBot="1">
      <c r="B576" s="138">
        <v>349</v>
      </c>
      <c r="C576" s="52">
        <f t="shared" si="219"/>
        <v>1</v>
      </c>
      <c r="D576" s="52">
        <f t="shared" si="220"/>
        <v>0</v>
      </c>
      <c r="E576" s="99"/>
      <c r="G576" s="100"/>
      <c r="H576" s="100"/>
      <c r="I576" s="100"/>
      <c r="J576" s="100"/>
    </row>
    <row r="577" spans="2:10" ht="13.5" thickBot="1">
      <c r="B577" s="138">
        <v>349</v>
      </c>
      <c r="C577" s="52">
        <f t="shared" si="219"/>
        <v>2</v>
      </c>
      <c r="D577" s="52">
        <f t="shared" si="220"/>
        <v>2</v>
      </c>
      <c r="E577" s="99"/>
      <c r="G577" s="158"/>
      <c r="H577" s="158"/>
      <c r="I577" s="158"/>
      <c r="J577" s="158"/>
    </row>
    <row r="578" spans="2:10" ht="13.5" thickBot="1">
      <c r="B578" s="138">
        <v>353</v>
      </c>
      <c r="C578" s="52">
        <f t="shared" si="219"/>
        <v>1</v>
      </c>
      <c r="D578" s="52">
        <f t="shared" si="220"/>
        <v>0</v>
      </c>
      <c r="E578" s="99"/>
      <c r="G578" s="100"/>
      <c r="H578" s="100"/>
      <c r="I578" s="100"/>
      <c r="J578" s="100"/>
    </row>
    <row r="579" spans="2:10" ht="13.5" thickBot="1">
      <c r="B579" s="138">
        <v>353</v>
      </c>
      <c r="C579" s="52">
        <f t="shared" si="219"/>
        <v>2</v>
      </c>
      <c r="D579" s="52">
        <f t="shared" si="220"/>
        <v>0</v>
      </c>
      <c r="E579" s="99"/>
      <c r="G579" s="158"/>
      <c r="H579" s="158"/>
      <c r="I579" s="158"/>
      <c r="J579" s="158"/>
    </row>
    <row r="580" spans="2:10" ht="13.5" thickBot="1">
      <c r="B580" s="138">
        <v>353</v>
      </c>
      <c r="C580" s="52">
        <f t="shared" si="219"/>
        <v>3</v>
      </c>
      <c r="D580" s="52">
        <f t="shared" si="220"/>
        <v>3</v>
      </c>
      <c r="E580" s="99"/>
      <c r="G580" s="100"/>
      <c r="H580" s="100"/>
      <c r="I580" s="100"/>
      <c r="J580" s="100"/>
    </row>
    <row r="581" spans="2:10" ht="13.5" thickBot="1">
      <c r="B581" s="138">
        <v>357</v>
      </c>
      <c r="C581" s="52">
        <f t="shared" si="219"/>
        <v>1</v>
      </c>
      <c r="D581" s="52">
        <f t="shared" si="220"/>
        <v>1</v>
      </c>
      <c r="E581" s="99"/>
      <c r="G581" s="100"/>
      <c r="H581" s="100"/>
      <c r="I581" s="100"/>
      <c r="J581" s="100"/>
    </row>
    <row r="582" spans="2:10" ht="13.5" thickBot="1">
      <c r="B582" s="138">
        <v>358</v>
      </c>
      <c r="C582" s="52">
        <f t="shared" ref="C582:C645" si="221">IF(B582&lt;&gt;B581,1,C581+1)</f>
        <v>1</v>
      </c>
      <c r="D582" s="52">
        <f t="shared" si="220"/>
        <v>0</v>
      </c>
      <c r="E582" s="99"/>
      <c r="G582" s="100"/>
      <c r="H582" s="100"/>
      <c r="I582" s="100"/>
      <c r="J582" s="100"/>
    </row>
    <row r="583" spans="2:10" ht="13.5" thickBot="1">
      <c r="B583" s="138">
        <v>358</v>
      </c>
      <c r="C583" s="52">
        <f t="shared" si="221"/>
        <v>2</v>
      </c>
      <c r="D583" s="52">
        <f t="shared" ref="D583:D646" si="222">IF(C583&gt;=C584,C583,0)</f>
        <v>0</v>
      </c>
      <c r="E583" s="99"/>
      <c r="G583" s="158"/>
      <c r="H583" s="158"/>
      <c r="I583" s="158"/>
      <c r="J583" s="158"/>
    </row>
    <row r="584" spans="2:10" ht="13.5" thickBot="1">
      <c r="B584" s="138">
        <v>358</v>
      </c>
      <c r="C584" s="52">
        <f t="shared" si="221"/>
        <v>3</v>
      </c>
      <c r="D584" s="52">
        <f t="shared" si="222"/>
        <v>3</v>
      </c>
      <c r="E584" s="99"/>
      <c r="G584" s="100"/>
      <c r="H584" s="100"/>
      <c r="I584" s="100"/>
      <c r="J584" s="100"/>
    </row>
    <row r="585" spans="2:10" ht="13.5" thickBot="1">
      <c r="B585" s="282">
        <v>359</v>
      </c>
      <c r="C585" s="52">
        <f t="shared" si="221"/>
        <v>1</v>
      </c>
      <c r="D585" s="52">
        <f t="shared" si="222"/>
        <v>0</v>
      </c>
      <c r="E585" s="99"/>
      <c r="G585" s="100"/>
      <c r="H585" s="100"/>
      <c r="I585" s="100"/>
      <c r="J585" s="100"/>
    </row>
    <row r="586" spans="2:10" ht="13.5" thickBot="1">
      <c r="B586" s="149">
        <v>359</v>
      </c>
      <c r="C586" s="52">
        <f t="shared" si="221"/>
        <v>2</v>
      </c>
      <c r="D586" s="52">
        <f t="shared" si="222"/>
        <v>0</v>
      </c>
      <c r="E586" s="99"/>
      <c r="G586" s="100"/>
      <c r="H586" s="100"/>
      <c r="I586" s="100"/>
      <c r="J586" s="100"/>
    </row>
    <row r="587" spans="2:10" ht="13.5" thickBot="1">
      <c r="B587" s="138">
        <v>359</v>
      </c>
      <c r="C587" s="52">
        <f t="shared" si="221"/>
        <v>3</v>
      </c>
      <c r="D587" s="52">
        <f t="shared" si="222"/>
        <v>3</v>
      </c>
      <c r="E587" s="99"/>
      <c r="G587" s="100"/>
      <c r="H587" s="100"/>
      <c r="I587" s="100"/>
      <c r="J587" s="100"/>
    </row>
    <row r="588" spans="2:10" ht="13.5" thickBot="1">
      <c r="B588" s="138">
        <v>364</v>
      </c>
      <c r="C588" s="52">
        <f t="shared" si="221"/>
        <v>1</v>
      </c>
      <c r="D588" s="52">
        <f t="shared" si="222"/>
        <v>0</v>
      </c>
      <c r="E588" s="99"/>
      <c r="G588" s="158"/>
      <c r="H588" s="158"/>
      <c r="I588" s="158"/>
      <c r="J588" s="158"/>
    </row>
    <row r="589" spans="2:10" ht="13.5" thickBot="1">
      <c r="B589" s="138">
        <v>364</v>
      </c>
      <c r="C589" s="52">
        <f t="shared" si="221"/>
        <v>2</v>
      </c>
      <c r="D589" s="52">
        <f t="shared" si="222"/>
        <v>0</v>
      </c>
      <c r="E589" s="99"/>
      <c r="G589" s="100"/>
      <c r="H589" s="100"/>
      <c r="I589" s="100"/>
      <c r="J589" s="100"/>
    </row>
    <row r="590" spans="2:10" ht="13.5" thickBot="1">
      <c r="B590" s="138">
        <v>364</v>
      </c>
      <c r="C590" s="52">
        <f t="shared" si="221"/>
        <v>3</v>
      </c>
      <c r="D590" s="52">
        <f t="shared" si="222"/>
        <v>3</v>
      </c>
      <c r="E590" s="99"/>
      <c r="G590" s="100"/>
      <c r="H590" s="100"/>
      <c r="I590" s="100"/>
      <c r="J590" s="100"/>
    </row>
    <row r="591" spans="2:10" ht="13.5" thickBot="1">
      <c r="B591" s="138">
        <v>365</v>
      </c>
      <c r="C591" s="52">
        <f t="shared" si="221"/>
        <v>1</v>
      </c>
      <c r="D591" s="52">
        <f t="shared" si="222"/>
        <v>0</v>
      </c>
      <c r="E591" s="99"/>
      <c r="G591" s="100"/>
      <c r="H591" s="100"/>
      <c r="I591" s="100"/>
      <c r="J591" s="100"/>
    </row>
    <row r="592" spans="2:10" ht="13.5" thickBot="1">
      <c r="B592" s="138">
        <v>365</v>
      </c>
      <c r="C592" s="52">
        <f t="shared" si="221"/>
        <v>2</v>
      </c>
      <c r="D592" s="52">
        <f t="shared" si="222"/>
        <v>0</v>
      </c>
      <c r="E592" s="99"/>
      <c r="G592" s="100"/>
      <c r="H592" s="100"/>
      <c r="I592" s="100"/>
      <c r="J592" s="100"/>
    </row>
    <row r="593" spans="2:10" ht="13.5" thickBot="1">
      <c r="B593" s="138">
        <v>365</v>
      </c>
      <c r="C593" s="52">
        <f t="shared" si="221"/>
        <v>3</v>
      </c>
      <c r="D593" s="52">
        <f t="shared" si="222"/>
        <v>0</v>
      </c>
      <c r="E593" s="99"/>
      <c r="G593" s="100"/>
      <c r="H593" s="100"/>
      <c r="I593" s="100"/>
      <c r="J593" s="100"/>
    </row>
    <row r="594" spans="2:10" ht="13.5" thickBot="1">
      <c r="B594" s="138">
        <v>365</v>
      </c>
      <c r="C594" s="52">
        <f t="shared" si="221"/>
        <v>4</v>
      </c>
      <c r="D594" s="52">
        <f t="shared" si="222"/>
        <v>0</v>
      </c>
      <c r="E594" s="99"/>
      <c r="G594" s="158"/>
      <c r="H594" s="158"/>
      <c r="I594" s="158"/>
      <c r="J594" s="158"/>
    </row>
    <row r="595" spans="2:10" ht="13.5" thickBot="1">
      <c r="B595" s="138">
        <v>365</v>
      </c>
      <c r="C595" s="52">
        <f t="shared" si="221"/>
        <v>5</v>
      </c>
      <c r="D595" s="52">
        <f t="shared" si="222"/>
        <v>0</v>
      </c>
      <c r="E595" s="99"/>
      <c r="G595" s="100"/>
      <c r="H595" s="100"/>
      <c r="I595" s="100"/>
      <c r="J595" s="100"/>
    </row>
    <row r="596" spans="2:10" ht="13.5" thickBot="1">
      <c r="B596" s="149">
        <v>365</v>
      </c>
      <c r="C596" s="52">
        <f t="shared" si="221"/>
        <v>6</v>
      </c>
      <c r="D596" s="52">
        <f t="shared" si="222"/>
        <v>0</v>
      </c>
      <c r="E596" s="99"/>
      <c r="G596" s="158"/>
      <c r="H596" s="158"/>
      <c r="I596" s="158"/>
      <c r="J596" s="158"/>
    </row>
    <row r="597" spans="2:10" ht="13.5" thickBot="1">
      <c r="B597" s="138">
        <v>365</v>
      </c>
      <c r="C597" s="52">
        <f t="shared" si="221"/>
        <v>7</v>
      </c>
      <c r="D597" s="52">
        <f t="shared" si="222"/>
        <v>0</v>
      </c>
      <c r="E597" s="99"/>
      <c r="G597" s="100"/>
      <c r="H597" s="100"/>
      <c r="I597" s="100"/>
      <c r="J597" s="100"/>
    </row>
    <row r="598" spans="2:10" ht="13.5" thickBot="1">
      <c r="B598" s="138">
        <v>365</v>
      </c>
      <c r="C598" s="52">
        <f t="shared" si="221"/>
        <v>8</v>
      </c>
      <c r="D598" s="52">
        <f t="shared" si="222"/>
        <v>0</v>
      </c>
      <c r="E598" s="99"/>
      <c r="G598" s="100"/>
      <c r="H598" s="100"/>
      <c r="I598" s="100"/>
      <c r="J598" s="100"/>
    </row>
    <row r="599" spans="2:10" ht="13.5" thickBot="1">
      <c r="B599" s="138">
        <v>365</v>
      </c>
      <c r="C599" s="52">
        <f t="shared" si="221"/>
        <v>9</v>
      </c>
      <c r="D599" s="52">
        <f t="shared" si="222"/>
        <v>0</v>
      </c>
      <c r="E599" s="99"/>
      <c r="G599" s="100"/>
      <c r="H599" s="100"/>
      <c r="I599" s="100"/>
      <c r="J599" s="100"/>
    </row>
    <row r="600" spans="2:10" ht="13.5" thickBot="1">
      <c r="B600" s="138">
        <v>365</v>
      </c>
      <c r="C600" s="52">
        <f t="shared" si="221"/>
        <v>10</v>
      </c>
      <c r="D600" s="52">
        <f t="shared" si="222"/>
        <v>10</v>
      </c>
      <c r="E600" s="99"/>
      <c r="G600" s="100"/>
      <c r="H600" s="100"/>
      <c r="I600" s="100"/>
      <c r="J600" s="100"/>
    </row>
    <row r="601" spans="2:10" ht="13.5" thickBot="1">
      <c r="B601" s="138">
        <v>368</v>
      </c>
      <c r="C601" s="52">
        <f t="shared" si="221"/>
        <v>1</v>
      </c>
      <c r="D601" s="52">
        <f t="shared" si="222"/>
        <v>0</v>
      </c>
      <c r="E601" s="99"/>
      <c r="G601" s="100"/>
      <c r="H601" s="100"/>
      <c r="I601" s="100"/>
      <c r="J601" s="100"/>
    </row>
    <row r="602" spans="2:10" ht="13.5" thickBot="1">
      <c r="B602" s="149">
        <v>368</v>
      </c>
      <c r="C602" s="52">
        <f t="shared" si="221"/>
        <v>2</v>
      </c>
      <c r="D602" s="52">
        <f t="shared" si="222"/>
        <v>0</v>
      </c>
      <c r="E602" s="99"/>
      <c r="G602" s="158"/>
      <c r="H602" s="158"/>
      <c r="I602" s="158"/>
      <c r="J602" s="158"/>
    </row>
    <row r="603" spans="2:10" ht="13.5" thickBot="1">
      <c r="B603" s="138">
        <v>368</v>
      </c>
      <c r="C603" s="52">
        <f t="shared" si="221"/>
        <v>3</v>
      </c>
      <c r="D603" s="52">
        <f t="shared" si="222"/>
        <v>0</v>
      </c>
      <c r="E603" s="99"/>
      <c r="G603" s="100"/>
      <c r="H603" s="100"/>
      <c r="I603" s="100"/>
      <c r="J603" s="100"/>
    </row>
    <row r="604" spans="2:10" ht="13.5" thickBot="1">
      <c r="B604" s="138">
        <v>368</v>
      </c>
      <c r="C604" s="52">
        <f t="shared" si="221"/>
        <v>4</v>
      </c>
      <c r="D604" s="52">
        <f t="shared" si="222"/>
        <v>4</v>
      </c>
      <c r="E604" s="99"/>
      <c r="G604" s="158"/>
      <c r="H604" s="158"/>
      <c r="I604" s="158"/>
      <c r="J604" s="158"/>
    </row>
    <row r="605" spans="2:10" ht="13.5" thickBot="1">
      <c r="B605" s="149">
        <v>375</v>
      </c>
      <c r="C605" s="52">
        <f t="shared" si="221"/>
        <v>1</v>
      </c>
      <c r="D605" s="52">
        <f t="shared" si="222"/>
        <v>1</v>
      </c>
      <c r="E605" s="99"/>
      <c r="G605" s="100"/>
      <c r="H605" s="100"/>
      <c r="I605" s="100"/>
      <c r="J605" s="100"/>
    </row>
    <row r="606" spans="2:10" ht="13.5" thickBot="1">
      <c r="B606" s="138">
        <v>378</v>
      </c>
      <c r="C606" s="52">
        <f t="shared" si="221"/>
        <v>1</v>
      </c>
      <c r="D606" s="52">
        <f t="shared" si="222"/>
        <v>0</v>
      </c>
      <c r="E606" s="99"/>
      <c r="G606" s="100"/>
      <c r="H606" s="100"/>
      <c r="I606" s="100"/>
      <c r="J606" s="100"/>
    </row>
    <row r="607" spans="2:10" ht="13.5" thickBot="1">
      <c r="B607" s="282">
        <v>378</v>
      </c>
      <c r="C607" s="52">
        <f t="shared" si="221"/>
        <v>2</v>
      </c>
      <c r="D607" s="52">
        <f t="shared" si="222"/>
        <v>0</v>
      </c>
      <c r="E607" s="99"/>
      <c r="G607" s="100"/>
      <c r="H607" s="100"/>
      <c r="I607" s="100"/>
      <c r="J607" s="100"/>
    </row>
    <row r="608" spans="2:10" ht="13.5" thickBot="1">
      <c r="B608" s="138">
        <v>378</v>
      </c>
      <c r="C608" s="52">
        <f t="shared" si="221"/>
        <v>3</v>
      </c>
      <c r="D608" s="52">
        <f t="shared" si="222"/>
        <v>3</v>
      </c>
      <c r="E608" s="99"/>
      <c r="G608" s="100"/>
      <c r="H608" s="100"/>
      <c r="I608" s="100"/>
      <c r="J608" s="100"/>
    </row>
    <row r="609" spans="2:10" ht="13.5" thickBot="1">
      <c r="B609" s="138">
        <v>382</v>
      </c>
      <c r="C609" s="52">
        <f t="shared" si="221"/>
        <v>1</v>
      </c>
      <c r="D609" s="52">
        <f t="shared" si="222"/>
        <v>1</v>
      </c>
      <c r="E609" s="99"/>
      <c r="G609" s="158"/>
      <c r="H609" s="158"/>
      <c r="I609" s="158"/>
      <c r="J609" s="158"/>
    </row>
    <row r="610" spans="2:10" ht="13.5" thickBot="1">
      <c r="B610" s="138">
        <v>383</v>
      </c>
      <c r="C610" s="52">
        <f t="shared" si="221"/>
        <v>1</v>
      </c>
      <c r="D610" s="52">
        <f t="shared" si="222"/>
        <v>1</v>
      </c>
      <c r="E610" s="99"/>
      <c r="G610" s="100"/>
      <c r="H610" s="100"/>
      <c r="I610" s="100"/>
      <c r="J610" s="100"/>
    </row>
    <row r="611" spans="2:10" ht="13.5" thickBot="1">
      <c r="B611" s="138">
        <v>384</v>
      </c>
      <c r="C611" s="52">
        <f t="shared" si="221"/>
        <v>1</v>
      </c>
      <c r="D611" s="52">
        <f t="shared" si="222"/>
        <v>0</v>
      </c>
      <c r="E611" s="99"/>
      <c r="G611" s="100"/>
      <c r="H611" s="100"/>
      <c r="I611" s="100"/>
      <c r="J611" s="100"/>
    </row>
    <row r="612" spans="2:10" ht="13.5" thickBot="1">
      <c r="B612" s="138">
        <v>384</v>
      </c>
      <c r="C612" s="52">
        <f t="shared" si="221"/>
        <v>2</v>
      </c>
      <c r="D612" s="52">
        <f t="shared" si="222"/>
        <v>0</v>
      </c>
      <c r="E612" s="99"/>
      <c r="G612" s="100"/>
      <c r="H612" s="100"/>
      <c r="I612" s="100"/>
      <c r="J612" s="100"/>
    </row>
    <row r="613" spans="2:10" ht="13.5" thickBot="1">
      <c r="B613" s="139">
        <v>384</v>
      </c>
      <c r="C613" s="52">
        <f t="shared" si="221"/>
        <v>3</v>
      </c>
      <c r="D613" s="52">
        <f t="shared" si="222"/>
        <v>3</v>
      </c>
      <c r="E613" s="99"/>
      <c r="G613" s="100"/>
      <c r="H613" s="100"/>
      <c r="I613" s="100"/>
      <c r="J613" s="100"/>
    </row>
    <row r="614" spans="2:10" ht="13.5" thickBot="1">
      <c r="B614" s="137">
        <v>386</v>
      </c>
      <c r="C614" s="52">
        <f t="shared" si="221"/>
        <v>1</v>
      </c>
      <c r="D614" s="52">
        <f t="shared" si="222"/>
        <v>0</v>
      </c>
      <c r="E614" s="99"/>
      <c r="G614" s="100"/>
      <c r="H614" s="100"/>
      <c r="I614" s="100"/>
      <c r="J614" s="100"/>
    </row>
    <row r="615" spans="2:10" ht="13.5" thickBot="1">
      <c r="B615" s="138">
        <v>386</v>
      </c>
      <c r="C615" s="52">
        <f t="shared" si="221"/>
        <v>2</v>
      </c>
      <c r="D615" s="52">
        <f t="shared" si="222"/>
        <v>0</v>
      </c>
      <c r="E615" s="99"/>
      <c r="G615" s="100"/>
      <c r="H615" s="100"/>
      <c r="I615" s="100"/>
      <c r="J615" s="100"/>
    </row>
    <row r="616" spans="2:10" ht="13.5" thickBot="1">
      <c r="B616" s="138">
        <v>386</v>
      </c>
      <c r="C616" s="52">
        <f t="shared" si="221"/>
        <v>3</v>
      </c>
      <c r="D616" s="52">
        <f t="shared" si="222"/>
        <v>3</v>
      </c>
      <c r="E616" s="99"/>
      <c r="G616" s="100"/>
      <c r="H616" s="100"/>
      <c r="I616" s="100"/>
      <c r="J616" s="100"/>
    </row>
    <row r="617" spans="2:10" ht="13.5" thickBot="1">
      <c r="B617" s="138">
        <v>388</v>
      </c>
      <c r="C617" s="52">
        <f t="shared" si="221"/>
        <v>1</v>
      </c>
      <c r="D617" s="52">
        <f t="shared" si="222"/>
        <v>0</v>
      </c>
      <c r="E617" s="99"/>
      <c r="G617" s="158"/>
      <c r="H617" s="158"/>
      <c r="I617" s="158"/>
      <c r="J617" s="158"/>
    </row>
    <row r="618" spans="2:10" ht="13.5" thickBot="1">
      <c r="B618" s="138">
        <v>388</v>
      </c>
      <c r="C618" s="52">
        <f t="shared" si="221"/>
        <v>2</v>
      </c>
      <c r="D618" s="52">
        <f t="shared" si="222"/>
        <v>2</v>
      </c>
      <c r="E618" s="99"/>
      <c r="G618" s="100"/>
      <c r="H618" s="100"/>
      <c r="I618" s="100"/>
      <c r="J618" s="100"/>
    </row>
    <row r="619" spans="2:10" ht="13.5" thickBot="1">
      <c r="B619" s="138">
        <v>395</v>
      </c>
      <c r="C619" s="52">
        <f t="shared" si="221"/>
        <v>1</v>
      </c>
      <c r="D619" s="52">
        <f t="shared" si="222"/>
        <v>0</v>
      </c>
      <c r="E619" s="99"/>
      <c r="G619" s="100"/>
      <c r="H619" s="100"/>
      <c r="I619" s="100"/>
      <c r="J619" s="100"/>
    </row>
    <row r="620" spans="2:10" ht="13.5" thickBot="1">
      <c r="B620" s="138">
        <v>395</v>
      </c>
      <c r="C620" s="52">
        <f t="shared" si="221"/>
        <v>2</v>
      </c>
      <c r="D620" s="52">
        <f t="shared" si="222"/>
        <v>0</v>
      </c>
      <c r="E620" s="99"/>
      <c r="G620" s="100"/>
      <c r="H620" s="100"/>
      <c r="I620" s="100"/>
      <c r="J620" s="100"/>
    </row>
    <row r="621" spans="2:10" ht="13.5" thickBot="1">
      <c r="B621" s="138">
        <v>395</v>
      </c>
      <c r="C621" s="52">
        <f t="shared" si="221"/>
        <v>3</v>
      </c>
      <c r="D621" s="52">
        <f t="shared" si="222"/>
        <v>3</v>
      </c>
      <c r="E621" s="99"/>
      <c r="G621" s="100"/>
      <c r="H621" s="100"/>
      <c r="I621" s="100"/>
      <c r="J621" s="100"/>
    </row>
    <row r="622" spans="2:10" ht="13.5" thickBot="1">
      <c r="B622" s="138">
        <v>397</v>
      </c>
      <c r="C622" s="52">
        <f t="shared" si="221"/>
        <v>1</v>
      </c>
      <c r="D622" s="52">
        <f t="shared" si="222"/>
        <v>1</v>
      </c>
      <c r="E622" s="99"/>
      <c r="G622" s="100"/>
      <c r="H622" s="100"/>
      <c r="I622" s="100"/>
      <c r="J622" s="100"/>
    </row>
    <row r="623" spans="2:10" ht="13.5" thickBot="1">
      <c r="B623" s="149">
        <v>399</v>
      </c>
      <c r="C623" s="52">
        <f t="shared" si="221"/>
        <v>1</v>
      </c>
      <c r="D623" s="52">
        <f t="shared" si="222"/>
        <v>0</v>
      </c>
      <c r="E623" s="99"/>
      <c r="G623" s="158"/>
      <c r="H623" s="158"/>
      <c r="I623" s="158"/>
      <c r="J623" s="158"/>
    </row>
    <row r="624" spans="2:10" ht="13.5" thickBot="1">
      <c r="B624" s="138">
        <v>399</v>
      </c>
      <c r="C624" s="52">
        <f t="shared" si="221"/>
        <v>2</v>
      </c>
      <c r="D624" s="52">
        <f t="shared" si="222"/>
        <v>0</v>
      </c>
      <c r="E624" s="99"/>
      <c r="G624" s="100"/>
      <c r="H624" s="100"/>
      <c r="I624" s="100"/>
      <c r="J624" s="100"/>
    </row>
    <row r="625" spans="2:10" ht="13.5" thickBot="1">
      <c r="B625" s="138">
        <v>399</v>
      </c>
      <c r="C625" s="52">
        <f t="shared" si="221"/>
        <v>3</v>
      </c>
      <c r="D625" s="52">
        <f t="shared" si="222"/>
        <v>3</v>
      </c>
      <c r="E625" s="99"/>
      <c r="G625" s="100"/>
      <c r="H625" s="100"/>
      <c r="I625" s="100"/>
      <c r="J625" s="100"/>
    </row>
    <row r="626" spans="2:10" ht="13.5" thickBot="1">
      <c r="B626" s="138">
        <v>401</v>
      </c>
      <c r="C626" s="52">
        <f t="shared" si="221"/>
        <v>1</v>
      </c>
      <c r="D626" s="52">
        <f t="shared" si="222"/>
        <v>0</v>
      </c>
      <c r="E626" s="99"/>
      <c r="G626" s="158"/>
      <c r="H626" s="158"/>
      <c r="I626" s="158"/>
      <c r="J626" s="158"/>
    </row>
    <row r="627" spans="2:10" ht="13.5" thickBot="1">
      <c r="B627" s="138">
        <v>401</v>
      </c>
      <c r="C627" s="52">
        <f t="shared" si="221"/>
        <v>2</v>
      </c>
      <c r="D627" s="52">
        <f t="shared" si="222"/>
        <v>2</v>
      </c>
      <c r="E627" s="99"/>
      <c r="G627" s="273"/>
      <c r="H627" s="273"/>
      <c r="I627" s="273"/>
      <c r="J627" s="273"/>
    </row>
    <row r="628" spans="2:10" ht="13.5" thickBot="1">
      <c r="B628" s="138">
        <v>402</v>
      </c>
      <c r="C628" s="52">
        <f t="shared" si="221"/>
        <v>1</v>
      </c>
      <c r="D628" s="52">
        <f t="shared" si="222"/>
        <v>1</v>
      </c>
      <c r="E628" s="99"/>
      <c r="G628" s="100"/>
      <c r="H628" s="100"/>
      <c r="I628" s="100"/>
      <c r="J628" s="100"/>
    </row>
    <row r="629" spans="2:10" ht="13.5" thickBot="1">
      <c r="B629" s="138">
        <v>422</v>
      </c>
      <c r="C629" s="52">
        <f t="shared" si="221"/>
        <v>1</v>
      </c>
      <c r="D629" s="52">
        <f t="shared" si="222"/>
        <v>1</v>
      </c>
      <c r="E629" s="99"/>
      <c r="G629" s="100"/>
      <c r="H629" s="100"/>
      <c r="I629" s="100"/>
      <c r="J629" s="100"/>
    </row>
    <row r="630" spans="2:10" ht="13.5" thickBot="1">
      <c r="B630" s="282">
        <v>433</v>
      </c>
      <c r="C630" s="52">
        <f t="shared" si="221"/>
        <v>1</v>
      </c>
      <c r="D630" s="52">
        <f t="shared" si="222"/>
        <v>1</v>
      </c>
      <c r="E630" s="99"/>
      <c r="G630" s="100"/>
      <c r="H630" s="100"/>
      <c r="I630" s="100"/>
      <c r="J630" s="100"/>
    </row>
    <row r="631" spans="2:10" ht="13.5" thickBot="1">
      <c r="B631" s="138">
        <v>435</v>
      </c>
      <c r="C631" s="52">
        <f t="shared" si="221"/>
        <v>1</v>
      </c>
      <c r="D631" s="52">
        <f t="shared" si="222"/>
        <v>0</v>
      </c>
      <c r="E631" s="99"/>
      <c r="G631" s="100"/>
      <c r="H631" s="100"/>
      <c r="I631" s="100"/>
      <c r="J631" s="100"/>
    </row>
    <row r="632" spans="2:10" ht="13.5" thickBot="1">
      <c r="B632" s="138">
        <v>435</v>
      </c>
      <c r="C632" s="52">
        <f t="shared" si="221"/>
        <v>2</v>
      </c>
      <c r="D632" s="52">
        <f t="shared" si="222"/>
        <v>2</v>
      </c>
      <c r="E632" s="99"/>
      <c r="G632" s="100"/>
      <c r="H632" s="100"/>
      <c r="I632" s="100"/>
      <c r="J632" s="100"/>
    </row>
    <row r="633" spans="2:10" ht="13.5" thickBot="1">
      <c r="B633" s="138">
        <v>447</v>
      </c>
      <c r="C633" s="52">
        <f t="shared" si="221"/>
        <v>1</v>
      </c>
      <c r="D633" s="52">
        <f t="shared" si="222"/>
        <v>0</v>
      </c>
      <c r="E633" s="99"/>
      <c r="G633" s="273"/>
      <c r="H633" s="273"/>
      <c r="I633" s="273"/>
      <c r="J633" s="273"/>
    </row>
    <row r="634" spans="2:10" ht="13.5" thickBot="1">
      <c r="B634" s="138">
        <v>447</v>
      </c>
      <c r="C634" s="52">
        <f t="shared" si="221"/>
        <v>2</v>
      </c>
      <c r="D634" s="52">
        <f t="shared" si="222"/>
        <v>2</v>
      </c>
      <c r="E634" s="99"/>
      <c r="G634" s="100"/>
      <c r="H634" s="100"/>
      <c r="I634" s="100"/>
      <c r="J634" s="100"/>
    </row>
    <row r="635" spans="2:10" ht="13.5" thickBot="1">
      <c r="B635" s="138">
        <v>448</v>
      </c>
      <c r="C635" s="52">
        <f t="shared" si="221"/>
        <v>1</v>
      </c>
      <c r="D635" s="52">
        <f t="shared" si="222"/>
        <v>0</v>
      </c>
      <c r="E635" s="99"/>
      <c r="G635" s="100"/>
      <c r="H635" s="100"/>
      <c r="I635" s="100"/>
      <c r="J635" s="100"/>
    </row>
    <row r="636" spans="2:10" ht="13.5" thickBot="1">
      <c r="B636" s="138">
        <v>448</v>
      </c>
      <c r="C636" s="52">
        <f t="shared" si="221"/>
        <v>2</v>
      </c>
      <c r="D636" s="52">
        <f t="shared" si="222"/>
        <v>2</v>
      </c>
      <c r="E636" s="99"/>
      <c r="G636" s="100"/>
      <c r="H636" s="100"/>
      <c r="I636" s="100"/>
      <c r="J636" s="100"/>
    </row>
    <row r="637" spans="2:10" ht="13.5" thickBot="1">
      <c r="B637" s="138">
        <v>449</v>
      </c>
      <c r="C637" s="52">
        <f t="shared" si="221"/>
        <v>1</v>
      </c>
      <c r="D637" s="52">
        <f t="shared" si="222"/>
        <v>0</v>
      </c>
      <c r="E637" s="99"/>
      <c r="G637" s="100"/>
      <c r="H637" s="100"/>
      <c r="I637" s="100"/>
      <c r="J637" s="100"/>
    </row>
    <row r="638" spans="2:10" ht="13.5" thickBot="1">
      <c r="B638" s="138">
        <v>449</v>
      </c>
      <c r="C638" s="52">
        <f t="shared" si="221"/>
        <v>2</v>
      </c>
      <c r="D638" s="52">
        <f t="shared" si="222"/>
        <v>2</v>
      </c>
      <c r="E638" s="99"/>
      <c r="G638" s="273"/>
      <c r="H638" s="273"/>
      <c r="I638" s="273"/>
      <c r="J638" s="273"/>
    </row>
    <row r="639" spans="2:10" ht="13.5" thickBot="1">
      <c r="B639" s="149">
        <v>451</v>
      </c>
      <c r="C639" s="52">
        <f t="shared" si="221"/>
        <v>1</v>
      </c>
      <c r="D639" s="52">
        <f t="shared" si="222"/>
        <v>1</v>
      </c>
      <c r="E639" s="99"/>
      <c r="G639" s="100"/>
      <c r="H639" s="100"/>
      <c r="I639" s="100"/>
      <c r="J639" s="100"/>
    </row>
    <row r="640" spans="2:10" ht="13.5" thickBot="1">
      <c r="B640" s="149">
        <v>456</v>
      </c>
      <c r="C640" s="52">
        <f t="shared" si="221"/>
        <v>1</v>
      </c>
      <c r="D640" s="52">
        <f t="shared" si="222"/>
        <v>1</v>
      </c>
      <c r="E640" s="99"/>
      <c r="G640" s="100"/>
      <c r="H640" s="100"/>
      <c r="I640" s="100"/>
      <c r="J640" s="100"/>
    </row>
    <row r="641" spans="2:10" ht="13.5" thickBot="1">
      <c r="B641" s="138">
        <v>461</v>
      </c>
      <c r="C641" s="52">
        <f t="shared" si="221"/>
        <v>1</v>
      </c>
      <c r="D641" s="52">
        <f t="shared" si="222"/>
        <v>1</v>
      </c>
      <c r="E641" s="99"/>
      <c r="G641" s="100"/>
      <c r="H641" s="100"/>
      <c r="I641" s="100"/>
      <c r="J641" s="100"/>
    </row>
    <row r="642" spans="2:10" ht="13.5" thickBot="1">
      <c r="B642" s="138">
        <v>469</v>
      </c>
      <c r="C642" s="52">
        <f t="shared" si="221"/>
        <v>1</v>
      </c>
      <c r="D642" s="52">
        <f t="shared" si="222"/>
        <v>0</v>
      </c>
      <c r="E642" s="99"/>
      <c r="G642" s="100"/>
      <c r="H642" s="100"/>
      <c r="I642" s="100"/>
      <c r="J642" s="100"/>
    </row>
    <row r="643" spans="2:10" ht="13.5" thickBot="1">
      <c r="B643" s="149">
        <v>469</v>
      </c>
      <c r="C643" s="52">
        <f t="shared" si="221"/>
        <v>2</v>
      </c>
      <c r="D643" s="52">
        <f t="shared" si="222"/>
        <v>0</v>
      </c>
      <c r="E643" s="99"/>
      <c r="G643" s="158"/>
      <c r="H643" s="158"/>
      <c r="I643" s="158"/>
      <c r="J643" s="158"/>
    </row>
    <row r="644" spans="2:10" ht="13.5" thickBot="1">
      <c r="B644" s="149">
        <v>469</v>
      </c>
      <c r="C644" s="52">
        <f t="shared" si="221"/>
        <v>3</v>
      </c>
      <c r="D644" s="52">
        <f t="shared" si="222"/>
        <v>0</v>
      </c>
      <c r="E644" s="99"/>
      <c r="G644" s="100"/>
      <c r="H644" s="100"/>
      <c r="I644" s="100"/>
      <c r="J644" s="100"/>
    </row>
    <row r="645" spans="2:10" ht="13.5" thickBot="1">
      <c r="B645" s="149">
        <v>469</v>
      </c>
      <c r="C645" s="52">
        <f t="shared" si="221"/>
        <v>4</v>
      </c>
      <c r="D645" s="52">
        <f t="shared" si="222"/>
        <v>0</v>
      </c>
      <c r="E645" s="99"/>
      <c r="G645" s="158"/>
      <c r="H645" s="158"/>
      <c r="I645" s="158"/>
      <c r="J645" s="158"/>
    </row>
    <row r="646" spans="2:10" ht="13.5" thickBot="1">
      <c r="B646" s="138">
        <v>469</v>
      </c>
      <c r="C646" s="52">
        <f t="shared" ref="C646:C709" si="223">IF(B646&lt;&gt;B645,1,C645+1)</f>
        <v>5</v>
      </c>
      <c r="D646" s="52">
        <f t="shared" si="222"/>
        <v>0</v>
      </c>
      <c r="E646" s="99"/>
      <c r="G646" s="158"/>
      <c r="H646" s="158"/>
      <c r="I646" s="158"/>
      <c r="J646" s="158"/>
    </row>
    <row r="647" spans="2:10" ht="13.5" thickBot="1">
      <c r="B647" s="138">
        <v>469</v>
      </c>
      <c r="C647" s="52">
        <f t="shared" si="223"/>
        <v>6</v>
      </c>
      <c r="D647" s="52">
        <f t="shared" ref="D647:D710" si="224">IF(C647&gt;=C648,C647,0)</f>
        <v>0</v>
      </c>
      <c r="E647" s="99"/>
      <c r="G647" s="100"/>
      <c r="H647" s="100"/>
      <c r="I647" s="100"/>
      <c r="J647" s="100"/>
    </row>
    <row r="648" spans="2:10" ht="13.5" thickBot="1">
      <c r="B648" s="149">
        <v>469</v>
      </c>
      <c r="C648" s="52">
        <f t="shared" si="223"/>
        <v>7</v>
      </c>
      <c r="D648" s="52">
        <f t="shared" si="224"/>
        <v>0</v>
      </c>
      <c r="E648" s="99"/>
      <c r="G648" s="100"/>
      <c r="H648" s="100"/>
      <c r="I648" s="100"/>
      <c r="J648" s="100"/>
    </row>
    <row r="649" spans="2:10" ht="13.5" thickBot="1">
      <c r="B649" s="149">
        <v>469</v>
      </c>
      <c r="C649" s="52">
        <f t="shared" si="223"/>
        <v>8</v>
      </c>
      <c r="D649" s="52">
        <f t="shared" si="224"/>
        <v>0</v>
      </c>
      <c r="E649" s="99"/>
      <c r="G649" s="100"/>
      <c r="H649" s="100"/>
      <c r="I649" s="100"/>
      <c r="J649" s="100"/>
    </row>
    <row r="650" spans="2:10" ht="13.5" thickBot="1">
      <c r="B650" s="138">
        <v>469</v>
      </c>
      <c r="C650" s="52">
        <f t="shared" si="223"/>
        <v>9</v>
      </c>
      <c r="D650" s="52">
        <f t="shared" si="224"/>
        <v>0</v>
      </c>
      <c r="E650" s="99"/>
      <c r="G650" s="100"/>
      <c r="H650" s="100"/>
      <c r="I650" s="100"/>
      <c r="J650" s="100"/>
    </row>
    <row r="651" spans="2:10" ht="13.5" thickBot="1">
      <c r="B651" s="138">
        <v>469</v>
      </c>
      <c r="C651" s="52">
        <f t="shared" si="223"/>
        <v>10</v>
      </c>
      <c r="D651" s="52">
        <f t="shared" si="224"/>
        <v>10</v>
      </c>
      <c r="E651" s="99"/>
      <c r="G651" s="100"/>
      <c r="H651" s="100"/>
      <c r="I651" s="100"/>
      <c r="J651" s="100"/>
    </row>
    <row r="652" spans="2:10" ht="13.5" thickBot="1">
      <c r="B652" s="138">
        <v>486</v>
      </c>
      <c r="C652" s="52">
        <f t="shared" si="223"/>
        <v>1</v>
      </c>
      <c r="D652" s="52">
        <f t="shared" si="224"/>
        <v>0</v>
      </c>
      <c r="E652" s="99"/>
      <c r="G652" s="100"/>
      <c r="H652" s="100"/>
      <c r="I652" s="100"/>
      <c r="J652" s="100"/>
    </row>
    <row r="653" spans="2:10" ht="13.5" thickBot="1">
      <c r="B653" s="138">
        <v>486</v>
      </c>
      <c r="C653" s="52">
        <f t="shared" si="223"/>
        <v>2</v>
      </c>
      <c r="D653" s="52">
        <f t="shared" si="224"/>
        <v>2</v>
      </c>
      <c r="E653" s="99"/>
      <c r="G653" s="100"/>
      <c r="H653" s="100"/>
      <c r="I653" s="100"/>
      <c r="J653" s="100"/>
    </row>
    <row r="654" spans="2:10" ht="13.5" thickBot="1">
      <c r="B654" s="138">
        <v>488</v>
      </c>
      <c r="C654" s="52">
        <f t="shared" si="223"/>
        <v>1</v>
      </c>
      <c r="D654" s="52">
        <f t="shared" si="224"/>
        <v>0</v>
      </c>
      <c r="E654" s="99"/>
      <c r="G654" s="100"/>
      <c r="H654" s="100"/>
      <c r="I654" s="100"/>
      <c r="J654" s="100"/>
    </row>
    <row r="655" spans="2:10" ht="13.5" thickBot="1">
      <c r="B655" s="149">
        <v>488</v>
      </c>
      <c r="C655" s="52">
        <f t="shared" si="223"/>
        <v>2</v>
      </c>
      <c r="D655" s="52">
        <f t="shared" si="224"/>
        <v>2</v>
      </c>
      <c r="E655" s="99"/>
      <c r="G655" s="100"/>
      <c r="H655" s="100"/>
      <c r="I655" s="100"/>
      <c r="J655" s="100"/>
    </row>
    <row r="656" spans="2:10" ht="13.5" thickBot="1">
      <c r="B656" s="149">
        <v>492</v>
      </c>
      <c r="C656" s="52">
        <f t="shared" si="223"/>
        <v>1</v>
      </c>
      <c r="D656" s="52">
        <f t="shared" si="224"/>
        <v>0</v>
      </c>
      <c r="E656" s="99"/>
      <c r="G656" s="100"/>
      <c r="H656" s="100"/>
      <c r="I656" s="100"/>
      <c r="J656" s="100"/>
    </row>
    <row r="657" spans="2:10" ht="13.5" thickBot="1">
      <c r="B657" s="138">
        <v>492</v>
      </c>
      <c r="C657" s="52">
        <f t="shared" si="223"/>
        <v>2</v>
      </c>
      <c r="D657" s="52">
        <f t="shared" si="224"/>
        <v>2</v>
      </c>
      <c r="E657" s="99"/>
      <c r="G657" s="158"/>
      <c r="H657" s="158"/>
      <c r="I657" s="158"/>
      <c r="J657" s="158"/>
    </row>
    <row r="658" spans="2:10" ht="13.5" thickBot="1">
      <c r="B658" s="149">
        <v>494</v>
      </c>
      <c r="C658" s="52">
        <f t="shared" si="223"/>
        <v>1</v>
      </c>
      <c r="D658" s="52">
        <f t="shared" si="224"/>
        <v>0</v>
      </c>
      <c r="E658" s="99"/>
      <c r="G658" s="100"/>
      <c r="H658" s="100"/>
      <c r="I658" s="100"/>
      <c r="J658" s="100"/>
    </row>
    <row r="659" spans="2:10" ht="13.5" thickBot="1">
      <c r="B659" s="282">
        <v>494</v>
      </c>
      <c r="C659" s="52">
        <f t="shared" si="223"/>
        <v>2</v>
      </c>
      <c r="D659" s="52">
        <f t="shared" si="224"/>
        <v>0</v>
      </c>
      <c r="E659" s="99"/>
      <c r="G659" s="158"/>
      <c r="H659" s="158"/>
      <c r="I659" s="158"/>
      <c r="J659" s="158"/>
    </row>
    <row r="660" spans="2:10" ht="13.5" thickBot="1">
      <c r="B660" s="149">
        <v>494</v>
      </c>
      <c r="C660" s="52">
        <f t="shared" si="223"/>
        <v>3</v>
      </c>
      <c r="D660" s="52">
        <f t="shared" si="224"/>
        <v>0</v>
      </c>
      <c r="E660" s="99"/>
      <c r="G660" s="100"/>
      <c r="H660" s="100"/>
      <c r="I660" s="100"/>
      <c r="J660" s="100"/>
    </row>
    <row r="661" spans="2:10" ht="13.5" thickBot="1">
      <c r="B661" s="138">
        <v>494</v>
      </c>
      <c r="C661" s="52">
        <f t="shared" si="223"/>
        <v>4</v>
      </c>
      <c r="D661" s="52">
        <f t="shared" si="224"/>
        <v>0</v>
      </c>
      <c r="E661" s="99"/>
      <c r="G661" s="100"/>
      <c r="H661" s="100"/>
      <c r="I661" s="100"/>
      <c r="J661" s="100"/>
    </row>
    <row r="662" spans="2:10" ht="13.5" thickBot="1">
      <c r="B662" s="138">
        <v>494</v>
      </c>
      <c r="C662" s="52">
        <f t="shared" si="223"/>
        <v>5</v>
      </c>
      <c r="D662" s="52">
        <f t="shared" si="224"/>
        <v>0</v>
      </c>
      <c r="E662" s="99"/>
      <c r="G662" s="100"/>
      <c r="H662" s="100"/>
      <c r="I662" s="100"/>
      <c r="J662" s="100"/>
    </row>
    <row r="663" spans="2:10" ht="13.5" thickBot="1">
      <c r="B663" s="138">
        <v>494</v>
      </c>
      <c r="C663" s="52">
        <f t="shared" si="223"/>
        <v>6</v>
      </c>
      <c r="D663" s="52">
        <f t="shared" si="224"/>
        <v>0</v>
      </c>
      <c r="E663" s="99"/>
      <c r="G663" s="100"/>
      <c r="H663" s="100"/>
      <c r="I663" s="100"/>
      <c r="J663" s="100"/>
    </row>
    <row r="664" spans="2:10" ht="13.5" thickBot="1">
      <c r="B664" s="138">
        <v>494</v>
      </c>
      <c r="C664" s="52">
        <f t="shared" si="223"/>
        <v>7</v>
      </c>
      <c r="D664" s="52">
        <f t="shared" si="224"/>
        <v>7</v>
      </c>
      <c r="E664" s="99"/>
      <c r="G664" s="273"/>
      <c r="H664" s="273"/>
      <c r="I664" s="273"/>
      <c r="J664" s="273"/>
    </row>
    <row r="665" spans="2:10" ht="13.5" thickBot="1">
      <c r="B665" s="138">
        <v>501</v>
      </c>
      <c r="C665" s="52">
        <f t="shared" si="223"/>
        <v>1</v>
      </c>
      <c r="D665" s="52">
        <f t="shared" si="224"/>
        <v>1</v>
      </c>
      <c r="E665" s="99"/>
      <c r="G665" s="100"/>
      <c r="H665" s="100"/>
      <c r="I665" s="100"/>
      <c r="J665" s="100"/>
    </row>
    <row r="666" spans="2:10" ht="13.5" thickBot="1">
      <c r="B666" s="138">
        <v>503</v>
      </c>
      <c r="C666" s="52">
        <f t="shared" si="223"/>
        <v>1</v>
      </c>
      <c r="D666" s="52">
        <f t="shared" si="224"/>
        <v>0</v>
      </c>
      <c r="E666" s="99"/>
      <c r="G666" s="100"/>
      <c r="H666" s="100"/>
      <c r="I666" s="100"/>
      <c r="J666" s="100"/>
    </row>
    <row r="667" spans="2:10" ht="13.5" thickBot="1">
      <c r="B667" s="149">
        <v>503</v>
      </c>
      <c r="C667" s="52">
        <f t="shared" si="223"/>
        <v>2</v>
      </c>
      <c r="D667" s="52">
        <f t="shared" si="224"/>
        <v>0</v>
      </c>
      <c r="E667" s="99"/>
      <c r="G667" s="100"/>
      <c r="H667" s="100"/>
      <c r="I667" s="100"/>
      <c r="J667" s="100"/>
    </row>
    <row r="668" spans="2:10" ht="13.5" thickBot="1">
      <c r="B668" s="138">
        <v>503</v>
      </c>
      <c r="C668" s="52">
        <f t="shared" si="223"/>
        <v>3</v>
      </c>
      <c r="D668" s="52">
        <f t="shared" si="224"/>
        <v>0</v>
      </c>
      <c r="E668" s="99"/>
      <c r="G668" s="100"/>
      <c r="H668" s="100"/>
      <c r="I668" s="100"/>
      <c r="J668" s="100"/>
    </row>
    <row r="669" spans="2:10" ht="13.5" thickBot="1">
      <c r="B669" s="138">
        <v>503</v>
      </c>
      <c r="C669" s="52">
        <f t="shared" si="223"/>
        <v>4</v>
      </c>
      <c r="D669" s="52">
        <f t="shared" si="224"/>
        <v>4</v>
      </c>
      <c r="E669" s="99"/>
      <c r="G669" s="100"/>
      <c r="H669" s="100"/>
      <c r="I669" s="100"/>
      <c r="J669" s="100"/>
    </row>
    <row r="670" spans="2:10" ht="13.5" thickBot="1">
      <c r="B670" s="138">
        <v>519</v>
      </c>
      <c r="C670" s="52">
        <f t="shared" si="223"/>
        <v>1</v>
      </c>
      <c r="D670" s="52">
        <f t="shared" si="224"/>
        <v>1</v>
      </c>
      <c r="E670" s="99"/>
      <c r="G670" s="100"/>
      <c r="H670" s="100"/>
      <c r="I670" s="100"/>
      <c r="J670" s="100"/>
    </row>
    <row r="671" spans="2:10" ht="13.5" thickBot="1">
      <c r="B671" s="282">
        <v>522</v>
      </c>
      <c r="C671" s="52">
        <f t="shared" si="223"/>
        <v>1</v>
      </c>
      <c r="D671" s="52">
        <f t="shared" si="224"/>
        <v>0</v>
      </c>
      <c r="E671" s="99"/>
      <c r="G671" s="100"/>
      <c r="H671" s="100"/>
      <c r="I671" s="100"/>
      <c r="J671" s="100"/>
    </row>
    <row r="672" spans="2:10" ht="13.5" thickBot="1">
      <c r="B672" s="138">
        <v>522</v>
      </c>
      <c r="C672" s="52">
        <f t="shared" si="223"/>
        <v>2</v>
      </c>
      <c r="D672" s="52">
        <f t="shared" si="224"/>
        <v>0</v>
      </c>
      <c r="E672" s="99"/>
      <c r="G672" s="100"/>
      <c r="H672" s="100"/>
      <c r="I672" s="100"/>
      <c r="J672" s="100"/>
    </row>
    <row r="673" spans="2:10" ht="13.5" thickBot="1">
      <c r="B673" s="138">
        <v>522</v>
      </c>
      <c r="C673" s="52">
        <f t="shared" si="223"/>
        <v>3</v>
      </c>
      <c r="D673" s="52">
        <f t="shared" si="224"/>
        <v>0</v>
      </c>
      <c r="E673" s="99"/>
      <c r="G673" s="158"/>
      <c r="H673" s="158"/>
      <c r="I673" s="158"/>
      <c r="J673" s="158"/>
    </row>
    <row r="674" spans="2:10" ht="13.5" thickBot="1">
      <c r="B674" s="138">
        <v>522</v>
      </c>
      <c r="C674" s="52">
        <f t="shared" si="223"/>
        <v>4</v>
      </c>
      <c r="D674" s="52">
        <f t="shared" si="224"/>
        <v>4</v>
      </c>
      <c r="E674" s="99"/>
      <c r="G674" s="100"/>
      <c r="H674" s="100"/>
      <c r="I674" s="100"/>
      <c r="J674" s="100"/>
    </row>
    <row r="675" spans="2:10" ht="13.5" thickBot="1">
      <c r="B675" s="138">
        <v>525</v>
      </c>
      <c r="C675" s="52">
        <f t="shared" si="223"/>
        <v>1</v>
      </c>
      <c r="D675" s="52">
        <f t="shared" si="224"/>
        <v>0</v>
      </c>
      <c r="E675" s="99"/>
      <c r="G675" s="100"/>
      <c r="H675" s="100"/>
      <c r="I675" s="100"/>
      <c r="J675" s="100"/>
    </row>
    <row r="676" spans="2:10" ht="13.5" thickBot="1">
      <c r="B676" s="138">
        <v>525</v>
      </c>
      <c r="C676" s="52">
        <f t="shared" si="223"/>
        <v>2</v>
      </c>
      <c r="D676" s="52">
        <f t="shared" si="224"/>
        <v>0</v>
      </c>
      <c r="E676" s="99"/>
      <c r="G676" s="100"/>
      <c r="H676" s="100"/>
      <c r="I676" s="100"/>
      <c r="J676" s="100"/>
    </row>
    <row r="677" spans="2:10" ht="13.5" thickBot="1">
      <c r="B677" s="138">
        <v>525</v>
      </c>
      <c r="C677" s="52">
        <f t="shared" si="223"/>
        <v>3</v>
      </c>
      <c r="D677" s="52">
        <f t="shared" si="224"/>
        <v>3</v>
      </c>
      <c r="E677" s="99"/>
      <c r="G677" s="100"/>
      <c r="H677" s="100"/>
      <c r="I677" s="100"/>
      <c r="J677" s="100"/>
    </row>
    <row r="678" spans="2:10" ht="13.5" thickBot="1">
      <c r="B678" s="138">
        <v>527</v>
      </c>
      <c r="C678" s="52">
        <f t="shared" si="223"/>
        <v>1</v>
      </c>
      <c r="D678" s="52">
        <f t="shared" si="224"/>
        <v>1</v>
      </c>
      <c r="E678" s="99"/>
      <c r="G678" s="100"/>
      <c r="H678" s="100"/>
      <c r="I678" s="100"/>
      <c r="J678" s="100"/>
    </row>
    <row r="679" spans="2:10" ht="13.5" thickBot="1">
      <c r="B679" s="138">
        <v>537</v>
      </c>
      <c r="C679" s="52">
        <f t="shared" si="223"/>
        <v>1</v>
      </c>
      <c r="D679" s="52">
        <f t="shared" si="224"/>
        <v>0</v>
      </c>
      <c r="E679" s="99"/>
      <c r="G679" s="100"/>
      <c r="H679" s="100"/>
      <c r="I679" s="100"/>
      <c r="J679" s="100"/>
    </row>
    <row r="680" spans="2:10" ht="13.5" thickBot="1">
      <c r="B680" s="138">
        <v>537</v>
      </c>
      <c r="C680" s="52">
        <f t="shared" si="223"/>
        <v>2</v>
      </c>
      <c r="D680" s="52">
        <f t="shared" si="224"/>
        <v>2</v>
      </c>
      <c r="E680" s="99"/>
      <c r="G680" s="273"/>
      <c r="H680" s="273"/>
      <c r="I680" s="273"/>
      <c r="J680" s="273"/>
    </row>
    <row r="681" spans="2:10" ht="13.5" thickBot="1">
      <c r="B681" s="138">
        <v>538</v>
      </c>
      <c r="C681" s="52">
        <f t="shared" si="223"/>
        <v>1</v>
      </c>
      <c r="D681" s="52">
        <f t="shared" si="224"/>
        <v>0</v>
      </c>
      <c r="E681" s="99"/>
      <c r="G681" s="100"/>
      <c r="H681" s="100"/>
      <c r="I681" s="100"/>
      <c r="J681" s="100"/>
    </row>
    <row r="682" spans="2:10" ht="13.5" thickBot="1">
      <c r="B682" s="138">
        <v>538</v>
      </c>
      <c r="C682" s="52">
        <f t="shared" si="223"/>
        <v>2</v>
      </c>
      <c r="D682" s="52">
        <f t="shared" si="224"/>
        <v>2</v>
      </c>
      <c r="E682" s="99"/>
      <c r="G682" s="158"/>
      <c r="H682" s="158"/>
      <c r="I682" s="158"/>
      <c r="J682" s="158"/>
    </row>
    <row r="683" spans="2:10" ht="13.5" thickBot="1">
      <c r="B683" s="282">
        <v>541</v>
      </c>
      <c r="C683" s="52">
        <f t="shared" si="223"/>
        <v>1</v>
      </c>
      <c r="D683" s="52">
        <f t="shared" si="224"/>
        <v>1</v>
      </c>
      <c r="E683" s="99"/>
      <c r="G683" s="100"/>
      <c r="H683" s="100"/>
      <c r="I683" s="100"/>
      <c r="J683" s="100"/>
    </row>
    <row r="684" spans="2:10" ht="13.5" thickBot="1">
      <c r="B684" s="138">
        <v>546</v>
      </c>
      <c r="C684" s="52">
        <f t="shared" si="223"/>
        <v>1</v>
      </c>
      <c r="D684" s="52">
        <f t="shared" si="224"/>
        <v>1</v>
      </c>
      <c r="E684" s="99"/>
      <c r="G684" s="100"/>
      <c r="H684" s="100"/>
      <c r="I684" s="100"/>
      <c r="J684" s="100"/>
    </row>
    <row r="685" spans="2:10" ht="13.5" thickBot="1">
      <c r="B685" s="138">
        <v>547</v>
      </c>
      <c r="C685" s="52">
        <f t="shared" si="223"/>
        <v>1</v>
      </c>
      <c r="D685" s="52">
        <f t="shared" si="224"/>
        <v>0</v>
      </c>
      <c r="E685" s="99"/>
      <c r="G685" s="100"/>
      <c r="H685" s="100"/>
      <c r="I685" s="100"/>
      <c r="J685" s="100"/>
    </row>
    <row r="686" spans="2:10" ht="13.5" thickBot="1">
      <c r="B686" s="138">
        <v>547</v>
      </c>
      <c r="C686" s="52">
        <f t="shared" si="223"/>
        <v>2</v>
      </c>
      <c r="D686" s="52">
        <f t="shared" si="224"/>
        <v>0</v>
      </c>
      <c r="E686" s="99"/>
      <c r="G686" s="100"/>
      <c r="H686" s="100"/>
      <c r="I686" s="100"/>
      <c r="J686" s="100"/>
    </row>
    <row r="687" spans="2:10" ht="13.5" thickBot="1">
      <c r="B687" s="138">
        <v>547</v>
      </c>
      <c r="C687" s="52">
        <f t="shared" si="223"/>
        <v>3</v>
      </c>
      <c r="D687" s="52">
        <f t="shared" si="224"/>
        <v>3</v>
      </c>
      <c r="E687" s="99"/>
      <c r="G687" s="158"/>
      <c r="H687" s="158"/>
      <c r="I687" s="158"/>
      <c r="J687" s="158"/>
    </row>
    <row r="688" spans="2:10" ht="13.5" thickBot="1">
      <c r="B688" s="149">
        <v>548</v>
      </c>
      <c r="C688" s="52">
        <f t="shared" si="223"/>
        <v>1</v>
      </c>
      <c r="D688" s="52">
        <f t="shared" si="224"/>
        <v>1</v>
      </c>
      <c r="E688" s="99"/>
      <c r="G688" s="100"/>
      <c r="H688" s="100"/>
      <c r="I688" s="100"/>
      <c r="J688" s="100"/>
    </row>
    <row r="689" spans="2:10" ht="13.5" thickBot="1">
      <c r="B689" s="138">
        <v>555</v>
      </c>
      <c r="C689" s="52">
        <f t="shared" si="223"/>
        <v>1</v>
      </c>
      <c r="D689" s="52">
        <f t="shared" si="224"/>
        <v>0</v>
      </c>
      <c r="E689" s="99"/>
      <c r="G689" s="100"/>
      <c r="H689" s="100"/>
      <c r="I689" s="100"/>
      <c r="J689" s="100"/>
    </row>
    <row r="690" spans="2:10" ht="13.5" thickBot="1">
      <c r="B690" s="138">
        <v>555</v>
      </c>
      <c r="C690" s="52">
        <f t="shared" si="223"/>
        <v>2</v>
      </c>
      <c r="D690" s="52">
        <f t="shared" si="224"/>
        <v>2</v>
      </c>
      <c r="E690" s="99"/>
      <c r="G690" s="100"/>
      <c r="H690" s="100"/>
      <c r="I690" s="100"/>
      <c r="J690" s="100"/>
    </row>
    <row r="691" spans="2:10" ht="13.5" thickBot="1">
      <c r="B691" s="138">
        <v>558</v>
      </c>
      <c r="C691" s="52">
        <f t="shared" si="223"/>
        <v>1</v>
      </c>
      <c r="D691" s="52">
        <f t="shared" si="224"/>
        <v>1</v>
      </c>
      <c r="E691" s="99"/>
      <c r="G691" s="100"/>
      <c r="H691" s="100"/>
      <c r="I691" s="100"/>
      <c r="J691" s="100"/>
    </row>
    <row r="692" spans="2:10" ht="13.5" thickBot="1">
      <c r="B692" s="138">
        <v>563</v>
      </c>
      <c r="C692" s="52">
        <f t="shared" si="223"/>
        <v>1</v>
      </c>
      <c r="D692" s="52">
        <f t="shared" si="224"/>
        <v>1</v>
      </c>
      <c r="E692" s="99"/>
      <c r="G692" s="100"/>
      <c r="H692" s="100"/>
      <c r="I692" s="100"/>
      <c r="J692" s="100"/>
    </row>
    <row r="693" spans="2:10" ht="13.5" thickBot="1">
      <c r="B693" s="138">
        <v>571</v>
      </c>
      <c r="C693" s="52">
        <f t="shared" si="223"/>
        <v>1</v>
      </c>
      <c r="D693" s="52">
        <f t="shared" si="224"/>
        <v>0</v>
      </c>
      <c r="E693" s="99"/>
      <c r="G693" s="273"/>
      <c r="H693" s="273"/>
      <c r="I693" s="273"/>
      <c r="J693" s="273"/>
    </row>
    <row r="694" spans="2:10" ht="13.5" thickBot="1">
      <c r="B694" s="138">
        <v>571</v>
      </c>
      <c r="C694" s="52">
        <f t="shared" si="223"/>
        <v>2</v>
      </c>
      <c r="D694" s="52">
        <f t="shared" si="224"/>
        <v>2</v>
      </c>
      <c r="E694" s="99"/>
      <c r="G694" s="100"/>
      <c r="H694" s="100"/>
      <c r="I694" s="100"/>
      <c r="J694" s="100"/>
    </row>
    <row r="695" spans="2:10" ht="13.5" thickBot="1">
      <c r="B695" s="138">
        <v>573</v>
      </c>
      <c r="C695" s="52">
        <f t="shared" si="223"/>
        <v>1</v>
      </c>
      <c r="D695" s="52">
        <f t="shared" si="224"/>
        <v>0</v>
      </c>
      <c r="E695" s="99"/>
      <c r="G695" s="100"/>
      <c r="H695" s="100"/>
      <c r="I695" s="100"/>
      <c r="J695" s="100"/>
    </row>
    <row r="696" spans="2:10" ht="13.5" thickBot="1">
      <c r="B696" s="138">
        <v>573</v>
      </c>
      <c r="C696" s="52">
        <f t="shared" si="223"/>
        <v>2</v>
      </c>
      <c r="D696" s="52">
        <f t="shared" si="224"/>
        <v>2</v>
      </c>
      <c r="E696" s="99"/>
      <c r="G696" s="158"/>
      <c r="H696" s="158"/>
      <c r="I696" s="158"/>
      <c r="J696" s="158"/>
    </row>
    <row r="697" spans="2:10" ht="13.5" thickBot="1">
      <c r="B697" s="138">
        <v>585</v>
      </c>
      <c r="C697" s="52">
        <f t="shared" si="223"/>
        <v>1</v>
      </c>
      <c r="D697" s="52">
        <f t="shared" si="224"/>
        <v>1</v>
      </c>
      <c r="E697" s="99"/>
      <c r="G697" s="100"/>
      <c r="H697" s="100"/>
      <c r="I697" s="100"/>
      <c r="J697" s="100"/>
    </row>
    <row r="698" spans="2:10" ht="13.5" thickBot="1">
      <c r="B698" s="138">
        <v>587</v>
      </c>
      <c r="C698" s="52">
        <f t="shared" si="223"/>
        <v>1</v>
      </c>
      <c r="D698" s="52">
        <f t="shared" si="224"/>
        <v>1</v>
      </c>
      <c r="E698" s="99"/>
      <c r="G698" s="100"/>
      <c r="H698" s="100"/>
      <c r="I698" s="100"/>
      <c r="J698" s="100"/>
    </row>
    <row r="699" spans="2:10" ht="13.5" thickBot="1">
      <c r="B699" s="138">
        <v>604</v>
      </c>
      <c r="C699" s="52">
        <f t="shared" si="223"/>
        <v>1</v>
      </c>
      <c r="D699" s="52">
        <f t="shared" si="224"/>
        <v>0</v>
      </c>
      <c r="E699" s="99"/>
      <c r="G699" s="100"/>
      <c r="H699" s="100"/>
      <c r="I699" s="100"/>
      <c r="J699" s="100"/>
    </row>
    <row r="700" spans="2:10" ht="13.5" thickBot="1">
      <c r="B700" s="149">
        <v>604</v>
      </c>
      <c r="C700" s="52">
        <f t="shared" si="223"/>
        <v>2</v>
      </c>
      <c r="D700" s="52">
        <f t="shared" si="224"/>
        <v>2</v>
      </c>
      <c r="E700" s="99"/>
      <c r="G700" s="158"/>
      <c r="H700" s="158"/>
      <c r="I700" s="158"/>
      <c r="J700" s="158"/>
    </row>
    <row r="701" spans="2:10" ht="13.5" thickBot="1">
      <c r="B701" s="138">
        <v>610</v>
      </c>
      <c r="C701" s="52">
        <f t="shared" si="223"/>
        <v>1</v>
      </c>
      <c r="D701" s="52">
        <f t="shared" si="224"/>
        <v>0</v>
      </c>
      <c r="E701" s="99"/>
      <c r="G701" s="158"/>
      <c r="H701" s="158"/>
      <c r="I701" s="158"/>
      <c r="J701" s="158"/>
    </row>
    <row r="702" spans="2:10" ht="13.5" thickBot="1">
      <c r="B702" s="138">
        <v>610</v>
      </c>
      <c r="C702" s="52">
        <f t="shared" si="223"/>
        <v>2</v>
      </c>
      <c r="D702" s="52">
        <f t="shared" si="224"/>
        <v>2</v>
      </c>
      <c r="E702" s="99"/>
      <c r="G702" s="100"/>
      <c r="H702" s="100"/>
      <c r="I702" s="100"/>
      <c r="J702" s="100"/>
    </row>
    <row r="703" spans="2:10" ht="13.5" thickBot="1">
      <c r="B703" s="138">
        <v>612</v>
      </c>
      <c r="C703" s="52">
        <f t="shared" si="223"/>
        <v>1</v>
      </c>
      <c r="D703" s="52">
        <f t="shared" si="224"/>
        <v>1</v>
      </c>
      <c r="E703" s="99"/>
      <c r="G703" s="100"/>
      <c r="H703" s="100"/>
      <c r="I703" s="100"/>
      <c r="J703" s="100"/>
    </row>
    <row r="704" spans="2:10" ht="13.5" thickBot="1">
      <c r="B704" s="138">
        <v>616</v>
      </c>
      <c r="C704" s="52">
        <f t="shared" si="223"/>
        <v>1</v>
      </c>
      <c r="D704" s="52">
        <f t="shared" si="224"/>
        <v>1</v>
      </c>
      <c r="E704" s="99"/>
      <c r="G704" s="100"/>
      <c r="H704" s="100"/>
      <c r="I704" s="100"/>
      <c r="J704" s="100"/>
    </row>
    <row r="705" spans="2:10" ht="13.5" thickBot="1">
      <c r="B705" s="138">
        <v>618</v>
      </c>
      <c r="C705" s="52">
        <f t="shared" si="223"/>
        <v>1</v>
      </c>
      <c r="D705" s="52">
        <f t="shared" si="224"/>
        <v>1</v>
      </c>
      <c r="E705" s="99"/>
      <c r="G705" s="100"/>
      <c r="H705" s="100"/>
      <c r="I705" s="100"/>
      <c r="J705" s="100"/>
    </row>
    <row r="706" spans="2:10" ht="13.5" thickBot="1">
      <c r="B706" s="138">
        <v>624</v>
      </c>
      <c r="C706" s="52">
        <f t="shared" si="223"/>
        <v>1</v>
      </c>
      <c r="D706" s="52">
        <f t="shared" si="224"/>
        <v>0</v>
      </c>
      <c r="E706" s="99"/>
      <c r="G706" s="100"/>
      <c r="H706" s="100"/>
      <c r="I706" s="100"/>
      <c r="J706" s="100"/>
    </row>
    <row r="707" spans="2:10" ht="13.5" thickBot="1">
      <c r="B707" s="138">
        <v>624</v>
      </c>
      <c r="C707" s="52">
        <f t="shared" si="223"/>
        <v>2</v>
      </c>
      <c r="D707" s="52">
        <f t="shared" si="224"/>
        <v>2</v>
      </c>
      <c r="E707" s="99"/>
      <c r="G707" s="100"/>
      <c r="H707" s="100"/>
      <c r="I707" s="100"/>
      <c r="J707" s="100"/>
    </row>
    <row r="708" spans="2:10" ht="13.5" thickBot="1">
      <c r="B708" s="138">
        <v>638</v>
      </c>
      <c r="C708" s="52">
        <f t="shared" si="223"/>
        <v>1</v>
      </c>
      <c r="D708" s="52">
        <f t="shared" si="224"/>
        <v>1</v>
      </c>
      <c r="E708" s="99"/>
      <c r="G708" s="100"/>
      <c r="H708" s="100"/>
      <c r="I708" s="100"/>
      <c r="J708" s="100"/>
    </row>
    <row r="709" spans="2:10" ht="13.5" thickBot="1">
      <c r="B709" s="139">
        <v>639</v>
      </c>
      <c r="C709" s="52">
        <f t="shared" si="223"/>
        <v>1</v>
      </c>
      <c r="D709" s="52">
        <f t="shared" si="224"/>
        <v>1</v>
      </c>
      <c r="E709" s="99"/>
      <c r="G709" s="158"/>
      <c r="H709" s="158"/>
      <c r="I709" s="158"/>
      <c r="J709" s="158"/>
    </row>
    <row r="710" spans="2:10" ht="13.5" thickBot="1">
      <c r="B710" s="165">
        <v>643</v>
      </c>
      <c r="C710" s="52">
        <f t="shared" ref="C710:C773" si="225">IF(B710&lt;&gt;B709,1,C709+1)</f>
        <v>1</v>
      </c>
      <c r="D710" s="52">
        <f t="shared" si="224"/>
        <v>1</v>
      </c>
      <c r="E710" s="99"/>
      <c r="G710" s="100"/>
      <c r="H710" s="100"/>
      <c r="I710" s="100"/>
      <c r="J710" s="100"/>
    </row>
    <row r="711" spans="2:10" ht="13.5" thickBot="1">
      <c r="B711" s="169">
        <v>647</v>
      </c>
      <c r="C711" s="52">
        <f t="shared" si="225"/>
        <v>1</v>
      </c>
      <c r="D711" s="52">
        <f t="shared" ref="D711:D774" si="226">IF(C711&gt;=C712,C711,0)</f>
        <v>0</v>
      </c>
      <c r="E711" s="99"/>
      <c r="G711" s="158"/>
      <c r="H711" s="158"/>
      <c r="I711" s="158"/>
      <c r="J711" s="158"/>
    </row>
    <row r="712" spans="2:10" ht="13.5" thickBot="1">
      <c r="B712" s="169">
        <v>647</v>
      </c>
      <c r="C712" s="52">
        <f t="shared" si="225"/>
        <v>2</v>
      </c>
      <c r="D712" s="52">
        <f t="shared" si="226"/>
        <v>2</v>
      </c>
      <c r="E712" s="99"/>
      <c r="G712" s="100"/>
      <c r="H712" s="100"/>
      <c r="I712" s="100"/>
      <c r="J712" s="100"/>
    </row>
    <row r="713" spans="2:10" ht="13.5" thickBot="1">
      <c r="B713" s="169">
        <v>648</v>
      </c>
      <c r="C713" s="52">
        <f t="shared" si="225"/>
        <v>1</v>
      </c>
      <c r="D713" s="52">
        <f t="shared" si="226"/>
        <v>1</v>
      </c>
      <c r="E713" s="99"/>
      <c r="G713" s="100"/>
      <c r="H713" s="100"/>
      <c r="I713" s="100"/>
      <c r="J713" s="100"/>
    </row>
    <row r="714" spans="2:10" ht="13.5" thickBot="1">
      <c r="B714" s="285">
        <v>650</v>
      </c>
      <c r="C714" s="52">
        <f t="shared" si="225"/>
        <v>1</v>
      </c>
      <c r="D714" s="52">
        <f t="shared" si="226"/>
        <v>1</v>
      </c>
      <c r="E714" s="99"/>
      <c r="G714" s="100"/>
      <c r="H714" s="100"/>
      <c r="I714" s="100"/>
      <c r="J714" s="100"/>
    </row>
    <row r="715" spans="2:10" ht="13.5" thickBot="1">
      <c r="B715" s="169">
        <v>651</v>
      </c>
      <c r="C715" s="52">
        <f t="shared" si="225"/>
        <v>1</v>
      </c>
      <c r="D715" s="52">
        <f t="shared" si="226"/>
        <v>1</v>
      </c>
      <c r="E715" s="99"/>
      <c r="G715" s="158"/>
      <c r="H715" s="158"/>
      <c r="I715" s="158"/>
      <c r="J715" s="158"/>
    </row>
    <row r="716" spans="2:10" ht="13.5" thickBot="1">
      <c r="B716" s="285">
        <v>662</v>
      </c>
      <c r="C716" s="52">
        <f t="shared" si="225"/>
        <v>1</v>
      </c>
      <c r="D716" s="52">
        <f t="shared" si="226"/>
        <v>0</v>
      </c>
      <c r="E716" s="99"/>
      <c r="G716" s="100"/>
      <c r="H716" s="100"/>
      <c r="I716" s="100"/>
      <c r="J716" s="100"/>
    </row>
    <row r="717" spans="2:10" ht="13.5" thickBot="1">
      <c r="B717" s="169">
        <v>662</v>
      </c>
      <c r="C717" s="52">
        <f t="shared" si="225"/>
        <v>2</v>
      </c>
      <c r="D717" s="52">
        <f t="shared" si="226"/>
        <v>2</v>
      </c>
      <c r="E717" s="99"/>
      <c r="G717" s="100"/>
      <c r="H717" s="100"/>
      <c r="I717" s="100"/>
      <c r="J717" s="100"/>
    </row>
    <row r="718" spans="2:10" ht="13.5" thickBot="1">
      <c r="B718" s="169">
        <v>665</v>
      </c>
      <c r="C718" s="52">
        <f t="shared" si="225"/>
        <v>1</v>
      </c>
      <c r="D718" s="52">
        <f t="shared" si="226"/>
        <v>1</v>
      </c>
      <c r="E718" s="99"/>
      <c r="G718" s="100"/>
      <c r="H718" s="100"/>
      <c r="I718" s="100"/>
      <c r="J718" s="100"/>
    </row>
    <row r="719" spans="2:10" ht="13.5" thickBot="1">
      <c r="B719" s="169">
        <v>668</v>
      </c>
      <c r="C719" s="52">
        <f t="shared" si="225"/>
        <v>1</v>
      </c>
      <c r="D719" s="52">
        <f t="shared" si="226"/>
        <v>0</v>
      </c>
      <c r="E719" s="99"/>
      <c r="G719" s="158"/>
      <c r="H719" s="158"/>
      <c r="I719" s="158"/>
      <c r="J719" s="158"/>
    </row>
    <row r="720" spans="2:10" ht="13.5" thickBot="1">
      <c r="B720" s="169">
        <v>668</v>
      </c>
      <c r="C720" s="52">
        <f t="shared" si="225"/>
        <v>2</v>
      </c>
      <c r="D720" s="52">
        <f t="shared" si="226"/>
        <v>2</v>
      </c>
      <c r="E720" s="99"/>
      <c r="G720" s="100"/>
      <c r="H720" s="100"/>
      <c r="I720" s="100"/>
      <c r="J720" s="100"/>
    </row>
    <row r="721" spans="2:10" ht="13.5" thickBot="1">
      <c r="B721" s="169">
        <v>694</v>
      </c>
      <c r="C721" s="52">
        <f t="shared" si="225"/>
        <v>1</v>
      </c>
      <c r="D721" s="52">
        <f t="shared" si="226"/>
        <v>1</v>
      </c>
      <c r="E721" s="99"/>
      <c r="G721" s="100"/>
      <c r="H721" s="100"/>
      <c r="I721" s="100"/>
      <c r="J721" s="100"/>
    </row>
    <row r="722" spans="2:10" ht="13.5" thickBot="1">
      <c r="B722" s="169">
        <v>703</v>
      </c>
      <c r="C722" s="52">
        <f t="shared" si="225"/>
        <v>1</v>
      </c>
      <c r="D722" s="52">
        <f t="shared" si="226"/>
        <v>0</v>
      </c>
      <c r="E722" s="99"/>
      <c r="G722" s="100"/>
      <c r="H722" s="100"/>
      <c r="I722" s="100"/>
      <c r="J722" s="100"/>
    </row>
    <row r="723" spans="2:10" ht="13.5" thickBot="1">
      <c r="B723" s="169">
        <v>703</v>
      </c>
      <c r="C723" s="52">
        <f t="shared" si="225"/>
        <v>2</v>
      </c>
      <c r="D723" s="52">
        <f t="shared" si="226"/>
        <v>2</v>
      </c>
      <c r="E723" s="99"/>
      <c r="G723" s="100"/>
      <c r="H723" s="100"/>
      <c r="I723" s="100"/>
      <c r="J723" s="100"/>
    </row>
    <row r="724" spans="2:10" ht="13.5" thickBot="1">
      <c r="B724" s="171">
        <v>706</v>
      </c>
      <c r="C724" s="52">
        <f t="shared" si="225"/>
        <v>1</v>
      </c>
      <c r="D724" s="52">
        <f t="shared" si="226"/>
        <v>1</v>
      </c>
      <c r="E724" s="99"/>
      <c r="G724" s="100"/>
      <c r="H724" s="100"/>
      <c r="I724" s="100"/>
      <c r="J724" s="100"/>
    </row>
    <row r="725" spans="2:10" ht="13.5" thickBot="1">
      <c r="B725" s="171">
        <v>708</v>
      </c>
      <c r="C725" s="52">
        <f t="shared" si="225"/>
        <v>1</v>
      </c>
      <c r="D725" s="52">
        <f t="shared" si="226"/>
        <v>1</v>
      </c>
      <c r="E725" s="99"/>
      <c r="G725" s="158"/>
      <c r="H725" s="158"/>
      <c r="I725" s="158"/>
      <c r="J725" s="158"/>
    </row>
    <row r="726" spans="2:10" ht="13.5" thickBot="1">
      <c r="B726" s="169">
        <v>710</v>
      </c>
      <c r="C726" s="52">
        <f t="shared" si="225"/>
        <v>1</v>
      </c>
      <c r="D726" s="52">
        <f t="shared" si="226"/>
        <v>0</v>
      </c>
      <c r="E726" s="99"/>
      <c r="G726" s="100"/>
      <c r="H726" s="100"/>
      <c r="I726" s="100"/>
      <c r="J726" s="100"/>
    </row>
    <row r="727" spans="2:10" ht="13.5" thickBot="1">
      <c r="B727" s="169">
        <v>710</v>
      </c>
      <c r="C727" s="52">
        <f t="shared" si="225"/>
        <v>2</v>
      </c>
      <c r="D727" s="52">
        <f t="shared" si="226"/>
        <v>0</v>
      </c>
      <c r="E727" s="99"/>
      <c r="G727" s="273"/>
      <c r="H727" s="273"/>
      <c r="I727" s="273"/>
      <c r="J727" s="273"/>
    </row>
    <row r="728" spans="2:10" ht="13.5" thickBot="1">
      <c r="B728" s="169">
        <v>710</v>
      </c>
      <c r="C728" s="52">
        <f t="shared" si="225"/>
        <v>3</v>
      </c>
      <c r="D728" s="52">
        <f t="shared" si="226"/>
        <v>3</v>
      </c>
      <c r="E728" s="99"/>
      <c r="G728" s="100"/>
      <c r="H728" s="100"/>
      <c r="I728" s="100"/>
      <c r="J728" s="100"/>
    </row>
    <row r="729" spans="2:10" ht="13.5" thickBot="1">
      <c r="B729" s="285">
        <v>716</v>
      </c>
      <c r="C729" s="52">
        <f t="shared" si="225"/>
        <v>1</v>
      </c>
      <c r="D729" s="52">
        <f t="shared" si="226"/>
        <v>0</v>
      </c>
      <c r="E729" s="99"/>
      <c r="G729" s="100"/>
      <c r="H729" s="100"/>
      <c r="I729" s="100"/>
      <c r="J729" s="100"/>
    </row>
    <row r="730" spans="2:10" ht="13.5" thickBot="1">
      <c r="B730" s="169">
        <v>716</v>
      </c>
      <c r="C730" s="52">
        <f t="shared" si="225"/>
        <v>2</v>
      </c>
      <c r="D730" s="52">
        <f t="shared" si="226"/>
        <v>0</v>
      </c>
      <c r="E730" s="99"/>
      <c r="G730" s="100"/>
      <c r="H730" s="100"/>
      <c r="I730" s="100"/>
      <c r="J730" s="100"/>
    </row>
    <row r="731" spans="2:10" ht="13.5" thickBot="1">
      <c r="B731" s="171">
        <v>716</v>
      </c>
      <c r="C731" s="52">
        <f t="shared" si="225"/>
        <v>3</v>
      </c>
      <c r="D731" s="52">
        <f t="shared" si="226"/>
        <v>0</v>
      </c>
      <c r="E731" s="99"/>
      <c r="G731" s="100"/>
      <c r="H731" s="100"/>
      <c r="I731" s="100"/>
      <c r="J731" s="100"/>
    </row>
    <row r="732" spans="2:10" ht="13.5" thickBot="1">
      <c r="B732" s="169">
        <v>716</v>
      </c>
      <c r="C732" s="52">
        <f t="shared" si="225"/>
        <v>4</v>
      </c>
      <c r="D732" s="52">
        <f t="shared" si="226"/>
        <v>0</v>
      </c>
      <c r="E732" s="99"/>
      <c r="G732" s="100"/>
      <c r="H732" s="100"/>
      <c r="I732" s="100"/>
      <c r="J732" s="100"/>
    </row>
    <row r="733" spans="2:10" ht="13.5" thickBot="1">
      <c r="B733" s="169">
        <v>716</v>
      </c>
      <c r="C733" s="52">
        <f t="shared" si="225"/>
        <v>5</v>
      </c>
      <c r="D733" s="52">
        <f t="shared" si="226"/>
        <v>5</v>
      </c>
      <c r="E733" s="99"/>
      <c r="G733" s="100"/>
      <c r="H733" s="100"/>
      <c r="I733" s="100"/>
      <c r="J733" s="100"/>
    </row>
    <row r="734" spans="2:10" ht="13.5" thickBot="1">
      <c r="B734" s="169">
        <v>744</v>
      </c>
      <c r="C734" s="52">
        <f t="shared" si="225"/>
        <v>1</v>
      </c>
      <c r="D734" s="52">
        <f t="shared" si="226"/>
        <v>1</v>
      </c>
      <c r="E734" s="99"/>
      <c r="G734" s="100"/>
      <c r="H734" s="100"/>
      <c r="I734" s="100"/>
      <c r="J734" s="100"/>
    </row>
    <row r="735" spans="2:10" ht="13.5" thickBot="1">
      <c r="B735" s="169">
        <v>753</v>
      </c>
      <c r="C735" s="52">
        <f t="shared" si="225"/>
        <v>1</v>
      </c>
      <c r="D735" s="52">
        <f t="shared" si="226"/>
        <v>1</v>
      </c>
      <c r="E735" s="99"/>
      <c r="G735" s="100"/>
      <c r="H735" s="100"/>
      <c r="I735" s="100"/>
      <c r="J735" s="100"/>
    </row>
    <row r="736" spans="2:10" ht="13.5" thickBot="1">
      <c r="B736" s="169">
        <v>766</v>
      </c>
      <c r="C736" s="52">
        <f t="shared" si="225"/>
        <v>1</v>
      </c>
      <c r="D736" s="52">
        <f t="shared" si="226"/>
        <v>1</v>
      </c>
      <c r="E736" s="99"/>
      <c r="G736" s="100"/>
      <c r="H736" s="100"/>
      <c r="I736" s="100"/>
      <c r="J736" s="100"/>
    </row>
    <row r="737" spans="2:10" ht="13.5" thickBot="1">
      <c r="B737" s="169">
        <v>768</v>
      </c>
      <c r="C737" s="52">
        <f t="shared" si="225"/>
        <v>1</v>
      </c>
      <c r="D737" s="52">
        <f t="shared" si="226"/>
        <v>0</v>
      </c>
      <c r="E737" s="99"/>
      <c r="G737" s="158"/>
      <c r="H737" s="158"/>
      <c r="I737" s="158"/>
      <c r="J737" s="158"/>
    </row>
    <row r="738" spans="2:10" ht="13.5" thickBot="1">
      <c r="B738" s="169">
        <v>768</v>
      </c>
      <c r="C738" s="52">
        <f t="shared" si="225"/>
        <v>2</v>
      </c>
      <c r="D738" s="52">
        <f t="shared" si="226"/>
        <v>2</v>
      </c>
      <c r="E738" s="99"/>
      <c r="G738" s="273"/>
      <c r="H738" s="273"/>
      <c r="I738" s="273"/>
      <c r="J738" s="273"/>
    </row>
    <row r="739" spans="2:10" ht="13.5" thickBot="1">
      <c r="B739" s="285">
        <v>781</v>
      </c>
      <c r="C739" s="52">
        <f t="shared" si="225"/>
        <v>1</v>
      </c>
      <c r="D739" s="52">
        <f t="shared" si="226"/>
        <v>1</v>
      </c>
      <c r="E739" s="99"/>
      <c r="G739" s="158"/>
      <c r="H739" s="158"/>
      <c r="I739" s="158"/>
      <c r="J739" s="158"/>
    </row>
    <row r="740" spans="2:10" ht="13.5" thickBot="1">
      <c r="B740" s="169">
        <v>782</v>
      </c>
      <c r="C740" s="52">
        <f t="shared" si="225"/>
        <v>1</v>
      </c>
      <c r="D740" s="52">
        <f t="shared" si="226"/>
        <v>0</v>
      </c>
      <c r="E740" s="99"/>
      <c r="G740" s="100"/>
      <c r="H740" s="100"/>
      <c r="I740" s="100"/>
      <c r="J740" s="100"/>
    </row>
    <row r="741" spans="2:10" ht="13.5" thickBot="1">
      <c r="B741" s="169">
        <v>782</v>
      </c>
      <c r="C741" s="52">
        <f t="shared" si="225"/>
        <v>2</v>
      </c>
      <c r="D741" s="52">
        <f t="shared" si="226"/>
        <v>2</v>
      </c>
      <c r="E741" s="99"/>
      <c r="G741" s="100"/>
      <c r="H741" s="100"/>
      <c r="I741" s="100"/>
      <c r="J741" s="100"/>
    </row>
    <row r="742" spans="2:10" ht="13.5" thickBot="1">
      <c r="B742" s="169">
        <v>811</v>
      </c>
      <c r="C742" s="52">
        <f t="shared" si="225"/>
        <v>1</v>
      </c>
      <c r="D742" s="52">
        <f t="shared" si="226"/>
        <v>0</v>
      </c>
      <c r="E742" s="99"/>
      <c r="G742" s="158"/>
      <c r="H742" s="158"/>
      <c r="I742" s="158"/>
      <c r="J742" s="158"/>
    </row>
    <row r="743" spans="2:10" ht="13.5" thickBot="1">
      <c r="B743" s="169">
        <v>811</v>
      </c>
      <c r="C743" s="52">
        <f t="shared" si="225"/>
        <v>2</v>
      </c>
      <c r="D743" s="52">
        <f t="shared" si="226"/>
        <v>0</v>
      </c>
      <c r="E743" s="99"/>
      <c r="G743" s="100"/>
      <c r="H743" s="100"/>
      <c r="I743" s="100"/>
      <c r="J743" s="100"/>
    </row>
    <row r="744" spans="2:10" ht="13.5" thickBot="1">
      <c r="B744" s="169">
        <v>811</v>
      </c>
      <c r="C744" s="52">
        <f t="shared" si="225"/>
        <v>3</v>
      </c>
      <c r="D744" s="52">
        <f t="shared" si="226"/>
        <v>3</v>
      </c>
      <c r="E744" s="99"/>
      <c r="G744" s="158"/>
      <c r="H744" s="158"/>
      <c r="I744" s="158"/>
      <c r="J744" s="158"/>
    </row>
    <row r="745" spans="2:10" ht="13.5" thickBot="1">
      <c r="B745" s="171">
        <v>814</v>
      </c>
      <c r="C745" s="52">
        <f t="shared" si="225"/>
        <v>1</v>
      </c>
      <c r="D745" s="52">
        <f t="shared" si="226"/>
        <v>1</v>
      </c>
      <c r="E745" s="99"/>
      <c r="G745" s="100"/>
      <c r="H745" s="100"/>
      <c r="I745" s="100"/>
      <c r="J745" s="100"/>
    </row>
    <row r="746" spans="2:10" ht="13.5" thickBot="1">
      <c r="B746" s="169">
        <v>816</v>
      </c>
      <c r="C746" s="52">
        <f t="shared" si="225"/>
        <v>1</v>
      </c>
      <c r="D746" s="52">
        <f t="shared" si="226"/>
        <v>0</v>
      </c>
      <c r="E746" s="99"/>
      <c r="G746" s="100"/>
      <c r="H746" s="100"/>
      <c r="I746" s="100"/>
      <c r="J746" s="100"/>
    </row>
    <row r="747" spans="2:10" ht="13.5" thickBot="1">
      <c r="B747" s="169">
        <v>816</v>
      </c>
      <c r="C747" s="52">
        <f t="shared" si="225"/>
        <v>2</v>
      </c>
      <c r="D747" s="52">
        <f t="shared" si="226"/>
        <v>2</v>
      </c>
      <c r="E747" s="99"/>
      <c r="G747" s="100"/>
      <c r="H747" s="100"/>
      <c r="I747" s="100"/>
      <c r="J747" s="100"/>
    </row>
    <row r="748" spans="2:10" ht="13.5" thickBot="1">
      <c r="B748" s="169">
        <v>818</v>
      </c>
      <c r="C748" s="52">
        <f t="shared" si="225"/>
        <v>1</v>
      </c>
      <c r="D748" s="52">
        <f t="shared" si="226"/>
        <v>0</v>
      </c>
      <c r="E748" s="99"/>
      <c r="G748" s="100"/>
      <c r="H748" s="100"/>
      <c r="I748" s="100"/>
      <c r="J748" s="100"/>
    </row>
    <row r="749" spans="2:10" ht="13.5" thickBot="1">
      <c r="B749" s="285">
        <v>818</v>
      </c>
      <c r="C749" s="52">
        <f t="shared" si="225"/>
        <v>2</v>
      </c>
      <c r="D749" s="52">
        <f t="shared" si="226"/>
        <v>2</v>
      </c>
      <c r="E749" s="99"/>
      <c r="G749" s="273"/>
      <c r="H749" s="273"/>
      <c r="I749" s="273"/>
      <c r="J749" s="273"/>
    </row>
    <row r="750" spans="2:10" ht="13.5" thickBot="1">
      <c r="B750" s="171">
        <v>824</v>
      </c>
      <c r="C750" s="52">
        <f t="shared" si="225"/>
        <v>1</v>
      </c>
      <c r="D750" s="52">
        <f t="shared" si="226"/>
        <v>1</v>
      </c>
      <c r="E750" s="99"/>
      <c r="G750" s="100"/>
      <c r="H750" s="100"/>
      <c r="I750" s="100"/>
      <c r="J750" s="100"/>
    </row>
    <row r="751" spans="2:10" ht="13.5" thickBot="1">
      <c r="B751" s="169">
        <v>842</v>
      </c>
      <c r="C751" s="52">
        <f t="shared" si="225"/>
        <v>1</v>
      </c>
      <c r="D751" s="52">
        <f t="shared" si="226"/>
        <v>1</v>
      </c>
      <c r="E751" s="99"/>
      <c r="G751" s="100"/>
      <c r="H751" s="100"/>
      <c r="I751" s="100"/>
      <c r="J751" s="100"/>
    </row>
    <row r="752" spans="2:10" ht="13.5" thickBot="1">
      <c r="B752" s="169">
        <v>858</v>
      </c>
      <c r="C752" s="52">
        <f t="shared" si="225"/>
        <v>1</v>
      </c>
      <c r="D752" s="52">
        <f t="shared" si="226"/>
        <v>1</v>
      </c>
      <c r="E752" s="99"/>
      <c r="G752" s="100"/>
      <c r="H752" s="100"/>
      <c r="I752" s="100"/>
      <c r="J752" s="100"/>
    </row>
    <row r="753" spans="2:10" ht="13.5" thickBot="1">
      <c r="B753" s="169">
        <v>862</v>
      </c>
      <c r="C753" s="52">
        <f t="shared" si="225"/>
        <v>1</v>
      </c>
      <c r="D753" s="52">
        <f t="shared" si="226"/>
        <v>1</v>
      </c>
      <c r="E753" s="99"/>
      <c r="G753" s="100"/>
      <c r="H753" s="100"/>
      <c r="I753" s="100"/>
      <c r="J753" s="100"/>
    </row>
    <row r="754" spans="2:10" ht="13.5" thickBot="1">
      <c r="B754" s="285">
        <v>868</v>
      </c>
      <c r="C754" s="52">
        <f t="shared" si="225"/>
        <v>1</v>
      </c>
      <c r="D754" s="52">
        <f t="shared" si="226"/>
        <v>0</v>
      </c>
      <c r="E754" s="99"/>
      <c r="G754" s="100"/>
      <c r="H754" s="100"/>
      <c r="I754" s="100"/>
      <c r="J754" s="100"/>
    </row>
    <row r="755" spans="2:10" ht="13.5" thickBot="1">
      <c r="B755" s="169">
        <v>868</v>
      </c>
      <c r="C755" s="52">
        <f t="shared" si="225"/>
        <v>2</v>
      </c>
      <c r="D755" s="52">
        <f t="shared" si="226"/>
        <v>0</v>
      </c>
      <c r="E755" s="99"/>
      <c r="G755" s="100"/>
      <c r="H755" s="100"/>
      <c r="I755" s="100"/>
      <c r="J755" s="100"/>
    </row>
    <row r="756" spans="2:10" ht="13.5" thickBot="1">
      <c r="B756" s="169">
        <v>868</v>
      </c>
      <c r="C756" s="52">
        <f t="shared" si="225"/>
        <v>3</v>
      </c>
      <c r="D756" s="52">
        <f t="shared" si="226"/>
        <v>0</v>
      </c>
      <c r="E756" s="99"/>
      <c r="G756" s="100"/>
      <c r="H756" s="100"/>
      <c r="I756" s="100"/>
      <c r="J756" s="100"/>
    </row>
    <row r="757" spans="2:10" ht="13.5" thickBot="1">
      <c r="B757" s="169">
        <v>868</v>
      </c>
      <c r="C757" s="52">
        <f t="shared" si="225"/>
        <v>4</v>
      </c>
      <c r="D757" s="52">
        <f t="shared" si="226"/>
        <v>4</v>
      </c>
      <c r="E757" s="99"/>
      <c r="G757" s="158"/>
      <c r="H757" s="158"/>
      <c r="I757" s="158"/>
      <c r="J757" s="158"/>
    </row>
    <row r="758" spans="2:10" ht="13.5" thickBot="1">
      <c r="B758" s="169">
        <v>870</v>
      </c>
      <c r="C758" s="52">
        <f t="shared" si="225"/>
        <v>1</v>
      </c>
      <c r="D758" s="52">
        <f t="shared" si="226"/>
        <v>1</v>
      </c>
      <c r="E758" s="99"/>
      <c r="G758" s="158"/>
      <c r="H758" s="158"/>
      <c r="I758" s="158"/>
      <c r="J758" s="158"/>
    </row>
    <row r="759" spans="2:10" ht="13.5" thickBot="1">
      <c r="B759" s="171">
        <v>888</v>
      </c>
      <c r="C759" s="52">
        <f t="shared" si="225"/>
        <v>1</v>
      </c>
      <c r="D759" s="52">
        <f t="shared" si="226"/>
        <v>1</v>
      </c>
      <c r="E759" s="99"/>
      <c r="G759" s="100"/>
      <c r="H759" s="100"/>
      <c r="I759" s="100"/>
      <c r="J759" s="100"/>
    </row>
    <row r="760" spans="2:10" ht="13.5" thickBot="1">
      <c r="B760" s="169">
        <v>910</v>
      </c>
      <c r="C760" s="52">
        <f t="shared" si="225"/>
        <v>1</v>
      </c>
      <c r="D760" s="52">
        <f t="shared" si="226"/>
        <v>0</v>
      </c>
      <c r="E760" s="99"/>
      <c r="G760" s="100"/>
      <c r="H760" s="100"/>
      <c r="I760" s="100"/>
      <c r="J760" s="100"/>
    </row>
    <row r="761" spans="2:10" ht="13.5" thickBot="1">
      <c r="B761" s="169">
        <v>910</v>
      </c>
      <c r="C761" s="52">
        <f t="shared" si="225"/>
        <v>2</v>
      </c>
      <c r="D761" s="52">
        <f t="shared" si="226"/>
        <v>0</v>
      </c>
      <c r="E761" s="99"/>
      <c r="G761" s="100"/>
      <c r="H761" s="100"/>
      <c r="I761" s="100"/>
      <c r="J761" s="100"/>
    </row>
    <row r="762" spans="2:10" ht="13.5" thickBot="1">
      <c r="B762" s="169">
        <v>910</v>
      </c>
      <c r="C762" s="52">
        <f t="shared" si="225"/>
        <v>3</v>
      </c>
      <c r="D762" s="52">
        <f t="shared" si="226"/>
        <v>3</v>
      </c>
      <c r="E762" s="99"/>
      <c r="G762" s="100"/>
      <c r="H762" s="100"/>
      <c r="I762" s="100"/>
      <c r="J762" s="100"/>
    </row>
    <row r="763" spans="2:10" ht="13.5" thickBot="1">
      <c r="B763" s="169">
        <v>930</v>
      </c>
      <c r="C763" s="52">
        <f t="shared" si="225"/>
        <v>1</v>
      </c>
      <c r="D763" s="52">
        <f t="shared" si="226"/>
        <v>1</v>
      </c>
      <c r="E763" s="99"/>
      <c r="G763" s="100"/>
      <c r="H763" s="100"/>
      <c r="I763" s="100"/>
      <c r="J763" s="100"/>
    </row>
    <row r="764" spans="2:10" ht="13.5" thickBot="1">
      <c r="B764" s="169">
        <v>931</v>
      </c>
      <c r="C764" s="52">
        <f t="shared" si="225"/>
        <v>1</v>
      </c>
      <c r="D764" s="52">
        <f t="shared" si="226"/>
        <v>1</v>
      </c>
      <c r="E764" s="99"/>
      <c r="G764" s="100"/>
      <c r="H764" s="100"/>
      <c r="I764" s="100"/>
      <c r="J764" s="100"/>
    </row>
    <row r="765" spans="2:10" ht="13.5" thickBot="1">
      <c r="B765" s="169">
        <v>933</v>
      </c>
      <c r="C765" s="52">
        <f t="shared" si="225"/>
        <v>1</v>
      </c>
      <c r="D765" s="52">
        <f t="shared" si="226"/>
        <v>1</v>
      </c>
      <c r="E765" s="99"/>
      <c r="G765" s="100"/>
      <c r="H765" s="100"/>
      <c r="I765" s="100"/>
      <c r="J765" s="100"/>
    </row>
    <row r="766" spans="2:10" ht="13.5" thickBot="1">
      <c r="B766" s="169">
        <v>942</v>
      </c>
      <c r="C766" s="52">
        <f t="shared" si="225"/>
        <v>1</v>
      </c>
      <c r="D766" s="52">
        <f t="shared" si="226"/>
        <v>1</v>
      </c>
      <c r="E766" s="99"/>
      <c r="G766" s="100"/>
      <c r="H766" s="100"/>
      <c r="I766" s="100"/>
      <c r="J766" s="100"/>
    </row>
    <row r="767" spans="2:10" ht="13.5" thickBot="1">
      <c r="B767" s="169">
        <v>945</v>
      </c>
      <c r="C767" s="52">
        <f t="shared" si="225"/>
        <v>1</v>
      </c>
      <c r="D767" s="52">
        <f t="shared" si="226"/>
        <v>1</v>
      </c>
      <c r="E767" s="99"/>
      <c r="G767" s="100"/>
      <c r="H767" s="100"/>
      <c r="I767" s="100"/>
      <c r="J767" s="100"/>
    </row>
    <row r="768" spans="2:10" ht="13.5" thickBot="1">
      <c r="B768" s="169">
        <v>968</v>
      </c>
      <c r="C768" s="52">
        <f t="shared" si="225"/>
        <v>1</v>
      </c>
      <c r="D768" s="52">
        <f t="shared" si="226"/>
        <v>0</v>
      </c>
      <c r="E768" s="99"/>
      <c r="G768" s="100"/>
      <c r="H768" s="100"/>
      <c r="I768" s="100"/>
      <c r="J768" s="100"/>
    </row>
    <row r="769" spans="2:10" ht="13.5" thickBot="1">
      <c r="B769" s="171">
        <v>968</v>
      </c>
      <c r="C769" s="52">
        <f t="shared" si="225"/>
        <v>2</v>
      </c>
      <c r="D769" s="52">
        <f t="shared" si="226"/>
        <v>0</v>
      </c>
      <c r="E769" s="99"/>
      <c r="G769" s="100"/>
      <c r="H769" s="100"/>
      <c r="I769" s="100"/>
      <c r="J769" s="100"/>
    </row>
    <row r="770" spans="2:10" ht="13.5" thickBot="1">
      <c r="B770" s="169">
        <v>968</v>
      </c>
      <c r="C770" s="52">
        <f t="shared" si="225"/>
        <v>3</v>
      </c>
      <c r="D770" s="52">
        <f t="shared" si="226"/>
        <v>0</v>
      </c>
      <c r="E770" s="99"/>
      <c r="G770" s="100"/>
      <c r="H770" s="100"/>
      <c r="I770" s="100"/>
      <c r="J770" s="100"/>
    </row>
    <row r="771" spans="2:10" ht="13.5" thickBot="1">
      <c r="B771" s="169">
        <v>968</v>
      </c>
      <c r="C771" s="52">
        <f t="shared" si="225"/>
        <v>4</v>
      </c>
      <c r="D771" s="52">
        <f t="shared" si="226"/>
        <v>4</v>
      </c>
      <c r="E771" s="99"/>
      <c r="G771" s="100"/>
      <c r="H771" s="100"/>
      <c r="I771" s="100"/>
      <c r="J771" s="100"/>
    </row>
    <row r="772" spans="2:10" ht="13.5" thickBot="1">
      <c r="B772" s="169">
        <v>971</v>
      </c>
      <c r="C772" s="52">
        <f t="shared" si="225"/>
        <v>1</v>
      </c>
      <c r="D772" s="52">
        <f t="shared" si="226"/>
        <v>0</v>
      </c>
      <c r="E772" s="99"/>
      <c r="G772" s="100"/>
      <c r="H772" s="100"/>
      <c r="I772" s="100"/>
      <c r="J772" s="100"/>
    </row>
    <row r="773" spans="2:10" ht="13.5" thickBot="1">
      <c r="B773" s="169">
        <v>971</v>
      </c>
      <c r="C773" s="52">
        <f t="shared" si="225"/>
        <v>2</v>
      </c>
      <c r="D773" s="52">
        <f t="shared" si="226"/>
        <v>0</v>
      </c>
      <c r="E773" s="99"/>
      <c r="G773" s="100"/>
      <c r="H773" s="100"/>
      <c r="I773" s="100"/>
      <c r="J773" s="100"/>
    </row>
    <row r="774" spans="2:10" ht="13.5" thickBot="1">
      <c r="B774" s="171">
        <v>971</v>
      </c>
      <c r="C774" s="52">
        <f t="shared" ref="C774:C837" si="227">IF(B774&lt;&gt;B773,1,C773+1)</f>
        <v>3</v>
      </c>
      <c r="D774" s="52">
        <f t="shared" si="226"/>
        <v>3</v>
      </c>
      <c r="E774" s="99"/>
      <c r="G774" s="273"/>
      <c r="H774" s="273"/>
      <c r="I774" s="273"/>
      <c r="J774" s="273"/>
    </row>
    <row r="775" spans="2:10" ht="13.5" thickBot="1">
      <c r="B775" s="169">
        <v>973</v>
      </c>
      <c r="C775" s="52">
        <f t="shared" si="227"/>
        <v>1</v>
      </c>
      <c r="D775" s="52">
        <f t="shared" ref="D775:D838" si="228">IF(C775&gt;=C776,C775,0)</f>
        <v>1</v>
      </c>
      <c r="E775" s="99"/>
      <c r="G775" s="100"/>
      <c r="H775" s="100"/>
      <c r="I775" s="100"/>
      <c r="J775" s="100"/>
    </row>
    <row r="776" spans="2:10" ht="13.5" thickBot="1">
      <c r="B776" s="169">
        <v>980</v>
      </c>
      <c r="C776" s="52">
        <f t="shared" si="227"/>
        <v>1</v>
      </c>
      <c r="D776" s="52">
        <f t="shared" si="228"/>
        <v>0</v>
      </c>
      <c r="E776" s="99"/>
      <c r="G776" s="100"/>
      <c r="H776" s="100"/>
      <c r="I776" s="100"/>
      <c r="J776" s="100"/>
    </row>
    <row r="777" spans="2:10" ht="13.5" thickBot="1">
      <c r="B777" s="169">
        <v>980</v>
      </c>
      <c r="C777" s="52">
        <f t="shared" si="227"/>
        <v>2</v>
      </c>
      <c r="D777" s="52">
        <f t="shared" si="228"/>
        <v>2</v>
      </c>
      <c r="E777" s="99"/>
      <c r="G777" s="100"/>
      <c r="H777" s="100"/>
      <c r="I777" s="100"/>
      <c r="J777" s="100"/>
    </row>
    <row r="778" spans="2:10" ht="13.5" thickBot="1">
      <c r="B778" s="169">
        <v>987</v>
      </c>
      <c r="C778" s="52">
        <f t="shared" si="227"/>
        <v>1</v>
      </c>
      <c r="D778" s="52">
        <f t="shared" si="228"/>
        <v>0</v>
      </c>
      <c r="E778" s="99"/>
      <c r="G778" s="100"/>
      <c r="H778" s="100"/>
      <c r="I778" s="100"/>
      <c r="J778" s="100"/>
    </row>
    <row r="779" spans="2:10" ht="13.5" thickBot="1">
      <c r="B779" s="169">
        <v>987</v>
      </c>
      <c r="C779" s="52">
        <f t="shared" si="227"/>
        <v>2</v>
      </c>
      <c r="D779" s="52">
        <f t="shared" si="228"/>
        <v>0</v>
      </c>
      <c r="E779" s="99"/>
      <c r="G779" s="273"/>
      <c r="H779" s="273"/>
      <c r="I779" s="273"/>
      <c r="J779" s="273"/>
    </row>
    <row r="780" spans="2:10" ht="13.5" thickBot="1">
      <c r="B780" s="169">
        <v>987</v>
      </c>
      <c r="C780" s="52">
        <f t="shared" si="227"/>
        <v>3</v>
      </c>
      <c r="D780" s="52">
        <f t="shared" si="228"/>
        <v>0</v>
      </c>
      <c r="E780" s="99"/>
      <c r="G780" s="100"/>
      <c r="H780" s="100"/>
      <c r="I780" s="100"/>
      <c r="J780" s="100"/>
    </row>
    <row r="781" spans="2:10" ht="13.5" thickBot="1">
      <c r="B781" s="169">
        <v>987</v>
      </c>
      <c r="C781" s="52">
        <f t="shared" si="227"/>
        <v>4</v>
      </c>
      <c r="D781" s="52">
        <f t="shared" si="228"/>
        <v>0</v>
      </c>
      <c r="E781" s="99"/>
      <c r="G781" s="100"/>
      <c r="H781" s="100"/>
      <c r="I781" s="100"/>
      <c r="J781" s="100"/>
    </row>
    <row r="782" spans="2:10" ht="13.5" thickBot="1">
      <c r="B782" s="169">
        <v>987</v>
      </c>
      <c r="C782" s="52">
        <f t="shared" si="227"/>
        <v>5</v>
      </c>
      <c r="D782" s="52">
        <f t="shared" si="228"/>
        <v>0</v>
      </c>
      <c r="E782" s="99"/>
      <c r="G782" s="100"/>
      <c r="H782" s="100"/>
      <c r="I782" s="100"/>
      <c r="J782" s="100"/>
    </row>
    <row r="783" spans="2:10" ht="13.5" thickBot="1">
      <c r="B783" s="169">
        <v>987</v>
      </c>
      <c r="C783" s="52">
        <f t="shared" si="227"/>
        <v>6</v>
      </c>
      <c r="D783" s="52">
        <f t="shared" si="228"/>
        <v>6</v>
      </c>
      <c r="E783" s="99"/>
      <c r="G783" s="100"/>
      <c r="H783" s="100"/>
      <c r="I783" s="100"/>
      <c r="J783" s="100"/>
    </row>
    <row r="784" spans="2:10" ht="13.5" thickBot="1">
      <c r="B784" s="169">
        <v>997</v>
      </c>
      <c r="C784" s="52">
        <f t="shared" si="227"/>
        <v>1</v>
      </c>
      <c r="D784" s="52">
        <f t="shared" si="228"/>
        <v>0</v>
      </c>
      <c r="E784" s="99"/>
      <c r="G784" s="100"/>
      <c r="H784" s="100"/>
      <c r="I784" s="100"/>
      <c r="J784" s="100"/>
    </row>
    <row r="785" spans="2:10" ht="13.5" thickBot="1">
      <c r="B785" s="169">
        <v>997</v>
      </c>
      <c r="C785" s="52">
        <f t="shared" si="227"/>
        <v>2</v>
      </c>
      <c r="D785" s="52">
        <f t="shared" si="228"/>
        <v>2</v>
      </c>
      <c r="E785" s="99"/>
      <c r="G785" s="273"/>
      <c r="H785" s="273"/>
      <c r="I785" s="273"/>
      <c r="J785" s="273"/>
    </row>
    <row r="786" spans="2:10" ht="13.5" thickBot="1">
      <c r="B786" s="169">
        <v>1002</v>
      </c>
      <c r="C786" s="52">
        <f t="shared" si="227"/>
        <v>1</v>
      </c>
      <c r="D786" s="52">
        <f t="shared" si="228"/>
        <v>1</v>
      </c>
      <c r="E786" s="99"/>
      <c r="G786" s="273"/>
      <c r="H786" s="273"/>
      <c r="I786" s="273"/>
      <c r="J786" s="273"/>
    </row>
    <row r="787" spans="2:10" ht="13.5" thickBot="1">
      <c r="B787" s="169">
        <v>1006</v>
      </c>
      <c r="C787" s="52">
        <f t="shared" si="227"/>
        <v>1</v>
      </c>
      <c r="D787" s="52">
        <f t="shared" si="228"/>
        <v>1</v>
      </c>
      <c r="E787" s="99"/>
      <c r="G787" s="100"/>
      <c r="H787" s="100"/>
      <c r="I787" s="100"/>
      <c r="J787" s="100"/>
    </row>
    <row r="788" spans="2:10" ht="13.5" thickBot="1">
      <c r="B788" s="169">
        <v>1023</v>
      </c>
      <c r="C788" s="52">
        <f t="shared" si="227"/>
        <v>1</v>
      </c>
      <c r="D788" s="52">
        <f t="shared" si="228"/>
        <v>1</v>
      </c>
      <c r="E788" s="99"/>
      <c r="G788" s="100"/>
      <c r="H788" s="100"/>
      <c r="I788" s="100"/>
      <c r="J788" s="100"/>
    </row>
    <row r="789" spans="2:10" ht="13.5" thickBot="1">
      <c r="B789" s="169">
        <v>1024</v>
      </c>
      <c r="C789" s="52">
        <f t="shared" si="227"/>
        <v>1</v>
      </c>
      <c r="D789" s="52">
        <f t="shared" si="228"/>
        <v>0</v>
      </c>
      <c r="E789" s="99"/>
      <c r="G789" s="273"/>
      <c r="H789" s="273"/>
      <c r="I789" s="273"/>
      <c r="J789" s="273"/>
    </row>
    <row r="790" spans="2:10" ht="13.5" thickBot="1">
      <c r="B790" s="169">
        <v>1024</v>
      </c>
      <c r="C790" s="52">
        <f t="shared" si="227"/>
        <v>2</v>
      </c>
      <c r="D790" s="52">
        <f t="shared" si="228"/>
        <v>2</v>
      </c>
      <c r="E790" s="99"/>
      <c r="G790" s="100"/>
      <c r="H790" s="100"/>
      <c r="I790" s="100"/>
      <c r="J790" s="100"/>
    </row>
    <row r="791" spans="2:10" ht="13.5" thickBot="1">
      <c r="B791" s="169">
        <v>1027</v>
      </c>
      <c r="C791" s="52">
        <f t="shared" si="227"/>
        <v>1</v>
      </c>
      <c r="D791" s="52">
        <f t="shared" si="228"/>
        <v>1</v>
      </c>
      <c r="E791" s="99"/>
      <c r="G791" s="100"/>
      <c r="H791" s="100"/>
      <c r="I791" s="100"/>
      <c r="J791" s="100"/>
    </row>
    <row r="792" spans="2:10" ht="13.5" thickBot="1">
      <c r="B792" s="285">
        <v>1038</v>
      </c>
      <c r="C792" s="52">
        <f t="shared" si="227"/>
        <v>1</v>
      </c>
      <c r="D792" s="52">
        <f t="shared" si="228"/>
        <v>0</v>
      </c>
      <c r="E792" s="99"/>
      <c r="G792" s="100"/>
      <c r="H792" s="100"/>
      <c r="I792" s="100"/>
      <c r="J792" s="100"/>
    </row>
    <row r="793" spans="2:10" ht="13.5" thickBot="1">
      <c r="B793" s="169">
        <v>1038</v>
      </c>
      <c r="C793" s="52">
        <f t="shared" si="227"/>
        <v>2</v>
      </c>
      <c r="D793" s="52">
        <f t="shared" si="228"/>
        <v>0</v>
      </c>
      <c r="E793" s="99"/>
      <c r="G793" s="100"/>
      <c r="H793" s="100"/>
      <c r="I793" s="100"/>
      <c r="J793" s="100"/>
    </row>
    <row r="794" spans="2:10" ht="13.5" thickBot="1">
      <c r="B794" s="171">
        <v>1038</v>
      </c>
      <c r="C794" s="52">
        <f t="shared" si="227"/>
        <v>3</v>
      </c>
      <c r="D794" s="52">
        <f t="shared" si="228"/>
        <v>0</v>
      </c>
      <c r="E794" s="99"/>
      <c r="G794" s="100"/>
      <c r="H794" s="100"/>
      <c r="I794" s="100"/>
      <c r="J794" s="100"/>
    </row>
    <row r="795" spans="2:10" ht="13.5" thickBot="1">
      <c r="B795" s="171">
        <v>1038</v>
      </c>
      <c r="C795" s="52">
        <f t="shared" si="227"/>
        <v>4</v>
      </c>
      <c r="D795" s="52">
        <f t="shared" si="228"/>
        <v>4</v>
      </c>
      <c r="E795" s="99"/>
      <c r="G795" s="158"/>
      <c r="H795" s="158"/>
      <c r="I795" s="158"/>
      <c r="J795" s="158"/>
    </row>
    <row r="796" spans="2:10" ht="13.5" thickBot="1">
      <c r="B796" s="169">
        <v>1058</v>
      </c>
      <c r="C796" s="52">
        <f t="shared" si="227"/>
        <v>1</v>
      </c>
      <c r="D796" s="52">
        <f t="shared" si="228"/>
        <v>1</v>
      </c>
      <c r="E796" s="99"/>
      <c r="G796" s="100"/>
      <c r="H796" s="100"/>
      <c r="I796" s="100"/>
      <c r="J796" s="100"/>
    </row>
    <row r="797" spans="2:10" ht="13.5" thickBot="1">
      <c r="B797" s="169">
        <v>1071</v>
      </c>
      <c r="C797" s="52">
        <f t="shared" si="227"/>
        <v>1</v>
      </c>
      <c r="D797" s="52">
        <f t="shared" si="228"/>
        <v>0</v>
      </c>
      <c r="E797" s="99"/>
      <c r="G797" s="100"/>
      <c r="H797" s="100"/>
      <c r="I797" s="100"/>
      <c r="J797" s="100"/>
    </row>
    <row r="798" spans="2:10" ht="13.5" thickBot="1">
      <c r="B798" s="169">
        <v>1071</v>
      </c>
      <c r="C798" s="52">
        <f t="shared" si="227"/>
        <v>2</v>
      </c>
      <c r="D798" s="52">
        <f t="shared" si="228"/>
        <v>2</v>
      </c>
      <c r="E798" s="99"/>
      <c r="G798" s="100"/>
      <c r="H798" s="100"/>
      <c r="I798" s="100"/>
      <c r="J798" s="100"/>
    </row>
    <row r="799" spans="2:10" ht="13.5" thickBot="1">
      <c r="B799" s="169">
        <v>1073</v>
      </c>
      <c r="C799" s="52">
        <f t="shared" si="227"/>
        <v>1</v>
      </c>
      <c r="D799" s="52">
        <f t="shared" si="228"/>
        <v>1</v>
      </c>
      <c r="E799" s="99"/>
      <c r="G799" s="100"/>
      <c r="H799" s="100"/>
      <c r="I799" s="100"/>
      <c r="J799" s="100"/>
    </row>
    <row r="800" spans="2:10" ht="13.5" thickBot="1">
      <c r="B800" s="169">
        <v>1086</v>
      </c>
      <c r="C800" s="52">
        <f t="shared" si="227"/>
        <v>1</v>
      </c>
      <c r="D800" s="52">
        <f t="shared" si="228"/>
        <v>0</v>
      </c>
      <c r="E800" s="99"/>
      <c r="G800" s="100"/>
      <c r="H800" s="100"/>
      <c r="I800" s="100"/>
      <c r="J800" s="100"/>
    </row>
    <row r="801" spans="2:10" ht="13.5" thickBot="1">
      <c r="B801" s="169">
        <v>1086</v>
      </c>
      <c r="C801" s="52">
        <f t="shared" si="227"/>
        <v>2</v>
      </c>
      <c r="D801" s="52">
        <f t="shared" si="228"/>
        <v>2</v>
      </c>
      <c r="E801" s="99"/>
      <c r="G801" s="158"/>
      <c r="H801" s="158"/>
      <c r="I801" s="158"/>
      <c r="J801" s="158"/>
    </row>
    <row r="802" spans="2:10" ht="13.5" thickBot="1">
      <c r="B802" s="169">
        <v>1087</v>
      </c>
      <c r="C802" s="52">
        <f t="shared" si="227"/>
        <v>1</v>
      </c>
      <c r="D802" s="52">
        <f t="shared" si="228"/>
        <v>1</v>
      </c>
      <c r="E802" s="99"/>
      <c r="G802" s="100"/>
      <c r="H802" s="100"/>
      <c r="I802" s="100"/>
      <c r="J802" s="100"/>
    </row>
    <row r="803" spans="2:10" ht="13.5" thickBot="1">
      <c r="B803" s="169">
        <v>1089</v>
      </c>
      <c r="C803" s="52">
        <f t="shared" si="227"/>
        <v>1</v>
      </c>
      <c r="D803" s="52">
        <f t="shared" si="228"/>
        <v>0</v>
      </c>
      <c r="E803" s="99"/>
      <c r="G803" s="100"/>
      <c r="H803" s="100"/>
      <c r="I803" s="100"/>
      <c r="J803" s="100"/>
    </row>
    <row r="804" spans="2:10" ht="13.5" thickBot="1">
      <c r="B804" s="169">
        <v>1089</v>
      </c>
      <c r="C804" s="52">
        <f t="shared" si="227"/>
        <v>2</v>
      </c>
      <c r="D804" s="52">
        <f t="shared" si="228"/>
        <v>2</v>
      </c>
      <c r="E804" s="99"/>
      <c r="G804" s="100"/>
      <c r="H804" s="100"/>
      <c r="I804" s="100"/>
      <c r="J804" s="100"/>
    </row>
    <row r="805" spans="2:10" ht="13.5" thickBot="1">
      <c r="B805" s="172">
        <v>1102</v>
      </c>
      <c r="C805" s="52">
        <f t="shared" si="227"/>
        <v>1</v>
      </c>
      <c r="D805" s="52">
        <f t="shared" si="228"/>
        <v>1</v>
      </c>
      <c r="E805" s="99"/>
      <c r="G805" s="100"/>
      <c r="H805" s="100"/>
      <c r="I805" s="100"/>
      <c r="J805" s="100"/>
    </row>
    <row r="806" spans="2:10" ht="13.5" thickBot="1">
      <c r="B806" s="165">
        <v>1103</v>
      </c>
      <c r="C806" s="52">
        <f t="shared" si="227"/>
        <v>1</v>
      </c>
      <c r="D806" s="52">
        <f t="shared" si="228"/>
        <v>1</v>
      </c>
      <c r="E806" s="99"/>
      <c r="G806" s="100"/>
      <c r="H806" s="100"/>
      <c r="I806" s="100"/>
      <c r="J806" s="100"/>
    </row>
    <row r="807" spans="2:10" ht="13.5" thickBot="1">
      <c r="B807" s="169">
        <v>1108</v>
      </c>
      <c r="C807" s="52">
        <f t="shared" si="227"/>
        <v>1</v>
      </c>
      <c r="D807" s="52">
        <f t="shared" si="228"/>
        <v>0</v>
      </c>
      <c r="E807" s="99"/>
      <c r="G807" s="100"/>
      <c r="H807" s="100"/>
      <c r="I807" s="100"/>
      <c r="J807" s="100"/>
    </row>
    <row r="808" spans="2:10" ht="13.5" thickBot="1">
      <c r="B808" s="169">
        <v>1108</v>
      </c>
      <c r="C808" s="52">
        <f t="shared" si="227"/>
        <v>2</v>
      </c>
      <c r="D808" s="52">
        <f t="shared" si="228"/>
        <v>0</v>
      </c>
      <c r="E808" s="99"/>
      <c r="G808" s="100"/>
      <c r="H808" s="100"/>
      <c r="I808" s="100"/>
      <c r="J808" s="100"/>
    </row>
    <row r="809" spans="2:10" ht="13.5" thickBot="1">
      <c r="B809" s="169">
        <v>1108</v>
      </c>
      <c r="C809" s="52">
        <f t="shared" si="227"/>
        <v>3</v>
      </c>
      <c r="D809" s="52">
        <f t="shared" si="228"/>
        <v>3</v>
      </c>
      <c r="E809" s="99"/>
      <c r="G809" s="100"/>
      <c r="H809" s="100"/>
      <c r="I809" s="100"/>
      <c r="J809" s="100"/>
    </row>
    <row r="810" spans="2:10" ht="13.5" thickBot="1">
      <c r="B810" s="169">
        <v>1114</v>
      </c>
      <c r="C810" s="52">
        <f t="shared" si="227"/>
        <v>1</v>
      </c>
      <c r="D810" s="52">
        <f t="shared" si="228"/>
        <v>0</v>
      </c>
      <c r="E810" s="99"/>
      <c r="G810" s="100"/>
      <c r="H810" s="100"/>
      <c r="I810" s="100"/>
      <c r="J810" s="100"/>
    </row>
    <row r="811" spans="2:10" ht="13.5" thickBot="1">
      <c r="B811" s="169">
        <v>1114</v>
      </c>
      <c r="C811" s="52">
        <f t="shared" si="227"/>
        <v>2</v>
      </c>
      <c r="D811" s="52">
        <f t="shared" si="228"/>
        <v>0</v>
      </c>
      <c r="E811" s="99"/>
      <c r="G811" s="100"/>
      <c r="H811" s="100"/>
      <c r="I811" s="100"/>
      <c r="J811" s="100"/>
    </row>
    <row r="812" spans="2:10" ht="13.5" thickBot="1">
      <c r="B812" s="169">
        <v>1114</v>
      </c>
      <c r="C812" s="52">
        <f t="shared" si="227"/>
        <v>3</v>
      </c>
      <c r="D812" s="52">
        <f t="shared" si="228"/>
        <v>0</v>
      </c>
      <c r="E812" s="99"/>
      <c r="G812" s="100"/>
      <c r="H812" s="100"/>
      <c r="I812" s="100"/>
      <c r="J812" s="100"/>
    </row>
    <row r="813" spans="2:10" ht="13.5" thickBot="1">
      <c r="B813" s="171">
        <v>1114</v>
      </c>
      <c r="C813" s="52">
        <f t="shared" si="227"/>
        <v>4</v>
      </c>
      <c r="D813" s="52">
        <f t="shared" si="228"/>
        <v>0</v>
      </c>
      <c r="E813" s="99"/>
      <c r="G813" s="100"/>
      <c r="H813" s="100"/>
      <c r="I813" s="100"/>
      <c r="J813" s="100"/>
    </row>
    <row r="814" spans="2:10" ht="13.5" thickBot="1">
      <c r="B814" s="169">
        <v>1114</v>
      </c>
      <c r="C814" s="52">
        <f t="shared" si="227"/>
        <v>5</v>
      </c>
      <c r="D814" s="52">
        <f t="shared" si="228"/>
        <v>0</v>
      </c>
      <c r="E814" s="99"/>
      <c r="G814" s="100"/>
      <c r="H814" s="100"/>
      <c r="I814" s="100"/>
      <c r="J814" s="100"/>
    </row>
    <row r="815" spans="2:10" ht="13.5" thickBot="1">
      <c r="B815" s="169">
        <v>1114</v>
      </c>
      <c r="C815" s="52">
        <f t="shared" si="227"/>
        <v>6</v>
      </c>
      <c r="D815" s="52">
        <f t="shared" si="228"/>
        <v>0</v>
      </c>
      <c r="E815" s="99"/>
      <c r="G815" s="100"/>
      <c r="H815" s="100"/>
      <c r="I815" s="100"/>
      <c r="J815" s="100"/>
    </row>
    <row r="816" spans="2:10" ht="13.5" thickBot="1">
      <c r="B816" s="169">
        <v>1114</v>
      </c>
      <c r="C816" s="52">
        <f t="shared" si="227"/>
        <v>7</v>
      </c>
      <c r="D816" s="52">
        <f t="shared" si="228"/>
        <v>0</v>
      </c>
      <c r="E816" s="99"/>
      <c r="G816" s="158"/>
      <c r="H816" s="158"/>
      <c r="I816" s="158"/>
      <c r="J816" s="158"/>
    </row>
    <row r="817" spans="2:10" ht="13.5" thickBot="1">
      <c r="B817" s="169">
        <v>1114</v>
      </c>
      <c r="C817" s="52">
        <f t="shared" si="227"/>
        <v>8</v>
      </c>
      <c r="D817" s="52">
        <f t="shared" si="228"/>
        <v>8</v>
      </c>
      <c r="E817" s="99"/>
      <c r="G817" s="100"/>
      <c r="H817" s="100"/>
      <c r="I817" s="100"/>
      <c r="J817" s="100"/>
    </row>
    <row r="818" spans="2:10" ht="13.5" thickBot="1">
      <c r="B818" s="171">
        <v>1124</v>
      </c>
      <c r="C818" s="52">
        <f t="shared" si="227"/>
        <v>1</v>
      </c>
      <c r="D818" s="52">
        <f t="shared" si="228"/>
        <v>0</v>
      </c>
      <c r="E818" s="99"/>
      <c r="G818" s="100"/>
      <c r="H818" s="100"/>
      <c r="I818" s="100"/>
      <c r="J818" s="100"/>
    </row>
    <row r="819" spans="2:10" ht="13.5" thickBot="1">
      <c r="B819" s="171">
        <v>1124</v>
      </c>
      <c r="C819" s="52">
        <f t="shared" si="227"/>
        <v>2</v>
      </c>
      <c r="D819" s="52">
        <f t="shared" si="228"/>
        <v>0</v>
      </c>
      <c r="E819" s="99"/>
      <c r="G819" s="100"/>
      <c r="H819" s="100"/>
      <c r="I819" s="100"/>
      <c r="J819" s="100"/>
    </row>
    <row r="820" spans="2:10" ht="13.5" thickBot="1">
      <c r="B820" s="169">
        <v>1124</v>
      </c>
      <c r="C820" s="52">
        <f t="shared" si="227"/>
        <v>3</v>
      </c>
      <c r="D820" s="52">
        <f t="shared" si="228"/>
        <v>0</v>
      </c>
      <c r="E820" s="99"/>
      <c r="G820" s="100"/>
      <c r="H820" s="100"/>
      <c r="I820" s="100"/>
      <c r="J820" s="100"/>
    </row>
    <row r="821" spans="2:10" ht="13.5" thickBot="1">
      <c r="B821" s="169">
        <v>1124</v>
      </c>
      <c r="C821" s="52">
        <f t="shared" si="227"/>
        <v>4</v>
      </c>
      <c r="D821" s="52">
        <f t="shared" si="228"/>
        <v>4</v>
      </c>
      <c r="E821" s="99"/>
      <c r="G821" s="100"/>
      <c r="H821" s="100"/>
      <c r="I821" s="100"/>
      <c r="J821" s="100"/>
    </row>
    <row r="822" spans="2:10" ht="13.5" thickBot="1">
      <c r="B822" s="169">
        <v>1126</v>
      </c>
      <c r="C822" s="52">
        <f t="shared" si="227"/>
        <v>1</v>
      </c>
      <c r="D822" s="52">
        <f t="shared" si="228"/>
        <v>0</v>
      </c>
      <c r="E822" s="99"/>
      <c r="G822" s="158"/>
      <c r="H822" s="158"/>
      <c r="I822" s="158"/>
      <c r="J822" s="158"/>
    </row>
    <row r="823" spans="2:10" ht="13.5" thickBot="1">
      <c r="B823" s="169">
        <v>1126</v>
      </c>
      <c r="C823" s="52">
        <f t="shared" si="227"/>
        <v>2</v>
      </c>
      <c r="D823" s="52">
        <f t="shared" si="228"/>
        <v>0</v>
      </c>
      <c r="E823" s="99"/>
      <c r="G823" s="100"/>
      <c r="H823" s="100"/>
      <c r="I823" s="100"/>
      <c r="J823" s="100"/>
    </row>
    <row r="824" spans="2:10" ht="13.5" thickBot="1">
      <c r="B824" s="169">
        <v>1126</v>
      </c>
      <c r="C824" s="52">
        <f t="shared" si="227"/>
        <v>3</v>
      </c>
      <c r="D824" s="52">
        <f t="shared" si="228"/>
        <v>0</v>
      </c>
      <c r="E824" s="99"/>
      <c r="G824" s="100"/>
      <c r="H824" s="100"/>
      <c r="I824" s="100"/>
      <c r="J824" s="100"/>
    </row>
    <row r="825" spans="2:10" ht="13.5" thickBot="1">
      <c r="B825" s="169">
        <v>1126</v>
      </c>
      <c r="C825" s="52">
        <f t="shared" si="227"/>
        <v>4</v>
      </c>
      <c r="D825" s="52">
        <f t="shared" si="228"/>
        <v>0</v>
      </c>
      <c r="E825" s="99"/>
      <c r="G825" s="100"/>
      <c r="H825" s="100"/>
      <c r="I825" s="100"/>
      <c r="J825" s="100"/>
    </row>
    <row r="826" spans="2:10" ht="13.5" thickBot="1">
      <c r="B826" s="169">
        <v>1126</v>
      </c>
      <c r="C826" s="52">
        <f t="shared" si="227"/>
        <v>5</v>
      </c>
      <c r="D826" s="52">
        <f t="shared" si="228"/>
        <v>5</v>
      </c>
      <c r="E826" s="99"/>
      <c r="G826" s="100"/>
      <c r="H826" s="100"/>
      <c r="I826" s="100"/>
      <c r="J826" s="100"/>
    </row>
    <row r="827" spans="2:10" ht="13.5" thickBot="1">
      <c r="B827" s="169">
        <v>1138</v>
      </c>
      <c r="C827" s="52">
        <f t="shared" si="227"/>
        <v>1</v>
      </c>
      <c r="D827" s="52">
        <f t="shared" si="228"/>
        <v>1</v>
      </c>
      <c r="E827" s="99"/>
      <c r="G827" s="100"/>
      <c r="H827" s="100"/>
      <c r="I827" s="100"/>
      <c r="J827" s="100"/>
    </row>
    <row r="828" spans="2:10" ht="13.5" thickBot="1">
      <c r="B828" s="169">
        <v>1139</v>
      </c>
      <c r="C828" s="52">
        <f t="shared" si="227"/>
        <v>1</v>
      </c>
      <c r="D828" s="52">
        <f t="shared" si="228"/>
        <v>1</v>
      </c>
      <c r="E828" s="99"/>
      <c r="G828" s="100"/>
      <c r="H828" s="100"/>
      <c r="I828" s="100"/>
      <c r="J828" s="100"/>
    </row>
    <row r="829" spans="2:10" ht="13.5" thickBot="1">
      <c r="B829" s="169">
        <v>1153</v>
      </c>
      <c r="C829" s="52">
        <f t="shared" si="227"/>
        <v>1</v>
      </c>
      <c r="D829" s="52">
        <f t="shared" si="228"/>
        <v>1</v>
      </c>
      <c r="E829" s="99"/>
      <c r="G829" s="100"/>
      <c r="H829" s="100"/>
      <c r="I829" s="100"/>
      <c r="J829" s="100"/>
    </row>
    <row r="830" spans="2:10" ht="13.5" thickBot="1">
      <c r="B830" s="169">
        <v>1208</v>
      </c>
      <c r="C830" s="52">
        <f t="shared" si="227"/>
        <v>1</v>
      </c>
      <c r="D830" s="52">
        <f t="shared" si="228"/>
        <v>1</v>
      </c>
      <c r="E830" s="99"/>
      <c r="G830" s="158"/>
      <c r="H830" s="158"/>
      <c r="I830" s="158"/>
      <c r="J830" s="158"/>
    </row>
    <row r="831" spans="2:10" ht="13.5" thickBot="1">
      <c r="B831" s="169">
        <v>1218</v>
      </c>
      <c r="C831" s="52">
        <f t="shared" si="227"/>
        <v>1</v>
      </c>
      <c r="D831" s="52">
        <f t="shared" si="228"/>
        <v>0</v>
      </c>
      <c r="E831" s="99"/>
      <c r="G831" s="100"/>
      <c r="H831" s="100"/>
      <c r="I831" s="100"/>
      <c r="J831" s="100"/>
    </row>
    <row r="832" spans="2:10" ht="13.5" thickBot="1">
      <c r="B832" s="169">
        <v>1218</v>
      </c>
      <c r="C832" s="52">
        <f t="shared" si="227"/>
        <v>2</v>
      </c>
      <c r="D832" s="52">
        <f t="shared" si="228"/>
        <v>0</v>
      </c>
      <c r="E832" s="99"/>
      <c r="G832" s="100"/>
      <c r="H832" s="100"/>
      <c r="I832" s="100"/>
      <c r="J832" s="100"/>
    </row>
    <row r="833" spans="2:10" ht="13.5" thickBot="1">
      <c r="B833" s="169">
        <v>1218</v>
      </c>
      <c r="C833" s="52">
        <f t="shared" si="227"/>
        <v>3</v>
      </c>
      <c r="D833" s="52">
        <f t="shared" si="228"/>
        <v>0</v>
      </c>
      <c r="E833" s="99"/>
      <c r="G833" s="100"/>
      <c r="H833" s="100"/>
      <c r="I833" s="100"/>
      <c r="J833" s="100"/>
    </row>
    <row r="834" spans="2:10" ht="13.5" thickBot="1">
      <c r="B834" s="169">
        <v>1218</v>
      </c>
      <c r="C834" s="52">
        <f t="shared" si="227"/>
        <v>4</v>
      </c>
      <c r="D834" s="52">
        <f t="shared" si="228"/>
        <v>4</v>
      </c>
      <c r="E834" s="99"/>
      <c r="G834" s="100"/>
      <c r="H834" s="100"/>
      <c r="I834" s="100"/>
      <c r="J834" s="100"/>
    </row>
    <row r="835" spans="2:10" ht="13.5" thickBot="1">
      <c r="B835" s="169">
        <v>1219</v>
      </c>
      <c r="C835" s="52">
        <f t="shared" si="227"/>
        <v>1</v>
      </c>
      <c r="D835" s="52">
        <f t="shared" si="228"/>
        <v>1</v>
      </c>
      <c r="E835" s="99"/>
      <c r="G835" s="158"/>
      <c r="H835" s="158"/>
      <c r="I835" s="158"/>
      <c r="J835" s="158"/>
    </row>
    <row r="836" spans="2:10" ht="13.5" thickBot="1">
      <c r="B836" s="169">
        <v>1241</v>
      </c>
      <c r="C836" s="52">
        <f t="shared" si="227"/>
        <v>1</v>
      </c>
      <c r="D836" s="52">
        <f t="shared" si="228"/>
        <v>1</v>
      </c>
      <c r="E836" s="99"/>
      <c r="G836" s="100"/>
      <c r="H836" s="100"/>
      <c r="I836" s="100"/>
      <c r="J836" s="100"/>
    </row>
    <row r="837" spans="2:10" ht="13.5" thickBot="1">
      <c r="B837" s="169">
        <v>1250</v>
      </c>
      <c r="C837" s="52">
        <f t="shared" si="227"/>
        <v>1</v>
      </c>
      <c r="D837" s="52">
        <f t="shared" si="228"/>
        <v>1</v>
      </c>
      <c r="E837" s="99"/>
      <c r="G837" s="100"/>
      <c r="H837" s="100"/>
      <c r="I837" s="100"/>
      <c r="J837" s="100"/>
    </row>
    <row r="838" spans="2:10" ht="13.5" thickBot="1">
      <c r="B838" s="169">
        <v>1251</v>
      </c>
      <c r="C838" s="52">
        <f t="shared" ref="C838:C901" si="229">IF(B838&lt;&gt;B837,1,C837+1)</f>
        <v>1</v>
      </c>
      <c r="D838" s="52">
        <f t="shared" si="228"/>
        <v>1</v>
      </c>
      <c r="E838" s="99"/>
      <c r="G838" s="273"/>
      <c r="H838" s="273"/>
      <c r="I838" s="273"/>
      <c r="J838" s="273"/>
    </row>
    <row r="839" spans="2:10" ht="13.5" thickBot="1">
      <c r="B839" s="169">
        <v>1259</v>
      </c>
      <c r="C839" s="52">
        <f t="shared" si="229"/>
        <v>1</v>
      </c>
      <c r="D839" s="52">
        <f t="shared" ref="D839:D902" si="230">IF(C839&gt;=C840,C839,0)</f>
        <v>1</v>
      </c>
      <c r="E839" s="99"/>
      <c r="G839" s="100"/>
      <c r="H839" s="100"/>
      <c r="I839" s="100"/>
      <c r="J839" s="100"/>
    </row>
    <row r="840" spans="2:10" ht="13.5" thickBot="1">
      <c r="B840" s="169">
        <v>1270</v>
      </c>
      <c r="C840" s="52">
        <f t="shared" si="229"/>
        <v>1</v>
      </c>
      <c r="D840" s="52">
        <f t="shared" si="230"/>
        <v>1</v>
      </c>
      <c r="E840" s="99"/>
      <c r="G840" s="100"/>
      <c r="H840" s="100"/>
      <c r="I840" s="100"/>
      <c r="J840" s="100"/>
    </row>
    <row r="841" spans="2:10" ht="13.5" thickBot="1">
      <c r="B841" s="169">
        <v>1272</v>
      </c>
      <c r="C841" s="52">
        <f t="shared" si="229"/>
        <v>1</v>
      </c>
      <c r="D841" s="52">
        <f t="shared" si="230"/>
        <v>1</v>
      </c>
      <c r="E841" s="99"/>
      <c r="G841" s="100"/>
      <c r="H841" s="100"/>
      <c r="I841" s="100"/>
      <c r="J841" s="100"/>
    </row>
    <row r="842" spans="2:10" ht="13.5" thickBot="1">
      <c r="B842" s="171">
        <v>1276</v>
      </c>
      <c r="C842" s="52">
        <f t="shared" si="229"/>
        <v>1</v>
      </c>
      <c r="D842" s="52">
        <f t="shared" si="230"/>
        <v>1</v>
      </c>
      <c r="E842" s="99"/>
      <c r="G842" s="100"/>
      <c r="H842" s="100"/>
      <c r="I842" s="100"/>
      <c r="J842" s="100"/>
    </row>
    <row r="843" spans="2:10" ht="13.5" thickBot="1">
      <c r="B843" s="169">
        <v>1280</v>
      </c>
      <c r="C843" s="52">
        <f t="shared" si="229"/>
        <v>1</v>
      </c>
      <c r="D843" s="52">
        <f t="shared" si="230"/>
        <v>1</v>
      </c>
      <c r="E843" s="99"/>
      <c r="G843" s="100"/>
      <c r="H843" s="100"/>
      <c r="I843" s="100"/>
      <c r="J843" s="100"/>
    </row>
    <row r="844" spans="2:10" ht="13.5" thickBot="1">
      <c r="B844" s="171">
        <v>1302</v>
      </c>
      <c r="C844" s="52">
        <f t="shared" si="229"/>
        <v>1</v>
      </c>
      <c r="D844" s="52">
        <f t="shared" si="230"/>
        <v>1</v>
      </c>
      <c r="E844" s="99"/>
      <c r="G844" s="100"/>
      <c r="H844" s="100"/>
      <c r="I844" s="100"/>
      <c r="J844" s="100"/>
    </row>
    <row r="845" spans="2:10" ht="13.5" thickBot="1">
      <c r="B845" s="169">
        <v>1305</v>
      </c>
      <c r="C845" s="52">
        <f t="shared" si="229"/>
        <v>1</v>
      </c>
      <c r="D845" s="52">
        <f t="shared" si="230"/>
        <v>0</v>
      </c>
      <c r="E845" s="99"/>
      <c r="G845" s="100"/>
      <c r="H845" s="100"/>
      <c r="I845" s="100"/>
      <c r="J845" s="100"/>
    </row>
    <row r="846" spans="2:10" ht="13.5" thickBot="1">
      <c r="B846" s="169">
        <v>1305</v>
      </c>
      <c r="C846" s="52">
        <f t="shared" si="229"/>
        <v>2</v>
      </c>
      <c r="D846" s="52">
        <f t="shared" si="230"/>
        <v>0</v>
      </c>
      <c r="E846" s="99"/>
      <c r="G846" s="100"/>
      <c r="H846" s="100"/>
      <c r="I846" s="100"/>
      <c r="J846" s="100"/>
    </row>
    <row r="847" spans="2:10" ht="13.5" thickBot="1">
      <c r="B847" s="169">
        <v>1305</v>
      </c>
      <c r="C847" s="52">
        <f t="shared" si="229"/>
        <v>3</v>
      </c>
      <c r="D847" s="52">
        <f t="shared" si="230"/>
        <v>0</v>
      </c>
      <c r="E847" s="99"/>
      <c r="G847" s="100"/>
      <c r="H847" s="100"/>
      <c r="I847" s="100"/>
      <c r="J847" s="100"/>
    </row>
    <row r="848" spans="2:10" ht="13.5" thickBot="1">
      <c r="B848" s="169">
        <v>1305</v>
      </c>
      <c r="C848" s="52">
        <f t="shared" si="229"/>
        <v>4</v>
      </c>
      <c r="D848" s="52">
        <f t="shared" si="230"/>
        <v>4</v>
      </c>
      <c r="E848" s="99"/>
      <c r="G848" s="100"/>
      <c r="H848" s="100"/>
      <c r="I848" s="100"/>
      <c r="J848" s="100"/>
    </row>
    <row r="849" spans="2:10" ht="13.5" thickBot="1">
      <c r="B849" s="169">
        <v>1306</v>
      </c>
      <c r="C849" s="52">
        <f t="shared" si="229"/>
        <v>1</v>
      </c>
      <c r="D849" s="52">
        <f t="shared" si="230"/>
        <v>1</v>
      </c>
      <c r="E849" s="99"/>
      <c r="G849" s="100"/>
      <c r="H849" s="100"/>
      <c r="I849" s="100"/>
      <c r="J849" s="100"/>
    </row>
    <row r="850" spans="2:10" ht="13.5" thickBot="1">
      <c r="B850" s="169">
        <v>1311</v>
      </c>
      <c r="C850" s="52">
        <f t="shared" si="229"/>
        <v>1</v>
      </c>
      <c r="D850" s="52">
        <f t="shared" si="230"/>
        <v>1</v>
      </c>
      <c r="E850" s="99"/>
      <c r="G850" s="100"/>
      <c r="H850" s="100"/>
      <c r="I850" s="100"/>
      <c r="J850" s="100"/>
    </row>
    <row r="851" spans="2:10" ht="13.5" thickBot="1">
      <c r="B851" s="169">
        <v>1318</v>
      </c>
      <c r="C851" s="52">
        <f t="shared" si="229"/>
        <v>1</v>
      </c>
      <c r="D851" s="52">
        <f t="shared" si="230"/>
        <v>1</v>
      </c>
      <c r="E851" s="99"/>
      <c r="G851" s="100"/>
      <c r="H851" s="100"/>
      <c r="I851" s="100"/>
      <c r="J851" s="100"/>
    </row>
    <row r="852" spans="2:10" ht="13.5" thickBot="1">
      <c r="B852" s="169">
        <v>1319</v>
      </c>
      <c r="C852" s="52">
        <f t="shared" si="229"/>
        <v>1</v>
      </c>
      <c r="D852" s="52">
        <f t="shared" si="230"/>
        <v>0</v>
      </c>
      <c r="E852" s="99"/>
      <c r="G852" s="100"/>
      <c r="H852" s="100"/>
      <c r="I852" s="100"/>
      <c r="J852" s="100"/>
    </row>
    <row r="853" spans="2:10" ht="13.5" thickBot="1">
      <c r="B853" s="169">
        <v>1319</v>
      </c>
      <c r="C853" s="52">
        <f t="shared" si="229"/>
        <v>2</v>
      </c>
      <c r="D853" s="52">
        <f t="shared" si="230"/>
        <v>2</v>
      </c>
      <c r="E853" s="99"/>
      <c r="G853" s="100"/>
      <c r="H853" s="100"/>
      <c r="I853" s="100"/>
      <c r="J853" s="100"/>
    </row>
    <row r="854" spans="2:10" ht="13.5" thickBot="1">
      <c r="B854" s="169">
        <v>1323</v>
      </c>
      <c r="C854" s="52">
        <f t="shared" si="229"/>
        <v>1</v>
      </c>
      <c r="D854" s="52">
        <f t="shared" si="230"/>
        <v>1</v>
      </c>
      <c r="E854" s="99"/>
      <c r="G854" s="158"/>
      <c r="H854" s="158"/>
      <c r="I854" s="158"/>
      <c r="J854" s="158"/>
    </row>
    <row r="855" spans="2:10" ht="13.5" thickBot="1">
      <c r="B855" s="171">
        <v>1332</v>
      </c>
      <c r="C855" s="52">
        <f t="shared" si="229"/>
        <v>1</v>
      </c>
      <c r="D855" s="52">
        <f t="shared" si="230"/>
        <v>1</v>
      </c>
      <c r="E855" s="99"/>
      <c r="G855" s="158"/>
      <c r="H855" s="158"/>
      <c r="I855" s="158"/>
      <c r="J855" s="158"/>
    </row>
    <row r="856" spans="2:10" ht="13.5" thickBot="1">
      <c r="B856" s="169">
        <v>1369</v>
      </c>
      <c r="C856" s="52">
        <f t="shared" si="229"/>
        <v>1</v>
      </c>
      <c r="D856" s="52">
        <f t="shared" si="230"/>
        <v>1</v>
      </c>
      <c r="E856" s="99"/>
      <c r="G856" s="158"/>
      <c r="H856" s="158"/>
      <c r="I856" s="158"/>
      <c r="J856" s="158"/>
    </row>
    <row r="857" spans="2:10" ht="13.5" thickBot="1">
      <c r="B857" s="169">
        <v>1388</v>
      </c>
      <c r="C857" s="52">
        <f t="shared" si="229"/>
        <v>1</v>
      </c>
      <c r="D857" s="52">
        <f t="shared" si="230"/>
        <v>1</v>
      </c>
      <c r="E857" s="99"/>
      <c r="G857" s="100"/>
      <c r="H857" s="100"/>
      <c r="I857" s="100"/>
      <c r="J857" s="100"/>
    </row>
    <row r="858" spans="2:10" ht="13.5" thickBot="1">
      <c r="B858" s="169">
        <v>1391</v>
      </c>
      <c r="C858" s="52">
        <f t="shared" si="229"/>
        <v>1</v>
      </c>
      <c r="D858" s="52">
        <f t="shared" si="230"/>
        <v>1</v>
      </c>
      <c r="E858" s="99"/>
      <c r="G858" s="100"/>
      <c r="H858" s="100"/>
      <c r="I858" s="100"/>
      <c r="J858" s="100"/>
    </row>
    <row r="859" spans="2:10" ht="13.5" thickBot="1">
      <c r="B859" s="169">
        <v>1402</v>
      </c>
      <c r="C859" s="52">
        <f t="shared" si="229"/>
        <v>1</v>
      </c>
      <c r="D859" s="52">
        <f t="shared" si="230"/>
        <v>1</v>
      </c>
      <c r="E859" s="99"/>
      <c r="G859" s="158"/>
      <c r="H859" s="158"/>
      <c r="I859" s="158"/>
      <c r="J859" s="158"/>
    </row>
    <row r="860" spans="2:10" ht="13.5" thickBot="1">
      <c r="B860" s="169">
        <v>1403</v>
      </c>
      <c r="C860" s="52">
        <f t="shared" si="229"/>
        <v>1</v>
      </c>
      <c r="D860" s="52">
        <f t="shared" si="230"/>
        <v>1</v>
      </c>
      <c r="E860" s="99"/>
      <c r="G860" s="158"/>
      <c r="H860" s="158"/>
      <c r="I860" s="158"/>
      <c r="J860" s="158"/>
    </row>
    <row r="861" spans="2:10" ht="13.5" thickBot="1">
      <c r="B861" s="169">
        <v>1405</v>
      </c>
      <c r="C861" s="52">
        <f t="shared" si="229"/>
        <v>1</v>
      </c>
      <c r="D861" s="52">
        <f t="shared" si="230"/>
        <v>1</v>
      </c>
      <c r="E861" s="99"/>
      <c r="G861" s="100"/>
      <c r="H861" s="100"/>
      <c r="I861" s="100"/>
      <c r="J861" s="100"/>
    </row>
    <row r="862" spans="2:10" ht="13.5" thickBot="1">
      <c r="B862" s="169">
        <v>1425</v>
      </c>
      <c r="C862" s="52">
        <f t="shared" si="229"/>
        <v>1</v>
      </c>
      <c r="D862" s="52">
        <f t="shared" si="230"/>
        <v>1</v>
      </c>
      <c r="E862" s="99"/>
      <c r="G862" s="100"/>
      <c r="H862" s="100"/>
      <c r="I862" s="100"/>
      <c r="J862" s="100"/>
    </row>
    <row r="863" spans="2:10" ht="13.5" thickBot="1">
      <c r="B863" s="169">
        <v>1450</v>
      </c>
      <c r="C863" s="52">
        <f t="shared" si="229"/>
        <v>1</v>
      </c>
      <c r="D863" s="52">
        <f t="shared" si="230"/>
        <v>0</v>
      </c>
      <c r="E863" s="99"/>
      <c r="G863" s="100"/>
      <c r="H863" s="100"/>
      <c r="I863" s="100"/>
      <c r="J863" s="100"/>
    </row>
    <row r="864" spans="2:10" ht="13.5" thickBot="1">
      <c r="B864" s="169">
        <v>1450</v>
      </c>
      <c r="C864" s="52">
        <f t="shared" si="229"/>
        <v>2</v>
      </c>
      <c r="D864" s="52">
        <f t="shared" si="230"/>
        <v>2</v>
      </c>
      <c r="E864" s="99"/>
      <c r="G864" s="158"/>
      <c r="H864" s="158"/>
      <c r="I864" s="158"/>
      <c r="J864" s="158"/>
    </row>
    <row r="865" spans="2:10" ht="13.5" thickBot="1">
      <c r="B865" s="169">
        <v>1468</v>
      </c>
      <c r="C865" s="52">
        <f t="shared" si="229"/>
        <v>1</v>
      </c>
      <c r="D865" s="52">
        <f t="shared" si="230"/>
        <v>1</v>
      </c>
      <c r="E865" s="99"/>
      <c r="G865" s="100"/>
      <c r="H865" s="100"/>
      <c r="I865" s="100"/>
      <c r="J865" s="100"/>
    </row>
    <row r="866" spans="2:10" ht="13.5" thickBot="1">
      <c r="B866" s="169">
        <v>1501</v>
      </c>
      <c r="C866" s="52">
        <f t="shared" si="229"/>
        <v>1</v>
      </c>
      <c r="D866" s="52">
        <f t="shared" si="230"/>
        <v>1</v>
      </c>
      <c r="E866" s="99"/>
      <c r="G866" s="273"/>
      <c r="H866" s="273"/>
      <c r="I866" s="273"/>
      <c r="J866" s="273"/>
    </row>
    <row r="867" spans="2:10" ht="13.5" thickBot="1">
      <c r="B867" s="169">
        <v>1502</v>
      </c>
      <c r="C867" s="52">
        <f t="shared" si="229"/>
        <v>1</v>
      </c>
      <c r="D867" s="52">
        <f t="shared" si="230"/>
        <v>1</v>
      </c>
      <c r="E867" s="99"/>
      <c r="G867" s="158"/>
      <c r="H867" s="158"/>
      <c r="I867" s="158"/>
      <c r="J867" s="158"/>
    </row>
    <row r="868" spans="2:10" ht="13.5" thickBot="1">
      <c r="B868" s="169">
        <v>1503</v>
      </c>
      <c r="C868" s="52">
        <f t="shared" si="229"/>
        <v>1</v>
      </c>
      <c r="D868" s="52">
        <f t="shared" si="230"/>
        <v>0</v>
      </c>
      <c r="E868" s="99"/>
      <c r="G868" s="100"/>
      <c r="H868" s="100"/>
      <c r="I868" s="100"/>
      <c r="J868" s="100"/>
    </row>
    <row r="869" spans="2:10" ht="13.5" thickBot="1">
      <c r="B869" s="169">
        <v>1503</v>
      </c>
      <c r="C869" s="52">
        <f t="shared" si="229"/>
        <v>2</v>
      </c>
      <c r="D869" s="52">
        <f t="shared" si="230"/>
        <v>0</v>
      </c>
      <c r="E869" s="99"/>
      <c r="G869" s="100"/>
      <c r="H869" s="100"/>
      <c r="I869" s="100"/>
      <c r="J869" s="100"/>
    </row>
    <row r="870" spans="2:10" ht="13.5" thickBot="1">
      <c r="B870" s="169">
        <v>1503</v>
      </c>
      <c r="C870" s="52">
        <f t="shared" si="229"/>
        <v>3</v>
      </c>
      <c r="D870" s="52">
        <f t="shared" si="230"/>
        <v>0</v>
      </c>
      <c r="E870" s="99"/>
      <c r="G870" s="100"/>
      <c r="H870" s="100"/>
      <c r="I870" s="100"/>
      <c r="J870" s="100"/>
    </row>
    <row r="871" spans="2:10" ht="13.5" thickBot="1">
      <c r="B871" s="169">
        <v>1503</v>
      </c>
      <c r="C871" s="52">
        <f t="shared" si="229"/>
        <v>4</v>
      </c>
      <c r="D871" s="52">
        <f t="shared" si="230"/>
        <v>0</v>
      </c>
      <c r="E871" s="99"/>
      <c r="G871" s="100"/>
      <c r="H871" s="100"/>
      <c r="I871" s="100"/>
      <c r="J871" s="100"/>
    </row>
    <row r="872" spans="2:10" ht="13.5" thickBot="1">
      <c r="B872" s="169">
        <v>1503</v>
      </c>
      <c r="C872" s="52">
        <f t="shared" si="229"/>
        <v>5</v>
      </c>
      <c r="D872" s="52">
        <f t="shared" si="230"/>
        <v>5</v>
      </c>
      <c r="E872" s="99"/>
      <c r="G872" s="158"/>
      <c r="H872" s="158"/>
      <c r="I872" s="158"/>
      <c r="J872" s="158"/>
    </row>
    <row r="873" spans="2:10" ht="13.5" thickBot="1">
      <c r="B873" s="169">
        <v>1507</v>
      </c>
      <c r="C873" s="52">
        <f t="shared" si="229"/>
        <v>1</v>
      </c>
      <c r="D873" s="52">
        <f t="shared" si="230"/>
        <v>0</v>
      </c>
      <c r="E873" s="99"/>
      <c r="G873" s="100"/>
      <c r="H873" s="100"/>
      <c r="I873" s="100"/>
      <c r="J873" s="100"/>
    </row>
    <row r="874" spans="2:10" ht="13.5" thickBot="1">
      <c r="B874" s="169">
        <v>1507</v>
      </c>
      <c r="C874" s="52">
        <f t="shared" si="229"/>
        <v>2</v>
      </c>
      <c r="D874" s="52">
        <f t="shared" si="230"/>
        <v>2</v>
      </c>
      <c r="E874" s="99"/>
      <c r="G874" s="100"/>
      <c r="H874" s="100"/>
      <c r="I874" s="100"/>
      <c r="J874" s="100"/>
    </row>
    <row r="875" spans="2:10" ht="13.5" thickBot="1">
      <c r="B875" s="169">
        <v>1510</v>
      </c>
      <c r="C875" s="52">
        <f t="shared" si="229"/>
        <v>1</v>
      </c>
      <c r="D875" s="52">
        <f t="shared" si="230"/>
        <v>1</v>
      </c>
      <c r="E875" s="99"/>
      <c r="G875" s="100"/>
      <c r="H875" s="100"/>
      <c r="I875" s="100"/>
      <c r="J875" s="100"/>
    </row>
    <row r="876" spans="2:10" ht="13.5" thickBot="1">
      <c r="B876" s="169">
        <v>1511</v>
      </c>
      <c r="C876" s="52">
        <f t="shared" si="229"/>
        <v>1</v>
      </c>
      <c r="D876" s="52">
        <f t="shared" si="230"/>
        <v>0</v>
      </c>
      <c r="E876" s="99"/>
      <c r="G876" s="100"/>
      <c r="H876" s="100"/>
      <c r="I876" s="100"/>
      <c r="J876" s="100"/>
    </row>
    <row r="877" spans="2:10" ht="13.5" thickBot="1">
      <c r="B877" s="169">
        <v>1511</v>
      </c>
      <c r="C877" s="52">
        <f t="shared" si="229"/>
        <v>2</v>
      </c>
      <c r="D877" s="52">
        <f t="shared" si="230"/>
        <v>0</v>
      </c>
      <c r="E877" s="99"/>
      <c r="G877" s="100"/>
      <c r="H877" s="100"/>
      <c r="I877" s="100"/>
      <c r="J877" s="100"/>
    </row>
    <row r="878" spans="2:10" ht="13.5" thickBot="1">
      <c r="B878" s="169">
        <v>1511</v>
      </c>
      <c r="C878" s="52">
        <f t="shared" si="229"/>
        <v>3</v>
      </c>
      <c r="D878" s="52">
        <f t="shared" si="230"/>
        <v>0</v>
      </c>
      <c r="E878" s="99"/>
      <c r="G878" s="100"/>
      <c r="H878" s="100"/>
      <c r="I878" s="100"/>
      <c r="J878" s="100"/>
    </row>
    <row r="879" spans="2:10" ht="13.5" thickBot="1">
      <c r="B879" s="169">
        <v>1511</v>
      </c>
      <c r="C879" s="52">
        <f t="shared" si="229"/>
        <v>4</v>
      </c>
      <c r="D879" s="52">
        <f t="shared" si="230"/>
        <v>4</v>
      </c>
      <c r="E879" s="99"/>
      <c r="G879" s="100"/>
      <c r="H879" s="100"/>
      <c r="I879" s="100"/>
      <c r="J879" s="100"/>
    </row>
    <row r="880" spans="2:10" ht="13.5" thickBot="1">
      <c r="B880" s="169">
        <v>1516</v>
      </c>
      <c r="C880" s="52">
        <f t="shared" si="229"/>
        <v>1</v>
      </c>
      <c r="D880" s="52">
        <f t="shared" si="230"/>
        <v>0</v>
      </c>
      <c r="E880" s="99"/>
      <c r="G880" s="100"/>
      <c r="H880" s="100"/>
      <c r="I880" s="100"/>
      <c r="J880" s="100"/>
    </row>
    <row r="881" spans="2:10" ht="13.5" thickBot="1">
      <c r="B881" s="169">
        <v>1516</v>
      </c>
      <c r="C881" s="52">
        <f t="shared" si="229"/>
        <v>2</v>
      </c>
      <c r="D881" s="52">
        <f t="shared" si="230"/>
        <v>2</v>
      </c>
      <c r="E881" s="99"/>
      <c r="G881" s="100"/>
      <c r="H881" s="100"/>
      <c r="I881" s="100"/>
      <c r="J881" s="100"/>
    </row>
    <row r="882" spans="2:10" ht="13.5" thickBot="1">
      <c r="B882" s="169">
        <v>1519</v>
      </c>
      <c r="C882" s="52">
        <f t="shared" si="229"/>
        <v>1</v>
      </c>
      <c r="D882" s="52">
        <f t="shared" si="230"/>
        <v>0</v>
      </c>
      <c r="E882" s="99"/>
      <c r="G882" s="100"/>
      <c r="H882" s="100"/>
      <c r="I882" s="100"/>
      <c r="J882" s="100"/>
    </row>
    <row r="883" spans="2:10" ht="13.5" thickBot="1">
      <c r="B883" s="169">
        <v>1519</v>
      </c>
      <c r="C883" s="52">
        <f t="shared" si="229"/>
        <v>2</v>
      </c>
      <c r="D883" s="52">
        <f t="shared" si="230"/>
        <v>2</v>
      </c>
      <c r="E883" s="99"/>
      <c r="G883" s="100"/>
      <c r="H883" s="100"/>
      <c r="I883" s="100"/>
      <c r="J883" s="100"/>
    </row>
    <row r="884" spans="2:10" ht="13.5" thickBot="1">
      <c r="B884" s="169">
        <v>1523</v>
      </c>
      <c r="C884" s="52">
        <f t="shared" si="229"/>
        <v>1</v>
      </c>
      <c r="D884" s="52">
        <f t="shared" si="230"/>
        <v>0</v>
      </c>
      <c r="E884" s="99"/>
      <c r="G884" s="100"/>
      <c r="H884" s="100"/>
      <c r="I884" s="100"/>
      <c r="J884" s="100"/>
    </row>
    <row r="885" spans="2:10" ht="13.5" thickBot="1">
      <c r="B885" s="169">
        <v>1523</v>
      </c>
      <c r="C885" s="52">
        <f t="shared" si="229"/>
        <v>2</v>
      </c>
      <c r="D885" s="52">
        <f t="shared" si="230"/>
        <v>2</v>
      </c>
      <c r="E885" s="99"/>
      <c r="G885" s="100"/>
      <c r="H885" s="100"/>
      <c r="I885" s="100"/>
      <c r="J885" s="100"/>
    </row>
    <row r="886" spans="2:10" ht="13.5" thickBot="1">
      <c r="B886" s="169">
        <v>1533</v>
      </c>
      <c r="C886" s="52">
        <f t="shared" si="229"/>
        <v>1</v>
      </c>
      <c r="D886" s="52">
        <f t="shared" si="230"/>
        <v>1</v>
      </c>
      <c r="E886" s="99"/>
      <c r="G886" s="100"/>
      <c r="H886" s="100"/>
      <c r="I886" s="100"/>
      <c r="J886" s="100"/>
    </row>
    <row r="887" spans="2:10" ht="13.5" thickBot="1">
      <c r="B887" s="169">
        <v>1538</v>
      </c>
      <c r="C887" s="52">
        <f t="shared" si="229"/>
        <v>1</v>
      </c>
      <c r="D887" s="52">
        <f t="shared" si="230"/>
        <v>0</v>
      </c>
      <c r="E887" s="99"/>
      <c r="G887" s="158"/>
      <c r="H887" s="158"/>
      <c r="I887" s="158"/>
      <c r="J887" s="158"/>
    </row>
    <row r="888" spans="2:10" ht="13.5" thickBot="1">
      <c r="B888" s="169">
        <v>1538</v>
      </c>
      <c r="C888" s="52">
        <f t="shared" si="229"/>
        <v>2</v>
      </c>
      <c r="D888" s="52">
        <f t="shared" si="230"/>
        <v>2</v>
      </c>
      <c r="E888" s="99"/>
      <c r="G888" s="100"/>
      <c r="H888" s="100"/>
      <c r="I888" s="100"/>
      <c r="J888" s="100"/>
    </row>
    <row r="889" spans="2:10" ht="13.5" thickBot="1">
      <c r="B889" s="169">
        <v>1555</v>
      </c>
      <c r="C889" s="52">
        <f t="shared" si="229"/>
        <v>1</v>
      </c>
      <c r="D889" s="52">
        <f t="shared" si="230"/>
        <v>1</v>
      </c>
      <c r="E889" s="99"/>
      <c r="G889" s="100"/>
      <c r="H889" s="100"/>
      <c r="I889" s="100"/>
      <c r="J889" s="100"/>
    </row>
    <row r="890" spans="2:10" ht="13.5" thickBot="1">
      <c r="B890" s="169">
        <v>1561</v>
      </c>
      <c r="C890" s="52">
        <f t="shared" si="229"/>
        <v>1</v>
      </c>
      <c r="D890" s="52">
        <f t="shared" si="230"/>
        <v>1</v>
      </c>
      <c r="E890" s="99"/>
      <c r="G890" s="100"/>
      <c r="H890" s="100"/>
      <c r="I890" s="100"/>
      <c r="J890" s="100"/>
    </row>
    <row r="891" spans="2:10" ht="13.5" thickBot="1">
      <c r="B891" s="169">
        <v>1574</v>
      </c>
      <c r="C891" s="52">
        <f t="shared" si="229"/>
        <v>1</v>
      </c>
      <c r="D891" s="52">
        <f t="shared" si="230"/>
        <v>1</v>
      </c>
      <c r="E891" s="99"/>
      <c r="G891" s="100"/>
      <c r="H891" s="100"/>
      <c r="I891" s="100"/>
      <c r="J891" s="100"/>
    </row>
    <row r="892" spans="2:10" ht="13.5" thickBot="1">
      <c r="B892" s="169">
        <v>1577</v>
      </c>
      <c r="C892" s="52">
        <f t="shared" si="229"/>
        <v>1</v>
      </c>
      <c r="D892" s="52">
        <f t="shared" si="230"/>
        <v>1</v>
      </c>
      <c r="E892" s="99"/>
      <c r="G892" s="100"/>
      <c r="H892" s="100"/>
      <c r="I892" s="100"/>
      <c r="J892" s="100"/>
    </row>
    <row r="893" spans="2:10" ht="13.5" thickBot="1">
      <c r="B893" s="169">
        <v>1592</v>
      </c>
      <c r="C893" s="52">
        <f t="shared" si="229"/>
        <v>1</v>
      </c>
      <c r="D893" s="52">
        <f t="shared" si="230"/>
        <v>0</v>
      </c>
      <c r="E893" s="99"/>
      <c r="G893" s="100"/>
      <c r="H893" s="100"/>
      <c r="I893" s="100"/>
      <c r="J893" s="100"/>
    </row>
    <row r="894" spans="2:10" ht="13.5" thickBot="1">
      <c r="B894" s="169">
        <v>1592</v>
      </c>
      <c r="C894" s="52">
        <f t="shared" si="229"/>
        <v>2</v>
      </c>
      <c r="D894" s="52">
        <f t="shared" si="230"/>
        <v>0</v>
      </c>
      <c r="E894" s="99"/>
      <c r="G894" s="100"/>
      <c r="H894" s="100"/>
      <c r="I894" s="100"/>
      <c r="J894" s="100"/>
    </row>
    <row r="895" spans="2:10" ht="13.5" thickBot="1">
      <c r="B895" s="171">
        <v>1592</v>
      </c>
      <c r="C895" s="52">
        <f t="shared" si="229"/>
        <v>3</v>
      </c>
      <c r="D895" s="52">
        <f t="shared" si="230"/>
        <v>0</v>
      </c>
      <c r="E895" s="99"/>
      <c r="G895" s="100"/>
      <c r="H895" s="100"/>
      <c r="I895" s="100"/>
      <c r="J895" s="100"/>
    </row>
    <row r="896" spans="2:10" ht="13.5" thickBot="1">
      <c r="B896" s="169">
        <v>1592</v>
      </c>
      <c r="C896" s="52">
        <f t="shared" si="229"/>
        <v>4</v>
      </c>
      <c r="D896" s="52">
        <f t="shared" si="230"/>
        <v>0</v>
      </c>
      <c r="E896" s="99"/>
      <c r="G896" s="100"/>
      <c r="H896" s="100"/>
      <c r="I896" s="100"/>
      <c r="J896" s="100"/>
    </row>
    <row r="897" spans="2:10" ht="13.5" thickBot="1">
      <c r="B897" s="169">
        <v>1592</v>
      </c>
      <c r="C897" s="52">
        <f t="shared" si="229"/>
        <v>5</v>
      </c>
      <c r="D897" s="52">
        <f t="shared" si="230"/>
        <v>5</v>
      </c>
      <c r="E897" s="99"/>
      <c r="G897" s="158"/>
      <c r="H897" s="158"/>
      <c r="I897" s="158"/>
      <c r="J897" s="158"/>
    </row>
    <row r="898" spans="2:10" ht="13.5" thickBot="1">
      <c r="B898" s="169">
        <v>1595</v>
      </c>
      <c r="C898" s="52">
        <f t="shared" si="229"/>
        <v>1</v>
      </c>
      <c r="D898" s="52">
        <f t="shared" si="230"/>
        <v>1</v>
      </c>
      <c r="E898" s="99"/>
      <c r="G898" s="100"/>
      <c r="H898" s="100"/>
      <c r="I898" s="100"/>
      <c r="J898" s="100"/>
    </row>
    <row r="899" spans="2:10" ht="13.5" thickBot="1">
      <c r="B899" s="169">
        <v>1598</v>
      </c>
      <c r="C899" s="52">
        <f t="shared" si="229"/>
        <v>1</v>
      </c>
      <c r="D899" s="52">
        <f t="shared" si="230"/>
        <v>1</v>
      </c>
      <c r="E899" s="99"/>
      <c r="G899" s="100"/>
      <c r="H899" s="100"/>
      <c r="I899" s="100"/>
      <c r="J899" s="100"/>
    </row>
    <row r="900" spans="2:10" ht="13.5" thickBot="1">
      <c r="B900" s="169">
        <v>1622</v>
      </c>
      <c r="C900" s="52">
        <f t="shared" si="229"/>
        <v>1</v>
      </c>
      <c r="D900" s="52">
        <f t="shared" si="230"/>
        <v>0</v>
      </c>
      <c r="E900" s="99"/>
      <c r="G900" s="100"/>
      <c r="H900" s="100"/>
      <c r="I900" s="100"/>
      <c r="J900" s="100"/>
    </row>
    <row r="901" spans="2:10" ht="13.5" thickBot="1">
      <c r="B901" s="172">
        <v>1622</v>
      </c>
      <c r="C901" s="52">
        <f t="shared" si="229"/>
        <v>2</v>
      </c>
      <c r="D901" s="52">
        <f t="shared" si="230"/>
        <v>2</v>
      </c>
      <c r="E901" s="99"/>
      <c r="G901" s="100"/>
      <c r="H901" s="100"/>
      <c r="I901" s="100"/>
      <c r="J901" s="100"/>
    </row>
    <row r="902" spans="2:10" ht="13.5" thickBot="1">
      <c r="B902" s="165">
        <v>1625</v>
      </c>
      <c r="C902" s="52">
        <f t="shared" ref="C902:C965" si="231">IF(B902&lt;&gt;B901,1,C901+1)</f>
        <v>1</v>
      </c>
      <c r="D902" s="52">
        <f t="shared" si="230"/>
        <v>0</v>
      </c>
      <c r="E902" s="99"/>
      <c r="G902" s="100"/>
      <c r="H902" s="100"/>
      <c r="I902" s="100"/>
      <c r="J902" s="100"/>
    </row>
    <row r="903" spans="2:10" ht="13.5" thickBot="1">
      <c r="B903" s="169">
        <v>1625</v>
      </c>
      <c r="C903" s="52">
        <f t="shared" si="231"/>
        <v>2</v>
      </c>
      <c r="D903" s="52">
        <f t="shared" ref="D903:D966" si="232">IF(C903&gt;=C904,C903,0)</f>
        <v>0</v>
      </c>
      <c r="E903" s="99"/>
      <c r="G903" s="100"/>
      <c r="H903" s="100"/>
      <c r="I903" s="100"/>
      <c r="J903" s="100"/>
    </row>
    <row r="904" spans="2:10" ht="13.5" thickBot="1">
      <c r="B904" s="169">
        <v>1625</v>
      </c>
      <c r="C904" s="52">
        <f t="shared" si="231"/>
        <v>3</v>
      </c>
      <c r="D904" s="52">
        <f t="shared" si="232"/>
        <v>0</v>
      </c>
      <c r="E904" s="99"/>
      <c r="G904" s="100"/>
      <c r="H904" s="100"/>
      <c r="I904" s="100"/>
      <c r="J904" s="100"/>
    </row>
    <row r="905" spans="2:10" ht="13.5" thickBot="1">
      <c r="B905" s="169">
        <v>1625</v>
      </c>
      <c r="C905" s="52">
        <f t="shared" si="231"/>
        <v>4</v>
      </c>
      <c r="D905" s="52">
        <f t="shared" si="232"/>
        <v>4</v>
      </c>
      <c r="E905" s="99"/>
      <c r="G905" s="273"/>
      <c r="H905" s="273"/>
      <c r="I905" s="273"/>
      <c r="J905" s="273"/>
    </row>
    <row r="906" spans="2:10" ht="13.5" thickBot="1">
      <c r="B906" s="169">
        <v>1629</v>
      </c>
      <c r="C906" s="52">
        <f t="shared" si="231"/>
        <v>1</v>
      </c>
      <c r="D906" s="52">
        <f t="shared" si="232"/>
        <v>1</v>
      </c>
      <c r="E906" s="99"/>
      <c r="G906" s="100"/>
      <c r="H906" s="100"/>
      <c r="I906" s="100"/>
      <c r="J906" s="100"/>
    </row>
    <row r="907" spans="2:10" ht="13.5" thickBot="1">
      <c r="B907" s="169">
        <v>1646</v>
      </c>
      <c r="C907" s="52">
        <f t="shared" si="231"/>
        <v>1</v>
      </c>
      <c r="D907" s="52">
        <f t="shared" si="232"/>
        <v>1</v>
      </c>
      <c r="E907" s="99"/>
      <c r="G907" s="100"/>
      <c r="H907" s="100"/>
      <c r="I907" s="100"/>
      <c r="J907" s="100"/>
    </row>
    <row r="908" spans="2:10" ht="13.5" thickBot="1">
      <c r="B908" s="169">
        <v>1647</v>
      </c>
      <c r="C908" s="52">
        <f t="shared" si="231"/>
        <v>1</v>
      </c>
      <c r="D908" s="52">
        <f t="shared" si="232"/>
        <v>1</v>
      </c>
      <c r="E908" s="99"/>
      <c r="G908" s="100"/>
      <c r="H908" s="100"/>
      <c r="I908" s="100"/>
      <c r="J908" s="100"/>
    </row>
    <row r="909" spans="2:10" ht="13.5" thickBot="1">
      <c r="B909" s="169">
        <v>1648</v>
      </c>
      <c r="C909" s="52">
        <f t="shared" si="231"/>
        <v>1</v>
      </c>
      <c r="D909" s="52">
        <f t="shared" si="232"/>
        <v>1</v>
      </c>
      <c r="E909" s="99"/>
      <c r="G909" s="100"/>
      <c r="H909" s="100"/>
      <c r="I909" s="100"/>
      <c r="J909" s="100"/>
    </row>
    <row r="910" spans="2:10" ht="13.5" thickBot="1">
      <c r="B910" s="171">
        <v>1649</v>
      </c>
      <c r="C910" s="52">
        <f t="shared" si="231"/>
        <v>1</v>
      </c>
      <c r="D910" s="52">
        <f t="shared" si="232"/>
        <v>0</v>
      </c>
      <c r="E910" s="99"/>
      <c r="G910" s="100"/>
      <c r="H910" s="100"/>
      <c r="I910" s="100"/>
      <c r="J910" s="100"/>
    </row>
    <row r="911" spans="2:10" ht="13.5" thickBot="1">
      <c r="B911" s="171">
        <v>1649</v>
      </c>
      <c r="C911" s="52">
        <f t="shared" si="231"/>
        <v>2</v>
      </c>
      <c r="D911" s="52">
        <f t="shared" si="232"/>
        <v>2</v>
      </c>
      <c r="E911" s="99"/>
      <c r="G911" s="158"/>
      <c r="H911" s="158"/>
      <c r="I911" s="158"/>
      <c r="J911" s="158"/>
    </row>
    <row r="912" spans="2:10" ht="13.5" thickBot="1">
      <c r="B912" s="169">
        <v>1676</v>
      </c>
      <c r="C912" s="52">
        <f t="shared" si="231"/>
        <v>1</v>
      </c>
      <c r="D912" s="52">
        <f t="shared" si="232"/>
        <v>1</v>
      </c>
      <c r="E912" s="99"/>
      <c r="G912" s="100"/>
      <c r="H912" s="100"/>
      <c r="I912" s="100"/>
      <c r="J912" s="100"/>
    </row>
    <row r="913" spans="2:10" ht="13.5" thickBot="1">
      <c r="B913" s="169">
        <v>1680</v>
      </c>
      <c r="C913" s="52">
        <f t="shared" si="231"/>
        <v>1</v>
      </c>
      <c r="D913" s="52">
        <f t="shared" si="232"/>
        <v>0</v>
      </c>
      <c r="E913" s="99"/>
      <c r="G913" s="100"/>
      <c r="H913" s="100"/>
      <c r="I913" s="100"/>
      <c r="J913" s="100"/>
    </row>
    <row r="914" spans="2:10" ht="13.5" thickBot="1">
      <c r="B914" s="171">
        <v>1680</v>
      </c>
      <c r="C914" s="52">
        <f t="shared" si="231"/>
        <v>2</v>
      </c>
      <c r="D914" s="52">
        <f t="shared" si="232"/>
        <v>2</v>
      </c>
      <c r="E914" s="99"/>
      <c r="G914" s="100"/>
      <c r="H914" s="100"/>
      <c r="I914" s="100"/>
      <c r="J914" s="100"/>
    </row>
    <row r="915" spans="2:10" ht="13.5" thickBot="1">
      <c r="B915" s="169">
        <v>1700</v>
      </c>
      <c r="C915" s="52">
        <f t="shared" si="231"/>
        <v>1</v>
      </c>
      <c r="D915" s="52">
        <f t="shared" si="232"/>
        <v>1</v>
      </c>
      <c r="E915" s="99"/>
      <c r="G915" s="158"/>
      <c r="H915" s="158"/>
      <c r="I915" s="158"/>
      <c r="J915" s="158"/>
    </row>
    <row r="916" spans="2:10" ht="13.5" thickBot="1">
      <c r="B916" s="169">
        <v>1712</v>
      </c>
      <c r="C916" s="52">
        <f t="shared" si="231"/>
        <v>1</v>
      </c>
      <c r="D916" s="52">
        <f t="shared" si="232"/>
        <v>1</v>
      </c>
      <c r="E916" s="99"/>
      <c r="G916" s="100"/>
      <c r="H916" s="100"/>
      <c r="I916" s="100"/>
      <c r="J916" s="100"/>
    </row>
    <row r="917" spans="2:10" ht="13.5" thickBot="1">
      <c r="B917" s="169">
        <v>1714</v>
      </c>
      <c r="C917" s="52">
        <f t="shared" si="231"/>
        <v>1</v>
      </c>
      <c r="D917" s="52">
        <f t="shared" si="232"/>
        <v>0</v>
      </c>
      <c r="E917" s="99"/>
      <c r="G917" s="100"/>
      <c r="H917" s="100"/>
      <c r="I917" s="100"/>
      <c r="J917" s="100"/>
    </row>
    <row r="918" spans="2:10" ht="13.5" thickBot="1">
      <c r="B918" s="171">
        <v>1714</v>
      </c>
      <c r="C918" s="52">
        <f t="shared" si="231"/>
        <v>2</v>
      </c>
      <c r="D918" s="52">
        <f t="shared" si="232"/>
        <v>2</v>
      </c>
      <c r="E918" s="99"/>
      <c r="G918" s="100"/>
      <c r="H918" s="100"/>
      <c r="I918" s="100"/>
      <c r="J918" s="100"/>
    </row>
    <row r="919" spans="2:10" ht="13.5" thickBot="1">
      <c r="B919" s="169">
        <v>1717</v>
      </c>
      <c r="C919" s="52">
        <f t="shared" si="231"/>
        <v>1</v>
      </c>
      <c r="D919" s="52">
        <f t="shared" si="232"/>
        <v>0</v>
      </c>
      <c r="E919" s="99"/>
      <c r="G919" s="100"/>
      <c r="H919" s="100"/>
      <c r="I919" s="100"/>
      <c r="J919" s="100"/>
    </row>
    <row r="920" spans="2:10" ht="13.5" thickBot="1">
      <c r="B920" s="169">
        <v>1717</v>
      </c>
      <c r="C920" s="52">
        <f t="shared" si="231"/>
        <v>2</v>
      </c>
      <c r="D920" s="52">
        <f t="shared" si="232"/>
        <v>0</v>
      </c>
      <c r="E920" s="99"/>
      <c r="G920" s="100"/>
      <c r="H920" s="100"/>
      <c r="I920" s="100"/>
      <c r="J920" s="100"/>
    </row>
    <row r="921" spans="2:10" ht="13.5" thickBot="1">
      <c r="B921" s="169">
        <v>1717</v>
      </c>
      <c r="C921" s="52">
        <f t="shared" si="231"/>
        <v>3</v>
      </c>
      <c r="D921" s="52">
        <f t="shared" si="232"/>
        <v>3</v>
      </c>
      <c r="E921" s="99"/>
      <c r="G921" s="100"/>
      <c r="H921" s="100"/>
      <c r="I921" s="100"/>
      <c r="J921" s="100"/>
    </row>
    <row r="922" spans="2:10" ht="13.5" thickBot="1">
      <c r="B922" s="169">
        <v>1718</v>
      </c>
      <c r="C922" s="52">
        <f t="shared" si="231"/>
        <v>1</v>
      </c>
      <c r="D922" s="52">
        <f t="shared" si="232"/>
        <v>0</v>
      </c>
      <c r="E922" s="99"/>
      <c r="G922" s="100"/>
      <c r="H922" s="100"/>
      <c r="I922" s="100"/>
      <c r="J922" s="100"/>
    </row>
    <row r="923" spans="2:10" ht="13.5" thickBot="1">
      <c r="B923" s="169">
        <v>1718</v>
      </c>
      <c r="C923" s="52">
        <f t="shared" si="231"/>
        <v>2</v>
      </c>
      <c r="D923" s="52">
        <f t="shared" si="232"/>
        <v>2</v>
      </c>
      <c r="E923" s="99"/>
      <c r="G923" s="100"/>
      <c r="H923" s="100"/>
      <c r="I923" s="100"/>
      <c r="J923" s="100"/>
    </row>
    <row r="924" spans="2:10" ht="13.5" thickBot="1">
      <c r="B924" s="169">
        <v>1726</v>
      </c>
      <c r="C924" s="52">
        <f t="shared" si="231"/>
        <v>1</v>
      </c>
      <c r="D924" s="52">
        <f t="shared" si="232"/>
        <v>1</v>
      </c>
      <c r="E924" s="99"/>
      <c r="G924" s="100"/>
      <c r="H924" s="100"/>
      <c r="I924" s="100"/>
      <c r="J924" s="100"/>
    </row>
    <row r="925" spans="2:10" ht="13.5" thickBot="1">
      <c r="B925" s="169">
        <v>1730</v>
      </c>
      <c r="C925" s="52">
        <f t="shared" si="231"/>
        <v>1</v>
      </c>
      <c r="D925" s="52">
        <f t="shared" si="232"/>
        <v>1</v>
      </c>
      <c r="E925" s="99"/>
      <c r="G925" s="158"/>
      <c r="H925" s="158"/>
      <c r="I925" s="158"/>
      <c r="J925" s="158"/>
    </row>
    <row r="926" spans="2:10" ht="13.5" thickBot="1">
      <c r="B926" s="169">
        <v>1732</v>
      </c>
      <c r="C926" s="52">
        <f t="shared" si="231"/>
        <v>1</v>
      </c>
      <c r="D926" s="52">
        <f t="shared" si="232"/>
        <v>0</v>
      </c>
      <c r="E926" s="99"/>
      <c r="G926" s="158"/>
      <c r="H926" s="158"/>
      <c r="I926" s="158"/>
      <c r="J926" s="158"/>
    </row>
    <row r="927" spans="2:10" ht="13.5" thickBot="1">
      <c r="B927" s="169">
        <v>1732</v>
      </c>
      <c r="C927" s="52">
        <f t="shared" si="231"/>
        <v>2</v>
      </c>
      <c r="D927" s="52">
        <f t="shared" si="232"/>
        <v>2</v>
      </c>
      <c r="E927" s="99"/>
      <c r="G927" s="100"/>
      <c r="H927" s="100"/>
      <c r="I927" s="100"/>
      <c r="J927" s="100"/>
    </row>
    <row r="928" spans="2:10" ht="13.5" thickBot="1">
      <c r="B928" s="171">
        <v>1747</v>
      </c>
      <c r="C928" s="52">
        <f t="shared" si="231"/>
        <v>1</v>
      </c>
      <c r="D928" s="52">
        <f t="shared" si="232"/>
        <v>1</v>
      </c>
      <c r="E928" s="99"/>
      <c r="G928" s="100"/>
      <c r="H928" s="100"/>
      <c r="I928" s="100"/>
      <c r="J928" s="100"/>
    </row>
    <row r="929" spans="2:10" ht="13.5" thickBot="1">
      <c r="B929" s="169">
        <v>1756</v>
      </c>
      <c r="C929" s="52">
        <f t="shared" si="231"/>
        <v>1</v>
      </c>
      <c r="D929" s="52">
        <f t="shared" si="232"/>
        <v>1</v>
      </c>
      <c r="E929" s="99"/>
      <c r="G929" s="100"/>
      <c r="H929" s="100"/>
      <c r="I929" s="100"/>
      <c r="J929" s="100"/>
    </row>
    <row r="930" spans="2:10" ht="13.5" thickBot="1">
      <c r="B930" s="169">
        <v>1771</v>
      </c>
      <c r="C930" s="52">
        <f t="shared" si="231"/>
        <v>1</v>
      </c>
      <c r="D930" s="52">
        <f t="shared" si="232"/>
        <v>0</v>
      </c>
      <c r="E930" s="99"/>
      <c r="G930" s="100"/>
      <c r="H930" s="100"/>
      <c r="I930" s="100"/>
      <c r="J930" s="100"/>
    </row>
    <row r="931" spans="2:10" ht="13.5" thickBot="1">
      <c r="B931" s="169">
        <v>1771</v>
      </c>
      <c r="C931" s="52">
        <f t="shared" si="231"/>
        <v>2</v>
      </c>
      <c r="D931" s="52">
        <f t="shared" si="232"/>
        <v>0</v>
      </c>
      <c r="E931" s="99"/>
      <c r="G931" s="100"/>
      <c r="H931" s="100"/>
      <c r="I931" s="100"/>
      <c r="J931" s="100"/>
    </row>
    <row r="932" spans="2:10" ht="13.5" thickBot="1">
      <c r="B932" s="169">
        <v>1771</v>
      </c>
      <c r="C932" s="52">
        <f t="shared" si="231"/>
        <v>3</v>
      </c>
      <c r="D932" s="52">
        <f t="shared" si="232"/>
        <v>3</v>
      </c>
      <c r="E932" s="99"/>
      <c r="G932" s="100"/>
      <c r="H932" s="100"/>
      <c r="I932" s="100"/>
      <c r="J932" s="100"/>
    </row>
    <row r="933" spans="2:10" ht="13.5" thickBot="1">
      <c r="B933" s="169">
        <v>1806</v>
      </c>
      <c r="C933" s="52">
        <f t="shared" si="231"/>
        <v>1</v>
      </c>
      <c r="D933" s="52">
        <f t="shared" si="232"/>
        <v>0</v>
      </c>
      <c r="E933" s="99"/>
      <c r="G933" s="100"/>
      <c r="H933" s="100"/>
      <c r="I933" s="100"/>
      <c r="J933" s="100"/>
    </row>
    <row r="934" spans="2:10" ht="13.5" thickBot="1">
      <c r="B934" s="169">
        <v>1806</v>
      </c>
      <c r="C934" s="52">
        <f t="shared" si="231"/>
        <v>2</v>
      </c>
      <c r="D934" s="52">
        <f t="shared" si="232"/>
        <v>2</v>
      </c>
      <c r="E934" s="99"/>
      <c r="G934" s="158"/>
      <c r="H934" s="158"/>
      <c r="I934" s="158"/>
      <c r="J934" s="158"/>
    </row>
    <row r="935" spans="2:10" ht="13.5" thickBot="1">
      <c r="B935" s="169">
        <v>1816</v>
      </c>
      <c r="C935" s="52">
        <f t="shared" si="231"/>
        <v>1</v>
      </c>
      <c r="D935" s="52">
        <f t="shared" si="232"/>
        <v>0</v>
      </c>
      <c r="E935" s="99"/>
      <c r="G935" s="100"/>
      <c r="H935" s="100"/>
      <c r="I935" s="100"/>
      <c r="J935" s="100"/>
    </row>
    <row r="936" spans="2:10" ht="13.5" thickBot="1">
      <c r="B936" s="169">
        <v>1816</v>
      </c>
      <c r="C936" s="52">
        <f t="shared" si="231"/>
        <v>2</v>
      </c>
      <c r="D936" s="52">
        <f t="shared" si="232"/>
        <v>2</v>
      </c>
      <c r="E936" s="99"/>
      <c r="G936" s="100"/>
      <c r="H936" s="100"/>
      <c r="I936" s="100"/>
      <c r="J936" s="100"/>
    </row>
    <row r="937" spans="2:10" ht="13.5" thickBot="1">
      <c r="B937" s="169">
        <v>1824</v>
      </c>
      <c r="C937" s="52">
        <f t="shared" si="231"/>
        <v>1</v>
      </c>
      <c r="D937" s="52">
        <f t="shared" si="232"/>
        <v>1</v>
      </c>
      <c r="E937" s="99"/>
      <c r="G937" s="100"/>
      <c r="H937" s="100"/>
      <c r="I937" s="100"/>
      <c r="J937" s="100"/>
    </row>
    <row r="938" spans="2:10" ht="13.5" thickBot="1">
      <c r="B938" s="169">
        <v>1868</v>
      </c>
      <c r="C938" s="52">
        <f t="shared" si="231"/>
        <v>1</v>
      </c>
      <c r="D938" s="52">
        <f t="shared" si="232"/>
        <v>0</v>
      </c>
      <c r="E938" s="99"/>
      <c r="G938" s="100"/>
      <c r="H938" s="100"/>
      <c r="I938" s="100"/>
      <c r="J938" s="100"/>
    </row>
    <row r="939" spans="2:10" ht="13.5" thickBot="1">
      <c r="B939" s="169">
        <v>1868</v>
      </c>
      <c r="C939" s="52">
        <f t="shared" si="231"/>
        <v>2</v>
      </c>
      <c r="D939" s="52">
        <f t="shared" si="232"/>
        <v>2</v>
      </c>
      <c r="E939" s="99"/>
      <c r="G939" s="158"/>
      <c r="H939" s="158"/>
      <c r="I939" s="158"/>
      <c r="J939" s="158"/>
    </row>
    <row r="940" spans="2:10" ht="13.5" thickBot="1">
      <c r="B940" s="169">
        <v>1902</v>
      </c>
      <c r="C940" s="52">
        <f t="shared" si="231"/>
        <v>1</v>
      </c>
      <c r="D940" s="52">
        <f t="shared" si="232"/>
        <v>0</v>
      </c>
      <c r="E940" s="99"/>
      <c r="G940" s="100"/>
      <c r="H940" s="100"/>
      <c r="I940" s="100"/>
      <c r="J940" s="100"/>
    </row>
    <row r="941" spans="2:10" ht="13.5" thickBot="1">
      <c r="B941" s="169">
        <v>1902</v>
      </c>
      <c r="C941" s="52">
        <f t="shared" si="231"/>
        <v>2</v>
      </c>
      <c r="D941" s="52">
        <f t="shared" si="232"/>
        <v>0</v>
      </c>
      <c r="E941" s="99"/>
      <c r="G941" s="100"/>
      <c r="H941" s="100"/>
      <c r="I941" s="100"/>
      <c r="J941" s="100"/>
    </row>
    <row r="942" spans="2:10" ht="13.5" thickBot="1">
      <c r="B942" s="169">
        <v>1902</v>
      </c>
      <c r="C942" s="52">
        <f t="shared" si="231"/>
        <v>3</v>
      </c>
      <c r="D942" s="52">
        <f t="shared" si="232"/>
        <v>0</v>
      </c>
      <c r="E942" s="99"/>
      <c r="G942" s="100"/>
      <c r="H942" s="100"/>
      <c r="I942" s="100"/>
      <c r="J942" s="100"/>
    </row>
    <row r="943" spans="2:10" ht="13.5" thickBot="1">
      <c r="B943" s="169">
        <v>1902</v>
      </c>
      <c r="C943" s="52">
        <f t="shared" si="231"/>
        <v>4</v>
      </c>
      <c r="D943" s="52">
        <f t="shared" si="232"/>
        <v>4</v>
      </c>
      <c r="E943" s="99"/>
      <c r="G943" s="100"/>
      <c r="H943" s="100"/>
      <c r="I943" s="100"/>
      <c r="J943" s="100"/>
    </row>
    <row r="944" spans="2:10" ht="13.5" thickBot="1">
      <c r="B944" s="169">
        <v>1918</v>
      </c>
      <c r="C944" s="52">
        <f t="shared" si="231"/>
        <v>1</v>
      </c>
      <c r="D944" s="52">
        <f t="shared" si="232"/>
        <v>0</v>
      </c>
      <c r="E944" s="99"/>
      <c r="G944" s="100"/>
      <c r="H944" s="100"/>
      <c r="I944" s="100"/>
      <c r="J944" s="100"/>
    </row>
    <row r="945" spans="2:10" ht="13.5" thickBot="1">
      <c r="B945" s="169">
        <v>1918</v>
      </c>
      <c r="C945" s="52">
        <f t="shared" si="231"/>
        <v>2</v>
      </c>
      <c r="D945" s="52">
        <f t="shared" si="232"/>
        <v>2</v>
      </c>
      <c r="E945" s="99"/>
      <c r="G945" s="100"/>
      <c r="H945" s="100"/>
      <c r="I945" s="100"/>
      <c r="J945" s="100"/>
    </row>
    <row r="946" spans="2:10" ht="13.5" thickBot="1">
      <c r="B946" s="169">
        <v>1922</v>
      </c>
      <c r="C946" s="52">
        <f t="shared" si="231"/>
        <v>1</v>
      </c>
      <c r="D946" s="52">
        <f t="shared" si="232"/>
        <v>1</v>
      </c>
      <c r="E946" s="99"/>
      <c r="G946" s="100"/>
      <c r="H946" s="100"/>
      <c r="I946" s="100"/>
      <c r="J946" s="100"/>
    </row>
    <row r="947" spans="2:10" ht="13.5" thickBot="1">
      <c r="B947" s="169">
        <v>1923</v>
      </c>
      <c r="C947" s="52">
        <f t="shared" si="231"/>
        <v>1</v>
      </c>
      <c r="D947" s="52">
        <f t="shared" si="232"/>
        <v>1</v>
      </c>
      <c r="E947" s="99"/>
      <c r="G947" s="100"/>
      <c r="H947" s="100"/>
      <c r="I947" s="100"/>
      <c r="J947" s="100"/>
    </row>
    <row r="948" spans="2:10" ht="13.5" thickBot="1">
      <c r="B948" s="169">
        <v>1983</v>
      </c>
      <c r="C948" s="52">
        <f t="shared" si="231"/>
        <v>1</v>
      </c>
      <c r="D948" s="52">
        <f t="shared" si="232"/>
        <v>1</v>
      </c>
      <c r="E948" s="99"/>
      <c r="G948" s="100"/>
      <c r="H948" s="100"/>
      <c r="I948" s="100"/>
      <c r="J948" s="100"/>
    </row>
    <row r="949" spans="2:10" ht="13.5" thickBot="1">
      <c r="B949" s="171">
        <v>1986</v>
      </c>
      <c r="C949" s="52">
        <f t="shared" si="231"/>
        <v>1</v>
      </c>
      <c r="D949" s="52">
        <f t="shared" si="232"/>
        <v>1</v>
      </c>
      <c r="E949" s="99"/>
      <c r="G949" s="100"/>
      <c r="H949" s="100"/>
      <c r="I949" s="100"/>
      <c r="J949" s="100"/>
    </row>
    <row r="950" spans="2:10" ht="13.5" thickBot="1">
      <c r="B950" s="171">
        <v>1987</v>
      </c>
      <c r="C950" s="52">
        <f t="shared" si="231"/>
        <v>1</v>
      </c>
      <c r="D950" s="52">
        <f t="shared" si="232"/>
        <v>1</v>
      </c>
      <c r="E950" s="99"/>
      <c r="G950" s="100"/>
      <c r="H950" s="100"/>
      <c r="I950" s="100"/>
      <c r="J950" s="100"/>
    </row>
    <row r="951" spans="2:10" ht="13.5" thickBot="1">
      <c r="B951" s="169">
        <v>2016</v>
      </c>
      <c r="C951" s="52">
        <f t="shared" si="231"/>
        <v>1</v>
      </c>
      <c r="D951" s="52">
        <f t="shared" si="232"/>
        <v>0</v>
      </c>
      <c r="E951" s="99"/>
      <c r="G951" s="100"/>
      <c r="H951" s="100"/>
      <c r="I951" s="100"/>
      <c r="J951" s="100"/>
    </row>
    <row r="952" spans="2:10" ht="13.5" thickBot="1">
      <c r="B952" s="169">
        <v>2016</v>
      </c>
      <c r="C952" s="52">
        <f t="shared" si="231"/>
        <v>2</v>
      </c>
      <c r="D952" s="52">
        <f t="shared" si="232"/>
        <v>2</v>
      </c>
      <c r="E952" s="99"/>
      <c r="G952" s="100"/>
      <c r="H952" s="100"/>
      <c r="I952" s="100"/>
      <c r="J952" s="100"/>
    </row>
    <row r="953" spans="2:10" ht="13.5" thickBot="1">
      <c r="B953" s="169">
        <v>2039</v>
      </c>
      <c r="C953" s="52">
        <f t="shared" si="231"/>
        <v>1</v>
      </c>
      <c r="D953" s="52">
        <f t="shared" si="232"/>
        <v>1</v>
      </c>
      <c r="E953" s="99"/>
      <c r="G953" s="100"/>
      <c r="H953" s="100"/>
      <c r="I953" s="100"/>
      <c r="J953" s="100"/>
    </row>
    <row r="954" spans="2:10" ht="13.5" thickBot="1">
      <c r="B954" s="169">
        <v>2041</v>
      </c>
      <c r="C954" s="52">
        <f t="shared" si="231"/>
        <v>1</v>
      </c>
      <c r="D954" s="52">
        <f t="shared" si="232"/>
        <v>1</v>
      </c>
      <c r="E954" s="99"/>
      <c r="G954" s="100"/>
      <c r="H954" s="100"/>
      <c r="I954" s="100"/>
      <c r="J954" s="100"/>
    </row>
    <row r="955" spans="2:10" ht="13.5" thickBot="1">
      <c r="B955" s="171">
        <v>2046</v>
      </c>
      <c r="C955" s="52">
        <f t="shared" si="231"/>
        <v>1</v>
      </c>
      <c r="D955" s="52">
        <f t="shared" si="232"/>
        <v>1</v>
      </c>
      <c r="E955" s="99"/>
      <c r="G955" s="100"/>
      <c r="H955" s="100"/>
      <c r="I955" s="100"/>
      <c r="J955" s="100"/>
    </row>
    <row r="956" spans="2:10" ht="13.5" thickBot="1">
      <c r="B956" s="169">
        <v>2054</v>
      </c>
      <c r="C956" s="52">
        <f t="shared" si="231"/>
        <v>1</v>
      </c>
      <c r="D956" s="52">
        <f t="shared" si="232"/>
        <v>1</v>
      </c>
      <c r="E956" s="99"/>
      <c r="G956" s="100"/>
      <c r="H956" s="100"/>
      <c r="I956" s="100"/>
      <c r="J956" s="100"/>
    </row>
    <row r="957" spans="2:10" ht="13.5" thickBot="1">
      <c r="B957" s="171">
        <v>2056</v>
      </c>
      <c r="C957" s="52">
        <f t="shared" si="231"/>
        <v>1</v>
      </c>
      <c r="D957" s="52">
        <f t="shared" si="232"/>
        <v>0</v>
      </c>
      <c r="E957" s="99"/>
      <c r="G957" s="100"/>
      <c r="H957" s="100"/>
      <c r="I957" s="100"/>
      <c r="J957" s="100"/>
    </row>
    <row r="958" spans="2:10" ht="13.5" thickBot="1">
      <c r="B958" s="169">
        <v>2056</v>
      </c>
      <c r="C958" s="52">
        <f t="shared" si="231"/>
        <v>2</v>
      </c>
      <c r="D958" s="52">
        <f t="shared" si="232"/>
        <v>0</v>
      </c>
      <c r="E958" s="99"/>
      <c r="G958" s="100"/>
      <c r="H958" s="100"/>
      <c r="I958" s="100"/>
      <c r="J958" s="100"/>
    </row>
    <row r="959" spans="2:10" ht="13.5" thickBot="1">
      <c r="B959" s="171">
        <v>2056</v>
      </c>
      <c r="C959" s="52">
        <f t="shared" si="231"/>
        <v>3</v>
      </c>
      <c r="D959" s="52">
        <f t="shared" si="232"/>
        <v>0</v>
      </c>
      <c r="E959" s="99"/>
      <c r="G959" s="100"/>
      <c r="H959" s="100"/>
      <c r="I959" s="100"/>
      <c r="J959" s="100"/>
    </row>
    <row r="960" spans="2:10" ht="13.5" thickBot="1">
      <c r="B960" s="171">
        <v>2056</v>
      </c>
      <c r="C960" s="52">
        <f t="shared" si="231"/>
        <v>4</v>
      </c>
      <c r="D960" s="52">
        <f t="shared" si="232"/>
        <v>4</v>
      </c>
      <c r="E960" s="99"/>
      <c r="G960" s="100"/>
      <c r="H960" s="100"/>
      <c r="I960" s="100"/>
      <c r="J960" s="100"/>
    </row>
    <row r="961" spans="2:10" ht="13.5" thickBot="1">
      <c r="B961" s="169">
        <v>2062</v>
      </c>
      <c r="C961" s="52">
        <f t="shared" si="231"/>
        <v>1</v>
      </c>
      <c r="D961" s="52">
        <f t="shared" si="232"/>
        <v>1</v>
      </c>
      <c r="E961" s="99"/>
      <c r="G961" s="100"/>
      <c r="H961" s="100"/>
      <c r="I961" s="100"/>
      <c r="J961" s="100"/>
    </row>
    <row r="962" spans="2:10" ht="13.5" thickBot="1">
      <c r="B962" s="169">
        <v>2068</v>
      </c>
      <c r="C962" s="52">
        <f t="shared" si="231"/>
        <v>1</v>
      </c>
      <c r="D962" s="52">
        <f t="shared" si="232"/>
        <v>1</v>
      </c>
      <c r="E962" s="99"/>
      <c r="G962" s="100"/>
      <c r="H962" s="100"/>
      <c r="I962" s="100"/>
      <c r="J962" s="100"/>
    </row>
    <row r="963" spans="2:10" ht="13.5" thickBot="1">
      <c r="B963" s="171">
        <v>2081</v>
      </c>
      <c r="C963" s="52">
        <f t="shared" si="231"/>
        <v>1</v>
      </c>
      <c r="D963" s="52">
        <f t="shared" si="232"/>
        <v>1</v>
      </c>
      <c r="E963" s="99"/>
      <c r="G963" s="100"/>
      <c r="H963" s="100"/>
      <c r="I963" s="100"/>
      <c r="J963" s="100"/>
    </row>
    <row r="964" spans="2:10" ht="13.5" thickBot="1">
      <c r="B964" s="169">
        <v>2122</v>
      </c>
      <c r="C964" s="52">
        <f t="shared" si="231"/>
        <v>1</v>
      </c>
      <c r="D964" s="52">
        <f t="shared" si="232"/>
        <v>1</v>
      </c>
      <c r="E964" s="99"/>
      <c r="G964" s="100"/>
      <c r="H964" s="100"/>
      <c r="I964" s="100"/>
      <c r="J964" s="100"/>
    </row>
    <row r="965" spans="2:10" ht="13.5" thickBot="1">
      <c r="B965" s="169">
        <v>2130</v>
      </c>
      <c r="C965" s="52">
        <f t="shared" si="231"/>
        <v>1</v>
      </c>
      <c r="D965" s="52">
        <f t="shared" si="232"/>
        <v>1</v>
      </c>
      <c r="E965" s="99"/>
      <c r="G965" s="100"/>
      <c r="H965" s="100"/>
      <c r="I965" s="100"/>
      <c r="J965" s="100"/>
    </row>
    <row r="966" spans="2:10" ht="13.5" thickBot="1">
      <c r="B966" s="169">
        <v>2137</v>
      </c>
      <c r="C966" s="52">
        <f t="shared" ref="C966:C997" si="233">IF(B966&lt;&gt;B965,1,C965+1)</f>
        <v>1</v>
      </c>
      <c r="D966" s="52">
        <f t="shared" si="232"/>
        <v>1</v>
      </c>
      <c r="E966" s="99"/>
      <c r="G966" s="100"/>
      <c r="H966" s="100"/>
      <c r="I966" s="100"/>
      <c r="J966" s="100"/>
    </row>
    <row r="967" spans="2:10" ht="13.5" thickBot="1">
      <c r="B967" s="169">
        <v>2165</v>
      </c>
      <c r="C967" s="52">
        <f t="shared" si="233"/>
        <v>1</v>
      </c>
      <c r="D967" s="52">
        <f t="shared" ref="D967:D997" si="234">IF(C967&gt;=C968,C967,0)</f>
        <v>1</v>
      </c>
      <c r="E967" s="99"/>
      <c r="G967" s="100"/>
      <c r="H967" s="100"/>
      <c r="I967" s="100"/>
      <c r="J967" s="100"/>
    </row>
    <row r="968" spans="2:10" ht="13.5" thickBot="1">
      <c r="B968" s="169">
        <v>2166</v>
      </c>
      <c r="C968" s="52">
        <f t="shared" si="233"/>
        <v>1</v>
      </c>
      <c r="D968" s="52">
        <f t="shared" si="234"/>
        <v>0</v>
      </c>
      <c r="E968" s="99"/>
      <c r="G968" s="158"/>
      <c r="H968" s="158"/>
      <c r="I968" s="158"/>
      <c r="J968" s="158"/>
    </row>
    <row r="969" spans="2:10" ht="13.5" thickBot="1">
      <c r="B969" s="169">
        <v>2166</v>
      </c>
      <c r="C969" s="52">
        <f t="shared" si="233"/>
        <v>2</v>
      </c>
      <c r="D969" s="52">
        <f t="shared" si="234"/>
        <v>2</v>
      </c>
      <c r="E969" s="99"/>
      <c r="G969" s="100"/>
      <c r="H969" s="100"/>
      <c r="I969" s="100"/>
      <c r="J969" s="100"/>
    </row>
    <row r="970" spans="2:10" ht="13.5" thickBot="1">
      <c r="B970" s="171">
        <v>2171</v>
      </c>
      <c r="C970" s="52">
        <f t="shared" si="233"/>
        <v>1</v>
      </c>
      <c r="D970" s="52">
        <f t="shared" si="234"/>
        <v>1</v>
      </c>
      <c r="E970" s="99"/>
      <c r="G970" s="100"/>
      <c r="H970" s="100"/>
      <c r="I970" s="100"/>
      <c r="J970" s="100"/>
    </row>
    <row r="971" spans="2:10" ht="13.5" thickBot="1">
      <c r="B971" s="169">
        <v>2185</v>
      </c>
      <c r="C971" s="52">
        <f t="shared" si="233"/>
        <v>1</v>
      </c>
      <c r="D971" s="52">
        <f t="shared" si="234"/>
        <v>1</v>
      </c>
      <c r="E971" s="99"/>
      <c r="G971" s="100"/>
      <c r="H971" s="100"/>
      <c r="I971" s="100"/>
      <c r="J971" s="100"/>
    </row>
    <row r="972" spans="2:10" ht="13.5" thickBot="1">
      <c r="B972" s="169">
        <v>2194</v>
      </c>
      <c r="C972" s="52">
        <f t="shared" si="233"/>
        <v>1</v>
      </c>
      <c r="D972" s="52">
        <f t="shared" si="234"/>
        <v>1</v>
      </c>
      <c r="E972" s="99"/>
      <c r="G972" s="100"/>
      <c r="H972" s="100"/>
      <c r="I972" s="100"/>
      <c r="J972" s="100"/>
    </row>
    <row r="973" spans="2:10" ht="13.5" thickBot="1">
      <c r="B973" s="171">
        <v>2272</v>
      </c>
      <c r="C973" s="52">
        <f t="shared" si="233"/>
        <v>1</v>
      </c>
      <c r="D973" s="52">
        <f t="shared" si="234"/>
        <v>1</v>
      </c>
      <c r="E973" s="99"/>
      <c r="G973" s="100"/>
      <c r="H973" s="100"/>
      <c r="I973" s="100"/>
      <c r="J973" s="100"/>
    </row>
    <row r="974" spans="2:10" ht="13.5" thickBot="1">
      <c r="B974" s="169">
        <v>2335</v>
      </c>
      <c r="C974" s="52">
        <f t="shared" si="233"/>
        <v>1</v>
      </c>
      <c r="D974" s="52">
        <f t="shared" si="234"/>
        <v>1</v>
      </c>
      <c r="E974" s="99"/>
      <c r="G974" s="100"/>
      <c r="H974" s="100"/>
      <c r="I974" s="100"/>
      <c r="J974" s="100"/>
    </row>
    <row r="975" spans="2:10" ht="13.5" thickBot="1">
      <c r="B975" s="169">
        <v>2337</v>
      </c>
      <c r="C975" s="52">
        <f t="shared" si="233"/>
        <v>1</v>
      </c>
      <c r="D975" s="52">
        <f t="shared" si="234"/>
        <v>0</v>
      </c>
      <c r="E975" s="99"/>
      <c r="G975" s="158"/>
      <c r="H975" s="158"/>
      <c r="I975" s="158"/>
      <c r="J975" s="158"/>
    </row>
    <row r="976" spans="2:10" ht="13.5" thickBot="1">
      <c r="B976" s="169">
        <v>2337</v>
      </c>
      <c r="C976" s="52">
        <f t="shared" si="233"/>
        <v>2</v>
      </c>
      <c r="D976" s="52">
        <f t="shared" si="234"/>
        <v>2</v>
      </c>
      <c r="E976" s="99"/>
      <c r="G976" s="158"/>
      <c r="H976" s="158"/>
      <c r="I976" s="158"/>
      <c r="J976" s="158"/>
    </row>
    <row r="977" spans="2:10" ht="13.5" thickBot="1">
      <c r="B977" s="169">
        <v>2340</v>
      </c>
      <c r="C977" s="52">
        <f t="shared" si="233"/>
        <v>1</v>
      </c>
      <c r="D977" s="52">
        <f t="shared" si="234"/>
        <v>1</v>
      </c>
      <c r="E977" s="99"/>
      <c r="G977" s="158"/>
      <c r="H977" s="158"/>
      <c r="I977" s="158"/>
      <c r="J977" s="158"/>
    </row>
    <row r="978" spans="2:10" ht="13.5" thickBot="1">
      <c r="B978" s="169">
        <v>2344</v>
      </c>
      <c r="C978" s="52">
        <f t="shared" si="233"/>
        <v>1</v>
      </c>
      <c r="D978" s="52">
        <f t="shared" si="234"/>
        <v>1</v>
      </c>
      <c r="E978" s="99"/>
      <c r="G978" s="100"/>
      <c r="H978" s="100"/>
      <c r="I978" s="100"/>
      <c r="J978" s="100"/>
    </row>
    <row r="979" spans="2:10" ht="13.5" thickBot="1">
      <c r="B979" s="171">
        <v>2377</v>
      </c>
      <c r="C979" s="52">
        <f t="shared" si="233"/>
        <v>1</v>
      </c>
      <c r="D979" s="52">
        <f t="shared" si="234"/>
        <v>1</v>
      </c>
      <c r="E979" s="99"/>
      <c r="G979" s="100"/>
      <c r="H979" s="100"/>
      <c r="I979" s="100"/>
      <c r="J979" s="100"/>
    </row>
    <row r="980" spans="2:10" ht="13.5" thickBot="1">
      <c r="B980" s="169">
        <v>2415</v>
      </c>
      <c r="C980" s="52">
        <f t="shared" si="233"/>
        <v>1</v>
      </c>
      <c r="D980" s="52">
        <f t="shared" si="234"/>
        <v>1</v>
      </c>
      <c r="E980" s="99"/>
      <c r="G980" s="100"/>
      <c r="H980" s="100"/>
      <c r="I980" s="100"/>
      <c r="J980" s="100"/>
    </row>
    <row r="981" spans="2:10" ht="13.5" thickBot="1">
      <c r="B981" s="169">
        <v>2429</v>
      </c>
      <c r="C981" s="52">
        <f t="shared" si="233"/>
        <v>1</v>
      </c>
      <c r="D981" s="52">
        <f t="shared" si="234"/>
        <v>1</v>
      </c>
      <c r="E981" s="99"/>
      <c r="G981" s="100"/>
      <c r="H981" s="100"/>
      <c r="I981" s="100"/>
      <c r="J981" s="100"/>
    </row>
    <row r="982" spans="2:10" ht="13.5" thickBot="1">
      <c r="B982" s="169">
        <v>2591</v>
      </c>
      <c r="C982" s="52">
        <f t="shared" si="233"/>
        <v>1</v>
      </c>
      <c r="D982" s="52">
        <f t="shared" si="234"/>
        <v>1</v>
      </c>
      <c r="E982" s="99"/>
      <c r="G982" s="100"/>
      <c r="H982" s="100"/>
      <c r="I982" s="100"/>
      <c r="J982" s="100"/>
    </row>
    <row r="983" spans="2:10" ht="13.5" thickBot="1">
      <c r="B983" s="169">
        <v>2612</v>
      </c>
      <c r="C983" s="52">
        <f t="shared" si="233"/>
        <v>1</v>
      </c>
      <c r="D983" s="52">
        <f t="shared" si="234"/>
        <v>1</v>
      </c>
      <c r="E983" s="99"/>
      <c r="G983" s="100"/>
      <c r="H983" s="100"/>
      <c r="I983" s="100"/>
      <c r="J983" s="100"/>
    </row>
    <row r="984" spans="2:10" ht="13.5" thickBot="1">
      <c r="B984" s="171">
        <v>2619</v>
      </c>
      <c r="C984" s="52">
        <f t="shared" si="233"/>
        <v>1</v>
      </c>
      <c r="D984" s="52">
        <f t="shared" si="234"/>
        <v>1</v>
      </c>
      <c r="E984" s="99"/>
      <c r="G984" s="100"/>
      <c r="H984" s="100"/>
      <c r="I984" s="100"/>
      <c r="J984" s="100"/>
    </row>
    <row r="985" spans="2:10" ht="13.5" thickBot="1">
      <c r="B985" s="169">
        <v>2630</v>
      </c>
      <c r="C985" s="52">
        <f t="shared" si="233"/>
        <v>1</v>
      </c>
      <c r="D985" s="52">
        <f t="shared" si="234"/>
        <v>1</v>
      </c>
      <c r="E985" s="99"/>
      <c r="G985" s="100"/>
      <c r="H985" s="100"/>
      <c r="I985" s="100"/>
      <c r="J985" s="100"/>
    </row>
    <row r="986" spans="2:10" ht="13.5" thickBot="1">
      <c r="B986" s="169">
        <v>2753</v>
      </c>
      <c r="C986" s="52">
        <f t="shared" si="233"/>
        <v>1</v>
      </c>
      <c r="D986" s="52">
        <f t="shared" si="234"/>
        <v>1</v>
      </c>
      <c r="E986" s="99"/>
      <c r="G986" s="100"/>
      <c r="H986" s="100"/>
      <c r="I986" s="100"/>
      <c r="J986" s="100"/>
    </row>
    <row r="987" spans="2:10" ht="13.5" thickBot="1">
      <c r="B987" s="171">
        <v>2757</v>
      </c>
      <c r="C987" s="52">
        <f t="shared" si="233"/>
        <v>1</v>
      </c>
      <c r="D987" s="52">
        <f t="shared" si="234"/>
        <v>1</v>
      </c>
      <c r="E987" s="99"/>
      <c r="G987" s="100"/>
      <c r="H987" s="100"/>
      <c r="I987" s="100"/>
      <c r="J987" s="100"/>
    </row>
    <row r="988" spans="2:10" ht="13.5" thickBot="1">
      <c r="B988" s="169">
        <v>2771</v>
      </c>
      <c r="C988" s="52">
        <f t="shared" si="233"/>
        <v>1</v>
      </c>
      <c r="D988" s="52">
        <f t="shared" si="234"/>
        <v>1</v>
      </c>
      <c r="E988" s="99"/>
      <c r="G988" s="100"/>
      <c r="H988" s="100"/>
      <c r="I988" s="100"/>
      <c r="J988" s="100"/>
    </row>
    <row r="989" spans="2:10" ht="13.5" thickBot="1">
      <c r="B989" s="169">
        <v>2775</v>
      </c>
      <c r="C989" s="52">
        <f t="shared" si="233"/>
        <v>1</v>
      </c>
      <c r="D989" s="52">
        <f t="shared" si="234"/>
        <v>0</v>
      </c>
      <c r="E989" s="99"/>
      <c r="G989" s="100"/>
      <c r="H989" s="100"/>
      <c r="I989" s="100"/>
      <c r="J989" s="100"/>
    </row>
    <row r="990" spans="2:10" ht="13.5" thickBot="1">
      <c r="B990" s="169">
        <v>2775</v>
      </c>
      <c r="C990" s="52">
        <f t="shared" si="233"/>
        <v>2</v>
      </c>
      <c r="D990" s="52">
        <f t="shared" si="234"/>
        <v>2</v>
      </c>
      <c r="E990" s="99"/>
      <c r="G990" s="100"/>
      <c r="H990" s="100"/>
      <c r="I990" s="100"/>
      <c r="J990" s="100"/>
    </row>
    <row r="991" spans="2:10" ht="13.5" thickBot="1">
      <c r="B991" s="171">
        <v>2854</v>
      </c>
      <c r="C991" s="52">
        <f t="shared" si="233"/>
        <v>1</v>
      </c>
      <c r="D991" s="52">
        <f t="shared" si="234"/>
        <v>1</v>
      </c>
      <c r="E991" s="99"/>
      <c r="G991" s="100"/>
      <c r="H991" s="100"/>
      <c r="I991" s="100"/>
      <c r="J991" s="100"/>
    </row>
    <row r="992" spans="2:10" ht="13.5" thickBot="1">
      <c r="B992" s="169">
        <v>2970</v>
      </c>
      <c r="C992" s="52">
        <f t="shared" si="233"/>
        <v>1</v>
      </c>
      <c r="D992" s="52">
        <f t="shared" si="234"/>
        <v>1</v>
      </c>
      <c r="E992" s="99"/>
      <c r="G992" s="100"/>
      <c r="H992" s="100"/>
      <c r="I992" s="100"/>
      <c r="J992" s="100"/>
    </row>
    <row r="993" spans="2:10" ht="13.5" thickBot="1">
      <c r="B993" s="169">
        <v>3138</v>
      </c>
      <c r="C993" s="52">
        <f t="shared" si="233"/>
        <v>1</v>
      </c>
      <c r="D993" s="52">
        <f t="shared" si="234"/>
        <v>1</v>
      </c>
      <c r="E993" s="99"/>
      <c r="G993" s="158"/>
      <c r="H993" s="158"/>
      <c r="I993" s="158"/>
      <c r="J993" s="158"/>
    </row>
    <row r="994" spans="2:10" ht="13.5" thickBot="1">
      <c r="B994" s="169">
        <v>3234</v>
      </c>
      <c r="C994" s="52">
        <f t="shared" si="233"/>
        <v>1</v>
      </c>
      <c r="D994" s="52">
        <f t="shared" si="234"/>
        <v>1</v>
      </c>
      <c r="E994" s="99"/>
      <c r="G994" s="158"/>
      <c r="H994" s="158"/>
      <c r="I994" s="158"/>
      <c r="J994" s="158"/>
    </row>
    <row r="995" spans="2:10" ht="13.5" thickBot="1">
      <c r="B995" s="169">
        <v>3256</v>
      </c>
      <c r="C995" s="52">
        <f t="shared" si="233"/>
        <v>1</v>
      </c>
      <c r="D995" s="52">
        <f t="shared" si="234"/>
        <v>1</v>
      </c>
      <c r="E995" s="99"/>
      <c r="G995" s="100"/>
      <c r="H995" s="100"/>
      <c r="I995" s="100"/>
      <c r="J995" s="100"/>
    </row>
    <row r="996" spans="2:10" ht="13.5" thickBot="1">
      <c r="B996" s="169">
        <v>3280</v>
      </c>
      <c r="C996" s="52">
        <f t="shared" si="233"/>
        <v>1</v>
      </c>
      <c r="D996" s="52">
        <f t="shared" si="234"/>
        <v>1</v>
      </c>
      <c r="E996" s="99"/>
      <c r="G996" s="100"/>
      <c r="H996" s="100"/>
      <c r="I996" s="100"/>
      <c r="J996" s="100"/>
    </row>
    <row r="997" spans="2:10" ht="13.5" thickBot="1">
      <c r="B997" s="172">
        <v>3357</v>
      </c>
      <c r="C997" s="52">
        <f t="shared" si="233"/>
        <v>1</v>
      </c>
      <c r="D997" s="52">
        <f t="shared" si="234"/>
        <v>1</v>
      </c>
      <c r="E997" s="99"/>
      <c r="G997" s="100"/>
      <c r="H997" s="100"/>
      <c r="I997" s="100"/>
      <c r="J997" s="100"/>
    </row>
  </sheetData>
  <phoneticPr fontId="5" type="noConversion"/>
  <conditionalFormatting sqref="C6:C997">
    <cfRule type="expression" dxfId="7" priority="11" stopIfTrue="1">
      <formula>C6&gt;=C7</formula>
    </cfRule>
  </conditionalFormatting>
  <conditionalFormatting sqref="K6:V405">
    <cfRule type="containsText" dxfId="6" priority="2" stopIfTrue="1" operator="containsText" text="QF">
      <formula>NOT(ISERROR(SEARCH("QF",K6)))</formula>
    </cfRule>
    <cfRule type="containsText" dxfId="5" priority="3" stopIfTrue="1" operator="containsText" text="SF">
      <formula>NOT(ISERROR(SEARCH("SF",K6)))</formula>
    </cfRule>
    <cfRule type="containsText" dxfId="4" priority="4" stopIfTrue="1" operator="containsText" text="WF">
      <formula>NOT(ISERROR(SEARCH("WF",K6)))</formula>
    </cfRule>
    <cfRule type="containsText" dxfId="3" priority="5" stopIfTrue="1" operator="containsText" text="WC">
      <formula>NOT(ISERROR(SEARCH("WC",K6)))</formula>
    </cfRule>
    <cfRule type="containsText" dxfId="2" priority="6" stopIfTrue="1" operator="containsText" text="F">
      <formula>NOT(ISERROR(SEARCH("F",K6)))</formula>
    </cfRule>
    <cfRule type="containsText" dxfId="1" priority="7" stopIfTrue="1" operator="containsText" text="W">
      <formula>NOT(ISERROR(SEARCH("W",K6)))</formula>
    </cfRule>
    <cfRule type="containsErrors" dxfId="0" priority="8" stopIfTrue="1">
      <formula>ISERROR(K6)</formula>
    </cfRule>
  </conditionalFormatting>
  <pageMargins left="0.75" right="0.75" top="1" bottom="1" header="0.5" footer="0.5"/>
  <pageSetup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2"/>
  <dimension ref="A2:K45"/>
  <sheetViews>
    <sheetView workbookViewId="0">
      <selection activeCell="I14" sqref="I14"/>
    </sheetView>
  </sheetViews>
  <sheetFormatPr defaultRowHeight="12.75"/>
  <cols>
    <col min="1" max="1" width="13.5703125" customWidth="1"/>
    <col min="2" max="2" width="11.140625" customWidth="1"/>
  </cols>
  <sheetData>
    <row r="2" spans="1:1">
      <c r="A2" s="103" t="s">
        <v>136</v>
      </c>
    </row>
    <row r="3" spans="1:1">
      <c r="A3" s="103" t="s">
        <v>137</v>
      </c>
    </row>
    <row r="4" spans="1:1">
      <c r="A4" s="347">
        <v>40299</v>
      </c>
    </row>
    <row r="5" spans="1:1">
      <c r="A5" s="347"/>
    </row>
    <row r="6" spans="1:1">
      <c r="A6" s="162" t="s">
        <v>150</v>
      </c>
    </row>
    <row r="7" spans="1:1">
      <c r="A7" s="162" t="s">
        <v>192</v>
      </c>
    </row>
    <row r="8" spans="1:1">
      <c r="A8" s="162" t="s">
        <v>193</v>
      </c>
    </row>
    <row r="9" spans="1:1">
      <c r="A9" s="162" t="s">
        <v>194</v>
      </c>
    </row>
    <row r="10" spans="1:1">
      <c r="A10" s="162" t="s">
        <v>196</v>
      </c>
    </row>
    <row r="11" spans="1:1">
      <c r="A11" s="162" t="s">
        <v>197</v>
      </c>
    </row>
    <row r="13" spans="1:1">
      <c r="A13" s="162" t="s">
        <v>151</v>
      </c>
    </row>
    <row r="14" spans="1:1">
      <c r="A14" s="162" t="s">
        <v>152</v>
      </c>
    </row>
    <row r="15" spans="1:1">
      <c r="A15" s="162" t="s">
        <v>187</v>
      </c>
    </row>
    <row r="16" spans="1:1">
      <c r="A16" s="162" t="s">
        <v>189</v>
      </c>
    </row>
    <row r="17" spans="1:2">
      <c r="A17" s="162" t="s">
        <v>154</v>
      </c>
    </row>
    <row r="18" spans="1:2">
      <c r="A18" s="162" t="s">
        <v>188</v>
      </c>
    </row>
    <row r="19" spans="1:2">
      <c r="A19" s="162"/>
    </row>
    <row r="20" spans="1:2">
      <c r="A20" s="162" t="s">
        <v>153</v>
      </c>
    </row>
    <row r="21" spans="1:2">
      <c r="A21" s="162" t="s">
        <v>161</v>
      </c>
      <c r="B21" s="162"/>
    </row>
    <row r="22" spans="1:2">
      <c r="A22" s="162" t="s">
        <v>185</v>
      </c>
    </row>
    <row r="24" spans="1:2">
      <c r="A24" s="162" t="s">
        <v>162</v>
      </c>
      <c r="B24" s="342"/>
    </row>
    <row r="25" spans="1:2">
      <c r="A25" s="162" t="s">
        <v>163</v>
      </c>
    </row>
    <row r="26" spans="1:2">
      <c r="A26" s="162" t="s">
        <v>166</v>
      </c>
    </row>
    <row r="27" spans="1:2">
      <c r="A27" s="162" t="s">
        <v>167</v>
      </c>
    </row>
    <row r="28" spans="1:2">
      <c r="A28" s="162" t="s">
        <v>179</v>
      </c>
    </row>
    <row r="29" spans="1:2">
      <c r="A29" s="162" t="s">
        <v>180</v>
      </c>
    </row>
    <row r="30" spans="1:2" ht="14.25" customHeight="1">
      <c r="A30" s="162" t="s">
        <v>195</v>
      </c>
    </row>
    <row r="31" spans="1:2" ht="14.25" customHeight="1">
      <c r="A31" s="162"/>
    </row>
    <row r="32" spans="1:2" ht="14.25" customHeight="1">
      <c r="A32" s="103" t="s">
        <v>184</v>
      </c>
    </row>
    <row r="33" spans="1:11">
      <c r="A33" s="162" t="s">
        <v>168</v>
      </c>
      <c r="B33" s="162" t="s">
        <v>169</v>
      </c>
      <c r="C33" s="162" t="s">
        <v>170</v>
      </c>
      <c r="D33" s="162" t="s">
        <v>171</v>
      </c>
      <c r="E33" s="162" t="s">
        <v>172</v>
      </c>
      <c r="F33" s="162" t="s">
        <v>173</v>
      </c>
      <c r="G33" s="162" t="s">
        <v>174</v>
      </c>
      <c r="H33" s="162" t="s">
        <v>175</v>
      </c>
      <c r="I33" s="162" t="s">
        <v>176</v>
      </c>
      <c r="J33" s="162" t="s">
        <v>177</v>
      </c>
      <c r="K33" s="162" t="s">
        <v>178</v>
      </c>
    </row>
    <row r="34" spans="1:11">
      <c r="A34" s="341">
        <v>1</v>
      </c>
      <c r="B34" s="341">
        <f t="shared" ref="B34:K34" si="0">A34*0.6666</f>
        <v>0.66659999999999997</v>
      </c>
      <c r="C34" s="341">
        <f t="shared" si="0"/>
        <v>0.44435555999999998</v>
      </c>
      <c r="D34" s="341">
        <f t="shared" si="0"/>
        <v>0.29620741629599995</v>
      </c>
      <c r="E34" s="341">
        <f t="shared" si="0"/>
        <v>0.19745186370291357</v>
      </c>
      <c r="F34" s="341">
        <f t="shared" si="0"/>
        <v>0.13162141234436217</v>
      </c>
      <c r="G34" s="341">
        <f t="shared" si="0"/>
        <v>8.7738833468751817E-2</v>
      </c>
      <c r="H34" s="341">
        <f t="shared" si="0"/>
        <v>5.8486706390269962E-2</v>
      </c>
      <c r="I34" s="341">
        <f t="shared" si="0"/>
        <v>3.8987238479753952E-2</v>
      </c>
      <c r="J34" s="341">
        <f t="shared" si="0"/>
        <v>2.5988893170603985E-2</v>
      </c>
      <c r="K34" s="341">
        <f t="shared" si="0"/>
        <v>1.7324196187524614E-2</v>
      </c>
    </row>
    <row r="36" spans="1:11">
      <c r="A36" s="162" t="s">
        <v>186</v>
      </c>
    </row>
    <row r="38" spans="1:11">
      <c r="A38" s="103" t="s">
        <v>148</v>
      </c>
    </row>
    <row r="39" spans="1:11">
      <c r="A39" s="162" t="s">
        <v>181</v>
      </c>
    </row>
    <row r="40" spans="1:11">
      <c r="A40" s="162" t="s">
        <v>146</v>
      </c>
    </row>
    <row r="41" spans="1:11">
      <c r="A41" s="162" t="s">
        <v>147</v>
      </c>
    </row>
    <row r="42" spans="1:11">
      <c r="A42" s="162" t="s">
        <v>149</v>
      </c>
    </row>
    <row r="43" spans="1:11">
      <c r="A43" s="162" t="s">
        <v>183</v>
      </c>
    </row>
    <row r="45" spans="1:11">
      <c r="A45" s="162" t="s">
        <v>182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DC995"/>
  <sheetViews>
    <sheetView topLeftCell="AJ1" workbookViewId="0">
      <selection activeCell="AJ24" sqref="AJ24"/>
    </sheetView>
  </sheetViews>
  <sheetFormatPr defaultRowHeight="12.75"/>
  <cols>
    <col min="2" max="2" width="9.140625" style="102"/>
    <col min="6" max="6" width="9" style="102" customWidth="1"/>
    <col min="7" max="8" width="9.140625" style="10"/>
    <col min="10" max="10" width="11.5703125" customWidth="1"/>
    <col min="14" max="14" width="9.140625" style="2"/>
    <col min="15" max="18" width="9.140625" style="99"/>
    <col min="19" max="19" width="11.5703125" customWidth="1"/>
    <col min="21" max="22" width="12" customWidth="1"/>
    <col min="28" max="28" width="6.42578125" customWidth="1"/>
    <col min="29" max="29" width="5.5703125" customWidth="1"/>
    <col min="97" max="97" width="12.28515625" customWidth="1"/>
  </cols>
  <sheetData>
    <row r="1" spans="1:107" ht="42.75" customHeight="1" thickBot="1">
      <c r="A1" s="162" t="s">
        <v>81</v>
      </c>
      <c r="I1" t="s">
        <v>57</v>
      </c>
      <c r="J1" t="s">
        <v>31</v>
      </c>
      <c r="K1" t="s">
        <v>59</v>
      </c>
      <c r="N1" s="161" t="s">
        <v>80</v>
      </c>
      <c r="S1" s="257" t="s">
        <v>60</v>
      </c>
      <c r="T1" s="258" t="s">
        <v>65</v>
      </c>
      <c r="U1" s="257" t="s">
        <v>64</v>
      </c>
      <c r="V1" s="256" t="s">
        <v>62</v>
      </c>
      <c r="W1" s="256" t="s">
        <v>39</v>
      </c>
      <c r="X1" s="256" t="s">
        <v>22</v>
      </c>
      <c r="Y1" s="227"/>
      <c r="Z1" s="227"/>
      <c r="AC1" s="103">
        <f ca="1">SUM(AC2:AC403)</f>
        <v>401</v>
      </c>
      <c r="AD1">
        <f ca="1">SUM(AE2:AE403)</f>
        <v>994</v>
      </c>
      <c r="AE1" s="229" t="s">
        <v>58</v>
      </c>
      <c r="AF1" s="234">
        <v>2010</v>
      </c>
      <c r="AG1" s="234">
        <v>2009</v>
      </c>
      <c r="AH1" s="234">
        <v>2008</v>
      </c>
      <c r="AI1" s="235">
        <v>2007</v>
      </c>
      <c r="AJ1" s="236">
        <v>2006</v>
      </c>
      <c r="AK1" s="236">
        <v>2005</v>
      </c>
      <c r="AL1" s="224">
        <v>2004</v>
      </c>
      <c r="AM1" s="224">
        <v>2003</v>
      </c>
      <c r="AN1" s="225">
        <v>2002</v>
      </c>
      <c r="AO1" s="226">
        <v>2001</v>
      </c>
      <c r="AP1" s="226">
        <v>2000</v>
      </c>
      <c r="AS1" s="103">
        <f>COUNT(AT2:AT231)</f>
        <v>230</v>
      </c>
      <c r="AU1" s="229" t="s">
        <v>58</v>
      </c>
      <c r="AV1" s="234">
        <v>2010</v>
      </c>
      <c r="AW1" s="234">
        <v>2009</v>
      </c>
      <c r="AX1" s="234">
        <v>2008</v>
      </c>
      <c r="AY1" s="235">
        <v>2007</v>
      </c>
      <c r="AZ1" s="236">
        <v>2006</v>
      </c>
      <c r="BA1" s="236">
        <v>2005</v>
      </c>
      <c r="BB1" s="265">
        <v>2004</v>
      </c>
      <c r="BC1" s="265">
        <v>2003</v>
      </c>
      <c r="BD1" s="266">
        <v>2002</v>
      </c>
      <c r="BE1" s="267">
        <v>2001</v>
      </c>
      <c r="BF1" s="267">
        <v>2000</v>
      </c>
      <c r="BJ1" s="103">
        <f>COUNT(BK2:BK92)</f>
        <v>91</v>
      </c>
      <c r="BL1" s="229" t="s">
        <v>58</v>
      </c>
      <c r="BM1" s="234">
        <v>2010</v>
      </c>
      <c r="BN1" s="234">
        <v>2009</v>
      </c>
      <c r="BO1" s="234">
        <v>2008</v>
      </c>
      <c r="BP1" s="235">
        <v>2007</v>
      </c>
      <c r="BQ1" s="236">
        <v>2006</v>
      </c>
      <c r="BR1" s="236">
        <v>2005</v>
      </c>
      <c r="BU1" t="s">
        <v>75</v>
      </c>
      <c r="BV1" s="103">
        <f>COUNT(BW2:BW49)</f>
        <v>48</v>
      </c>
      <c r="BX1" s="229" t="s">
        <v>58</v>
      </c>
      <c r="BY1" s="234">
        <v>2010</v>
      </c>
      <c r="BZ1" s="234">
        <v>2009</v>
      </c>
      <c r="CA1" s="234">
        <v>2008</v>
      </c>
      <c r="CB1" s="235">
        <v>2007</v>
      </c>
      <c r="CC1" s="236">
        <v>2006</v>
      </c>
      <c r="CD1" s="236">
        <v>2005</v>
      </c>
      <c r="CG1" s="162" t="s">
        <v>22</v>
      </c>
      <c r="CH1" s="103">
        <f>COUNT(CI2:CI28)</f>
        <v>27</v>
      </c>
      <c r="CJ1" s="229" t="s">
        <v>58</v>
      </c>
      <c r="CK1" s="234">
        <v>2010</v>
      </c>
      <c r="CL1" s="234">
        <v>2009</v>
      </c>
      <c r="CM1" s="234">
        <v>2008</v>
      </c>
      <c r="CN1" s="235">
        <v>2007</v>
      </c>
      <c r="CO1" s="236">
        <v>2006</v>
      </c>
      <c r="CP1" s="236">
        <v>2005</v>
      </c>
      <c r="CS1" s="162" t="s">
        <v>86</v>
      </c>
      <c r="CT1" s="103">
        <f>COUNT(CU2:CU14)</f>
        <v>13</v>
      </c>
      <c r="CV1" s="229" t="s">
        <v>58</v>
      </c>
      <c r="CW1" s="234">
        <v>2010</v>
      </c>
      <c r="CX1" s="234">
        <v>2009</v>
      </c>
      <c r="CY1" s="234">
        <v>2008</v>
      </c>
      <c r="CZ1" s="235">
        <v>2007</v>
      </c>
      <c r="DA1" s="236">
        <v>2006</v>
      </c>
      <c r="DB1" s="236">
        <v>2005</v>
      </c>
    </row>
    <row r="2" spans="1:107">
      <c r="E2" s="103">
        <f>COUNT(F2:F401)</f>
        <v>400</v>
      </c>
      <c r="F2" s="254">
        <v>33</v>
      </c>
      <c r="G2" s="199">
        <f t="shared" ref="G2:G33" si="0">IF(F2&lt;&gt;F1,1,G1+1)</f>
        <v>1</v>
      </c>
      <c r="H2" s="10">
        <v>11</v>
      </c>
      <c r="I2" s="213">
        <v>190</v>
      </c>
      <c r="J2" s="214">
        <v>1</v>
      </c>
      <c r="K2" s="215">
        <f>B3-SUM(K3:K11)</f>
        <v>269</v>
      </c>
      <c r="L2" t="s">
        <v>30</v>
      </c>
      <c r="N2" s="100">
        <v>16</v>
      </c>
      <c r="O2" s="99">
        <f t="shared" ref="O2:O33" si="1">MATCH(N2,F$2:F$400,0)</f>
        <v>19</v>
      </c>
      <c r="Q2" s="253"/>
      <c r="S2" s="218">
        <v>1</v>
      </c>
      <c r="T2" s="218">
        <v>33</v>
      </c>
      <c r="U2" s="218">
        <f>V2+5</f>
        <v>9</v>
      </c>
      <c r="V2" s="203">
        <v>4</v>
      </c>
      <c r="W2" s="259">
        <v>1</v>
      </c>
      <c r="X2" s="203">
        <v>0</v>
      </c>
      <c r="Y2" s="217"/>
      <c r="Z2" s="217" t="s">
        <v>70</v>
      </c>
      <c r="AA2" s="123">
        <v>11</v>
      </c>
      <c r="AB2" s="123">
        <v>1</v>
      </c>
      <c r="AC2">
        <f ca="1">IF(AE2&gt;0,1,0)</f>
        <v>1</v>
      </c>
      <c r="AD2" s="263">
        <v>33</v>
      </c>
      <c r="AE2" s="108">
        <f ca="1">SUM(INDIRECT(CONCATENATE(AA$5,AB2+1)):INDIRECT(CONCATENATE(AA$6,AB2+1)))</f>
        <v>11</v>
      </c>
      <c r="AF2" s="116">
        <f>IF(ISNA(MATCH(AD2,'Overlap Study'!BU$62:BU$157,0)),0,1)</f>
        <v>1</v>
      </c>
      <c r="AG2" s="52">
        <f>IF(ISNA(MATCH(AD2,'Overlap Study'!BJ$62:BJ$157,0)),0,1)</f>
        <v>1</v>
      </c>
      <c r="AH2" s="52">
        <f>IF(ISNA(MATCH($AD2,'Overlap Study'!AZ$62:AZ$157,0)),0,1)</f>
        <v>1</v>
      </c>
      <c r="AI2" s="52">
        <f>IF(ISNA(MATCH($AD2,'Overlap Study'!AT$62:AT$157,0)),0,1)</f>
        <v>1</v>
      </c>
      <c r="AJ2" s="52">
        <f>IF(ISNA(MATCH($AD2,'Overlap Study'!AN$62:AN$157,0)),0,1)</f>
        <v>1</v>
      </c>
      <c r="AK2" s="53">
        <f>IF(ISNA(MATCH($AD2,'Overlap Study'!AH$62:AH$157,0)),0,1)</f>
        <v>1</v>
      </c>
      <c r="AL2" s="116">
        <f>IF(ISNA(MATCH(AD2,'Overlap Study'!$AB$62:$AB$157,0)),0,1)</f>
        <v>1</v>
      </c>
      <c r="AM2" s="52">
        <f>IF(ISNA(MATCH($AD2,'Overlap Study'!$V$62:$V$157,0)),0,1)</f>
        <v>1</v>
      </c>
      <c r="AN2" s="52">
        <f>IF(ISNA(MATCH($AD2,'Overlap Study'!$P$62:$P$157,0)),0,1)</f>
        <v>1</v>
      </c>
      <c r="AO2" s="52">
        <f>IF(ISNA(MATCH($AD2,'Overlap Study'!H$53:H$132,0)),0,1)</f>
        <v>1</v>
      </c>
      <c r="AP2" s="53">
        <f>IF(ISNA(MATCH($AD2,'Overlap Study'!B$53:B$100,0)),0,1)</f>
        <v>1</v>
      </c>
      <c r="AS2" t="s">
        <v>63</v>
      </c>
      <c r="AT2" s="165">
        <v>67</v>
      </c>
      <c r="AU2" s="221">
        <f t="shared" ref="AU2:AU65" si="2">SUM(AV2:BF2)</f>
        <v>8</v>
      </c>
      <c r="AV2" s="52">
        <f>IF(ISNA(MATCH($AT2,'Overlap Study'!$BU$166:$BU$213,0)),0,1)</f>
        <v>1</v>
      </c>
      <c r="AW2" s="52">
        <f>IF(ISNA(MATCH(AT2,'Overlap Study'!$BJ$166:$BJ$213,0)),0,1)</f>
        <v>1</v>
      </c>
      <c r="AX2" s="52">
        <f>IF(ISNA(MATCH($AT2,'Overlap Study'!$AZ$166:$AZ$213,0)),0,1)</f>
        <v>1</v>
      </c>
      <c r="AY2" s="52">
        <f>IF(ISNA(MATCH($AT2,'Overlap Study'!$AT$166:$AT$213,0)),0,1)</f>
        <v>1</v>
      </c>
      <c r="AZ2" s="52">
        <f>IF(ISNA(MATCH($AT2,'Overlap Study'!$AN$166:$AN$213,0)),0,1)</f>
        <v>0</v>
      </c>
      <c r="BA2" s="52">
        <f>IF(ISNA(MATCH($AT2,'Overlap Study'!$AH$166:$AH$213,0)),0,1)</f>
        <v>1</v>
      </c>
      <c r="BB2" s="116">
        <f>IF(ISNA(MATCH(AT2,'Overlap Study'!$AB$166:$AB$213,0)),0,1)</f>
        <v>1</v>
      </c>
      <c r="BC2" s="52">
        <f>IF(ISNA(MATCH($AT2,'Overlap Study'!$V$166:$V$213,0)),0,1)</f>
        <v>1</v>
      </c>
      <c r="BD2" s="52">
        <f>IF(ISNA(MATCH($AT2,'Overlap Study'!$P$166:$P$213,0)),0,1)</f>
        <v>1</v>
      </c>
      <c r="BE2" s="52"/>
      <c r="BF2" s="53"/>
      <c r="BI2" t="s">
        <v>61</v>
      </c>
      <c r="BJ2" s="116"/>
      <c r="BK2" s="165">
        <v>67</v>
      </c>
      <c r="BL2" s="221">
        <f t="shared" ref="BL2:BL33" si="3">SUM(BM2:BR2)</f>
        <v>5</v>
      </c>
      <c r="BM2" s="52">
        <f>IF(ISNA(MATCH(BK2,'Overlap Study'!$BU$220:$BU$243,0)),0,1)</f>
        <v>1</v>
      </c>
      <c r="BN2" s="52">
        <f>IF(ISNA(MATCH(BK2,'Overlap Study'!$BJ$220:$BJ$243,0)),0,1)</f>
        <v>1</v>
      </c>
      <c r="BO2" s="52">
        <f>IF(ISNA(MATCH(BK2,'Overlap Study'!$AZ$220:$AZ$243,0)),0,1)</f>
        <v>1</v>
      </c>
      <c r="BP2" s="52">
        <f>IF(ISNA(MATCH(BK2,'Overlap Study'!$AT$220:$AT$243,0)),0,1)</f>
        <v>1</v>
      </c>
      <c r="BQ2" s="52">
        <f>IF(ISNA(MATCH(BK2,'Overlap Study'!$AN$220:$AN$243,0)),0,1)</f>
        <v>0</v>
      </c>
      <c r="BR2" s="53">
        <f>IF(ISNA(MATCH(BK2,'Overlap Study'!$AH$220:$AH$243,0)),0,1)</f>
        <v>1</v>
      </c>
      <c r="BS2">
        <f ca="1">INDEX($AD$2:$AE$402,MATCH(BK2,$AD$2:$AD$402,0),2)</f>
        <v>10</v>
      </c>
      <c r="BU2" t="s">
        <v>39</v>
      </c>
      <c r="BV2" s="116"/>
      <c r="BW2" s="165">
        <v>177</v>
      </c>
      <c r="BX2" s="221">
        <f t="shared" ref="BX2:BX33" si="4">SUM(BY2:CD2)</f>
        <v>5</v>
      </c>
      <c r="BY2" s="52">
        <f>IF(ISNA(MATCH(BW2,'Overlap Study'!$BU$250:$BU$261,0)),0,1)</f>
        <v>1</v>
      </c>
      <c r="BZ2" s="52">
        <f>IF(ISNA(MATCH(BW2,'Overlap Study'!$BJ$250:$BJ$261,0)),0,1)</f>
        <v>1</v>
      </c>
      <c r="CA2" s="52">
        <f>IF(ISNA(MATCH(BW2,'Overlap Study'!$AZ$250:$AZ$261,0)),0,1)</f>
        <v>1</v>
      </c>
      <c r="CB2" s="52">
        <f>IF(ISNA(MATCH(BW2,'Overlap Study'!$AT$250:$AT$261,0)),0,1)</f>
        <v>1</v>
      </c>
      <c r="CC2" s="52">
        <f>IF(ISNA(MATCH(BW2,'Overlap Study'!$AN$250:$AN$261,0)),0,1)</f>
        <v>1</v>
      </c>
      <c r="CD2" s="53">
        <f>IF(ISNA(MATCH(BW2,'Overlap Study'!$AH$250:$AH$261,0)),0,1)</f>
        <v>0</v>
      </c>
      <c r="CE2">
        <f ca="1">INDEX($AD$2:$AE$402,MATCH(BW2,$AD$2:$AD$402,0),2)</f>
        <v>8</v>
      </c>
      <c r="CI2" s="198">
        <v>67</v>
      </c>
      <c r="CJ2" s="221">
        <f>SUM(CK2:CP2)</f>
        <v>4</v>
      </c>
      <c r="CK2" s="52">
        <f>IF(ISNA(MATCH(CI2,'Overlap Study'!$BU$268:$BU$273,0)),0,1)</f>
        <v>1</v>
      </c>
      <c r="CL2" s="52">
        <f>IF(ISNA(MATCH(CI2,'Overlap Study'!$BJ$268:$BJ$273,0)),0,1)</f>
        <v>1</v>
      </c>
      <c r="CM2" s="52">
        <f>IF(ISNA(MATCH(CI2,'Overlap Study'!$AZ$268:$AZ$273,0)),0,1)</f>
        <v>1</v>
      </c>
      <c r="CN2" s="52">
        <f>IF(ISNA(MATCH(CI2,'Overlap Study'!$AT$268:$AT$273,0)),0,1)</f>
        <v>0</v>
      </c>
      <c r="CO2" s="52">
        <f>IF(ISNA(MATCH(CI2,'Overlap Study'!$AN$268:$AN$273,0)),0,1)</f>
        <v>0</v>
      </c>
      <c r="CP2" s="53">
        <f>IF(ISNA(MATCH(CI2,'Overlap Study'!$AH$268:$AH$273,0)),0,1)</f>
        <v>1</v>
      </c>
      <c r="CQ2">
        <f t="shared" ref="CQ2:CQ23" ca="1" si="5">INDEX($AD$2:$AE$375,MATCH(CI2,$AD$2:$AD$401,0),2)</f>
        <v>10</v>
      </c>
      <c r="CU2" s="165">
        <v>67</v>
      </c>
      <c r="CV2" s="221">
        <f t="shared" ref="CV2:CV15" si="6">SUM(CW2:DB2)</f>
        <v>3</v>
      </c>
      <c r="CW2" s="52">
        <f>IF(ISNA(MATCH(CU2,'Overlap Study'!$BU$280:$BU$282,0)),0,1)</f>
        <v>1</v>
      </c>
      <c r="CX2" s="52">
        <f>IF(ISNA(MATCH(CU2,'Overlap Study'!$BJ$280:$BJ$282,0)),0,1)</f>
        <v>1</v>
      </c>
      <c r="CY2" s="52">
        <f>IF(ISNA(MATCH(CU2,'Overlap Study'!$AZ$280:$AZ$282,0)),0,1)</f>
        <v>0</v>
      </c>
      <c r="CZ2" s="52">
        <f>IF(ISNA(MATCH(CU2,'Overlap Study'!$AT$280:$AT$282,0)),0,1)</f>
        <v>0</v>
      </c>
      <c r="DA2" s="52">
        <f>IF(ISNA(MATCH(CU2,'Overlap Study'!$AN$280:$AN$282,0)),0,1)</f>
        <v>0</v>
      </c>
      <c r="DB2" s="53">
        <f>IF(ISNA(MATCH(CU2,'Overlap Study'!$AH$280:$AH$282,0)),0,1)</f>
        <v>1</v>
      </c>
      <c r="DC2">
        <f t="shared" ref="DC2:DC15" ca="1" si="7">INDEX($AD$2:$AE$401,MATCH(CU2,$AD$2:$AD$401,0),2)</f>
        <v>10</v>
      </c>
    </row>
    <row r="3" spans="1:107" ht="13.5" thickBot="1">
      <c r="A3" t="s">
        <v>29</v>
      </c>
      <c r="B3" s="107">
        <f>COUNT(B4:B999)</f>
        <v>992</v>
      </c>
      <c r="F3" s="109">
        <v>51</v>
      </c>
      <c r="G3" s="202">
        <f t="shared" si="0"/>
        <v>1</v>
      </c>
      <c r="H3" s="10">
        <v>11</v>
      </c>
      <c r="I3" s="216">
        <v>81</v>
      </c>
      <c r="J3" s="217">
        <v>2</v>
      </c>
      <c r="K3" s="110">
        <f>J3*I3</f>
        <v>162</v>
      </c>
      <c r="N3" s="158">
        <v>20</v>
      </c>
      <c r="O3" s="99">
        <f t="shared" si="1"/>
        <v>85</v>
      </c>
      <c r="Q3" s="253"/>
      <c r="S3" s="219">
        <v>2</v>
      </c>
      <c r="T3" s="219">
        <v>15</v>
      </c>
      <c r="U3" s="219">
        <f>V3+5</f>
        <v>10</v>
      </c>
      <c r="V3" s="204">
        <v>5</v>
      </c>
      <c r="W3" s="260">
        <v>2</v>
      </c>
      <c r="X3" s="204">
        <v>1</v>
      </c>
      <c r="Y3" s="217"/>
      <c r="Z3" s="217" t="s">
        <v>71</v>
      </c>
      <c r="AA3" s="123">
        <v>2000</v>
      </c>
      <c r="AB3" s="123">
        <f>AB2+1</f>
        <v>2</v>
      </c>
      <c r="AC3">
        <f t="shared" ref="AC3:AC66" ca="1" si="8">IF(AE3&gt;0,1,0)</f>
        <v>1</v>
      </c>
      <c r="AD3" s="109">
        <v>71</v>
      </c>
      <c r="AE3" s="109">
        <f ca="1">SUM(INDIRECT(CONCATENATE(AA$5,AB3+1)):INDIRECT(CONCATENATE(AA$6,AB3+1)))</f>
        <v>11</v>
      </c>
      <c r="AF3" s="117">
        <f>IF(ISNA(MATCH(AD3,'Overlap Study'!BU$62:BU$157,0)),0,1)</f>
        <v>1</v>
      </c>
      <c r="AG3" s="99">
        <f>IF(ISNA(MATCH(AD3,'Overlap Study'!BJ$62:BJ$157,0)),0,1)</f>
        <v>1</v>
      </c>
      <c r="AH3" s="99">
        <f>IF(ISNA(MATCH($AD3,'Overlap Study'!AZ$62:AZ$157,0)),0,1)</f>
        <v>1</v>
      </c>
      <c r="AI3" s="99">
        <f>IF(ISNA(MATCH($AD3,'Overlap Study'!AT$62:AT$157,0)),0,1)</f>
        <v>1</v>
      </c>
      <c r="AJ3" s="99">
        <f>IF(ISNA(MATCH($AD3,'Overlap Study'!AN$62:AN$157,0)),0,1)</f>
        <v>1</v>
      </c>
      <c r="AK3" s="110">
        <f>IF(ISNA(MATCH($AD3,'Overlap Study'!AH$62:AH$157,0)),0,1)</f>
        <v>1</v>
      </c>
      <c r="AL3" s="117">
        <f>IF(ISNA(MATCH($AD3,'Overlap Study'!AB$62:AB$157,0)),0,1)</f>
        <v>1</v>
      </c>
      <c r="AM3" s="99">
        <f>IF(ISNA(MATCH($AD3,'Overlap Study'!V$62:V$157,0)),0,1)</f>
        <v>1</v>
      </c>
      <c r="AN3" s="99">
        <f>IF(ISNA(MATCH($AD3,'Overlap Study'!P$62:P$157,0)),0,1)</f>
        <v>1</v>
      </c>
      <c r="AO3" s="99">
        <f>IF(ISNA(MATCH($AD3,'Overlap Study'!H$53:H$132,0)),0,1)</f>
        <v>1</v>
      </c>
      <c r="AP3" s="110">
        <f>IF(ISNA(MATCH($AD3,'Overlap Study'!B$53:B$100,0)),0,1)</f>
        <v>1</v>
      </c>
      <c r="AT3" s="171">
        <v>27</v>
      </c>
      <c r="AU3" s="222">
        <f t="shared" si="2"/>
        <v>7</v>
      </c>
      <c r="AV3" s="99">
        <f>IF(ISNA(MATCH($AT3,'Overlap Study'!$BU$166:$BU$213,0)),0,1)</f>
        <v>1</v>
      </c>
      <c r="AW3" s="99">
        <f>IF(ISNA(MATCH(AT3,'Overlap Study'!BJ$166:BJ$213,0)),0,1)</f>
        <v>1</v>
      </c>
      <c r="AX3" s="99">
        <f>IF(ISNA(MATCH($AT3,'Overlap Study'!AZ$166:AZ$213,0)),0,1)</f>
        <v>1</v>
      </c>
      <c r="AY3" s="99">
        <f>IF(ISNA(MATCH($AT3,'Overlap Study'!AT$166:AT$213,0)),0,1)</f>
        <v>1</v>
      </c>
      <c r="AZ3" s="99">
        <f>IF(ISNA(MATCH($AT3,'Overlap Study'!AN$166:AN$213,0)),0,1)</f>
        <v>1</v>
      </c>
      <c r="BA3" s="99">
        <f>IF(ISNA(MATCH($AT3,'Overlap Study'!AH$166:AH$213,0)),0,1)</f>
        <v>0</v>
      </c>
      <c r="BB3" s="117">
        <f>IF(ISNA(MATCH(AT3,'Overlap Study'!$AB$166:$AB$213,0)),0,1)</f>
        <v>1</v>
      </c>
      <c r="BC3" s="99">
        <f>IF(ISNA(MATCH($AT3,'Overlap Study'!$V$166:$V$213,0)),0,1)</f>
        <v>1</v>
      </c>
      <c r="BD3" s="99">
        <f>IF(ISNA(MATCH($AT3,'Overlap Study'!$P$166:$P$213,0)),0,1)</f>
        <v>0</v>
      </c>
      <c r="BE3" s="99"/>
      <c r="BF3" s="110"/>
      <c r="BI3" t="s">
        <v>22</v>
      </c>
      <c r="BJ3" s="117"/>
      <c r="BK3" s="169">
        <v>177</v>
      </c>
      <c r="BL3" s="222">
        <f t="shared" si="3"/>
        <v>5</v>
      </c>
      <c r="BM3" s="99">
        <f>IF(ISNA(MATCH(BK3,'Overlap Study'!$BU$220:$BU$243,0)),0,1)</f>
        <v>1</v>
      </c>
      <c r="BN3" s="99">
        <f>IF(ISNA(MATCH(BK3,'Overlap Study'!$BJ$220:$BJ$243,0)),0,1)</f>
        <v>1</v>
      </c>
      <c r="BO3" s="99">
        <f>IF(ISNA(MATCH(BK3,'Overlap Study'!$AZ$220:$AZ$243,0)),0,1)</f>
        <v>1</v>
      </c>
      <c r="BP3" s="99">
        <f>IF(ISNA(MATCH(BK3,'Overlap Study'!$AT$220:$AT$243,0)),0,1)</f>
        <v>1</v>
      </c>
      <c r="BQ3" s="99">
        <f>IF(ISNA(MATCH(BK3,'Overlap Study'!$AN$220:$AN$243,0)),0,1)</f>
        <v>1</v>
      </c>
      <c r="BR3" s="110">
        <f>IF(ISNA(MATCH(BK3,'Overlap Study'!$AH$220:$AH$243,0)),0,1)</f>
        <v>0</v>
      </c>
      <c r="BS3">
        <f t="shared" ref="BS3:BS66" ca="1" si="9">INDEX($AD$2:$AE$402,MATCH(BK3,$AD$2:$AD$402,0),2)</f>
        <v>8</v>
      </c>
      <c r="BV3" s="117"/>
      <c r="BW3" s="169">
        <v>67</v>
      </c>
      <c r="BX3" s="222">
        <f t="shared" si="4"/>
        <v>4</v>
      </c>
      <c r="BY3" s="99">
        <f>IF(ISNA(MATCH(BW3,'Overlap Study'!$BU$250:$BU$261,0)),0,1)</f>
        <v>1</v>
      </c>
      <c r="BZ3" s="99">
        <f>IF(ISNA(MATCH(BW3,'Overlap Study'!$BJ$250:$BJ$261,0)),0,1)</f>
        <v>1</v>
      </c>
      <c r="CA3" s="99">
        <f>IF(ISNA(MATCH(BW3,'Overlap Study'!$AZ$250:$AZ$261,0)),0,1)</f>
        <v>1</v>
      </c>
      <c r="CB3" s="99">
        <f>IF(ISNA(MATCH(BW3,'Overlap Study'!$AT$250:$AT$261,0)),0,1)</f>
        <v>0</v>
      </c>
      <c r="CC3" s="99">
        <f>IF(ISNA(MATCH(BW3,'Overlap Study'!$AN$250:$AN$261,0)),0,1)</f>
        <v>0</v>
      </c>
      <c r="CD3" s="110">
        <f>IF(ISNA(MATCH(BW3,'Overlap Study'!$AH$250:$AH$261,0)),0,1)</f>
        <v>1</v>
      </c>
      <c r="CE3">
        <f t="shared" ref="CE3:CE55" ca="1" si="10">INDEX($AD$2:$AE$402,MATCH(BW3,$AD$2:$AD$402,0),2)</f>
        <v>10</v>
      </c>
      <c r="CI3" s="201">
        <v>217</v>
      </c>
      <c r="CJ3" s="222">
        <f t="shared" ref="CJ3:CJ28" si="11">SUM(CK3:CP3)</f>
        <v>3</v>
      </c>
      <c r="CK3" s="99">
        <f>IF(ISNA(MATCH(CI3,'Overlap Study'!$BU$268:$BU$273,0)),0,1)</f>
        <v>0</v>
      </c>
      <c r="CL3" s="99">
        <f>IF(ISNA(MATCH(CI3,'Overlap Study'!$BJ$268:$BJ$273,0)),0,1)</f>
        <v>1</v>
      </c>
      <c r="CM3" s="99">
        <f>IF(ISNA(MATCH(CI3,'Overlap Study'!$AZ$268:$AZ$273,0)),0,1)</f>
        <v>1</v>
      </c>
      <c r="CN3" s="99">
        <f>IF(ISNA(MATCH(CI3,'Overlap Study'!$AT$268:$AT$273,0)),0,1)</f>
        <v>0</v>
      </c>
      <c r="CO3" s="99">
        <f>IF(ISNA(MATCH(CI3,'Overlap Study'!$AN$268:$AN$273,0)),0,1)</f>
        <v>1</v>
      </c>
      <c r="CP3" s="110">
        <f>IF(ISNA(MATCH(CI3,'Overlap Study'!$AH$268:$AH$273,0)),0,1)</f>
        <v>0</v>
      </c>
      <c r="CQ3">
        <f t="shared" ca="1" si="5"/>
        <v>10</v>
      </c>
      <c r="CU3" s="169">
        <v>217</v>
      </c>
      <c r="CV3" s="222">
        <f t="shared" si="6"/>
        <v>2</v>
      </c>
      <c r="CW3" s="99">
        <f>IF(ISNA(MATCH(CU3,'Overlap Study'!$BU$280:$BU$282,0)),0,1)</f>
        <v>0</v>
      </c>
      <c r="CX3" s="99">
        <f>IF(ISNA(MATCH(CU3,'Overlap Study'!$BJ$280:$BJ$282,0)),0,1)</f>
        <v>0</v>
      </c>
      <c r="CY3" s="99">
        <f>IF(ISNA(MATCH(CU3,'Overlap Study'!$AZ$280:$AZ$282,0)),0,1)</f>
        <v>1</v>
      </c>
      <c r="CZ3" s="99">
        <f>IF(ISNA(MATCH(CU3,'Overlap Study'!$AT$280:$AT$282,0)),0,1)</f>
        <v>0</v>
      </c>
      <c r="DA3" s="99">
        <f>IF(ISNA(MATCH(CU3,'Overlap Study'!$AN$280:$AN$282,0)),0,1)</f>
        <v>1</v>
      </c>
      <c r="DB3" s="110">
        <f>IF(ISNA(MATCH(CU3,'Overlap Study'!$AH$280:$AH$282,0)),0,1)</f>
        <v>0</v>
      </c>
      <c r="DC3">
        <f t="shared" ca="1" si="7"/>
        <v>10</v>
      </c>
    </row>
    <row r="4" spans="1:107">
      <c r="B4" s="108">
        <v>1</v>
      </c>
      <c r="C4" s="52">
        <f t="shared" ref="C4:C68" si="12">IF(B4&lt;&gt;B3,1,C3+1)</f>
        <v>1</v>
      </c>
      <c r="D4" s="53">
        <f>IF(C4&gt;=C5,C4,0)</f>
        <v>1</v>
      </c>
      <c r="F4" s="211">
        <v>71</v>
      </c>
      <c r="G4" s="202">
        <f t="shared" si="0"/>
        <v>1</v>
      </c>
      <c r="H4" s="10">
        <v>11</v>
      </c>
      <c r="I4" s="216">
        <v>38</v>
      </c>
      <c r="J4" s="217">
        <v>3</v>
      </c>
      <c r="K4" s="110">
        <f t="shared" ref="K4:K12" si="13">J4*I4</f>
        <v>114</v>
      </c>
      <c r="N4" s="100">
        <v>25</v>
      </c>
      <c r="O4" s="99">
        <f t="shared" si="1"/>
        <v>12</v>
      </c>
      <c r="Q4" s="100"/>
      <c r="R4" s="217"/>
      <c r="S4" s="219">
        <v>3</v>
      </c>
      <c r="T4" s="219">
        <v>10</v>
      </c>
      <c r="U4" s="219">
        <f>V4+4</f>
        <v>7</v>
      </c>
      <c r="V4" s="204">
        <v>3</v>
      </c>
      <c r="W4" s="260">
        <v>2</v>
      </c>
      <c r="X4" s="204">
        <v>1</v>
      </c>
      <c r="Y4" s="217"/>
      <c r="Z4" s="217"/>
      <c r="AB4" s="123">
        <f t="shared" ref="AB4:AB67" si="14">AB3+1</f>
        <v>3</v>
      </c>
      <c r="AC4">
        <f t="shared" ca="1" si="8"/>
        <v>1</v>
      </c>
      <c r="AD4" s="109">
        <v>111</v>
      </c>
      <c r="AE4" s="109">
        <f ca="1">SUM(INDIRECT(CONCATENATE(AA$5,AB4+1)):INDIRECT(CONCATENATE(AA$6,AB4+1)))</f>
        <v>11</v>
      </c>
      <c r="AF4" s="117">
        <f>IF(ISNA(MATCH(AD4,'Overlap Study'!BU$62:BU$157,0)),0,1)</f>
        <v>1</v>
      </c>
      <c r="AG4" s="99">
        <f>IF(ISNA(MATCH(AD4,'Overlap Study'!BJ$62:BJ$157,0)),0,1)</f>
        <v>1</v>
      </c>
      <c r="AH4" s="99">
        <f>IF(ISNA(MATCH($AD4,'Overlap Study'!AZ$62:AZ$157,0)),0,1)</f>
        <v>1</v>
      </c>
      <c r="AI4" s="99">
        <f>IF(ISNA(MATCH($AD4,'Overlap Study'!AT$62:AT$157,0)),0,1)</f>
        <v>1</v>
      </c>
      <c r="AJ4" s="99">
        <f>IF(ISNA(MATCH($AD4,'Overlap Study'!AN$62:AN$157,0)),0,1)</f>
        <v>1</v>
      </c>
      <c r="AK4" s="110">
        <f>IF(ISNA(MATCH($AD4,'Overlap Study'!AH$62:AH$157,0)),0,1)</f>
        <v>1</v>
      </c>
      <c r="AL4" s="117">
        <f>IF(ISNA(MATCH($AD4,'Overlap Study'!AB$62:AB$157,0)),0,1)</f>
        <v>1</v>
      </c>
      <c r="AM4" s="99">
        <f>IF(ISNA(MATCH($AD4,'Overlap Study'!V$62:V$157,0)),0,1)</f>
        <v>1</v>
      </c>
      <c r="AN4" s="99">
        <f>IF(ISNA(MATCH($AD4,'Overlap Study'!P$62:P$157,0)),0,1)</f>
        <v>1</v>
      </c>
      <c r="AO4" s="99">
        <f>IF(ISNA(MATCH($AD4,'Overlap Study'!H$53:H$132,0)),0,1)</f>
        <v>1</v>
      </c>
      <c r="AP4" s="110">
        <f>IF(ISNA(MATCH($AD4,'Overlap Study'!B$53:B$100,0)),0,1)</f>
        <v>1</v>
      </c>
      <c r="AT4" s="171">
        <v>111</v>
      </c>
      <c r="AU4" s="222">
        <f t="shared" si="2"/>
        <v>7</v>
      </c>
      <c r="AV4" s="99">
        <f>IF(ISNA(MATCH($AT4,'Overlap Study'!$BU$166:$BU$213,0)),0,1)</f>
        <v>1</v>
      </c>
      <c r="AW4" s="99">
        <f>IF(ISNA(MATCH(AT4,'Overlap Study'!BJ$166:BJ$213,0)),0,1)</f>
        <v>1</v>
      </c>
      <c r="AX4" s="99">
        <f>IF(ISNA(MATCH($AT4,'Overlap Study'!AZ$166:AZ$213,0)),0,1)</f>
        <v>1</v>
      </c>
      <c r="AY4" s="99">
        <f>IF(ISNA(MATCH($AT4,'Overlap Study'!AT$166:AT$213,0)),0,1)</f>
        <v>1</v>
      </c>
      <c r="AZ4" s="99">
        <f>IF(ISNA(MATCH($AT4,'Overlap Study'!AN$166:AN$213,0)),0,1)</f>
        <v>1</v>
      </c>
      <c r="BA4" s="99">
        <f>IF(ISNA(MATCH($AT4,'Overlap Study'!AH$166:AH$213,0)),0,1)</f>
        <v>0</v>
      </c>
      <c r="BB4" s="117">
        <f>IF(ISNA(MATCH(AT4,'Overlap Study'!$AB$166:$AB$213,0)),0,1)</f>
        <v>0</v>
      </c>
      <c r="BC4" s="99">
        <f>IF(ISNA(MATCH($AT4,'Overlap Study'!$V$166:$V$213,0)),0,1)</f>
        <v>1</v>
      </c>
      <c r="BD4" s="99">
        <f>IF(ISNA(MATCH($AT4,'Overlap Study'!$P$166:$P$213,0)),0,1)</f>
        <v>1</v>
      </c>
      <c r="BE4" s="99"/>
      <c r="BF4" s="110"/>
      <c r="BJ4" s="117"/>
      <c r="BK4" s="169">
        <v>217</v>
      </c>
      <c r="BL4" s="222">
        <f t="shared" si="3"/>
        <v>5</v>
      </c>
      <c r="BM4" s="99">
        <f>IF(ISNA(MATCH(BK4,'Overlap Study'!$BU$220:$BU$243,0)),0,1)</f>
        <v>1</v>
      </c>
      <c r="BN4" s="99">
        <f>IF(ISNA(MATCH(BK4,'Overlap Study'!$BJ$220:$BJ$243,0)),0,1)</f>
        <v>1</v>
      </c>
      <c r="BO4" s="99">
        <f>IF(ISNA(MATCH(BK4,'Overlap Study'!$AZ$220:$AZ$243,0)),0,1)</f>
        <v>1</v>
      </c>
      <c r="BP4" s="99">
        <f>IF(ISNA(MATCH(BK4,'Overlap Study'!$AT$220:$AT$243,0)),0,1)</f>
        <v>0</v>
      </c>
      <c r="BQ4" s="99">
        <f>IF(ISNA(MATCH(BK4,'Overlap Study'!$AN$220:$AN$243,0)),0,1)</f>
        <v>1</v>
      </c>
      <c r="BR4" s="110">
        <f>IF(ISNA(MATCH(BK4,'Overlap Study'!$AH$220:$AH$243,0)),0,1)</f>
        <v>1</v>
      </c>
      <c r="BS4">
        <f t="shared" ca="1" si="9"/>
        <v>10</v>
      </c>
      <c r="BV4" s="117"/>
      <c r="BW4" s="169">
        <v>217</v>
      </c>
      <c r="BX4" s="222">
        <f t="shared" si="4"/>
        <v>4</v>
      </c>
      <c r="BY4" s="99">
        <f>IF(ISNA(MATCH(BW4,'Overlap Study'!$BU$250:$BU$261,0)),0,1)</f>
        <v>0</v>
      </c>
      <c r="BZ4" s="99">
        <f>IF(ISNA(MATCH(BW4,'Overlap Study'!$BJ$250:$BJ$261,0)),0,1)</f>
        <v>1</v>
      </c>
      <c r="CA4" s="99">
        <f>IF(ISNA(MATCH(BW4,'Overlap Study'!$AZ$250:$AZ$261,0)),0,1)</f>
        <v>1</v>
      </c>
      <c r="CB4" s="99">
        <f>IF(ISNA(MATCH(BW4,'Overlap Study'!$AT$250:$AT$261,0)),0,1)</f>
        <v>0</v>
      </c>
      <c r="CC4" s="99">
        <f>IF(ISNA(MATCH(BW4,'Overlap Study'!$AN$250:$AN$261,0)),0,1)</f>
        <v>1</v>
      </c>
      <c r="CD4" s="110">
        <f>IF(ISNA(MATCH(BW4,'Overlap Study'!$AH$250:$AH$261,0)),0,1)</f>
        <v>1</v>
      </c>
      <c r="CE4">
        <f t="shared" ca="1" si="10"/>
        <v>10</v>
      </c>
      <c r="CI4" s="169">
        <v>177</v>
      </c>
      <c r="CJ4" s="222">
        <f t="shared" si="11"/>
        <v>2</v>
      </c>
      <c r="CK4" s="99">
        <f>IF(ISNA(MATCH(CI4,'Overlap Study'!$BU$268:$BU$273,0)),0,1)</f>
        <v>1</v>
      </c>
      <c r="CL4" s="99">
        <f>IF(ISNA(MATCH(CI4,'Overlap Study'!$BJ$268:$BJ$273,0)),0,1)</f>
        <v>0</v>
      </c>
      <c r="CM4" s="99">
        <f>IF(ISNA(MATCH(CI4,'Overlap Study'!$AZ$268:$AZ$273,0)),0,1)</f>
        <v>0</v>
      </c>
      <c r="CN4" s="99">
        <f>IF(ISNA(MATCH(CI4,'Overlap Study'!$AT$268:$AT$273,0)),0,1)</f>
        <v>1</v>
      </c>
      <c r="CO4" s="99">
        <f>IF(ISNA(MATCH(CI4,'Overlap Study'!$AN$268:$AN$273,0)),0,1)</f>
        <v>0</v>
      </c>
      <c r="CP4" s="110">
        <f>IF(ISNA(MATCH(CI4,'Overlap Study'!$AH$268:$AH$273,0)),0,1)</f>
        <v>0</v>
      </c>
      <c r="CQ4">
        <f t="shared" ca="1" si="5"/>
        <v>8</v>
      </c>
      <c r="CU4" s="169">
        <v>177</v>
      </c>
      <c r="CV4" s="222">
        <f t="shared" si="6"/>
        <v>2</v>
      </c>
      <c r="CW4" s="99">
        <f>IF(ISNA(MATCH(CU4,'Overlap Study'!$BU$280:$BU$282,0)),0,1)</f>
        <v>1</v>
      </c>
      <c r="CX4" s="99">
        <f>IF(ISNA(MATCH(CU4,'Overlap Study'!$BJ$280:$BJ$282,0)),0,1)</f>
        <v>0</v>
      </c>
      <c r="CY4" s="99">
        <f>IF(ISNA(MATCH(CU4,'Overlap Study'!$AZ$280:$AZ$282,0)),0,1)</f>
        <v>0</v>
      </c>
      <c r="CZ4" s="99">
        <f>IF(ISNA(MATCH(CU4,'Overlap Study'!$AT$280:$AT$282,0)),0,1)</f>
        <v>1</v>
      </c>
      <c r="DA4" s="99">
        <f>IF(ISNA(MATCH(CU4,'Overlap Study'!$AN$280:$AN$282,0)),0,1)</f>
        <v>0</v>
      </c>
      <c r="DB4" s="110">
        <f>IF(ISNA(MATCH(CU4,'Overlap Study'!$AH$280:$AH$282,0)),0,1)</f>
        <v>0</v>
      </c>
      <c r="DC4">
        <f t="shared" ca="1" si="7"/>
        <v>8</v>
      </c>
    </row>
    <row r="5" spans="1:107">
      <c r="B5" s="109">
        <v>8</v>
      </c>
      <c r="C5" s="99">
        <f t="shared" si="12"/>
        <v>1</v>
      </c>
      <c r="D5" s="110">
        <f t="shared" ref="D5:D68" si="15">IF(C5&gt;=C6,C5,0)</f>
        <v>0</v>
      </c>
      <c r="F5" s="211">
        <v>111</v>
      </c>
      <c r="G5" s="202">
        <f t="shared" si="0"/>
        <v>1</v>
      </c>
      <c r="H5" s="10">
        <v>11</v>
      </c>
      <c r="I5" s="216">
        <v>28</v>
      </c>
      <c r="J5" s="217">
        <v>4</v>
      </c>
      <c r="K5" s="110">
        <f t="shared" si="13"/>
        <v>112</v>
      </c>
      <c r="N5" s="100">
        <v>27</v>
      </c>
      <c r="O5" s="99">
        <f t="shared" si="1"/>
        <v>13</v>
      </c>
      <c r="Q5" s="100"/>
      <c r="R5" s="217"/>
      <c r="S5" s="219">
        <v>4</v>
      </c>
      <c r="T5" s="219">
        <v>7</v>
      </c>
      <c r="U5" s="219">
        <f>V5+3</f>
        <v>5</v>
      </c>
      <c r="V5" s="204">
        <v>2</v>
      </c>
      <c r="W5" s="260">
        <v>1</v>
      </c>
      <c r="X5" s="204">
        <v>0</v>
      </c>
      <c r="Y5" s="217"/>
      <c r="Z5" s="217" t="s">
        <v>72</v>
      </c>
      <c r="AA5" t="s">
        <v>74</v>
      </c>
      <c r="AB5" s="123">
        <f t="shared" si="14"/>
        <v>4</v>
      </c>
      <c r="AC5">
        <f t="shared" ca="1" si="8"/>
        <v>1</v>
      </c>
      <c r="AD5" s="111">
        <v>175</v>
      </c>
      <c r="AE5" s="109">
        <f ca="1">SUM(INDIRECT(CONCATENATE(AA$5,AB5+1)):INDIRECT(CONCATENATE(AA$6,AB5+1)))</f>
        <v>11</v>
      </c>
      <c r="AF5" s="117">
        <f>IF(ISNA(MATCH(AD5,'Overlap Study'!BU$62:BU$157,0)),0,1)</f>
        <v>1</v>
      </c>
      <c r="AG5" s="99">
        <f>IF(ISNA(MATCH(AD5,'Overlap Study'!BJ$62:BJ$157,0)),0,1)</f>
        <v>1</v>
      </c>
      <c r="AH5" s="99">
        <f>IF(ISNA(MATCH($AD5,'Overlap Study'!AZ$62:AZ$157,0)),0,1)</f>
        <v>1</v>
      </c>
      <c r="AI5" s="99">
        <f>IF(ISNA(MATCH($AD5,'Overlap Study'!AT$62:AT$157,0)),0,1)</f>
        <v>1</v>
      </c>
      <c r="AJ5" s="99">
        <f>IF(ISNA(MATCH($AD5,'Overlap Study'!AN$62:AN$157,0)),0,1)</f>
        <v>1</v>
      </c>
      <c r="AK5" s="110">
        <f>IF(ISNA(MATCH($AD5,'Overlap Study'!AH$62:AH$157,0)),0,1)</f>
        <v>1</v>
      </c>
      <c r="AL5" s="117">
        <f>IF(ISNA(MATCH($AD5,'Overlap Study'!AB$62:AB$157,0)),0,1)</f>
        <v>1</v>
      </c>
      <c r="AM5" s="99">
        <f>IF(ISNA(MATCH($AD5,'Overlap Study'!V$62:V$157,0)),0,1)</f>
        <v>1</v>
      </c>
      <c r="AN5" s="99">
        <f>IF(ISNA(MATCH($AD5,'Overlap Study'!P$62:P$157,0)),0,1)</f>
        <v>1</v>
      </c>
      <c r="AO5" s="99">
        <f>IF(ISNA(MATCH($AD5,'Overlap Study'!H$53:H$132,0)),0,1)</f>
        <v>1</v>
      </c>
      <c r="AP5" s="110">
        <f>IF(ISNA(MATCH($AD5,'Overlap Study'!B$53:B$100,0)),0,1)</f>
        <v>1</v>
      </c>
      <c r="AT5" s="169">
        <v>254</v>
      </c>
      <c r="AU5" s="222">
        <f t="shared" si="2"/>
        <v>7</v>
      </c>
      <c r="AV5" s="99">
        <f>IF(ISNA(MATCH($AT5,'Overlap Study'!$BU$166:$BU$213,0)),0,1)</f>
        <v>1</v>
      </c>
      <c r="AW5" s="99">
        <f>IF(ISNA(MATCH(AT5,'Overlap Study'!BJ$166:BJ$213,0)),0,1)</f>
        <v>0</v>
      </c>
      <c r="AX5" s="99">
        <f>IF(ISNA(MATCH($AT5,'Overlap Study'!AZ$166:AZ$213,0)),0,1)</f>
        <v>1</v>
      </c>
      <c r="AY5" s="99">
        <f>IF(ISNA(MATCH($AT5,'Overlap Study'!AT$166:AT$213,0)),0,1)</f>
        <v>1</v>
      </c>
      <c r="AZ5" s="99">
        <f>IF(ISNA(MATCH($AT5,'Overlap Study'!AN$166:AN$213,0)),0,1)</f>
        <v>1</v>
      </c>
      <c r="BA5" s="99">
        <f>IF(ISNA(MATCH($AT5,'Overlap Study'!AH$166:AH$213,0)),0,1)</f>
        <v>1</v>
      </c>
      <c r="BB5" s="117">
        <f>IF(ISNA(MATCH(AT5,'Overlap Study'!$AB$166:$AB$213,0)),0,1)</f>
        <v>0</v>
      </c>
      <c r="BC5" s="99">
        <f>IF(ISNA(MATCH($AT5,'Overlap Study'!$V$166:$V$213,0)),0,1)</f>
        <v>1</v>
      </c>
      <c r="BD5" s="99">
        <f>IF(ISNA(MATCH($AT5,'Overlap Study'!$P$166:$P$213,0)),0,1)</f>
        <v>1</v>
      </c>
      <c r="BE5" s="99"/>
      <c r="BF5" s="110"/>
      <c r="BJ5" s="117"/>
      <c r="BK5" s="171">
        <v>233</v>
      </c>
      <c r="BL5" s="222">
        <f t="shared" si="3"/>
        <v>4</v>
      </c>
      <c r="BM5" s="99">
        <f>IF(ISNA(MATCH(BK5,'Overlap Study'!$BU$220:$BU$243,0)),0,1)</f>
        <v>1</v>
      </c>
      <c r="BN5" s="99">
        <f>IF(ISNA(MATCH(BK5,'Overlap Study'!$BJ$220:$BJ$243,0)),0,1)</f>
        <v>0</v>
      </c>
      <c r="BO5" s="99">
        <f>IF(ISNA(MATCH(BK5,'Overlap Study'!$AZ$220:$AZ$243,0)),0,1)</f>
        <v>1</v>
      </c>
      <c r="BP5" s="99">
        <f>IF(ISNA(MATCH(BK5,'Overlap Study'!$AT$220:$AT$243,0)),0,1)</f>
        <v>1</v>
      </c>
      <c r="BQ5" s="99">
        <f>IF(ISNA(MATCH(BK5,'Overlap Study'!$AN$220:$AN$243,0)),0,1)</f>
        <v>1</v>
      </c>
      <c r="BR5" s="110">
        <f>IF(ISNA(MATCH(BK5,'Overlap Study'!$AH$220:$AH$243,0)),0,1)</f>
        <v>0</v>
      </c>
      <c r="BS5">
        <f t="shared" ca="1" si="9"/>
        <v>10</v>
      </c>
      <c r="BV5" s="117"/>
      <c r="BW5" s="169">
        <v>233</v>
      </c>
      <c r="BX5" s="222">
        <f t="shared" si="4"/>
        <v>3</v>
      </c>
      <c r="BY5" s="99">
        <f>IF(ISNA(MATCH(BW5,'Overlap Study'!$BU$250:$BU$261,0)),0,1)</f>
        <v>1</v>
      </c>
      <c r="BZ5" s="99">
        <f>IF(ISNA(MATCH(BW5,'Overlap Study'!$BJ$250:$BJ$261,0)),0,1)</f>
        <v>0</v>
      </c>
      <c r="CA5" s="99">
        <f>IF(ISNA(MATCH(BW5,'Overlap Study'!$AZ$250:$AZ$261,0)),0,1)</f>
        <v>1</v>
      </c>
      <c r="CB5" s="99">
        <f>IF(ISNA(MATCH(BW5,'Overlap Study'!$AT$250:$AT$261,0)),0,1)</f>
        <v>1</v>
      </c>
      <c r="CC5" s="99">
        <f>IF(ISNA(MATCH(BW5,'Overlap Study'!$AN$250:$AN$261,0)),0,1)</f>
        <v>0</v>
      </c>
      <c r="CD5" s="110">
        <f>IF(ISNA(MATCH(BW5,'Overlap Study'!$AH$250:$AH$261,0)),0,1)</f>
        <v>0</v>
      </c>
      <c r="CE5">
        <f t="shared" ca="1" si="10"/>
        <v>10</v>
      </c>
      <c r="CI5" s="201">
        <v>1114</v>
      </c>
      <c r="CJ5" s="222">
        <f t="shared" si="11"/>
        <v>2</v>
      </c>
      <c r="CK5" s="99">
        <f>IF(ISNA(MATCH(CI5,'Overlap Study'!$BU$268:$BU$273,0)),0,1)</f>
        <v>1</v>
      </c>
      <c r="CL5" s="99">
        <f>IF(ISNA(MATCH(CI5,'Overlap Study'!$BJ$268:$BJ$273,0)),0,1)</f>
        <v>0</v>
      </c>
      <c r="CM5" s="99">
        <f>IF(ISNA(MATCH(CI5,'Overlap Study'!$AZ$268:$AZ$273,0)),0,1)</f>
        <v>1</v>
      </c>
      <c r="CN5" s="99">
        <f>IF(ISNA(MATCH(CI5,'Overlap Study'!$AT$268:$AT$273,0)),0,1)</f>
        <v>0</v>
      </c>
      <c r="CO5" s="99">
        <f>IF(ISNA(MATCH(CI5,'Overlap Study'!$AN$268:$AN$273,0)),0,1)</f>
        <v>0</v>
      </c>
      <c r="CP5" s="110">
        <f>IF(ISNA(MATCH(CI5,'Overlap Study'!$AH$268:$AH$273,0)),0,1)</f>
        <v>0</v>
      </c>
      <c r="CQ5">
        <f t="shared" ca="1" si="5"/>
        <v>8</v>
      </c>
      <c r="CU5" s="169">
        <v>111</v>
      </c>
      <c r="CV5" s="222">
        <f t="shared" si="6"/>
        <v>1</v>
      </c>
      <c r="CW5" s="99">
        <f>IF(ISNA(MATCH(CU5,'Overlap Study'!$BU$280:$BU$282,0)),0,1)</f>
        <v>0</v>
      </c>
      <c r="CX5" s="99">
        <f>IF(ISNA(MATCH(CU5,'Overlap Study'!$BJ$280:$BJ$282,0)),0,1)</f>
        <v>1</v>
      </c>
      <c r="CY5" s="99">
        <f>IF(ISNA(MATCH(CU5,'Overlap Study'!$AZ$280:$AZ$282,0)),0,1)</f>
        <v>0</v>
      </c>
      <c r="CZ5" s="99">
        <f>IF(ISNA(MATCH(CU5,'Overlap Study'!$AT$280:$AT$282,0)),0,1)</f>
        <v>0</v>
      </c>
      <c r="DA5" s="99">
        <f>IF(ISNA(MATCH(CU5,'Overlap Study'!$AN$280:$AN$282,0)),0,1)</f>
        <v>0</v>
      </c>
      <c r="DB5" s="110">
        <f>IF(ISNA(MATCH(CU5,'Overlap Study'!$AH$280:$AH$282,0)),0,1)</f>
        <v>0</v>
      </c>
      <c r="DC5">
        <f t="shared" ca="1" si="7"/>
        <v>11</v>
      </c>
    </row>
    <row r="6" spans="1:107">
      <c r="B6" s="109">
        <v>8</v>
      </c>
      <c r="C6" s="99">
        <f t="shared" si="12"/>
        <v>2</v>
      </c>
      <c r="D6" s="110">
        <f t="shared" si="15"/>
        <v>2</v>
      </c>
      <c r="F6" s="211">
        <v>175</v>
      </c>
      <c r="G6" s="202">
        <f t="shared" si="0"/>
        <v>1</v>
      </c>
      <c r="H6" s="10">
        <v>11</v>
      </c>
      <c r="I6" s="216">
        <v>14</v>
      </c>
      <c r="J6" s="217">
        <v>5</v>
      </c>
      <c r="K6" s="110">
        <f t="shared" si="13"/>
        <v>70</v>
      </c>
      <c r="N6" s="100">
        <v>33</v>
      </c>
      <c r="O6" s="99">
        <f t="shared" si="1"/>
        <v>1</v>
      </c>
      <c r="Q6" s="158"/>
      <c r="R6" s="217"/>
      <c r="S6" s="219">
        <v>5</v>
      </c>
      <c r="T6" s="219">
        <v>5</v>
      </c>
      <c r="U6" s="219">
        <f>V6+2</f>
        <v>3</v>
      </c>
      <c r="V6" s="204">
        <v>1</v>
      </c>
      <c r="W6" s="260">
        <v>0</v>
      </c>
      <c r="X6" s="204">
        <v>0</v>
      </c>
      <c r="Y6" s="217"/>
      <c r="Z6" s="217" t="s">
        <v>73</v>
      </c>
      <c r="AA6" s="162" t="s">
        <v>85</v>
      </c>
      <c r="AB6" s="123">
        <f t="shared" si="14"/>
        <v>5</v>
      </c>
      <c r="AC6">
        <f t="shared" ca="1" si="8"/>
        <v>1</v>
      </c>
      <c r="AD6" s="109">
        <v>254</v>
      </c>
      <c r="AE6" s="109">
        <f ca="1">SUM(INDIRECT(CONCATENATE(AA$5,AB6+1)):INDIRECT(CONCATENATE(AA$6,AB6+1)))</f>
        <v>11</v>
      </c>
      <c r="AF6" s="117">
        <f>IF(ISNA(MATCH(AD6,'Overlap Study'!BU$62:BU$157,0)),0,1)</f>
        <v>1</v>
      </c>
      <c r="AG6" s="99">
        <f>IF(ISNA(MATCH(AD6,'Overlap Study'!BJ$62:BJ$157,0)),0,1)</f>
        <v>1</v>
      </c>
      <c r="AH6" s="99">
        <f>IF(ISNA(MATCH($AD6,'Overlap Study'!AZ$62:AZ$157,0)),0,1)</f>
        <v>1</v>
      </c>
      <c r="AI6" s="99">
        <f>IF(ISNA(MATCH($AD6,'Overlap Study'!AT$62:AT$157,0)),0,1)</f>
        <v>1</v>
      </c>
      <c r="AJ6" s="99">
        <f>IF(ISNA(MATCH($AD6,'Overlap Study'!AN$62:AN$157,0)),0,1)</f>
        <v>1</v>
      </c>
      <c r="AK6" s="110">
        <f>IF(ISNA(MATCH($AD6,'Overlap Study'!AH$62:AH$157,0)),0,1)</f>
        <v>1</v>
      </c>
      <c r="AL6" s="117">
        <f>IF(ISNA(MATCH($AD6,'Overlap Study'!AB$62:AB$157,0)),0,1)</f>
        <v>1</v>
      </c>
      <c r="AM6" s="99">
        <f>IF(ISNA(MATCH($AD6,'Overlap Study'!V$62:V$157,0)),0,1)</f>
        <v>1</v>
      </c>
      <c r="AN6" s="99">
        <f>IF(ISNA(MATCH($AD6,'Overlap Study'!P$62:P$157,0)),0,1)</f>
        <v>1</v>
      </c>
      <c r="AO6" s="99">
        <f>IF(ISNA(MATCH($AD6,'Overlap Study'!H$53:H$132,0)),0,1)</f>
        <v>1</v>
      </c>
      <c r="AP6" s="110">
        <f>IF(ISNA(MATCH($AD6,'Overlap Study'!B$53:B$100,0)),0,1)</f>
        <v>1</v>
      </c>
      <c r="AT6" s="169">
        <v>16</v>
      </c>
      <c r="AU6" s="222">
        <f t="shared" si="2"/>
        <v>6</v>
      </c>
      <c r="AV6" s="99">
        <f>IF(ISNA(MATCH($AT6,'Overlap Study'!$BU$166:$BU$213,0)),0,1)</f>
        <v>1</v>
      </c>
      <c r="AW6" s="99">
        <f>IF(ISNA(MATCH(AT6,'Overlap Study'!BJ$166:BJ$213,0)),0,1)</f>
        <v>0</v>
      </c>
      <c r="AX6" s="99">
        <f>IF(ISNA(MATCH($AT6,'Overlap Study'!AZ$166:AZ$213,0)),0,1)</f>
        <v>1</v>
      </c>
      <c r="AY6" s="99">
        <f>IF(ISNA(MATCH($AT6,'Overlap Study'!AT$166:AT$213,0)),0,1)</f>
        <v>0</v>
      </c>
      <c r="AZ6" s="99">
        <f>IF(ISNA(MATCH($AT6,'Overlap Study'!AN$166:AN$213,0)),0,1)</f>
        <v>0</v>
      </c>
      <c r="BA6" s="99">
        <f>IF(ISNA(MATCH($AT6,'Overlap Study'!AH$166:AH$213,0)),0,1)</f>
        <v>1</v>
      </c>
      <c r="BB6" s="117">
        <f>IF(ISNA(MATCH(AT6,'Overlap Study'!$AB$166:$AB$213,0)),0,1)</f>
        <v>1</v>
      </c>
      <c r="BC6" s="99">
        <f>IF(ISNA(MATCH($AT6,'Overlap Study'!$V$166:$V$213,0)),0,1)</f>
        <v>1</v>
      </c>
      <c r="BD6" s="99">
        <f>IF(ISNA(MATCH($AT6,'Overlap Study'!$P$166:$P$213,0)),0,1)</f>
        <v>1</v>
      </c>
      <c r="BE6" s="99"/>
      <c r="BF6" s="110"/>
      <c r="BH6" s="158"/>
      <c r="BJ6" s="117"/>
      <c r="BK6" s="169">
        <v>33</v>
      </c>
      <c r="BL6" s="222">
        <f t="shared" si="3"/>
        <v>3</v>
      </c>
      <c r="BM6" s="99">
        <f>IF(ISNA(MATCH(BK6,'Overlap Study'!$BU$220:$BU$243,0)),0,1)</f>
        <v>1</v>
      </c>
      <c r="BN6" s="99">
        <f>IF(ISNA(MATCH(BK6,'Overlap Study'!$BJ$220:$BJ$243,0)),0,1)</f>
        <v>0</v>
      </c>
      <c r="BO6" s="99">
        <f>IF(ISNA(MATCH(BK6,'Overlap Study'!$AZ$220:$AZ$243,0)),0,1)</f>
        <v>0</v>
      </c>
      <c r="BP6" s="99">
        <f>IF(ISNA(MATCH(BK6,'Overlap Study'!$AT$220:$AT$243,0)),0,1)</f>
        <v>0</v>
      </c>
      <c r="BQ6" s="99">
        <f>IF(ISNA(MATCH(BK6,'Overlap Study'!$AN$220:$AN$243,0)),0,1)</f>
        <v>1</v>
      </c>
      <c r="BR6" s="110">
        <f>IF(ISNA(MATCH(BK6,'Overlap Study'!$AH$220:$AH$243,0)),0,1)</f>
        <v>1</v>
      </c>
      <c r="BS6">
        <f t="shared" ca="1" si="9"/>
        <v>11</v>
      </c>
      <c r="BV6" s="117"/>
      <c r="BW6" s="169">
        <v>254</v>
      </c>
      <c r="BX6" s="222">
        <f t="shared" si="4"/>
        <v>2</v>
      </c>
      <c r="BY6" s="99">
        <f>IF(ISNA(MATCH(BW6,'Overlap Study'!$BU$250:$BU$261,0)),0,1)</f>
        <v>1</v>
      </c>
      <c r="BZ6" s="99">
        <f>IF(ISNA(MATCH(BW6,'Overlap Study'!$BJ$250:$BJ$261,0)),0,1)</f>
        <v>0</v>
      </c>
      <c r="CA6" s="99">
        <f>IF(ISNA(MATCH(BW6,'Overlap Study'!$AZ$250:$AZ$261,0)),0,1)</f>
        <v>0</v>
      </c>
      <c r="CB6" s="99">
        <f>IF(ISNA(MATCH(BW6,'Overlap Study'!$AT$250:$AT$261,0)),0,1)</f>
        <v>0</v>
      </c>
      <c r="CC6" s="99">
        <f>IF(ISNA(MATCH(BW6,'Overlap Study'!$AN$250:$AN$261,0)),0,1)</f>
        <v>0</v>
      </c>
      <c r="CD6" s="110">
        <f>IF(ISNA(MATCH(BW6,'Overlap Study'!$AH$250:$AH$261,0)),0,1)</f>
        <v>1</v>
      </c>
      <c r="CE6">
        <f t="shared" ca="1" si="10"/>
        <v>11</v>
      </c>
      <c r="CI6" s="169">
        <v>16</v>
      </c>
      <c r="CJ6" s="222">
        <f t="shared" si="11"/>
        <v>1</v>
      </c>
      <c r="CK6" s="99">
        <f>IF(ISNA(MATCH(CI6,'Overlap Study'!$BU$268:$BU$273,0)),0,1)</f>
        <v>0</v>
      </c>
      <c r="CL6" s="99">
        <f>IF(ISNA(MATCH(CI6,'Overlap Study'!$BJ$268:$BJ$273,0)),0,1)</f>
        <v>0</v>
      </c>
      <c r="CM6" s="99">
        <f>IF(ISNA(MATCH(CI6,'Overlap Study'!$AZ$268:$AZ$273,0)),0,1)</f>
        <v>1</v>
      </c>
      <c r="CN6" s="99">
        <f>IF(ISNA(MATCH(CI6,'Overlap Study'!$AT$268:$AT$273,0)),0,1)</f>
        <v>0</v>
      </c>
      <c r="CO6" s="99">
        <f>IF(ISNA(MATCH(CI6,'Overlap Study'!$AN$268:$AN$273,0)),0,1)</f>
        <v>0</v>
      </c>
      <c r="CP6" s="110">
        <f>IF(ISNA(MATCH(CI6,'Overlap Study'!$AH$268:$AH$273,0)),0,1)</f>
        <v>0</v>
      </c>
      <c r="CQ6">
        <f t="shared" ca="1" si="5"/>
        <v>8</v>
      </c>
      <c r="CU6" s="169">
        <v>148</v>
      </c>
      <c r="CV6" s="222">
        <f t="shared" si="6"/>
        <v>1</v>
      </c>
      <c r="CW6" s="99">
        <f>IF(ISNA(MATCH(CU6,'Overlap Study'!$BU$280:$BU$282,0)),0,1)</f>
        <v>0</v>
      </c>
      <c r="CX6" s="99">
        <f>IF(ISNA(MATCH(CU6,'Overlap Study'!$BJ$280:$BJ$282,0)),0,1)</f>
        <v>0</v>
      </c>
      <c r="CY6" s="99">
        <f>IF(ISNA(MATCH(CU6,'Overlap Study'!$AZ$280:$AZ$282,0)),0,1)</f>
        <v>1</v>
      </c>
      <c r="CZ6" s="99">
        <f>IF(ISNA(MATCH(CU6,'Overlap Study'!$AT$280:$AT$282,0)),0,1)</f>
        <v>0</v>
      </c>
      <c r="DA6" s="99">
        <f>IF(ISNA(MATCH(CU6,'Overlap Study'!$AN$280:$AN$282,0)),0,1)</f>
        <v>0</v>
      </c>
      <c r="DB6" s="110">
        <f>IF(ISNA(MATCH(CU6,'Overlap Study'!$AH$280:$AH$282,0)),0,1)</f>
        <v>0</v>
      </c>
      <c r="DC6">
        <f t="shared" ca="1" si="7"/>
        <v>9</v>
      </c>
    </row>
    <row r="7" spans="1:107">
      <c r="B7" s="111">
        <v>9</v>
      </c>
      <c r="C7" s="99">
        <f t="shared" si="12"/>
        <v>1</v>
      </c>
      <c r="D7" s="110">
        <f t="shared" si="15"/>
        <v>1</v>
      </c>
      <c r="F7" s="211">
        <v>254</v>
      </c>
      <c r="G7" s="202">
        <f t="shared" si="0"/>
        <v>1</v>
      </c>
      <c r="H7" s="10">
        <v>11</v>
      </c>
      <c r="I7" s="216">
        <v>10</v>
      </c>
      <c r="J7" s="217">
        <v>6</v>
      </c>
      <c r="K7" s="110">
        <f t="shared" si="13"/>
        <v>60</v>
      </c>
      <c r="N7" s="100">
        <v>40</v>
      </c>
      <c r="O7" s="99">
        <f t="shared" si="1"/>
        <v>41</v>
      </c>
      <c r="Q7" s="100"/>
      <c r="R7" s="217"/>
      <c r="S7" s="219">
        <v>6</v>
      </c>
      <c r="T7" s="219">
        <v>5</v>
      </c>
      <c r="U7" s="219">
        <f>V7</f>
        <v>2</v>
      </c>
      <c r="V7" s="204">
        <v>2</v>
      </c>
      <c r="W7" s="260">
        <v>0</v>
      </c>
      <c r="X7" s="204">
        <v>0</v>
      </c>
      <c r="Y7" s="217"/>
      <c r="Z7" s="217"/>
      <c r="AB7" s="123">
        <f t="shared" si="14"/>
        <v>6</v>
      </c>
      <c r="AC7">
        <f t="shared" ca="1" si="8"/>
        <v>1</v>
      </c>
      <c r="AD7" s="109">
        <v>67</v>
      </c>
      <c r="AE7" s="109">
        <f ca="1">SUM(INDIRECT(CONCATENATE(AA$5,AB7+1)):INDIRECT(CONCATENATE(AA$6,AB7+1)))</f>
        <v>10</v>
      </c>
      <c r="AF7" s="117">
        <f>IF(ISNA(MATCH(AD7,'Overlap Study'!BU$62:BU$157,0)),0,1)</f>
        <v>1</v>
      </c>
      <c r="AG7" s="99">
        <f>IF(ISNA(MATCH(AD7,'Overlap Study'!BJ$62:BJ$157,0)),0,1)</f>
        <v>1</v>
      </c>
      <c r="AH7" s="99">
        <f>IF(ISNA(MATCH($AD7,'Overlap Study'!AZ$62:AZ$157,0)),0,1)</f>
        <v>1</v>
      </c>
      <c r="AI7" s="99">
        <f>IF(ISNA(MATCH($AD7,'Overlap Study'!AT$62:AT$157,0)),0,1)</f>
        <v>1</v>
      </c>
      <c r="AJ7" s="99">
        <f>IF(ISNA(MATCH($AD7,'Overlap Study'!AN$62:AN$157,0)),0,1)</f>
        <v>0</v>
      </c>
      <c r="AK7" s="110">
        <f>IF(ISNA(MATCH($AD7,'Overlap Study'!AH$62:AH$157,0)),0,1)</f>
        <v>1</v>
      </c>
      <c r="AL7" s="117">
        <f>IF(ISNA(MATCH($AD7,'Overlap Study'!AB$62:AB$157,0)),0,1)</f>
        <v>1</v>
      </c>
      <c r="AM7" s="99">
        <f>IF(ISNA(MATCH($AD7,'Overlap Study'!V$62:V$157,0)),0,1)</f>
        <v>1</v>
      </c>
      <c r="AN7" s="99">
        <f>IF(ISNA(MATCH($AD7,'Overlap Study'!P$62:P$157,0)),0,1)</f>
        <v>1</v>
      </c>
      <c r="AO7" s="99">
        <f>IF(ISNA(MATCH($AD7,'Overlap Study'!H$53:H$132,0)),0,1)</f>
        <v>1</v>
      </c>
      <c r="AP7" s="110">
        <f>IF(ISNA(MATCH($AD7,'Overlap Study'!B$53:B$100,0)),0,1)</f>
        <v>1</v>
      </c>
      <c r="AT7" s="169">
        <v>79</v>
      </c>
      <c r="AU7" s="222">
        <f t="shared" si="2"/>
        <v>6</v>
      </c>
      <c r="AV7" s="99">
        <f>IF(ISNA(MATCH($AT7,'Overlap Study'!$BU$166:$BU$213,0)),0,1)</f>
        <v>0</v>
      </c>
      <c r="AW7" s="99">
        <f>IF(ISNA(MATCH(AT7,'Overlap Study'!BJ$166:BJ$213,0)),0,1)</f>
        <v>1</v>
      </c>
      <c r="AX7" s="99">
        <f>IF(ISNA(MATCH($AT7,'Overlap Study'!AZ$166:AZ$213,0)),0,1)</f>
        <v>0</v>
      </c>
      <c r="AY7" s="99">
        <f>IF(ISNA(MATCH($AT7,'Overlap Study'!AT$166:AT$213,0)),0,1)</f>
        <v>1</v>
      </c>
      <c r="AZ7" s="99">
        <f>IF(ISNA(MATCH($AT7,'Overlap Study'!AN$166:AN$213,0)),0,1)</f>
        <v>1</v>
      </c>
      <c r="BA7" s="99">
        <f>IF(ISNA(MATCH($AT7,'Overlap Study'!AH$166:AH$213,0)),0,1)</f>
        <v>1</v>
      </c>
      <c r="BB7" s="117">
        <f>IF(ISNA(MATCH(AT7,'Overlap Study'!$AB$166:$AB$213,0)),0,1)</f>
        <v>1</v>
      </c>
      <c r="BC7" s="99">
        <f>IF(ISNA(MATCH($AT7,'Overlap Study'!$V$166:$V$213,0)),0,1)</f>
        <v>1</v>
      </c>
      <c r="BD7" s="99">
        <f>IF(ISNA(MATCH($AT7,'Overlap Study'!$P$166:$P$213,0)),0,1)</f>
        <v>0</v>
      </c>
      <c r="BE7" s="99"/>
      <c r="BF7" s="110"/>
      <c r="BH7" s="158"/>
      <c r="BJ7" s="117"/>
      <c r="BK7" s="169">
        <v>85</v>
      </c>
      <c r="BL7" s="222">
        <f t="shared" si="3"/>
        <v>3</v>
      </c>
      <c r="BM7" s="99">
        <f>IF(ISNA(MATCH(BK7,'Overlap Study'!$BU$220:$BU$243,0)),0,1)</f>
        <v>0</v>
      </c>
      <c r="BN7" s="99">
        <f>IF(ISNA(MATCH(BK7,'Overlap Study'!$BJ$220:$BJ$243,0)),0,1)</f>
        <v>1</v>
      </c>
      <c r="BO7" s="99">
        <f>IF(ISNA(MATCH(BK7,'Overlap Study'!$AZ$220:$AZ$243,0)),0,1)</f>
        <v>0</v>
      </c>
      <c r="BP7" s="99">
        <f>IF(ISNA(MATCH(BK7,'Overlap Study'!$AT$220:$AT$243,0)),0,1)</f>
        <v>1</v>
      </c>
      <c r="BQ7" s="99">
        <f>IF(ISNA(MATCH(BK7,'Overlap Study'!$AN$220:$AN$243,0)),0,1)</f>
        <v>0</v>
      </c>
      <c r="BR7" s="110">
        <f>IF(ISNA(MATCH(BK7,'Overlap Study'!$AH$220:$AH$243,0)),0,1)</f>
        <v>1</v>
      </c>
      <c r="BS7">
        <f t="shared" ca="1" si="9"/>
        <v>6</v>
      </c>
      <c r="BU7" s="1"/>
      <c r="BV7" s="117"/>
      <c r="BW7" s="169">
        <v>330</v>
      </c>
      <c r="BX7" s="222">
        <f t="shared" si="4"/>
        <v>2</v>
      </c>
      <c r="BY7" s="99">
        <f>IF(ISNA(MATCH(BW7,'Overlap Study'!$BU$250:$BU$261,0)),0,1)</f>
        <v>0</v>
      </c>
      <c r="BZ7" s="99">
        <f>IF(ISNA(MATCH(BW7,'Overlap Study'!$BJ$250:$BJ$261,0)),0,1)</f>
        <v>0</v>
      </c>
      <c r="CA7" s="99">
        <f>IF(ISNA(MATCH(BW7,'Overlap Study'!$AZ$250:$AZ$261,0)),0,1)</f>
        <v>0</v>
      </c>
      <c r="CB7" s="99">
        <f>IF(ISNA(MATCH(BW7,'Overlap Study'!$AT$250:$AT$261,0)),0,1)</f>
        <v>1</v>
      </c>
      <c r="CC7" s="99">
        <f>IF(ISNA(MATCH(BW7,'Overlap Study'!$AN$250:$AN$261,0)),0,1)</f>
        <v>0</v>
      </c>
      <c r="CD7" s="110">
        <f>IF(ISNA(MATCH(BW7,'Overlap Study'!$AH$250:$AH$261,0)),0,1)</f>
        <v>1</v>
      </c>
      <c r="CE7">
        <f t="shared" ca="1" si="10"/>
        <v>8</v>
      </c>
      <c r="CF7" s="202"/>
      <c r="CI7" s="169">
        <v>25</v>
      </c>
      <c r="CJ7" s="222">
        <f t="shared" si="11"/>
        <v>1</v>
      </c>
      <c r="CK7" s="99">
        <f>IF(ISNA(MATCH(CI7,'Overlap Study'!$BU$268:$BU$273,0)),0,1)</f>
        <v>0</v>
      </c>
      <c r="CL7" s="99">
        <f>IF(ISNA(MATCH(CI7,'Overlap Study'!$BJ$268:$BJ$273,0)),0,1)</f>
        <v>0</v>
      </c>
      <c r="CM7" s="99">
        <f>IF(ISNA(MATCH(CI7,'Overlap Study'!$AZ$268:$AZ$273,0)),0,1)</f>
        <v>0</v>
      </c>
      <c r="CN7" s="99">
        <f>IF(ISNA(MATCH(CI7,'Overlap Study'!$AT$268:$AT$273,0)),0,1)</f>
        <v>0</v>
      </c>
      <c r="CO7" s="99">
        <f>IF(ISNA(MATCH(CI7,'Overlap Study'!$AN$268:$AN$273,0)),0,1)</f>
        <v>1</v>
      </c>
      <c r="CP7" s="110">
        <f>IF(ISNA(MATCH(CI7,'Overlap Study'!$AH$268:$AH$273,0)),0,1)</f>
        <v>0</v>
      </c>
      <c r="CQ7">
        <f t="shared" ca="1" si="5"/>
        <v>9</v>
      </c>
      <c r="CR7" s="100"/>
      <c r="CU7" s="169">
        <v>1114</v>
      </c>
      <c r="CV7" s="222">
        <f t="shared" si="6"/>
        <v>1</v>
      </c>
      <c r="CW7" s="99">
        <f>IF(ISNA(MATCH(CU7,'Overlap Study'!$BU$280:$BU$282,0)),0,1)</f>
        <v>0</v>
      </c>
      <c r="CX7" s="99">
        <f>IF(ISNA(MATCH(CU7,'Overlap Study'!$BJ$280:$BJ$282,0)),0,1)</f>
        <v>0</v>
      </c>
      <c r="CY7" s="99">
        <f>IF(ISNA(MATCH(CU7,'Overlap Study'!$AZ$280:$AZ$282,0)),0,1)</f>
        <v>1</v>
      </c>
      <c r="CZ7" s="99">
        <f>IF(ISNA(MATCH(CU7,'Overlap Study'!$AT$280:$AT$282,0)),0,1)</f>
        <v>0</v>
      </c>
      <c r="DA7" s="99">
        <f>IF(ISNA(MATCH(CU7,'Overlap Study'!$AN$280:$AN$282,0)),0,1)</f>
        <v>0</v>
      </c>
      <c r="DB7" s="110">
        <f>IF(ISNA(MATCH(CU7,'Overlap Study'!$AH$280:$AH$282,0)),0,1)</f>
        <v>0</v>
      </c>
      <c r="DC7">
        <f t="shared" ca="1" si="7"/>
        <v>8</v>
      </c>
    </row>
    <row r="8" spans="1:107">
      <c r="B8" s="109">
        <v>11</v>
      </c>
      <c r="C8" s="99">
        <f t="shared" si="12"/>
        <v>1</v>
      </c>
      <c r="D8" s="110">
        <f t="shared" si="15"/>
        <v>0</v>
      </c>
      <c r="F8" s="211">
        <v>67</v>
      </c>
      <c r="G8" s="202">
        <f t="shared" si="0"/>
        <v>1</v>
      </c>
      <c r="H8" s="10">
        <v>10</v>
      </c>
      <c r="I8" s="216">
        <v>4</v>
      </c>
      <c r="J8" s="217">
        <v>7</v>
      </c>
      <c r="K8" s="110">
        <f t="shared" si="13"/>
        <v>28</v>
      </c>
      <c r="N8" s="100">
        <v>51</v>
      </c>
      <c r="O8" s="99">
        <f t="shared" si="1"/>
        <v>2</v>
      </c>
      <c r="Q8" s="100"/>
      <c r="R8" s="217"/>
      <c r="S8" s="219">
        <v>7</v>
      </c>
      <c r="T8" s="219">
        <v>2</v>
      </c>
      <c r="U8" s="219">
        <v>2</v>
      </c>
      <c r="V8" s="204">
        <v>1</v>
      </c>
      <c r="W8" s="260">
        <v>1</v>
      </c>
      <c r="X8" s="204">
        <v>0</v>
      </c>
      <c r="Y8" s="217"/>
      <c r="Z8" s="217"/>
      <c r="AA8" t="str">
        <f>CONCATENATE(AA5,2)</f>
        <v>AF2</v>
      </c>
      <c r="AB8" s="123">
        <f t="shared" si="14"/>
        <v>7</v>
      </c>
      <c r="AC8">
        <f t="shared" ca="1" si="8"/>
        <v>1</v>
      </c>
      <c r="AD8" s="112">
        <v>217</v>
      </c>
      <c r="AE8" s="109">
        <f ca="1">SUM(INDIRECT(CONCATENATE(AA$5,AB8+1)):INDIRECT(CONCATENATE(AA$6,AB8+1)))</f>
        <v>10</v>
      </c>
      <c r="AF8" s="117">
        <f>IF(ISNA(MATCH(AD8,'Overlap Study'!BU$62:BU$157,0)),0,1)</f>
        <v>1</v>
      </c>
      <c r="AG8" s="99">
        <f>IF(ISNA(MATCH(AD8,'Overlap Study'!BJ$62:BJ$157,0)),0,1)</f>
        <v>1</v>
      </c>
      <c r="AH8" s="99">
        <f>IF(ISNA(MATCH($AD8,'Overlap Study'!AZ$62:AZ$157,0)),0,1)</f>
        <v>1</v>
      </c>
      <c r="AI8" s="99">
        <f>IF(ISNA(MATCH($AD8,'Overlap Study'!AT$62:AT$157,0)),0,1)</f>
        <v>1</v>
      </c>
      <c r="AJ8" s="99">
        <f>IF(ISNA(MATCH($AD8,'Overlap Study'!AN$62:AN$157,0)),0,1)</f>
        <v>1</v>
      </c>
      <c r="AK8" s="110">
        <f>IF(ISNA(MATCH($AD8,'Overlap Study'!AH$62:AH$157,0)),0,1)</f>
        <v>1</v>
      </c>
      <c r="AL8" s="117">
        <f>IF(ISNA(MATCH($AD8,'Overlap Study'!AB$62:AB$157,0)),0,1)</f>
        <v>1</v>
      </c>
      <c r="AM8" s="99">
        <f>IF(ISNA(MATCH($AD8,'Overlap Study'!V$62:V$157,0)),0,1)</f>
        <v>1</v>
      </c>
      <c r="AN8" s="99">
        <f>IF(ISNA(MATCH($AD8,'Overlap Study'!P$62:P$157,0)),0,1)</f>
        <v>1</v>
      </c>
      <c r="AO8" s="99">
        <f>IF(ISNA(MATCH($AD8,'Overlap Study'!H$53:H$132,0)),0,1)</f>
        <v>1</v>
      </c>
      <c r="AP8" s="110">
        <f>IF(ISNA(MATCH($AD8,'Overlap Study'!B$53:B$100,0)),0,1)</f>
        <v>0</v>
      </c>
      <c r="AT8" s="169">
        <v>177</v>
      </c>
      <c r="AU8" s="222">
        <f t="shared" si="2"/>
        <v>6</v>
      </c>
      <c r="AV8" s="99">
        <f>IF(ISNA(MATCH($AT8,'Overlap Study'!$BU$166:$BU$213,0)),0,1)</f>
        <v>1</v>
      </c>
      <c r="AW8" s="99">
        <f>IF(ISNA(MATCH(AT8,'Overlap Study'!BJ$166:BJ$213,0)),0,1)</f>
        <v>1</v>
      </c>
      <c r="AX8" s="99">
        <f>IF(ISNA(MATCH($AT8,'Overlap Study'!AZ$166:AZ$213,0)),0,1)</f>
        <v>1</v>
      </c>
      <c r="AY8" s="99">
        <f>IF(ISNA(MATCH($AT8,'Overlap Study'!AT$166:AT$213,0)),0,1)</f>
        <v>1</v>
      </c>
      <c r="AZ8" s="99">
        <f>IF(ISNA(MATCH($AT8,'Overlap Study'!AN$166:AN$213,0)),0,1)</f>
        <v>1</v>
      </c>
      <c r="BA8" s="99">
        <f>IF(ISNA(MATCH($AT8,'Overlap Study'!AH$166:AH$213,0)),0,1)</f>
        <v>0</v>
      </c>
      <c r="BB8" s="117">
        <f>IF(ISNA(MATCH(AT8,'Overlap Study'!$AB$166:$AB$213,0)),0,1)</f>
        <v>1</v>
      </c>
      <c r="BC8" s="99">
        <f>IF(ISNA(MATCH($AT8,'Overlap Study'!$V$166:$V$213,0)),0,1)</f>
        <v>0</v>
      </c>
      <c r="BD8" s="99">
        <f>IF(ISNA(MATCH($AT8,'Overlap Study'!$P$166:$P$213,0)),0,1)</f>
        <v>0</v>
      </c>
      <c r="BE8" s="99"/>
      <c r="BF8" s="110"/>
      <c r="BH8" s="158"/>
      <c r="BJ8" s="117"/>
      <c r="BK8" s="169">
        <v>254</v>
      </c>
      <c r="BL8" s="222">
        <f t="shared" si="3"/>
        <v>3</v>
      </c>
      <c r="BM8" s="99">
        <f>IF(ISNA(MATCH(BK8,'Overlap Study'!$BU$220:$BU$243,0)),0,1)</f>
        <v>1</v>
      </c>
      <c r="BN8" s="99">
        <f>IF(ISNA(MATCH(BK8,'Overlap Study'!$BJ$220:$BJ$243,0)),0,1)</f>
        <v>0</v>
      </c>
      <c r="BO8" s="99">
        <f>IF(ISNA(MATCH(BK8,'Overlap Study'!$AZ$220:$AZ$243,0)),0,1)</f>
        <v>1</v>
      </c>
      <c r="BP8" s="99">
        <f>IF(ISNA(MATCH(BK8,'Overlap Study'!$AT$220:$AT$243,0)),0,1)</f>
        <v>0</v>
      </c>
      <c r="BQ8" s="99">
        <f>IF(ISNA(MATCH(BK8,'Overlap Study'!$AN$220:$AN$243,0)),0,1)</f>
        <v>0</v>
      </c>
      <c r="BR8" s="110">
        <f>IF(ISNA(MATCH(BK8,'Overlap Study'!$AH$220:$AH$243,0)),0,1)</f>
        <v>1</v>
      </c>
      <c r="BS8">
        <f t="shared" ca="1" si="9"/>
        <v>11</v>
      </c>
      <c r="BT8" s="158"/>
      <c r="BV8" s="117"/>
      <c r="BW8" s="169">
        <v>503</v>
      </c>
      <c r="BX8" s="222">
        <f t="shared" si="4"/>
        <v>2</v>
      </c>
      <c r="BY8" s="99">
        <f>IF(ISNA(MATCH(BW8,'Overlap Study'!$BU$250:$BU$261,0)),0,1)</f>
        <v>0</v>
      </c>
      <c r="BZ8" s="99">
        <f>IF(ISNA(MATCH(BW8,'Overlap Study'!$BJ$250:$BJ$261,0)),0,1)</f>
        <v>0</v>
      </c>
      <c r="CA8" s="99">
        <f>IF(ISNA(MATCH(BW8,'Overlap Study'!$AZ$250:$AZ$261,0)),0,1)</f>
        <v>0</v>
      </c>
      <c r="CB8" s="99">
        <f>IF(ISNA(MATCH(BW8,'Overlap Study'!$AT$250:$AT$261,0)),0,1)</f>
        <v>0</v>
      </c>
      <c r="CC8" s="99">
        <f>IF(ISNA(MATCH(BW8,'Overlap Study'!$AN$250:$AN$261,0)),0,1)</f>
        <v>1</v>
      </c>
      <c r="CD8" s="110">
        <f>IF(ISNA(MATCH(BW8,'Overlap Study'!$AH$250:$AH$261,0)),0,1)</f>
        <v>1</v>
      </c>
      <c r="CE8">
        <f t="shared" ca="1" si="10"/>
        <v>4</v>
      </c>
      <c r="CI8" s="169">
        <v>56</v>
      </c>
      <c r="CJ8" s="222">
        <f t="shared" si="11"/>
        <v>1</v>
      </c>
      <c r="CK8" s="99">
        <f>IF(ISNA(MATCH(CI8,'Overlap Study'!$BU$268:$BU$273,0)),0,1)</f>
        <v>0</v>
      </c>
      <c r="CL8" s="99">
        <f>IF(ISNA(MATCH(CI8,'Overlap Study'!$BJ$268:$BJ$273,0)),0,1)</f>
        <v>0</v>
      </c>
      <c r="CM8" s="99">
        <f>IF(ISNA(MATCH(CI8,'Overlap Study'!$AZ$268:$AZ$273,0)),0,1)</f>
        <v>0</v>
      </c>
      <c r="CN8" s="99">
        <f>IF(ISNA(MATCH(CI8,'Overlap Study'!$AT$268:$AT$273,0)),0,1)</f>
        <v>0</v>
      </c>
      <c r="CO8" s="99">
        <f>IF(ISNA(MATCH(CI8,'Overlap Study'!$AN$268:$AN$273,0)),0,1)</f>
        <v>0</v>
      </c>
      <c r="CP8" s="110">
        <f>IF(ISNA(MATCH(CI8,'Overlap Study'!$AH$268:$AH$273,0)),0,1)</f>
        <v>1</v>
      </c>
      <c r="CQ8">
        <f t="shared" ca="1" si="5"/>
        <v>5</v>
      </c>
      <c r="CR8" s="100"/>
      <c r="CU8" s="169">
        <v>987</v>
      </c>
      <c r="CV8" s="222">
        <f t="shared" si="6"/>
        <v>1</v>
      </c>
      <c r="CW8" s="99">
        <f>IF(ISNA(MATCH(CU8,'Overlap Study'!$BU$280:$BU$282,0)),0,1)</f>
        <v>0</v>
      </c>
      <c r="CX8" s="99">
        <f>IF(ISNA(MATCH(CU8,'Overlap Study'!$BJ$280:$BJ$282,0)),0,1)</f>
        <v>0</v>
      </c>
      <c r="CY8" s="99">
        <f>IF(ISNA(MATCH(CU8,'Overlap Study'!$AZ$280:$AZ$282,0)),0,1)</f>
        <v>0</v>
      </c>
      <c r="CZ8" s="99">
        <f>IF(ISNA(MATCH(CU8,'Overlap Study'!$AT$280:$AT$282,0)),0,1)</f>
        <v>1</v>
      </c>
      <c r="DA8" s="99">
        <f>IF(ISNA(MATCH(CU8,'Overlap Study'!$AN$280:$AN$282,0)),0,1)</f>
        <v>0</v>
      </c>
      <c r="DB8" s="110">
        <f>IF(ISNA(MATCH(CU8,'Overlap Study'!$AH$280:$AH$282,0)),0,1)</f>
        <v>0</v>
      </c>
      <c r="DC8">
        <f t="shared" ca="1" si="7"/>
        <v>6</v>
      </c>
    </row>
    <row r="9" spans="1:107" ht="13.5" thickBot="1">
      <c r="B9" s="112">
        <v>11</v>
      </c>
      <c r="C9" s="99">
        <f t="shared" si="12"/>
        <v>2</v>
      </c>
      <c r="D9" s="110">
        <f t="shared" si="15"/>
        <v>0</v>
      </c>
      <c r="F9" s="211">
        <v>217</v>
      </c>
      <c r="G9" s="202">
        <f t="shared" si="0"/>
        <v>1</v>
      </c>
      <c r="H9" s="10">
        <v>10</v>
      </c>
      <c r="I9" s="216">
        <v>8</v>
      </c>
      <c r="J9" s="217">
        <v>8</v>
      </c>
      <c r="K9" s="110">
        <f t="shared" si="13"/>
        <v>64</v>
      </c>
      <c r="N9" s="238">
        <v>67</v>
      </c>
      <c r="O9" s="99">
        <f t="shared" si="1"/>
        <v>7</v>
      </c>
      <c r="Q9" s="158"/>
      <c r="R9" s="217"/>
      <c r="S9" s="219">
        <v>8</v>
      </c>
      <c r="T9" s="219">
        <v>7</v>
      </c>
      <c r="U9" s="219">
        <f>V9+3</f>
        <v>4</v>
      </c>
      <c r="V9" s="204">
        <v>1</v>
      </c>
      <c r="W9" s="260">
        <v>1</v>
      </c>
      <c r="X9" s="204">
        <v>0</v>
      </c>
      <c r="Y9" s="217"/>
      <c r="Z9" s="217"/>
      <c r="AA9" t="str">
        <f>CONCATENATE(AA6,2)</f>
        <v>Ap2</v>
      </c>
      <c r="AB9" s="123">
        <f t="shared" si="14"/>
        <v>8</v>
      </c>
      <c r="AC9">
        <f t="shared" ca="1" si="8"/>
        <v>1</v>
      </c>
      <c r="AD9" s="109">
        <v>233</v>
      </c>
      <c r="AE9" s="109">
        <f ca="1">SUM(INDIRECT(CONCATENATE(AA$5,AB9+1)):INDIRECT(CONCATENATE(AA$6,AB9+1)))</f>
        <v>10</v>
      </c>
      <c r="AF9" s="117">
        <f>IF(ISNA(MATCH(AD9,'Overlap Study'!BU$62:BU$157,0)),0,1)</f>
        <v>1</v>
      </c>
      <c r="AG9" s="99">
        <f>IF(ISNA(MATCH(AD9,'Overlap Study'!BJ$62:BJ$157,0)),0,1)</f>
        <v>0</v>
      </c>
      <c r="AH9" s="99">
        <f>IF(ISNA(MATCH($AD9,'Overlap Study'!AZ$62:AZ$157,0)),0,1)</f>
        <v>1</v>
      </c>
      <c r="AI9" s="99">
        <f>IF(ISNA(MATCH($AD9,'Overlap Study'!AT$62:AT$157,0)),0,1)</f>
        <v>1</v>
      </c>
      <c r="AJ9" s="99">
        <f>IF(ISNA(MATCH($AD9,'Overlap Study'!AN$62:AN$157,0)),0,1)</f>
        <v>1</v>
      </c>
      <c r="AK9" s="110">
        <f>IF(ISNA(MATCH($AD9,'Overlap Study'!AH$62:AH$157,0)),0,1)</f>
        <v>1</v>
      </c>
      <c r="AL9" s="117">
        <f>IF(ISNA(MATCH($AD9,'Overlap Study'!AB$62:AB$157,0)),0,1)</f>
        <v>1</v>
      </c>
      <c r="AM9" s="99">
        <f>IF(ISNA(MATCH($AD9,'Overlap Study'!V$62:V$157,0)),0,1)</f>
        <v>1</v>
      </c>
      <c r="AN9" s="99">
        <f>IF(ISNA(MATCH($AD9,'Overlap Study'!P$62:P$157,0)),0,1)</f>
        <v>1</v>
      </c>
      <c r="AO9" s="99">
        <f>IF(ISNA(MATCH($AD9,'Overlap Study'!H$53:H$132,0)),0,1)</f>
        <v>1</v>
      </c>
      <c r="AP9" s="110">
        <f>IF(ISNA(MATCH($AD9,'Overlap Study'!B$53:B$100,0)),0,1)</f>
        <v>1</v>
      </c>
      <c r="AT9" s="169">
        <v>217</v>
      </c>
      <c r="AU9" s="222">
        <f t="shared" si="2"/>
        <v>6</v>
      </c>
      <c r="AV9" s="99">
        <f>IF(ISNA(MATCH($AT9,'Overlap Study'!$BU$166:$BU$213,0)),0,1)</f>
        <v>1</v>
      </c>
      <c r="AW9" s="99">
        <f>IF(ISNA(MATCH(AT9,'Overlap Study'!BJ$166:BJ$213,0)),0,1)</f>
        <v>1</v>
      </c>
      <c r="AX9" s="99">
        <f>IF(ISNA(MATCH($AT9,'Overlap Study'!AZ$166:AZ$213,0)),0,1)</f>
        <v>1</v>
      </c>
      <c r="AY9" s="99">
        <f>IF(ISNA(MATCH($AT9,'Overlap Study'!AT$166:AT$213,0)),0,1)</f>
        <v>0</v>
      </c>
      <c r="AZ9" s="99">
        <f>IF(ISNA(MATCH($AT9,'Overlap Study'!AN$166:AN$213,0)),0,1)</f>
        <v>1</v>
      </c>
      <c r="BA9" s="99">
        <f>IF(ISNA(MATCH($AT9,'Overlap Study'!AH$166:AH$213,0)),0,1)</f>
        <v>1</v>
      </c>
      <c r="BB9" s="117">
        <f>IF(ISNA(MATCH(AT9,'Overlap Study'!$AB$166:$AB$213,0)),0,1)</f>
        <v>0</v>
      </c>
      <c r="BC9" s="99">
        <f>IF(ISNA(MATCH($AT9,'Overlap Study'!$V$166:$V$213,0)),0,1)</f>
        <v>0</v>
      </c>
      <c r="BD9" s="99">
        <f>IF(ISNA(MATCH($AT9,'Overlap Study'!$P$166:$P$213,0)),0,1)</f>
        <v>1</v>
      </c>
      <c r="BE9" s="99"/>
      <c r="BF9" s="110"/>
      <c r="BH9" s="100"/>
      <c r="BJ9" s="117"/>
      <c r="BK9" s="169">
        <v>503</v>
      </c>
      <c r="BL9" s="222">
        <f t="shared" si="3"/>
        <v>3</v>
      </c>
      <c r="BM9" s="99">
        <f>IF(ISNA(MATCH(BK9,'Overlap Study'!$BU$220:$BU$243,0)),0,1)</f>
        <v>0</v>
      </c>
      <c r="BN9" s="99">
        <f>IF(ISNA(MATCH(BK9,'Overlap Study'!$BJ$220:$BJ$243,0)),0,1)</f>
        <v>0</v>
      </c>
      <c r="BO9" s="99">
        <f>IF(ISNA(MATCH(BK9,'Overlap Study'!$AZ$220:$AZ$243,0)),0,1)</f>
        <v>0</v>
      </c>
      <c r="BP9" s="99">
        <f>IF(ISNA(MATCH(BK9,'Overlap Study'!$AT$220:$AT$243,0)),0,1)</f>
        <v>1</v>
      </c>
      <c r="BQ9" s="99">
        <f>IF(ISNA(MATCH(BK9,'Overlap Study'!$AN$220:$AN$243,0)),0,1)</f>
        <v>1</v>
      </c>
      <c r="BR9" s="110">
        <f>IF(ISNA(MATCH(BK9,'Overlap Study'!$AH$220:$AH$243,0)),0,1)</f>
        <v>1</v>
      </c>
      <c r="BS9">
        <f t="shared" ca="1" si="9"/>
        <v>4</v>
      </c>
      <c r="BV9" s="117"/>
      <c r="BW9" s="171">
        <v>968</v>
      </c>
      <c r="BX9" s="222">
        <f t="shared" si="4"/>
        <v>2</v>
      </c>
      <c r="BY9" s="99">
        <f>IF(ISNA(MATCH(BW9,'Overlap Study'!$BU$250:$BU$261,0)),0,1)</f>
        <v>0</v>
      </c>
      <c r="BZ9" s="99">
        <f>IF(ISNA(MATCH(BW9,'Overlap Study'!$BJ$250:$BJ$261,0)),0,1)</f>
        <v>0</v>
      </c>
      <c r="CA9" s="99">
        <f>IF(ISNA(MATCH(BW9,'Overlap Study'!$AZ$250:$AZ$261,0)),0,1)</f>
        <v>1</v>
      </c>
      <c r="CB9" s="99">
        <f>IF(ISNA(MATCH(BW9,'Overlap Study'!$AT$250:$AT$261,0)),0,1)</f>
        <v>0</v>
      </c>
      <c r="CC9" s="99">
        <f>IF(ISNA(MATCH(BW9,'Overlap Study'!$AN$250:$AN$261,0)),0,1)</f>
        <v>1</v>
      </c>
      <c r="CD9" s="110">
        <f>IF(ISNA(MATCH(BW9,'Overlap Study'!$AH$250:$AH$261,0)),0,1)</f>
        <v>0</v>
      </c>
      <c r="CE9">
        <f t="shared" ca="1" si="10"/>
        <v>4</v>
      </c>
      <c r="CI9" s="169">
        <v>64</v>
      </c>
      <c r="CJ9" s="222">
        <f t="shared" si="11"/>
        <v>1</v>
      </c>
      <c r="CK9" s="99">
        <f>IF(ISNA(MATCH(CI9,'Overlap Study'!$BU$268:$BU$273,0)),0,1)</f>
        <v>0</v>
      </c>
      <c r="CL9" s="99">
        <f>IF(ISNA(MATCH(CI9,'Overlap Study'!$BJ$268:$BJ$273,0)),0,1)</f>
        <v>0</v>
      </c>
      <c r="CM9" s="99">
        <f>IF(ISNA(MATCH(CI9,'Overlap Study'!$AZ$268:$AZ$273,0)),0,1)</f>
        <v>0</v>
      </c>
      <c r="CN9" s="99">
        <f>IF(ISNA(MATCH(CI9,'Overlap Study'!$AT$268:$AT$273,0)),0,1)</f>
        <v>0</v>
      </c>
      <c r="CO9" s="99">
        <f>IF(ISNA(MATCH(CI9,'Overlap Study'!$AN$268:$AN$273,0)),0,1)</f>
        <v>0</v>
      </c>
      <c r="CP9" s="110">
        <f>IF(ISNA(MATCH(CI9,'Overlap Study'!$AH$268:$AH$273,0)),0,1)</f>
        <v>1</v>
      </c>
      <c r="CQ9">
        <f t="shared" ca="1" si="5"/>
        <v>4</v>
      </c>
      <c r="CR9" s="100"/>
      <c r="CU9" s="169">
        <v>330</v>
      </c>
      <c r="CV9" s="222">
        <f t="shared" si="6"/>
        <v>1</v>
      </c>
      <c r="CW9" s="99">
        <f>IF(ISNA(MATCH(CU9,'Overlap Study'!$BU$280:$BU$282,0)),0,1)</f>
        <v>0</v>
      </c>
      <c r="CX9" s="99">
        <f>IF(ISNA(MATCH(CU9,'Overlap Study'!$BJ$280:$BJ$282,0)),0,1)</f>
        <v>0</v>
      </c>
      <c r="CY9" s="99">
        <f>IF(ISNA(MATCH(CU9,'Overlap Study'!$AZ$280:$AZ$282,0)),0,1)</f>
        <v>0</v>
      </c>
      <c r="CZ9" s="99">
        <f>IF(ISNA(MATCH(CU9,'Overlap Study'!$AT$280:$AT$282,0)),0,1)</f>
        <v>0</v>
      </c>
      <c r="DA9" s="99">
        <f>IF(ISNA(MATCH(CU9,'Overlap Study'!$AN$280:$AN$282,0)),0,1)</f>
        <v>0</v>
      </c>
      <c r="DB9" s="110">
        <f>IF(ISNA(MATCH(CU9,'Overlap Study'!$AH$280:$AH$282,0)),0,1)</f>
        <v>1</v>
      </c>
      <c r="DC9">
        <f t="shared" ca="1" si="7"/>
        <v>8</v>
      </c>
    </row>
    <row r="10" spans="1:107">
      <c r="B10" s="109">
        <v>11</v>
      </c>
      <c r="C10" s="99">
        <f t="shared" si="12"/>
        <v>3</v>
      </c>
      <c r="D10" s="110">
        <f t="shared" si="15"/>
        <v>3</v>
      </c>
      <c r="F10" s="211">
        <v>233</v>
      </c>
      <c r="G10" s="202">
        <f t="shared" si="0"/>
        <v>1</v>
      </c>
      <c r="H10" s="10">
        <v>10</v>
      </c>
      <c r="I10" s="216">
        <v>7</v>
      </c>
      <c r="J10" s="217">
        <v>9</v>
      </c>
      <c r="K10" s="110">
        <f t="shared" si="13"/>
        <v>63</v>
      </c>
      <c r="N10" s="100">
        <v>70</v>
      </c>
      <c r="O10" s="99">
        <f t="shared" si="1"/>
        <v>89</v>
      </c>
      <c r="Q10" s="100"/>
      <c r="R10" s="217"/>
      <c r="S10" s="219">
        <v>9</v>
      </c>
      <c r="T10" s="219">
        <v>7</v>
      </c>
      <c r="U10" s="219">
        <f>V10</f>
        <v>4</v>
      </c>
      <c r="V10" s="204">
        <v>4</v>
      </c>
      <c r="W10" s="260">
        <v>3</v>
      </c>
      <c r="X10" s="204">
        <v>3</v>
      </c>
      <c r="Y10" s="217"/>
      <c r="Z10" s="217"/>
      <c r="AB10" s="123">
        <f t="shared" si="14"/>
        <v>9</v>
      </c>
      <c r="AC10">
        <f t="shared" ca="1" si="8"/>
        <v>1</v>
      </c>
      <c r="AD10" s="112">
        <v>365</v>
      </c>
      <c r="AE10" s="109">
        <f ca="1">SUM(INDIRECT(CONCATENATE(AA$5,AB10+1)):INDIRECT(CONCATENATE(AA$6,AB10+1)))</f>
        <v>10</v>
      </c>
      <c r="AF10" s="117">
        <f>IF(ISNA(MATCH(AD10,'Overlap Study'!BU$62:BU$157,0)),0,1)</f>
        <v>1</v>
      </c>
      <c r="AG10" s="99">
        <f>IF(ISNA(MATCH(AD10,'Overlap Study'!BJ$62:BJ$157,0)),0,1)</f>
        <v>1</v>
      </c>
      <c r="AH10" s="99">
        <f>IF(ISNA(MATCH($AD10,'Overlap Study'!AZ$62:AZ$157,0)),0,1)</f>
        <v>1</v>
      </c>
      <c r="AI10" s="99">
        <f>IF(ISNA(MATCH($AD10,'Overlap Study'!AT$62:AT$157,0)),0,1)</f>
        <v>1</v>
      </c>
      <c r="AJ10" s="99">
        <f>IF(ISNA(MATCH($AD10,'Overlap Study'!AN$62:AN$157,0)),0,1)</f>
        <v>1</v>
      </c>
      <c r="AK10" s="110">
        <f>IF(ISNA(MATCH($AD10,'Overlap Study'!AH$62:AH$157,0)),0,1)</f>
        <v>1</v>
      </c>
      <c r="AL10" s="117">
        <f>IF(ISNA(MATCH($AD10,'Overlap Study'!AB$62:AB$157,0)),0,1)</f>
        <v>1</v>
      </c>
      <c r="AM10" s="99">
        <f>IF(ISNA(MATCH($AD10,'Overlap Study'!V$62:V$157,0)),0,1)</f>
        <v>0</v>
      </c>
      <c r="AN10" s="99">
        <f>IF(ISNA(MATCH($AD10,'Overlap Study'!P$62:P$157,0)),0,1)</f>
        <v>1</v>
      </c>
      <c r="AO10" s="99">
        <f>IF(ISNA(MATCH($AD10,'Overlap Study'!H$53:H$132,0)),0,1)</f>
        <v>1</v>
      </c>
      <c r="AP10" s="110">
        <f>IF(ISNA(MATCH($AD10,'Overlap Study'!B$53:B$100,0)),0,1)</f>
        <v>1</v>
      </c>
      <c r="AT10" s="169">
        <v>233</v>
      </c>
      <c r="AU10" s="222">
        <f t="shared" si="2"/>
        <v>6</v>
      </c>
      <c r="AV10" s="99">
        <f>IF(ISNA(MATCH($AT10,'Overlap Study'!$BU$166:$BU$213,0)),0,1)</f>
        <v>1</v>
      </c>
      <c r="AW10" s="99">
        <f>IF(ISNA(MATCH(AT10,'Overlap Study'!BJ$166:BJ$213,0)),0,1)</f>
        <v>0</v>
      </c>
      <c r="AX10" s="99">
        <f>IF(ISNA(MATCH($AT10,'Overlap Study'!AZ$166:AZ$213,0)),0,1)</f>
        <v>1</v>
      </c>
      <c r="AY10" s="99">
        <f>IF(ISNA(MATCH($AT10,'Overlap Study'!AT$166:AT$213,0)),0,1)</f>
        <v>1</v>
      </c>
      <c r="AZ10" s="99">
        <f>IF(ISNA(MATCH($AT10,'Overlap Study'!AN$166:AN$213,0)),0,1)</f>
        <v>1</v>
      </c>
      <c r="BA10" s="99">
        <f>IF(ISNA(MATCH($AT10,'Overlap Study'!AH$166:AH$213,0)),0,1)</f>
        <v>1</v>
      </c>
      <c r="BB10" s="117">
        <f>IF(ISNA(MATCH(AT10,'Overlap Study'!$AB$166:$AB$213,0)),0,1)</f>
        <v>0</v>
      </c>
      <c r="BC10" s="99">
        <f>IF(ISNA(MATCH($AT10,'Overlap Study'!$V$166:$V$213,0)),0,1)</f>
        <v>0</v>
      </c>
      <c r="BD10" s="99">
        <f>IF(ISNA(MATCH($AT10,'Overlap Study'!$P$166:$P$213,0)),0,1)</f>
        <v>1</v>
      </c>
      <c r="BE10" s="99"/>
      <c r="BF10" s="110"/>
      <c r="BH10" s="100"/>
      <c r="BJ10" s="117"/>
      <c r="BK10" s="171">
        <v>1114</v>
      </c>
      <c r="BL10" s="222">
        <f t="shared" si="3"/>
        <v>3</v>
      </c>
      <c r="BM10" s="99">
        <f>IF(ISNA(MATCH(BK10,'Overlap Study'!$BU$220:$BU$243,0)),0,1)</f>
        <v>1</v>
      </c>
      <c r="BN10" s="99">
        <f>IF(ISNA(MATCH(BK10,'Overlap Study'!$BJ$220:$BJ$243,0)),0,1)</f>
        <v>0</v>
      </c>
      <c r="BO10" s="99">
        <f>IF(ISNA(MATCH(BK10,'Overlap Study'!$AZ$220:$AZ$243,0)),0,1)</f>
        <v>1</v>
      </c>
      <c r="BP10" s="99">
        <f>IF(ISNA(MATCH(BK10,'Overlap Study'!$AT$220:$AT$243,0)),0,1)</f>
        <v>0</v>
      </c>
      <c r="BQ10" s="99">
        <f>IF(ISNA(MATCH(BK10,'Overlap Study'!$AN$220:$AN$243,0)),0,1)</f>
        <v>1</v>
      </c>
      <c r="BR10" s="110">
        <f>IF(ISNA(MATCH(BK10,'Overlap Study'!$AH$220:$AH$243,0)),0,1)</f>
        <v>0</v>
      </c>
      <c r="BS10">
        <f t="shared" ca="1" si="9"/>
        <v>8</v>
      </c>
      <c r="BV10" s="117"/>
      <c r="BW10" s="169">
        <v>1114</v>
      </c>
      <c r="BX10" s="222">
        <f t="shared" si="4"/>
        <v>2</v>
      </c>
      <c r="BY10" s="99">
        <f>IF(ISNA(MATCH(BW10,'Overlap Study'!$BU$250:$BU$261,0)),0,1)</f>
        <v>1</v>
      </c>
      <c r="BZ10" s="99">
        <f>IF(ISNA(MATCH(BW10,'Overlap Study'!$BJ$250:$BJ$261,0)),0,1)</f>
        <v>0</v>
      </c>
      <c r="CA10" s="99">
        <f>IF(ISNA(MATCH(BW10,'Overlap Study'!$AZ$250:$AZ$261,0)),0,1)</f>
        <v>1</v>
      </c>
      <c r="CB10" s="99">
        <f>IF(ISNA(MATCH(BW10,'Overlap Study'!$AT$250:$AT$261,0)),0,1)</f>
        <v>0</v>
      </c>
      <c r="CC10" s="99">
        <f>IF(ISNA(MATCH(BW10,'Overlap Study'!$AN$250:$AN$261,0)),0,1)</f>
        <v>0</v>
      </c>
      <c r="CD10" s="110">
        <f>IF(ISNA(MATCH(BW10,'Overlap Study'!$AH$250:$AH$261,0)),0,1)</f>
        <v>0</v>
      </c>
      <c r="CE10">
        <f t="shared" ca="1" si="10"/>
        <v>8</v>
      </c>
      <c r="CI10" s="169">
        <v>68</v>
      </c>
      <c r="CJ10" s="222">
        <f t="shared" si="11"/>
        <v>1</v>
      </c>
      <c r="CK10" s="99">
        <f>IF(ISNA(MATCH(CI10,'Overlap Study'!$BU$268:$BU$273,0)),0,1)</f>
        <v>0</v>
      </c>
      <c r="CL10" s="99">
        <f>IF(ISNA(MATCH(CI10,'Overlap Study'!$BJ$268:$BJ$273,0)),0,1)</f>
        <v>1</v>
      </c>
      <c r="CM10" s="99">
        <f>IF(ISNA(MATCH(CI10,'Overlap Study'!$AZ$268:$AZ$273,0)),0,1)</f>
        <v>0</v>
      </c>
      <c r="CN10" s="99">
        <f>IF(ISNA(MATCH(CI10,'Overlap Study'!$AT$268:$AT$273,0)),0,1)</f>
        <v>0</v>
      </c>
      <c r="CO10" s="99">
        <f>IF(ISNA(MATCH(CI10,'Overlap Study'!$AN$268:$AN$273,0)),0,1)</f>
        <v>0</v>
      </c>
      <c r="CP10" s="110">
        <f>IF(ISNA(MATCH(CI10,'Overlap Study'!$AH$268:$AH$273,0)),0,1)</f>
        <v>0</v>
      </c>
      <c r="CQ10">
        <f t="shared" ca="1" si="5"/>
        <v>9</v>
      </c>
      <c r="CR10" s="100"/>
      <c r="CU10" s="169">
        <v>503</v>
      </c>
      <c r="CV10" s="222">
        <f t="shared" si="6"/>
        <v>1</v>
      </c>
      <c r="CW10" s="99">
        <f>IF(ISNA(MATCH(CU10,'Overlap Study'!$BU$280:$BU$282,0)),0,1)</f>
        <v>0</v>
      </c>
      <c r="CX10" s="99">
        <f>IF(ISNA(MATCH(CU10,'Overlap Study'!$BJ$280:$BJ$282,0)),0,1)</f>
        <v>0</v>
      </c>
      <c r="CY10" s="99">
        <f>IF(ISNA(MATCH(CU10,'Overlap Study'!$AZ$280:$AZ$282,0)),0,1)</f>
        <v>0</v>
      </c>
      <c r="CZ10" s="99">
        <f>IF(ISNA(MATCH(CU10,'Overlap Study'!$AT$280:$AT$282,0)),0,1)</f>
        <v>0</v>
      </c>
      <c r="DA10" s="99">
        <f>IF(ISNA(MATCH(CU10,'Overlap Study'!$AN$280:$AN$282,0)),0,1)</f>
        <v>0</v>
      </c>
      <c r="DB10" s="110">
        <f>IF(ISNA(MATCH(CU10,'Overlap Study'!$AH$280:$AH$282,0)),0,1)</f>
        <v>1</v>
      </c>
      <c r="DC10">
        <f t="shared" ca="1" si="7"/>
        <v>4</v>
      </c>
    </row>
    <row r="11" spans="1:107">
      <c r="B11" s="109">
        <v>16</v>
      </c>
      <c r="C11" s="99">
        <f t="shared" si="12"/>
        <v>1</v>
      </c>
      <c r="D11" s="110">
        <f t="shared" si="15"/>
        <v>0</v>
      </c>
      <c r="F11" s="211">
        <v>365</v>
      </c>
      <c r="G11" s="202">
        <f t="shared" si="0"/>
        <v>1</v>
      </c>
      <c r="H11" s="10">
        <v>10</v>
      </c>
      <c r="I11" s="216">
        <v>5</v>
      </c>
      <c r="J11" s="217">
        <v>10</v>
      </c>
      <c r="K11" s="110">
        <f t="shared" si="13"/>
        <v>50</v>
      </c>
      <c r="N11" s="100">
        <v>71</v>
      </c>
      <c r="O11" s="99">
        <f t="shared" si="1"/>
        <v>3</v>
      </c>
      <c r="Q11" s="100"/>
      <c r="R11" s="217"/>
      <c r="S11" s="219">
        <v>10</v>
      </c>
      <c r="T11" s="219">
        <v>5</v>
      </c>
      <c r="U11" s="219">
        <f>V11+1</f>
        <v>2</v>
      </c>
      <c r="V11" s="204">
        <v>1</v>
      </c>
      <c r="W11" s="260">
        <v>1</v>
      </c>
      <c r="X11" s="204">
        <v>1</v>
      </c>
      <c r="Y11" s="217"/>
      <c r="Z11" s="217"/>
      <c r="AB11" s="123">
        <f t="shared" si="14"/>
        <v>10</v>
      </c>
      <c r="AC11">
        <f t="shared" ca="1" si="8"/>
        <v>1</v>
      </c>
      <c r="AD11" s="109">
        <v>469</v>
      </c>
      <c r="AE11" s="109">
        <f ca="1">SUM(INDIRECT(CONCATENATE(AA$5,AB11+1)):INDIRECT(CONCATENATE(AA$6,AB11+1)))</f>
        <v>10</v>
      </c>
      <c r="AF11" s="117">
        <f>IF(ISNA(MATCH(AD11,'Overlap Study'!BU$62:BU$157,0)),0,1)</f>
        <v>1</v>
      </c>
      <c r="AG11" s="99">
        <f>IF(ISNA(MATCH(AD11,'Overlap Study'!BJ$62:BJ$157,0)),0,1)</f>
        <v>1</v>
      </c>
      <c r="AH11" s="99">
        <f>IF(ISNA(MATCH($AD11,'Overlap Study'!AZ$62:AZ$157,0)),0,1)</f>
        <v>1</v>
      </c>
      <c r="AI11" s="99">
        <f>IF(ISNA(MATCH($AD11,'Overlap Study'!AT$62:AT$157,0)),0,1)</f>
        <v>1</v>
      </c>
      <c r="AJ11" s="99">
        <f>IF(ISNA(MATCH($AD11,'Overlap Study'!AN$62:AN$157,0)),0,1)</f>
        <v>1</v>
      </c>
      <c r="AK11" s="110">
        <f>IF(ISNA(MATCH($AD11,'Overlap Study'!AH$62:AH$157,0)),0,1)</f>
        <v>1</v>
      </c>
      <c r="AL11" s="117">
        <f>IF(ISNA(MATCH($AD11,'Overlap Study'!AB$62:AB$157,0)),0,1)</f>
        <v>1</v>
      </c>
      <c r="AM11" s="99">
        <f>IF(ISNA(MATCH($AD11,'Overlap Study'!V$62:V$157,0)),0,1)</f>
        <v>1</v>
      </c>
      <c r="AN11" s="99">
        <f>IF(ISNA(MATCH($AD11,'Overlap Study'!P$62:P$157,0)),0,1)</f>
        <v>1</v>
      </c>
      <c r="AO11" s="99">
        <f>IF(ISNA(MATCH($AD11,'Overlap Study'!H$53:H$132,0)),0,1)</f>
        <v>1</v>
      </c>
      <c r="AP11" s="110">
        <f>IF(ISNA(MATCH($AD11,'Overlap Study'!B$53:B$100,0)),0,1)</f>
        <v>0</v>
      </c>
      <c r="AT11" s="169">
        <v>469</v>
      </c>
      <c r="AU11" s="222">
        <f t="shared" si="2"/>
        <v>6</v>
      </c>
      <c r="AV11" s="99">
        <f>IF(ISNA(MATCH($AT11,'Overlap Study'!$BU$166:$BU$213,0)),0,1)</f>
        <v>1</v>
      </c>
      <c r="AW11" s="99">
        <f>IF(ISNA(MATCH(AT11,'Overlap Study'!BJ$166:BJ$213,0)),0,1)</f>
        <v>0</v>
      </c>
      <c r="AX11" s="99">
        <f>IF(ISNA(MATCH($AT11,'Overlap Study'!AZ$166:AZ$213,0)),0,1)</f>
        <v>0</v>
      </c>
      <c r="AY11" s="99">
        <f>IF(ISNA(MATCH($AT11,'Overlap Study'!AT$166:AT$213,0)),0,1)</f>
        <v>1</v>
      </c>
      <c r="AZ11" s="99">
        <f>IF(ISNA(MATCH($AT11,'Overlap Study'!AN$166:AN$213,0)),0,1)</f>
        <v>1</v>
      </c>
      <c r="BA11" s="99">
        <f>IF(ISNA(MATCH($AT11,'Overlap Study'!AH$166:AH$213,0)),0,1)</f>
        <v>0</v>
      </c>
      <c r="BB11" s="117">
        <f>IF(ISNA(MATCH(AT11,'Overlap Study'!$AB$166:$AB$213,0)),0,1)</f>
        <v>1</v>
      </c>
      <c r="BC11" s="99">
        <f>IF(ISNA(MATCH($AT11,'Overlap Study'!$V$166:$V$213,0)),0,1)</f>
        <v>1</v>
      </c>
      <c r="BD11" s="99">
        <f>IF(ISNA(MATCH($AT11,'Overlap Study'!$P$166:$P$213,0)),0,1)</f>
        <v>1</v>
      </c>
      <c r="BE11" s="99"/>
      <c r="BF11" s="110"/>
      <c r="BH11" s="100"/>
      <c r="BJ11" s="117"/>
      <c r="BK11" s="171">
        <v>16</v>
      </c>
      <c r="BL11" s="222">
        <f t="shared" si="3"/>
        <v>2</v>
      </c>
      <c r="BM11" s="99">
        <f>IF(ISNA(MATCH(BK11,'Overlap Study'!$BU$220:$BU$243,0)),0,1)</f>
        <v>1</v>
      </c>
      <c r="BN11" s="99">
        <f>IF(ISNA(MATCH(BK11,'Overlap Study'!$BJ$220:$BJ$243,0)),0,1)</f>
        <v>0</v>
      </c>
      <c r="BO11" s="99">
        <f>IF(ISNA(MATCH(BK11,'Overlap Study'!$AZ$220:$AZ$243,0)),0,1)</f>
        <v>1</v>
      </c>
      <c r="BP11" s="99">
        <f>IF(ISNA(MATCH(BK11,'Overlap Study'!$AT$220:$AT$243,0)),0,1)</f>
        <v>0</v>
      </c>
      <c r="BQ11" s="99">
        <f>IF(ISNA(MATCH(BK11,'Overlap Study'!$AN$220:$AN$243,0)),0,1)</f>
        <v>0</v>
      </c>
      <c r="BR11" s="110">
        <f>IF(ISNA(MATCH(BK11,'Overlap Study'!$AH$220:$AH$243,0)),0,1)</f>
        <v>0</v>
      </c>
      <c r="BS11">
        <f t="shared" ca="1" si="9"/>
        <v>8</v>
      </c>
      <c r="BV11" s="117"/>
      <c r="BW11" s="169">
        <v>16</v>
      </c>
      <c r="BX11" s="222">
        <f t="shared" si="4"/>
        <v>1</v>
      </c>
      <c r="BY11" s="99">
        <f>IF(ISNA(MATCH(BW11,'Overlap Study'!$BU$250:$BU$261,0)),0,1)</f>
        <v>0</v>
      </c>
      <c r="BZ11" s="99">
        <f>IF(ISNA(MATCH(BW11,'Overlap Study'!$BJ$250:$BJ$261,0)),0,1)</f>
        <v>0</v>
      </c>
      <c r="CA11" s="99">
        <f>IF(ISNA(MATCH(BW11,'Overlap Study'!$AZ$250:$AZ$261,0)),0,1)</f>
        <v>1</v>
      </c>
      <c r="CB11" s="99">
        <f>IF(ISNA(MATCH(BW11,'Overlap Study'!$AT$250:$AT$261,0)),0,1)</f>
        <v>0</v>
      </c>
      <c r="CC11" s="99">
        <f>IF(ISNA(MATCH(BW11,'Overlap Study'!$AN$250:$AN$261,0)),0,1)</f>
        <v>0</v>
      </c>
      <c r="CD11" s="110">
        <f>IF(ISNA(MATCH(BW11,'Overlap Study'!$AH$250:$AH$261,0)),0,1)</f>
        <v>0</v>
      </c>
      <c r="CE11">
        <f t="shared" ca="1" si="10"/>
        <v>8</v>
      </c>
      <c r="CI11" s="169">
        <v>71</v>
      </c>
      <c r="CJ11" s="222">
        <f t="shared" si="11"/>
        <v>1</v>
      </c>
      <c r="CK11" s="99">
        <f>IF(ISNA(MATCH(CI11,'Overlap Study'!$BU$268:$BU$273,0)),0,1)</f>
        <v>0</v>
      </c>
      <c r="CL11" s="99">
        <f>IF(ISNA(MATCH(CI11,'Overlap Study'!$BJ$268:$BJ$273,0)),0,1)</f>
        <v>0</v>
      </c>
      <c r="CM11" s="99">
        <f>IF(ISNA(MATCH(CI11,'Overlap Study'!$AZ$268:$AZ$273,0)),0,1)</f>
        <v>0</v>
      </c>
      <c r="CN11" s="99">
        <f>IF(ISNA(MATCH(CI11,'Overlap Study'!$AT$268:$AT$273,0)),0,1)</f>
        <v>1</v>
      </c>
      <c r="CO11" s="99">
        <f>IF(ISNA(MATCH(CI11,'Overlap Study'!$AN$268:$AN$273,0)),0,1)</f>
        <v>0</v>
      </c>
      <c r="CP11" s="110">
        <f>IF(ISNA(MATCH(CI11,'Overlap Study'!$AH$268:$AH$273,0)),0,1)</f>
        <v>0</v>
      </c>
      <c r="CQ11">
        <f t="shared" ca="1" si="5"/>
        <v>11</v>
      </c>
      <c r="CR11" s="100"/>
      <c r="CU11" s="169">
        <v>190</v>
      </c>
      <c r="CV11" s="222">
        <f t="shared" si="6"/>
        <v>1</v>
      </c>
      <c r="CW11" s="99">
        <f>IF(ISNA(MATCH(CU11,'Overlap Study'!$BU$280:$BU$282,0)),0,1)</f>
        <v>0</v>
      </c>
      <c r="CX11" s="99">
        <f>IF(ISNA(MATCH(CU11,'Overlap Study'!$BJ$280:$BJ$282,0)),0,1)</f>
        <v>0</v>
      </c>
      <c r="CY11" s="99">
        <f>IF(ISNA(MATCH(CU11,'Overlap Study'!$AZ$280:$AZ$282,0)),0,1)</f>
        <v>0</v>
      </c>
      <c r="CZ11" s="99">
        <f>IF(ISNA(MATCH(CU11,'Overlap Study'!$AT$280:$AT$282,0)),0,1)</f>
        <v>1</v>
      </c>
      <c r="DA11" s="99">
        <f>IF(ISNA(MATCH(CU11,'Overlap Study'!$AN$280:$AN$282,0)),0,1)</f>
        <v>0</v>
      </c>
      <c r="DB11" s="110">
        <f>IF(ISNA(MATCH(CU11,'Overlap Study'!$AH$280:$AH$282,0)),0,1)</f>
        <v>0</v>
      </c>
      <c r="DC11">
        <f t="shared" ca="1" si="7"/>
        <v>6</v>
      </c>
    </row>
    <row r="12" spans="1:107" ht="13.5" thickBot="1">
      <c r="B12" s="109">
        <v>16</v>
      </c>
      <c r="C12" s="99">
        <f t="shared" si="12"/>
        <v>2</v>
      </c>
      <c r="D12" s="110">
        <f t="shared" si="15"/>
        <v>0</v>
      </c>
      <c r="F12" s="211">
        <v>469</v>
      </c>
      <c r="G12" s="202">
        <f t="shared" si="0"/>
        <v>1</v>
      </c>
      <c r="H12" s="10">
        <v>10</v>
      </c>
      <c r="I12" s="255">
        <v>6</v>
      </c>
      <c r="J12" s="179">
        <v>11</v>
      </c>
      <c r="K12" s="157">
        <f t="shared" si="13"/>
        <v>66</v>
      </c>
      <c r="N12" s="100">
        <v>78</v>
      </c>
      <c r="O12" s="99">
        <f t="shared" si="1"/>
        <v>213</v>
      </c>
      <c r="Q12" s="100"/>
      <c r="R12" s="217"/>
      <c r="S12" s="220">
        <v>11</v>
      </c>
      <c r="T12" s="118"/>
      <c r="U12" s="118"/>
      <c r="V12" s="114"/>
      <c r="W12" s="114"/>
      <c r="X12" s="114"/>
      <c r="AB12" s="123">
        <f t="shared" si="14"/>
        <v>11</v>
      </c>
      <c r="AC12">
        <f t="shared" ca="1" si="8"/>
        <v>1</v>
      </c>
      <c r="AD12" s="109">
        <v>25</v>
      </c>
      <c r="AE12" s="109">
        <f ca="1">SUM(INDIRECT(CONCATENATE(AA$5,AB12+1)):INDIRECT(CONCATENATE(AA$6,AB12+1)))</f>
        <v>9</v>
      </c>
      <c r="AF12" s="117">
        <f>IF(ISNA(MATCH(AD12,'Overlap Study'!BU$62:BU$157,0)),0,1)</f>
        <v>1</v>
      </c>
      <c r="AG12" s="99">
        <f>IF(ISNA(MATCH(AD12,'Overlap Study'!BJ$62:BJ$157,0)),0,1)</f>
        <v>1</v>
      </c>
      <c r="AH12" s="99">
        <f>IF(ISNA(MATCH($AD12,'Overlap Study'!AZ$62:AZ$157,0)),0,1)</f>
        <v>1</v>
      </c>
      <c r="AI12" s="99">
        <f>IF(ISNA(MATCH($AD12,'Overlap Study'!AT$62:AT$157,0)),0,1)</f>
        <v>1</v>
      </c>
      <c r="AJ12" s="99">
        <f>IF(ISNA(MATCH($AD12,'Overlap Study'!AN$62:AN$157,0)),0,1)</f>
        <v>1</v>
      </c>
      <c r="AK12" s="110">
        <f>IF(ISNA(MATCH($AD12,'Overlap Study'!AH$62:AH$157,0)),0,1)</f>
        <v>0</v>
      </c>
      <c r="AL12" s="117">
        <f>IF(ISNA(MATCH($AD12,'Overlap Study'!AB$62:AB$157,0)),0,1)</f>
        <v>0</v>
      </c>
      <c r="AM12" s="99">
        <f>IF(ISNA(MATCH($AD12,'Overlap Study'!V$62:V$157,0)),0,1)</f>
        <v>1</v>
      </c>
      <c r="AN12" s="99">
        <f>IF(ISNA(MATCH($AD12,'Overlap Study'!P$62:P$157,0)),0,1)</f>
        <v>1</v>
      </c>
      <c r="AO12" s="99">
        <f>IF(ISNA(MATCH($AD12,'Overlap Study'!H$53:H$132,0)),0,1)</f>
        <v>1</v>
      </c>
      <c r="AP12" s="110">
        <f>IF(ISNA(MATCH($AD12,'Overlap Study'!B$53:B$100,0)),0,1)</f>
        <v>1</v>
      </c>
      <c r="AT12" s="171">
        <v>1114</v>
      </c>
      <c r="AU12" s="222">
        <f t="shared" si="2"/>
        <v>6</v>
      </c>
      <c r="AV12" s="99">
        <f>IF(ISNA(MATCH($AT12,'Overlap Study'!$BU$166:$BU$213,0)),0,1)</f>
        <v>1</v>
      </c>
      <c r="AW12" s="99">
        <f>IF(ISNA(MATCH(AT12,'Overlap Study'!BJ$166:BJ$213,0)),0,1)</f>
        <v>1</v>
      </c>
      <c r="AX12" s="99">
        <f>IF(ISNA(MATCH($AT12,'Overlap Study'!AZ$166:AZ$213,0)),0,1)</f>
        <v>1</v>
      </c>
      <c r="AY12" s="99">
        <f>IF(ISNA(MATCH($AT12,'Overlap Study'!AT$166:AT$213,0)),0,1)</f>
        <v>1</v>
      </c>
      <c r="AZ12" s="99">
        <f>IF(ISNA(MATCH($AT12,'Overlap Study'!AN$166:AN$213,0)),0,1)</f>
        <v>1</v>
      </c>
      <c r="BA12" s="99">
        <f>IF(ISNA(MATCH($AT12,'Overlap Study'!AH$166:AH$213,0)),0,1)</f>
        <v>0</v>
      </c>
      <c r="BB12" s="117">
        <f>IF(ISNA(MATCH(AT12,'Overlap Study'!$AB$166:$AB$213,0)),0,1)</f>
        <v>0</v>
      </c>
      <c r="BC12" s="99">
        <f>IF(ISNA(MATCH($AT12,'Overlap Study'!$V$166:$V$213,0)),0,1)</f>
        <v>1</v>
      </c>
      <c r="BD12" s="99">
        <f>IF(ISNA(MATCH($AT12,'Overlap Study'!$P$166:$P$213,0)),0,1)</f>
        <v>0</v>
      </c>
      <c r="BE12" s="99"/>
      <c r="BF12" s="110"/>
      <c r="BH12" s="100"/>
      <c r="BJ12" s="117"/>
      <c r="BK12" s="169">
        <v>48</v>
      </c>
      <c r="BL12" s="222">
        <f t="shared" si="3"/>
        <v>2</v>
      </c>
      <c r="BM12" s="99">
        <f>IF(ISNA(MATCH(BK12,'Overlap Study'!$BU$220:$BU$243,0)),0,1)</f>
        <v>0</v>
      </c>
      <c r="BN12" s="99">
        <f>IF(ISNA(MATCH(BK12,'Overlap Study'!$BJ$220:$BJ$243,0)),0,1)</f>
        <v>0</v>
      </c>
      <c r="BO12" s="99">
        <f>IF(ISNA(MATCH(BK12,'Overlap Study'!$AZ$220:$AZ$243,0)),0,1)</f>
        <v>0</v>
      </c>
      <c r="BP12" s="99">
        <f>IF(ISNA(MATCH(BK12,'Overlap Study'!$AT$220:$AT$243,0)),0,1)</f>
        <v>1</v>
      </c>
      <c r="BQ12" s="99">
        <f>IF(ISNA(MATCH(BK12,'Overlap Study'!$AN$220:$AN$243,0)),0,1)</f>
        <v>1</v>
      </c>
      <c r="BR12" s="110">
        <f>IF(ISNA(MATCH(BK12,'Overlap Study'!$AH$220:$AH$243,0)),0,1)</f>
        <v>0</v>
      </c>
      <c r="BS12">
        <f t="shared" ca="1" si="9"/>
        <v>6</v>
      </c>
      <c r="BV12" s="117"/>
      <c r="BW12" s="171">
        <v>25</v>
      </c>
      <c r="BX12" s="222">
        <f t="shared" si="4"/>
        <v>1</v>
      </c>
      <c r="BY12" s="99">
        <f>IF(ISNA(MATCH(BW12,'Overlap Study'!$BU$250:$BU$261,0)),0,1)</f>
        <v>0</v>
      </c>
      <c r="BZ12" s="99">
        <f>IF(ISNA(MATCH(BW12,'Overlap Study'!$BJ$250:$BJ$261,0)),0,1)</f>
        <v>0</v>
      </c>
      <c r="CA12" s="99">
        <f>IF(ISNA(MATCH(BW12,'Overlap Study'!$AZ$250:$AZ$261,0)),0,1)</f>
        <v>0</v>
      </c>
      <c r="CB12" s="99">
        <f>IF(ISNA(MATCH(BW12,'Overlap Study'!$AT$250:$AT$261,0)),0,1)</f>
        <v>0</v>
      </c>
      <c r="CC12" s="99">
        <f>IF(ISNA(MATCH(BW12,'Overlap Study'!$AN$250:$AN$261,0)),0,1)</f>
        <v>1</v>
      </c>
      <c r="CD12" s="110">
        <f>IF(ISNA(MATCH(BW12,'Overlap Study'!$AH$250:$AH$261,0)),0,1)</f>
        <v>0</v>
      </c>
      <c r="CE12">
        <f t="shared" ca="1" si="10"/>
        <v>9</v>
      </c>
      <c r="CI12" s="169">
        <v>111</v>
      </c>
      <c r="CJ12" s="222">
        <f t="shared" si="11"/>
        <v>1</v>
      </c>
      <c r="CK12" s="99">
        <f>IF(ISNA(MATCH(CI12,'Overlap Study'!$BU$268:$BU$273,0)),0,1)</f>
        <v>0</v>
      </c>
      <c r="CL12" s="99">
        <f>IF(ISNA(MATCH(CI12,'Overlap Study'!$BJ$268:$BJ$273,0)),0,1)</f>
        <v>1</v>
      </c>
      <c r="CM12" s="99">
        <f>IF(ISNA(MATCH(CI12,'Overlap Study'!$AZ$268:$AZ$273,0)),0,1)</f>
        <v>0</v>
      </c>
      <c r="CN12" s="99">
        <f>IF(ISNA(MATCH(CI12,'Overlap Study'!$AT$268:$AT$273,0)),0,1)</f>
        <v>0</v>
      </c>
      <c r="CO12" s="99">
        <f>IF(ISNA(MATCH(CI12,'Overlap Study'!$AN$268:$AN$273,0)),0,1)</f>
        <v>0</v>
      </c>
      <c r="CP12" s="110">
        <f>IF(ISNA(MATCH(CI12,'Overlap Study'!$AH$268:$AH$273,0)),0,1)</f>
        <v>0</v>
      </c>
      <c r="CQ12">
        <f t="shared" ca="1" si="5"/>
        <v>11</v>
      </c>
      <c r="CR12" s="100"/>
      <c r="CU12" s="169">
        <v>971</v>
      </c>
      <c r="CV12" s="222">
        <f t="shared" si="6"/>
        <v>1</v>
      </c>
      <c r="CW12" s="99">
        <f>IF(ISNA(MATCH(CU12,'Overlap Study'!$BU$280:$BU$282,0)),0,1)</f>
        <v>0</v>
      </c>
      <c r="CX12" s="99">
        <f>IF(ISNA(MATCH(CU12,'Overlap Study'!$BJ$280:$BJ$282,0)),0,1)</f>
        <v>1</v>
      </c>
      <c r="CY12" s="99">
        <f>IF(ISNA(MATCH(CU12,'Overlap Study'!$AZ$280:$AZ$282,0)),0,1)</f>
        <v>0</v>
      </c>
      <c r="CZ12" s="99">
        <f>IF(ISNA(MATCH(CU12,'Overlap Study'!$AT$280:$AT$282,0)),0,1)</f>
        <v>0</v>
      </c>
      <c r="DA12" s="99">
        <f>IF(ISNA(MATCH(CU12,'Overlap Study'!$AN$280:$AN$282,0)),0,1)</f>
        <v>0</v>
      </c>
      <c r="DB12" s="110">
        <f>IF(ISNA(MATCH(CU12,'Overlap Study'!$AH$280:$AH$282,0)),0,1)</f>
        <v>0</v>
      </c>
      <c r="DC12">
        <f t="shared" ca="1" si="7"/>
        <v>3</v>
      </c>
    </row>
    <row r="13" spans="1:107">
      <c r="B13" s="109">
        <v>16</v>
      </c>
      <c r="C13" s="99">
        <f t="shared" si="12"/>
        <v>3</v>
      </c>
      <c r="D13" s="110">
        <f t="shared" si="15"/>
        <v>0</v>
      </c>
      <c r="F13" s="211">
        <v>25</v>
      </c>
      <c r="G13" s="202">
        <f t="shared" si="0"/>
        <v>1</v>
      </c>
      <c r="H13" s="10">
        <v>9</v>
      </c>
      <c r="N13" s="100">
        <v>79</v>
      </c>
      <c r="O13" s="99">
        <f t="shared" si="1"/>
        <v>16</v>
      </c>
      <c r="Q13" s="100"/>
      <c r="R13" s="217"/>
      <c r="S13" s="115"/>
      <c r="V13">
        <f>SUM(U2:U12)</f>
        <v>48</v>
      </c>
      <c r="AB13" s="123">
        <f t="shared" si="14"/>
        <v>12</v>
      </c>
      <c r="AC13">
        <f t="shared" ca="1" si="8"/>
        <v>1</v>
      </c>
      <c r="AD13" s="111">
        <v>27</v>
      </c>
      <c r="AE13" s="109">
        <f ca="1">SUM(INDIRECT(CONCATENATE(AA$5,AB13+1)):INDIRECT(CONCATENATE(AA$6,AB13+1)))</f>
        <v>9</v>
      </c>
      <c r="AF13" s="117">
        <f>IF(ISNA(MATCH(AD13,'Overlap Study'!BU$62:BU$157,0)),0,1)</f>
        <v>1</v>
      </c>
      <c r="AG13" s="99">
        <f>IF(ISNA(MATCH(AD13,'Overlap Study'!BJ$62:BJ$157,0)),0,1)</f>
        <v>1</v>
      </c>
      <c r="AH13" s="99">
        <f>IF(ISNA(MATCH($AD13,'Overlap Study'!AZ$62:AZ$157,0)),0,1)</f>
        <v>1</v>
      </c>
      <c r="AI13" s="99">
        <f>IF(ISNA(MATCH($AD13,'Overlap Study'!AT$62:AT$157,0)),0,1)</f>
        <v>1</v>
      </c>
      <c r="AJ13" s="99">
        <f>IF(ISNA(MATCH($AD13,'Overlap Study'!AN$62:AN$157,0)),0,1)</f>
        <v>1</v>
      </c>
      <c r="AK13" s="110">
        <f>IF(ISNA(MATCH($AD13,'Overlap Study'!AH$62:AH$157,0)),0,1)</f>
        <v>1</v>
      </c>
      <c r="AL13" s="117">
        <f>IF(ISNA(MATCH($AD13,'Overlap Study'!AB$62:AB$157,0)),0,1)</f>
        <v>1</v>
      </c>
      <c r="AM13" s="99">
        <f>IF(ISNA(MATCH($AD13,'Overlap Study'!V$62:V$157,0)),0,1)</f>
        <v>1</v>
      </c>
      <c r="AN13" s="99">
        <f>IF(ISNA(MATCH($AD13,'Overlap Study'!P$62:P$157,0)),0,1)</f>
        <v>1</v>
      </c>
      <c r="AO13" s="99">
        <f>IF(ISNA(MATCH($AD13,'Overlap Study'!H$53:H$132,0)),0,1)</f>
        <v>0</v>
      </c>
      <c r="AP13" s="110">
        <f>IF(ISNA(MATCH($AD13,'Overlap Study'!B$53:B$100,0)),0,1)</f>
        <v>0</v>
      </c>
      <c r="AT13" s="171">
        <v>25</v>
      </c>
      <c r="AU13" s="222">
        <f t="shared" si="2"/>
        <v>5</v>
      </c>
      <c r="AV13" s="99">
        <f>IF(ISNA(MATCH($AT13,'Overlap Study'!$BU$166:$BU$213,0)),0,1)</f>
        <v>1</v>
      </c>
      <c r="AW13" s="99">
        <f>IF(ISNA(MATCH(AT13,'Overlap Study'!BJ$166:BJ$213,0)),0,1)</f>
        <v>1</v>
      </c>
      <c r="AX13" s="99">
        <f>IF(ISNA(MATCH($AT13,'Overlap Study'!AZ$166:AZ$213,0)),0,1)</f>
        <v>0</v>
      </c>
      <c r="AY13" s="99">
        <f>IF(ISNA(MATCH($AT13,'Overlap Study'!AT$166:AT$213,0)),0,1)</f>
        <v>0</v>
      </c>
      <c r="AZ13" s="99">
        <f>IF(ISNA(MATCH($AT13,'Overlap Study'!AN$166:AN$213,0)),0,1)</f>
        <v>1</v>
      </c>
      <c r="BA13" s="99">
        <f>IF(ISNA(MATCH($AT13,'Overlap Study'!AH$166:AH$213,0)),0,1)</f>
        <v>0</v>
      </c>
      <c r="BB13" s="117">
        <f>IF(ISNA(MATCH(AT13,'Overlap Study'!$AB$166:$AB$213,0)),0,1)</f>
        <v>0</v>
      </c>
      <c r="BC13" s="99">
        <f>IF(ISNA(MATCH($AT13,'Overlap Study'!$V$166:$V$213,0)),0,1)</f>
        <v>1</v>
      </c>
      <c r="BD13" s="99">
        <f>IF(ISNA(MATCH($AT13,'Overlap Study'!$P$166:$P$213,0)),0,1)</f>
        <v>1</v>
      </c>
      <c r="BE13" s="99"/>
      <c r="BF13" s="110"/>
      <c r="BH13" s="100"/>
      <c r="BJ13" s="117"/>
      <c r="BK13" s="171">
        <v>111</v>
      </c>
      <c r="BL13" s="222">
        <f t="shared" si="3"/>
        <v>2</v>
      </c>
      <c r="BM13" s="99">
        <f>IF(ISNA(MATCH(BK13,'Overlap Study'!$BU$220:$BU$243,0)),0,1)</f>
        <v>0</v>
      </c>
      <c r="BN13" s="99">
        <f>IF(ISNA(MATCH(BK13,'Overlap Study'!$BJ$220:$BJ$243,0)),0,1)</f>
        <v>1</v>
      </c>
      <c r="BO13" s="99">
        <f>IF(ISNA(MATCH(BK13,'Overlap Study'!$AZ$220:$AZ$243,0)),0,1)</f>
        <v>0</v>
      </c>
      <c r="BP13" s="99">
        <f>IF(ISNA(MATCH(BK13,'Overlap Study'!$AT$220:$AT$243,0)),0,1)</f>
        <v>0</v>
      </c>
      <c r="BQ13" s="99">
        <f>IF(ISNA(MATCH(BK13,'Overlap Study'!$AN$220:$AN$243,0)),0,1)</f>
        <v>1</v>
      </c>
      <c r="BR13" s="110">
        <f>IF(ISNA(MATCH(BK13,'Overlap Study'!$AH$220:$AH$243,0)),0,1)</f>
        <v>0</v>
      </c>
      <c r="BS13">
        <f t="shared" ca="1" si="9"/>
        <v>11</v>
      </c>
      <c r="BV13" s="117"/>
      <c r="BW13" s="169">
        <v>33</v>
      </c>
      <c r="BX13" s="222">
        <f t="shared" si="4"/>
        <v>1</v>
      </c>
      <c r="BY13" s="99">
        <f>IF(ISNA(MATCH(BW13,'Overlap Study'!$BU$250:$BU$261,0)),0,1)</f>
        <v>0</v>
      </c>
      <c r="BZ13" s="99">
        <f>IF(ISNA(MATCH(BW13,'Overlap Study'!$BJ$250:$BJ$261,0)),0,1)</f>
        <v>0</v>
      </c>
      <c r="CA13" s="99">
        <f>IF(ISNA(MATCH(BW13,'Overlap Study'!$AZ$250:$AZ$261,0)),0,1)</f>
        <v>0</v>
      </c>
      <c r="CB13" s="99">
        <f>IF(ISNA(MATCH(BW13,'Overlap Study'!$AT$250:$AT$261,0)),0,1)</f>
        <v>0</v>
      </c>
      <c r="CC13" s="99">
        <f>IF(ISNA(MATCH(BW13,'Overlap Study'!$AN$250:$AN$261,0)),0,1)</f>
        <v>0</v>
      </c>
      <c r="CD13" s="110">
        <f>IF(ISNA(MATCH(BW13,'Overlap Study'!$AH$250:$AH$261,0)),0,1)</f>
        <v>1</v>
      </c>
      <c r="CE13">
        <f t="shared" ca="1" si="10"/>
        <v>11</v>
      </c>
      <c r="CI13" s="169">
        <v>148</v>
      </c>
      <c r="CJ13" s="222">
        <f t="shared" si="11"/>
        <v>1</v>
      </c>
      <c r="CK13" s="99">
        <f>IF(ISNA(MATCH(CI13,'Overlap Study'!$BU$268:$BU$273,0)),0,1)</f>
        <v>0</v>
      </c>
      <c r="CL13" s="99">
        <f>IF(ISNA(MATCH(CI13,'Overlap Study'!$BJ$268:$BJ$273,0)),0,1)</f>
        <v>0</v>
      </c>
      <c r="CM13" s="99">
        <f>IF(ISNA(MATCH(CI13,'Overlap Study'!$AZ$268:$AZ$273,0)),0,1)</f>
        <v>1</v>
      </c>
      <c r="CN13" s="99">
        <f>IF(ISNA(MATCH(CI13,'Overlap Study'!$AT$268:$AT$273,0)),0,1)</f>
        <v>0</v>
      </c>
      <c r="CO13" s="99">
        <f>IF(ISNA(MATCH(CI13,'Overlap Study'!$AN$268:$AN$273,0)),0,1)</f>
        <v>0</v>
      </c>
      <c r="CP13" s="110">
        <f>IF(ISNA(MATCH(CI13,'Overlap Study'!$AH$268:$AH$273,0)),0,1)</f>
        <v>0</v>
      </c>
      <c r="CQ13">
        <f t="shared" ca="1" si="5"/>
        <v>9</v>
      </c>
      <c r="CR13" s="100"/>
      <c r="CU13" s="169">
        <v>294</v>
      </c>
      <c r="CV13" s="222">
        <f t="shared" si="6"/>
        <v>1</v>
      </c>
      <c r="CW13" s="99">
        <f>IF(ISNA(MATCH(CU13,'Overlap Study'!$BU$280:$BU$282,0)),0,1)</f>
        <v>1</v>
      </c>
      <c r="CX13" s="99">
        <f>IF(ISNA(MATCH(CU13,'Overlap Study'!$BJ$280:$BJ$282,0)),0,1)</f>
        <v>0</v>
      </c>
      <c r="CY13" s="99">
        <f>IF(ISNA(MATCH(CU13,'Overlap Study'!$AZ$280:$AZ$282,0)),0,1)</f>
        <v>0</v>
      </c>
      <c r="CZ13" s="99">
        <f>IF(ISNA(MATCH(CU13,'Overlap Study'!$AT$280:$AT$282,0)),0,1)</f>
        <v>0</v>
      </c>
      <c r="DA13" s="99">
        <f>IF(ISNA(MATCH(CU13,'Overlap Study'!$AN$280:$AN$282,0)),0,1)</f>
        <v>0</v>
      </c>
      <c r="DB13" s="110">
        <f>IF(ISNA(MATCH(CU13,'Overlap Study'!$AH$280:$AH$282,0)),0,1)</f>
        <v>0</v>
      </c>
      <c r="DC13">
        <f t="shared" ca="1" si="7"/>
        <v>2</v>
      </c>
    </row>
    <row r="14" spans="1:107">
      <c r="B14" s="109">
        <v>16</v>
      </c>
      <c r="C14" s="99">
        <f t="shared" si="12"/>
        <v>4</v>
      </c>
      <c r="D14" s="110">
        <f t="shared" si="15"/>
        <v>0</v>
      </c>
      <c r="F14" s="211">
        <v>27</v>
      </c>
      <c r="G14" s="202">
        <f t="shared" si="0"/>
        <v>1</v>
      </c>
      <c r="H14" s="10">
        <v>9</v>
      </c>
      <c r="N14" s="100">
        <v>85</v>
      </c>
      <c r="O14" s="99">
        <f t="shared" si="1"/>
        <v>32</v>
      </c>
      <c r="Q14" s="100"/>
      <c r="R14" s="217"/>
      <c r="S14" s="115"/>
      <c r="AB14" s="123">
        <f t="shared" si="14"/>
        <v>13</v>
      </c>
      <c r="AC14">
        <f t="shared" ca="1" si="8"/>
        <v>1</v>
      </c>
      <c r="AD14" s="109">
        <v>45</v>
      </c>
      <c r="AE14" s="109">
        <f ca="1">SUM(INDIRECT(CONCATENATE(AA$5,AB14+1)):INDIRECT(CONCATENATE(AA$6,AB14+1)))</f>
        <v>9</v>
      </c>
      <c r="AF14" s="117">
        <f>IF(ISNA(MATCH(AD14,'Overlap Study'!BU$62:BU$157,0)),0,1)</f>
        <v>0</v>
      </c>
      <c r="AG14" s="99">
        <f>IF(ISNA(MATCH(AD14,'Overlap Study'!BJ$62:BJ$157,0)),0,1)</f>
        <v>1</v>
      </c>
      <c r="AH14" s="99">
        <f>IF(ISNA(MATCH($AD14,'Overlap Study'!AZ$62:AZ$157,0)),0,1)</f>
        <v>1</v>
      </c>
      <c r="AI14" s="99">
        <f>IF(ISNA(MATCH($AD14,'Overlap Study'!AT$62:AT$157,0)),0,1)</f>
        <v>1</v>
      </c>
      <c r="AJ14" s="99">
        <f>IF(ISNA(MATCH($AD14,'Overlap Study'!AN$62:AN$157,0)),0,1)</f>
        <v>0</v>
      </c>
      <c r="AK14" s="110">
        <f>IF(ISNA(MATCH($AD14,'Overlap Study'!AH$62:AH$157,0)),0,1)</f>
        <v>1</v>
      </c>
      <c r="AL14" s="117">
        <f>IF(ISNA(MATCH($AD14,'Overlap Study'!AB$62:AB$157,0)),0,1)</f>
        <v>1</v>
      </c>
      <c r="AM14" s="99">
        <f>IF(ISNA(MATCH($AD14,'Overlap Study'!V$62:V$157,0)),0,1)</f>
        <v>1</v>
      </c>
      <c r="AN14" s="99">
        <f>IF(ISNA(MATCH($AD14,'Overlap Study'!P$62:P$157,0)),0,1)</f>
        <v>1</v>
      </c>
      <c r="AO14" s="99">
        <f>IF(ISNA(MATCH($AD14,'Overlap Study'!H$53:H$132,0)),0,1)</f>
        <v>1</v>
      </c>
      <c r="AP14" s="110">
        <f>IF(ISNA(MATCH($AD14,'Overlap Study'!B$53:B$100,0)),0,1)</f>
        <v>1</v>
      </c>
      <c r="AT14" s="169">
        <v>33</v>
      </c>
      <c r="AU14" s="222">
        <f t="shared" si="2"/>
        <v>5</v>
      </c>
      <c r="AV14" s="99">
        <f>IF(ISNA(MATCH($AT14,'Overlap Study'!$BU$166:$BU$213,0)),0,1)</f>
        <v>1</v>
      </c>
      <c r="AW14" s="99">
        <f>IF(ISNA(MATCH(AT14,'Overlap Study'!BJ$166:BJ$213,0)),0,1)</f>
        <v>1</v>
      </c>
      <c r="AX14" s="99">
        <f>IF(ISNA(MATCH($AT14,'Overlap Study'!AZ$166:AZ$213,0)),0,1)</f>
        <v>1</v>
      </c>
      <c r="AY14" s="99">
        <f>IF(ISNA(MATCH($AT14,'Overlap Study'!AT$166:AT$213,0)),0,1)</f>
        <v>0</v>
      </c>
      <c r="AZ14" s="99">
        <f>IF(ISNA(MATCH($AT14,'Overlap Study'!AN$166:AN$213,0)),0,1)</f>
        <v>1</v>
      </c>
      <c r="BA14" s="99">
        <f>IF(ISNA(MATCH($AT14,'Overlap Study'!AH$166:AH$213,0)),0,1)</f>
        <v>1</v>
      </c>
      <c r="BB14" s="117">
        <f>IF(ISNA(MATCH(AT14,'Overlap Study'!$AB$166:$AB$213,0)),0,1)</f>
        <v>0</v>
      </c>
      <c r="BC14" s="99">
        <f>IF(ISNA(MATCH($AT14,'Overlap Study'!$V$166:$V$213,0)),0,1)</f>
        <v>0</v>
      </c>
      <c r="BD14" s="99">
        <f>IF(ISNA(MATCH($AT14,'Overlap Study'!$P$166:$P$213,0)),0,1)</f>
        <v>0</v>
      </c>
      <c r="BE14" s="99"/>
      <c r="BF14" s="110"/>
      <c r="BH14" s="100"/>
      <c r="BJ14" s="117"/>
      <c r="BK14" s="169">
        <v>135</v>
      </c>
      <c r="BL14" s="222">
        <f t="shared" si="3"/>
        <v>2</v>
      </c>
      <c r="BM14" s="99">
        <f>IF(ISNA(MATCH(BK14,'Overlap Study'!$BU$220:$BU$243,0)),0,1)</f>
        <v>0</v>
      </c>
      <c r="BN14" s="99">
        <f>IF(ISNA(MATCH(BK14,'Overlap Study'!$BJ$220:$BJ$243,0)),0,1)</f>
        <v>1</v>
      </c>
      <c r="BO14" s="99">
        <f>IF(ISNA(MATCH(BK14,'Overlap Study'!$AZ$220:$AZ$243,0)),0,1)</f>
        <v>0</v>
      </c>
      <c r="BP14" s="99">
        <f>IF(ISNA(MATCH(BK14,'Overlap Study'!$AT$220:$AT$243,0)),0,1)</f>
        <v>0</v>
      </c>
      <c r="BQ14" s="99">
        <f>IF(ISNA(MATCH(BK14,'Overlap Study'!$AN$220:$AN$243,0)),0,1)</f>
        <v>0</v>
      </c>
      <c r="BR14" s="110">
        <f>IF(ISNA(MATCH(BK14,'Overlap Study'!$AH$220:$AH$243,0)),0,1)</f>
        <v>1</v>
      </c>
      <c r="BS14">
        <f t="shared" ca="1" si="9"/>
        <v>6</v>
      </c>
      <c r="BV14" s="117"/>
      <c r="BW14" s="169">
        <v>56</v>
      </c>
      <c r="BX14" s="222">
        <f t="shared" si="4"/>
        <v>1</v>
      </c>
      <c r="BY14" s="99">
        <f>IF(ISNA(MATCH(BW14,'Overlap Study'!$BU$250:$BU$261,0)),0,1)</f>
        <v>0</v>
      </c>
      <c r="BZ14" s="99">
        <f>IF(ISNA(MATCH(BW14,'Overlap Study'!$BJ$250:$BJ$261,0)),0,1)</f>
        <v>0</v>
      </c>
      <c r="CA14" s="99">
        <f>IF(ISNA(MATCH(BW14,'Overlap Study'!$AZ$250:$AZ$261,0)),0,1)</f>
        <v>0</v>
      </c>
      <c r="CB14" s="99">
        <f>IF(ISNA(MATCH(BW14,'Overlap Study'!$AT$250:$AT$261,0)),0,1)</f>
        <v>0</v>
      </c>
      <c r="CC14" s="99">
        <f>IF(ISNA(MATCH(BW14,'Overlap Study'!$AN$250:$AN$261,0)),0,1)</f>
        <v>0</v>
      </c>
      <c r="CD14" s="110">
        <f>IF(ISNA(MATCH(BW14,'Overlap Study'!$AH$250:$AH$261,0)),0,1)</f>
        <v>1</v>
      </c>
      <c r="CE14">
        <f t="shared" ca="1" si="10"/>
        <v>5</v>
      </c>
      <c r="CI14" s="169">
        <v>179</v>
      </c>
      <c r="CJ14" s="222">
        <f t="shared" si="11"/>
        <v>1</v>
      </c>
      <c r="CK14" s="99">
        <f>IF(ISNA(MATCH(CI14,'Overlap Study'!$BU$268:$BU$273,0)),0,1)</f>
        <v>0</v>
      </c>
      <c r="CL14" s="99">
        <f>IF(ISNA(MATCH(CI14,'Overlap Study'!$BJ$268:$BJ$273,0)),0,1)</f>
        <v>0</v>
      </c>
      <c r="CM14" s="99">
        <f>IF(ISNA(MATCH(CI14,'Overlap Study'!$AZ$268:$AZ$273,0)),0,1)</f>
        <v>0</v>
      </c>
      <c r="CN14" s="99">
        <f>IF(ISNA(MATCH(CI14,'Overlap Study'!$AT$268:$AT$273,0)),0,1)</f>
        <v>1</v>
      </c>
      <c r="CO14" s="99">
        <f>IF(ISNA(MATCH(CI14,'Overlap Study'!$AN$268:$AN$273,0)),0,1)</f>
        <v>0</v>
      </c>
      <c r="CP14" s="110">
        <f>IF(ISNA(MATCH(CI14,'Overlap Study'!$AH$268:$AH$273,0)),0,1)</f>
        <v>0</v>
      </c>
      <c r="CQ14">
        <f t="shared" ca="1" si="5"/>
        <v>5</v>
      </c>
      <c r="CR14" s="100"/>
      <c r="CU14" s="169">
        <v>296</v>
      </c>
      <c r="CV14" s="222">
        <f t="shared" si="6"/>
        <v>1</v>
      </c>
      <c r="CW14" s="99">
        <f>IF(ISNA(MATCH(CU14,'Overlap Study'!$BU$280:$BU$282,0)),0,1)</f>
        <v>0</v>
      </c>
      <c r="CX14" s="99">
        <f>IF(ISNA(MATCH(CU14,'Overlap Study'!$BJ$280:$BJ$282,0)),0,1)</f>
        <v>0</v>
      </c>
      <c r="CY14" s="99">
        <f>IF(ISNA(MATCH(CU14,'Overlap Study'!$AZ$280:$AZ$282,0)),0,1)</f>
        <v>0</v>
      </c>
      <c r="CZ14" s="99">
        <f>IF(ISNA(MATCH(CU14,'Overlap Study'!$AT$280:$AT$282,0)),0,1)</f>
        <v>0</v>
      </c>
      <c r="DA14" s="99">
        <f>IF(ISNA(MATCH(CU14,'Overlap Study'!$AN$280:$AN$282,0)),0,1)</f>
        <v>1</v>
      </c>
      <c r="DB14" s="110">
        <f>IF(ISNA(MATCH(CU14,'Overlap Study'!$AH$280:$AH$282,0)),0,1)</f>
        <v>0</v>
      </c>
      <c r="DC14">
        <f t="shared" ca="1" si="7"/>
        <v>2</v>
      </c>
    </row>
    <row r="15" spans="1:107" ht="13.5" thickBot="1">
      <c r="B15" s="109">
        <v>16</v>
      </c>
      <c r="C15" s="99">
        <f t="shared" si="12"/>
        <v>5</v>
      </c>
      <c r="D15" s="110">
        <f t="shared" si="15"/>
        <v>0</v>
      </c>
      <c r="F15" s="211">
        <v>45</v>
      </c>
      <c r="G15" s="202">
        <f t="shared" si="0"/>
        <v>1</v>
      </c>
      <c r="H15" s="10">
        <v>9</v>
      </c>
      <c r="N15" s="100">
        <v>88</v>
      </c>
      <c r="O15" s="99">
        <f t="shared" si="1"/>
        <v>43</v>
      </c>
      <c r="Q15" s="100"/>
      <c r="R15" s="217"/>
      <c r="S15" s="115"/>
      <c r="AB15" s="123">
        <f t="shared" si="14"/>
        <v>14</v>
      </c>
      <c r="AC15">
        <f t="shared" ca="1" si="8"/>
        <v>1</v>
      </c>
      <c r="AD15" s="109">
        <v>68</v>
      </c>
      <c r="AE15" s="109">
        <f ca="1">SUM(INDIRECT(CONCATENATE(AA$5,AB15+1)):INDIRECT(CONCATENATE(AA$6,AB15+1)))</f>
        <v>9</v>
      </c>
      <c r="AF15" s="117">
        <f>IF(ISNA(MATCH(AD15,'Overlap Study'!BU$62:BU$157,0)),0,1)</f>
        <v>0</v>
      </c>
      <c r="AG15" s="99">
        <f>IF(ISNA(MATCH(AD15,'Overlap Study'!BJ$62:BJ$157,0)),0,1)</f>
        <v>1</v>
      </c>
      <c r="AH15" s="99">
        <f>IF(ISNA(MATCH($AD15,'Overlap Study'!AZ$62:AZ$157,0)),0,1)</f>
        <v>1</v>
      </c>
      <c r="AI15" s="99">
        <f>IF(ISNA(MATCH($AD15,'Overlap Study'!AT$62:AT$157,0)),0,1)</f>
        <v>1</v>
      </c>
      <c r="AJ15" s="99">
        <f>IF(ISNA(MATCH($AD15,'Overlap Study'!AN$62:AN$157,0)),0,1)</f>
        <v>0</v>
      </c>
      <c r="AK15" s="110">
        <f>IF(ISNA(MATCH($AD15,'Overlap Study'!AH$62:AH$157,0)),0,1)</f>
        <v>1</v>
      </c>
      <c r="AL15" s="117">
        <f>IF(ISNA(MATCH($AD15,'Overlap Study'!AB$62:AB$157,0)),0,1)</f>
        <v>1</v>
      </c>
      <c r="AM15" s="99">
        <f>IF(ISNA(MATCH($AD15,'Overlap Study'!V$62:V$157,0)),0,1)</f>
        <v>1</v>
      </c>
      <c r="AN15" s="99">
        <f>IF(ISNA(MATCH($AD15,'Overlap Study'!P$62:P$157,0)),0,1)</f>
        <v>1</v>
      </c>
      <c r="AO15" s="99">
        <f>IF(ISNA(MATCH($AD15,'Overlap Study'!H$53:H$132,0)),0,1)</f>
        <v>1</v>
      </c>
      <c r="AP15" s="110">
        <f>IF(ISNA(MATCH($AD15,'Overlap Study'!B$53:B$100,0)),0,1)</f>
        <v>1</v>
      </c>
      <c r="AT15" s="169">
        <v>65</v>
      </c>
      <c r="AU15" s="222">
        <f t="shared" si="2"/>
        <v>5</v>
      </c>
      <c r="AV15" s="99">
        <f>IF(ISNA(MATCH($AT15,'Overlap Study'!$BU$166:$BU$213,0)),0,1)</f>
        <v>0</v>
      </c>
      <c r="AW15" s="99">
        <f>IF(ISNA(MATCH(AT15,'Overlap Study'!BJ$166:BJ$213,0)),0,1)</f>
        <v>0</v>
      </c>
      <c r="AX15" s="99">
        <f>IF(ISNA(MATCH($AT15,'Overlap Study'!AZ$166:AZ$213,0)),0,1)</f>
        <v>0</v>
      </c>
      <c r="AY15" s="99">
        <f>IF(ISNA(MATCH($AT15,'Overlap Study'!AT$166:AT$213,0)),0,1)</f>
        <v>1</v>
      </c>
      <c r="AZ15" s="99">
        <f>IF(ISNA(MATCH($AT15,'Overlap Study'!AN$166:AN$213,0)),0,1)</f>
        <v>1</v>
      </c>
      <c r="BA15" s="99">
        <f>IF(ISNA(MATCH($AT15,'Overlap Study'!AH$166:AH$213,0)),0,1)</f>
        <v>1</v>
      </c>
      <c r="BB15" s="117">
        <f>IF(ISNA(MATCH(AT15,'Overlap Study'!$AB$166:$AB$213,0)),0,1)</f>
        <v>0</v>
      </c>
      <c r="BC15" s="99">
        <f>IF(ISNA(MATCH($AT15,'Overlap Study'!$V$166:$V$213,0)),0,1)</f>
        <v>1</v>
      </c>
      <c r="BD15" s="99">
        <f>IF(ISNA(MATCH($AT15,'Overlap Study'!$P$166:$P$213,0)),0,1)</f>
        <v>1</v>
      </c>
      <c r="BE15" s="99"/>
      <c r="BF15" s="110"/>
      <c r="BH15" s="100"/>
      <c r="BJ15" s="117"/>
      <c r="BK15" s="169">
        <v>148</v>
      </c>
      <c r="BL15" s="222">
        <f t="shared" si="3"/>
        <v>2</v>
      </c>
      <c r="BM15" s="99">
        <f>IF(ISNA(MATCH(BK15,'Overlap Study'!$BU$220:$BU$243,0)),0,1)</f>
        <v>1</v>
      </c>
      <c r="BN15" s="99">
        <f>IF(ISNA(MATCH(BK15,'Overlap Study'!$BJ$220:$BJ$243,0)),0,1)</f>
        <v>0</v>
      </c>
      <c r="BO15" s="99">
        <f>IF(ISNA(MATCH(BK15,'Overlap Study'!$AZ$220:$AZ$243,0)),0,1)</f>
        <v>1</v>
      </c>
      <c r="BP15" s="99">
        <f>IF(ISNA(MATCH(BK15,'Overlap Study'!$AT$220:$AT$243,0)),0,1)</f>
        <v>0</v>
      </c>
      <c r="BQ15" s="99">
        <f>IF(ISNA(MATCH(BK15,'Overlap Study'!$AN$220:$AN$243,0)),0,1)</f>
        <v>0</v>
      </c>
      <c r="BR15" s="110">
        <f>IF(ISNA(MATCH(BK15,'Overlap Study'!$AH$220:$AH$243,0)),0,1)</f>
        <v>0</v>
      </c>
      <c r="BS15">
        <f t="shared" ca="1" si="9"/>
        <v>9</v>
      </c>
      <c r="BV15" s="117"/>
      <c r="BW15" s="169">
        <v>60</v>
      </c>
      <c r="BX15" s="222">
        <f t="shared" si="4"/>
        <v>1</v>
      </c>
      <c r="BY15" s="99">
        <f>IF(ISNA(MATCH(BW15,'Overlap Study'!$BU$250:$BU$261,0)),0,1)</f>
        <v>0</v>
      </c>
      <c r="BZ15" s="99">
        <f>IF(ISNA(MATCH(BW15,'Overlap Study'!$BJ$250:$BJ$261,0)),0,1)</f>
        <v>0</v>
      </c>
      <c r="CA15" s="99">
        <f>IF(ISNA(MATCH(BW15,'Overlap Study'!$AZ$250:$AZ$261,0)),0,1)</f>
        <v>1</v>
      </c>
      <c r="CB15" s="99">
        <f>IF(ISNA(MATCH(BW15,'Overlap Study'!$AT$250:$AT$261,0)),0,1)</f>
        <v>0</v>
      </c>
      <c r="CC15" s="99">
        <f>IF(ISNA(MATCH(BW15,'Overlap Study'!$AN$250:$AN$261,0)),0,1)</f>
        <v>0</v>
      </c>
      <c r="CD15" s="110">
        <f>IF(ISNA(MATCH(BW15,'Overlap Study'!$AH$250:$AH$261,0)),0,1)</f>
        <v>0</v>
      </c>
      <c r="CE15">
        <f t="shared" ca="1" si="10"/>
        <v>8</v>
      </c>
      <c r="CI15" s="169">
        <v>190</v>
      </c>
      <c r="CJ15" s="222">
        <f t="shared" si="11"/>
        <v>1</v>
      </c>
      <c r="CK15" s="99">
        <f>IF(ISNA(MATCH(CI15,'Overlap Study'!$BU$268:$BU$273,0)),0,1)</f>
        <v>0</v>
      </c>
      <c r="CL15" s="99">
        <f>IF(ISNA(MATCH(CI15,'Overlap Study'!$BJ$268:$BJ$273,0)),0,1)</f>
        <v>0</v>
      </c>
      <c r="CM15" s="99">
        <f>IF(ISNA(MATCH(CI15,'Overlap Study'!$AZ$268:$AZ$273,0)),0,1)</f>
        <v>0</v>
      </c>
      <c r="CN15" s="99">
        <f>IF(ISNA(MATCH(CI15,'Overlap Study'!$AT$268:$AT$273,0)),0,1)</f>
        <v>1</v>
      </c>
      <c r="CO15" s="99">
        <f>IF(ISNA(MATCH(CI15,'Overlap Study'!$AN$268:$AN$273,0)),0,1)</f>
        <v>0</v>
      </c>
      <c r="CP15" s="110">
        <f>IF(ISNA(MATCH(CI15,'Overlap Study'!$AH$268:$AH$273,0)),0,1)</f>
        <v>0</v>
      </c>
      <c r="CQ15">
        <f t="shared" ca="1" si="5"/>
        <v>6</v>
      </c>
      <c r="CR15" s="100"/>
      <c r="CU15" s="172">
        <v>522</v>
      </c>
      <c r="CV15" s="223">
        <f t="shared" si="6"/>
        <v>1</v>
      </c>
      <c r="CW15" s="98">
        <f>IF(ISNA(MATCH(CU15,'Overlap Study'!$BU$280:$BU$282,0)),0,1)</f>
        <v>0</v>
      </c>
      <c r="CX15" s="98">
        <f>IF(ISNA(MATCH(CU15,'Overlap Study'!$BJ$280:$BJ$282,0)),0,1)</f>
        <v>0</v>
      </c>
      <c r="CY15" s="98">
        <f>IF(ISNA(MATCH(CU15,'Overlap Study'!$AZ$280:$AZ$282,0)),0,1)</f>
        <v>0</v>
      </c>
      <c r="CZ15" s="98">
        <f>IF(ISNA(MATCH(CU15,'Overlap Study'!$AT$280:$AT$282,0)),0,1)</f>
        <v>0</v>
      </c>
      <c r="DA15" s="98">
        <f>IF(ISNA(MATCH(CU15,'Overlap Study'!$AN$280:$AN$282,0)),0,1)</f>
        <v>1</v>
      </c>
      <c r="DB15" s="114">
        <f>IF(ISNA(MATCH(CU15,'Overlap Study'!$AH$280:$AH$282,0)),0,1)</f>
        <v>0</v>
      </c>
      <c r="DC15">
        <f t="shared" ca="1" si="7"/>
        <v>4</v>
      </c>
    </row>
    <row r="16" spans="1:107">
      <c r="B16" s="109">
        <v>16</v>
      </c>
      <c r="C16" s="99">
        <f t="shared" si="12"/>
        <v>6</v>
      </c>
      <c r="D16" s="110">
        <f t="shared" si="15"/>
        <v>0</v>
      </c>
      <c r="F16" s="211">
        <v>68</v>
      </c>
      <c r="G16" s="202">
        <f t="shared" si="0"/>
        <v>1</v>
      </c>
      <c r="H16" s="10">
        <v>9</v>
      </c>
      <c r="N16" s="100">
        <v>102</v>
      </c>
      <c r="O16" s="99">
        <f t="shared" si="1"/>
        <v>91</v>
      </c>
      <c r="Q16" s="100"/>
      <c r="R16" s="217"/>
      <c r="S16" s="115"/>
      <c r="AB16" s="123">
        <f t="shared" si="14"/>
        <v>15</v>
      </c>
      <c r="AC16">
        <f t="shared" ca="1" si="8"/>
        <v>1</v>
      </c>
      <c r="AD16" s="109">
        <v>79</v>
      </c>
      <c r="AE16" s="109">
        <f ca="1">SUM(INDIRECT(CONCATENATE(AA$5,AB16+1)):INDIRECT(CONCATENATE(AA$6,AB16+1)))</f>
        <v>9</v>
      </c>
      <c r="AF16" s="117">
        <f>IF(ISNA(MATCH(AD16,'Overlap Study'!BU$62:BU$157,0)),0,1)</f>
        <v>1</v>
      </c>
      <c r="AG16" s="99">
        <f>IF(ISNA(MATCH(AD16,'Overlap Study'!BJ$62:BJ$157,0)),0,1)</f>
        <v>1</v>
      </c>
      <c r="AH16" s="99">
        <f>IF(ISNA(MATCH($AD16,'Overlap Study'!AZ$62:AZ$157,0)),0,1)</f>
        <v>1</v>
      </c>
      <c r="AI16" s="99">
        <f>IF(ISNA(MATCH($AD16,'Overlap Study'!AT$62:AT$157,0)),0,1)</f>
        <v>1</v>
      </c>
      <c r="AJ16" s="99">
        <f>IF(ISNA(MATCH($AD16,'Overlap Study'!AN$62:AN$157,0)),0,1)</f>
        <v>1</v>
      </c>
      <c r="AK16" s="110">
        <f>IF(ISNA(MATCH($AD16,'Overlap Study'!AH$62:AH$157,0)),0,1)</f>
        <v>1</v>
      </c>
      <c r="AL16" s="117">
        <f>IF(ISNA(MATCH($AD16,'Overlap Study'!AB$62:AB$157,0)),0,1)</f>
        <v>1</v>
      </c>
      <c r="AM16" s="99">
        <f>IF(ISNA(MATCH($AD16,'Overlap Study'!V$62:V$157,0)),0,1)</f>
        <v>1</v>
      </c>
      <c r="AN16" s="99">
        <f>IF(ISNA(MATCH($AD16,'Overlap Study'!P$62:P$157,0)),0,1)</f>
        <v>1</v>
      </c>
      <c r="AO16" s="99">
        <f>IF(ISNA(MATCH($AD16,'Overlap Study'!H$53:H$132,0)),0,1)</f>
        <v>0</v>
      </c>
      <c r="AP16" s="110">
        <f>IF(ISNA(MATCH($AD16,'Overlap Study'!B$53:B$100,0)),0,1)</f>
        <v>0</v>
      </c>
      <c r="AT16" s="169">
        <v>68</v>
      </c>
      <c r="AU16" s="222">
        <f t="shared" si="2"/>
        <v>5</v>
      </c>
      <c r="AV16" s="99">
        <f>IF(ISNA(MATCH($AT16,'Overlap Study'!$BU$166:$BU$213,0)),0,1)</f>
        <v>0</v>
      </c>
      <c r="AW16" s="99">
        <f>IF(ISNA(MATCH(AT16,'Overlap Study'!BJ$166:BJ$213,0)),0,1)</f>
        <v>1</v>
      </c>
      <c r="AX16" s="99">
        <f>IF(ISNA(MATCH($AT16,'Overlap Study'!AZ$166:AZ$213,0)),0,1)</f>
        <v>1</v>
      </c>
      <c r="AY16" s="99">
        <f>IF(ISNA(MATCH($AT16,'Overlap Study'!AT$166:AT$213,0)),0,1)</f>
        <v>1</v>
      </c>
      <c r="AZ16" s="99">
        <f>IF(ISNA(MATCH($AT16,'Overlap Study'!AN$166:AN$213,0)),0,1)</f>
        <v>0</v>
      </c>
      <c r="BA16" s="99">
        <f>IF(ISNA(MATCH($AT16,'Overlap Study'!AH$166:AH$213,0)),0,1)</f>
        <v>0</v>
      </c>
      <c r="BB16" s="117">
        <f>IF(ISNA(MATCH(AT16,'Overlap Study'!$AB$166:$AB$213,0)),0,1)</f>
        <v>0</v>
      </c>
      <c r="BC16" s="99">
        <f>IF(ISNA(MATCH($AT16,'Overlap Study'!$V$166:$V$213,0)),0,1)</f>
        <v>1</v>
      </c>
      <c r="BD16" s="99">
        <f>IF(ISNA(MATCH($AT16,'Overlap Study'!$P$166:$P$213,0)),0,1)</f>
        <v>1</v>
      </c>
      <c r="BE16" s="99"/>
      <c r="BF16" s="110"/>
      <c r="BH16" s="100"/>
      <c r="BJ16" s="117"/>
      <c r="BK16" s="169">
        <v>179</v>
      </c>
      <c r="BL16" s="222">
        <f t="shared" si="3"/>
        <v>2</v>
      </c>
      <c r="BM16" s="99">
        <f>IF(ISNA(MATCH(BK16,'Overlap Study'!$BU$220:$BU$243,0)),0,1)</f>
        <v>0</v>
      </c>
      <c r="BN16" s="99">
        <f>IF(ISNA(MATCH(BK16,'Overlap Study'!$BJ$220:$BJ$243,0)),0,1)</f>
        <v>0</v>
      </c>
      <c r="BO16" s="99">
        <f>IF(ISNA(MATCH(BK16,'Overlap Study'!$AZ$220:$AZ$243,0)),0,1)</f>
        <v>0</v>
      </c>
      <c r="BP16" s="99">
        <f>IF(ISNA(MATCH(BK16,'Overlap Study'!$AT$220:$AT$243,0)),0,1)</f>
        <v>1</v>
      </c>
      <c r="BQ16" s="99">
        <f>IF(ISNA(MATCH(BK16,'Overlap Study'!$AN$220:$AN$243,0)),0,1)</f>
        <v>0</v>
      </c>
      <c r="BR16" s="110">
        <f>IF(ISNA(MATCH(BK16,'Overlap Study'!$AH$220:$AH$243,0)),0,1)</f>
        <v>1</v>
      </c>
      <c r="BS16">
        <f t="shared" ca="1" si="9"/>
        <v>5</v>
      </c>
      <c r="BV16" s="117"/>
      <c r="BW16" s="129">
        <v>64</v>
      </c>
      <c r="BX16" s="222">
        <f t="shared" si="4"/>
        <v>1</v>
      </c>
      <c r="BY16" s="99">
        <f>IF(ISNA(MATCH(BW16,'Overlap Study'!$BU$250:$BU$261,0)),0,1)</f>
        <v>0</v>
      </c>
      <c r="BZ16" s="99">
        <f>IF(ISNA(MATCH(BW16,'Overlap Study'!$BJ$250:$BJ$261,0)),0,1)</f>
        <v>0</v>
      </c>
      <c r="CA16" s="99">
        <f>IF(ISNA(MATCH(BW16,'Overlap Study'!$AZ$250:$AZ$261,0)),0,1)</f>
        <v>0</v>
      </c>
      <c r="CB16" s="99">
        <f>IF(ISNA(MATCH(BW16,'Overlap Study'!$AT$250:$AT$261,0)),0,1)</f>
        <v>0</v>
      </c>
      <c r="CC16" s="99">
        <f>IF(ISNA(MATCH(BW16,'Overlap Study'!$AN$250:$AN$261,0)),0,1)</f>
        <v>0</v>
      </c>
      <c r="CD16" s="110">
        <f>IF(ISNA(MATCH(BW16,'Overlap Study'!$AH$250:$AH$261,0)),0,1)</f>
        <v>1</v>
      </c>
      <c r="CE16">
        <f t="shared" ca="1" si="10"/>
        <v>4</v>
      </c>
      <c r="CI16" s="169">
        <v>195</v>
      </c>
      <c r="CJ16" s="222">
        <f t="shared" si="11"/>
        <v>1</v>
      </c>
      <c r="CK16" s="99">
        <f>IF(ISNA(MATCH(CI16,'Overlap Study'!$BU$268:$BU$273,0)),0,1)</f>
        <v>0</v>
      </c>
      <c r="CL16" s="99">
        <f>IF(ISNA(MATCH(CI16,'Overlap Study'!$BJ$268:$BJ$273,0)),0,1)</f>
        <v>0</v>
      </c>
      <c r="CM16" s="99">
        <f>IF(ISNA(MATCH(CI16,'Overlap Study'!$AZ$268:$AZ$273,0)),0,1)</f>
        <v>0</v>
      </c>
      <c r="CN16" s="99">
        <f>IF(ISNA(MATCH(CI16,'Overlap Study'!$AT$268:$AT$273,0)),0,1)</f>
        <v>0</v>
      </c>
      <c r="CO16" s="99">
        <f>IF(ISNA(MATCH(CI16,'Overlap Study'!$AN$268:$AN$273,0)),0,1)</f>
        <v>1</v>
      </c>
      <c r="CP16" s="110">
        <f>IF(ISNA(MATCH(CI16,'Overlap Study'!$AH$268:$AH$273,0)),0,1)</f>
        <v>0</v>
      </c>
      <c r="CQ16">
        <f t="shared" ca="1" si="5"/>
        <v>4</v>
      </c>
      <c r="CR16" s="100"/>
      <c r="CW16">
        <f t="shared" ref="CW16:DB16" si="16">SUM(CW2:CW15)</f>
        <v>3</v>
      </c>
      <c r="CX16">
        <f t="shared" si="16"/>
        <v>3</v>
      </c>
      <c r="CY16">
        <f t="shared" si="16"/>
        <v>3</v>
      </c>
      <c r="CZ16">
        <f t="shared" si="16"/>
        <v>3</v>
      </c>
      <c r="DA16">
        <f t="shared" si="16"/>
        <v>3</v>
      </c>
      <c r="DB16">
        <f t="shared" si="16"/>
        <v>3</v>
      </c>
    </row>
    <row r="17" spans="2:96" ht="13.5" thickBot="1">
      <c r="B17" s="112">
        <v>16</v>
      </c>
      <c r="C17" s="99">
        <f t="shared" si="12"/>
        <v>7</v>
      </c>
      <c r="D17" s="110">
        <f t="shared" si="15"/>
        <v>0</v>
      </c>
      <c r="F17" s="211">
        <v>79</v>
      </c>
      <c r="G17" s="202">
        <f t="shared" si="0"/>
        <v>1</v>
      </c>
      <c r="H17" s="10">
        <v>9</v>
      </c>
      <c r="N17" s="164">
        <v>111</v>
      </c>
      <c r="O17" s="99">
        <f t="shared" si="1"/>
        <v>4</v>
      </c>
      <c r="Q17" s="100"/>
      <c r="R17" s="217"/>
      <c r="S17" s="115"/>
      <c r="U17" s="100"/>
      <c r="V17" s="1"/>
      <c r="AB17" s="123">
        <f t="shared" si="14"/>
        <v>16</v>
      </c>
      <c r="AC17">
        <f t="shared" ca="1" si="8"/>
        <v>1</v>
      </c>
      <c r="AD17" s="109">
        <v>118</v>
      </c>
      <c r="AE17" s="109">
        <f ca="1">SUM(INDIRECT(CONCATENATE(AA$5,AB17+1)):INDIRECT(CONCATENATE(AA$6,AB17+1)))</f>
        <v>9</v>
      </c>
      <c r="AF17" s="117">
        <f>IF(ISNA(MATCH(AD17,'Overlap Study'!BU$62:BU$157,0)),0,1)</f>
        <v>0</v>
      </c>
      <c r="AG17" s="99">
        <f>IF(ISNA(MATCH(AD17,'Overlap Study'!BJ$62:BJ$157,0)),0,1)</f>
        <v>1</v>
      </c>
      <c r="AH17" s="99">
        <f>IF(ISNA(MATCH($AD17,'Overlap Study'!AZ$62:AZ$157,0)),0,1)</f>
        <v>1</v>
      </c>
      <c r="AI17" s="99">
        <f>IF(ISNA(MATCH($AD17,'Overlap Study'!AT$62:AT$157,0)),0,1)</f>
        <v>1</v>
      </c>
      <c r="AJ17" s="99">
        <f>IF(ISNA(MATCH($AD17,'Overlap Study'!AN$62:AN$157,0)),0,1)</f>
        <v>1</v>
      </c>
      <c r="AK17" s="110">
        <f>IF(ISNA(MATCH($AD17,'Overlap Study'!AH$62:AH$157,0)),0,1)</f>
        <v>1</v>
      </c>
      <c r="AL17" s="117">
        <f>IF(ISNA(MATCH($AD17,'Overlap Study'!AB$62:AB$157,0)),0,1)</f>
        <v>0</v>
      </c>
      <c r="AM17" s="99">
        <f>IF(ISNA(MATCH($AD17,'Overlap Study'!V$62:V$157,0)),0,1)</f>
        <v>1</v>
      </c>
      <c r="AN17" s="99">
        <f>IF(ISNA(MATCH($AD17,'Overlap Study'!P$62:P$157,0)),0,1)</f>
        <v>1</v>
      </c>
      <c r="AO17" s="99">
        <f>IF(ISNA(MATCH($AD17,'Overlap Study'!H$53:H$132,0)),0,1)</f>
        <v>1</v>
      </c>
      <c r="AP17" s="110">
        <f>IF(ISNA(MATCH($AD17,'Overlap Study'!B$53:B$100,0)),0,1)</f>
        <v>1</v>
      </c>
      <c r="AT17" s="169">
        <v>71</v>
      </c>
      <c r="AU17" s="222">
        <f t="shared" si="2"/>
        <v>5</v>
      </c>
      <c r="AV17" s="99">
        <f>IF(ISNA(MATCH($AT17,'Overlap Study'!$BU$166:$BU$213,0)),0,1)</f>
        <v>0</v>
      </c>
      <c r="AW17" s="99">
        <f>IF(ISNA(MATCH(AT17,'Overlap Study'!BJ$166:BJ$213,0)),0,1)</f>
        <v>0</v>
      </c>
      <c r="AX17" s="99">
        <f>IF(ISNA(MATCH($AT17,'Overlap Study'!AZ$166:AZ$213,0)),0,1)</f>
        <v>1</v>
      </c>
      <c r="AY17" s="99">
        <f>IF(ISNA(MATCH($AT17,'Overlap Study'!AT$166:AT$213,0)),0,1)</f>
        <v>1</v>
      </c>
      <c r="AZ17" s="99">
        <f>IF(ISNA(MATCH($AT17,'Overlap Study'!AN$166:AN$213,0)),0,1)</f>
        <v>1</v>
      </c>
      <c r="BA17" s="99">
        <f>IF(ISNA(MATCH($AT17,'Overlap Study'!AH$166:AH$213,0)),0,1)</f>
        <v>0</v>
      </c>
      <c r="BB17" s="117">
        <f>IF(ISNA(MATCH(AT17,'Overlap Study'!$AB$166:$AB$213,0)),0,1)</f>
        <v>1</v>
      </c>
      <c r="BC17" s="99">
        <f>IF(ISNA(MATCH($AT17,'Overlap Study'!$V$166:$V$213,0)),0,1)</f>
        <v>0</v>
      </c>
      <c r="BD17" s="99">
        <f>IF(ISNA(MATCH($AT17,'Overlap Study'!$P$166:$P$213,0)),0,1)</f>
        <v>1</v>
      </c>
      <c r="BE17" s="99"/>
      <c r="BF17" s="110"/>
      <c r="BH17" s="100"/>
      <c r="BJ17" s="117"/>
      <c r="BK17" s="169">
        <v>201</v>
      </c>
      <c r="BL17" s="222">
        <f t="shared" si="3"/>
        <v>2</v>
      </c>
      <c r="BM17" s="99">
        <f>IF(ISNA(MATCH(BK17,'Overlap Study'!$BU$220:$BU$243,0)),0,1)</f>
        <v>1</v>
      </c>
      <c r="BN17" s="99">
        <f>IF(ISNA(MATCH(BK17,'Overlap Study'!$BJ$220:$BJ$243,0)),0,1)</f>
        <v>0</v>
      </c>
      <c r="BO17" s="99">
        <f>IF(ISNA(MATCH(BK17,'Overlap Study'!$AZ$220:$AZ$243,0)),0,1)</f>
        <v>0</v>
      </c>
      <c r="BP17" s="99">
        <f>IF(ISNA(MATCH(BK17,'Overlap Study'!$AT$220:$AT$243,0)),0,1)</f>
        <v>0</v>
      </c>
      <c r="BQ17" s="99">
        <f>IF(ISNA(MATCH(BK17,'Overlap Study'!$AN$220:$AN$243,0)),0,1)</f>
        <v>1</v>
      </c>
      <c r="BR17" s="110">
        <f>IF(ISNA(MATCH(BK17,'Overlap Study'!$AH$220:$AH$243,0)),0,1)</f>
        <v>0</v>
      </c>
      <c r="BS17">
        <f t="shared" ca="1" si="9"/>
        <v>7</v>
      </c>
      <c r="BV17" s="117"/>
      <c r="BW17" s="169">
        <v>68</v>
      </c>
      <c r="BX17" s="222">
        <f t="shared" si="4"/>
        <v>1</v>
      </c>
      <c r="BY17" s="99">
        <f>IF(ISNA(MATCH(BW17,'Overlap Study'!$BU$250:$BU$261,0)),0,1)</f>
        <v>0</v>
      </c>
      <c r="BZ17" s="99">
        <f>IF(ISNA(MATCH(BW17,'Overlap Study'!$BJ$250:$BJ$261,0)),0,1)</f>
        <v>1</v>
      </c>
      <c r="CA17" s="99">
        <f>IF(ISNA(MATCH(BW17,'Overlap Study'!$AZ$250:$AZ$261,0)),0,1)</f>
        <v>0</v>
      </c>
      <c r="CB17" s="99">
        <f>IF(ISNA(MATCH(BW17,'Overlap Study'!$AT$250:$AT$261,0)),0,1)</f>
        <v>0</v>
      </c>
      <c r="CC17" s="99">
        <f>IF(ISNA(MATCH(BW17,'Overlap Study'!$AN$250:$AN$261,0)),0,1)</f>
        <v>0</v>
      </c>
      <c r="CD17" s="110">
        <f>IF(ISNA(MATCH(BW17,'Overlap Study'!$AH$250:$AH$261,0)),0,1)</f>
        <v>0</v>
      </c>
      <c r="CE17">
        <f t="shared" ca="1" si="10"/>
        <v>9</v>
      </c>
      <c r="CI17" s="169">
        <v>233</v>
      </c>
      <c r="CJ17" s="222">
        <f t="shared" si="11"/>
        <v>1</v>
      </c>
      <c r="CK17" s="99">
        <f>IF(ISNA(MATCH(CI17,'Overlap Study'!$BU$268:$BU$273,0)),0,1)</f>
        <v>0</v>
      </c>
      <c r="CL17" s="99">
        <f>IF(ISNA(MATCH(CI17,'Overlap Study'!$BJ$268:$BJ$273,0)),0,1)</f>
        <v>0</v>
      </c>
      <c r="CM17" s="99">
        <f>IF(ISNA(MATCH(CI17,'Overlap Study'!$AZ$268:$AZ$273,0)),0,1)</f>
        <v>0</v>
      </c>
      <c r="CN17" s="99">
        <f>IF(ISNA(MATCH(CI17,'Overlap Study'!$AT$268:$AT$273,0)),0,1)</f>
        <v>1</v>
      </c>
      <c r="CO17" s="99">
        <f>IF(ISNA(MATCH(CI17,'Overlap Study'!$AN$268:$AN$273,0)),0,1)</f>
        <v>0</v>
      </c>
      <c r="CP17" s="110">
        <f>IF(ISNA(MATCH(CI17,'Overlap Study'!$AH$268:$AH$273,0)),0,1)</f>
        <v>0</v>
      </c>
      <c r="CQ17">
        <f t="shared" ca="1" si="5"/>
        <v>10</v>
      </c>
      <c r="CR17" s="100"/>
    </row>
    <row r="18" spans="2:96">
      <c r="B18" s="211">
        <v>16</v>
      </c>
      <c r="C18" s="99">
        <f t="shared" si="12"/>
        <v>8</v>
      </c>
      <c r="D18" s="110">
        <f t="shared" si="15"/>
        <v>8</v>
      </c>
      <c r="F18" s="211">
        <v>118</v>
      </c>
      <c r="G18" s="202">
        <f t="shared" si="0"/>
        <v>1</v>
      </c>
      <c r="H18" s="10">
        <v>9</v>
      </c>
      <c r="N18" s="100">
        <v>141</v>
      </c>
      <c r="O18" s="99">
        <f t="shared" si="1"/>
        <v>59</v>
      </c>
      <c r="Q18" s="100"/>
      <c r="R18" s="217"/>
      <c r="S18" s="115"/>
      <c r="U18" s="100"/>
      <c r="V18" s="1"/>
      <c r="AB18" s="123">
        <f t="shared" si="14"/>
        <v>17</v>
      </c>
      <c r="AC18">
        <f t="shared" ca="1" si="8"/>
        <v>1</v>
      </c>
      <c r="AD18" s="109">
        <v>126</v>
      </c>
      <c r="AE18" s="109">
        <f ca="1">SUM(INDIRECT(CONCATENATE(AA$5,AB18+1)):INDIRECT(CONCATENATE(AA$6,AB18+1)))</f>
        <v>9</v>
      </c>
      <c r="AF18" s="117">
        <f>IF(ISNA(MATCH(AD18,'Overlap Study'!BU$62:BU$157,0)),0,1)</f>
        <v>0</v>
      </c>
      <c r="AG18" s="99">
        <f>IF(ISNA(MATCH(AD18,'Overlap Study'!BJ$62:BJ$157,0)),0,1)</f>
        <v>1</v>
      </c>
      <c r="AH18" s="99">
        <f>IF(ISNA(MATCH($AD18,'Overlap Study'!AZ$62:AZ$157,0)),0,1)</f>
        <v>0</v>
      </c>
      <c r="AI18" s="99">
        <f>IF(ISNA(MATCH($AD18,'Overlap Study'!AT$62:AT$157,0)),0,1)</f>
        <v>1</v>
      </c>
      <c r="AJ18" s="99">
        <f>IF(ISNA(MATCH($AD18,'Overlap Study'!AN$62:AN$157,0)),0,1)</f>
        <v>1</v>
      </c>
      <c r="AK18" s="110">
        <f>IF(ISNA(MATCH($AD18,'Overlap Study'!AH$62:AH$157,0)),0,1)</f>
        <v>1</v>
      </c>
      <c r="AL18" s="117">
        <f>IF(ISNA(MATCH($AD18,'Overlap Study'!AB$62:AB$157,0)),0,1)</f>
        <v>1</v>
      </c>
      <c r="AM18" s="99">
        <f>IF(ISNA(MATCH($AD18,'Overlap Study'!V$62:V$157,0)),0,1)</f>
        <v>1</v>
      </c>
      <c r="AN18" s="99">
        <f>IF(ISNA(MATCH($AD18,'Overlap Study'!P$62:P$157,0)),0,1)</f>
        <v>1</v>
      </c>
      <c r="AO18" s="99">
        <f>IF(ISNA(MATCH($AD18,'Overlap Study'!H$53:H$132,0)),0,1)</f>
        <v>1</v>
      </c>
      <c r="AP18" s="110">
        <f>IF(ISNA(MATCH($AD18,'Overlap Study'!B$53:B$100,0)),0,1)</f>
        <v>1</v>
      </c>
      <c r="AT18" s="169">
        <v>121</v>
      </c>
      <c r="AU18" s="222">
        <f t="shared" si="2"/>
        <v>5</v>
      </c>
      <c r="AV18" s="99">
        <f>IF(ISNA(MATCH($AT18,'Overlap Study'!$BU$166:$BU$213,0)),0,1)</f>
        <v>0</v>
      </c>
      <c r="AW18" s="99">
        <f>IF(ISNA(MATCH(AT18,'Overlap Study'!BJ$166:BJ$213,0)),0,1)</f>
        <v>1</v>
      </c>
      <c r="AX18" s="99">
        <f>IF(ISNA(MATCH($AT18,'Overlap Study'!AZ$166:AZ$213,0)),0,1)</f>
        <v>0</v>
      </c>
      <c r="AY18" s="99">
        <f>IF(ISNA(MATCH($AT18,'Overlap Study'!AT$166:AT$213,0)),0,1)</f>
        <v>1</v>
      </c>
      <c r="AZ18" s="99">
        <f>IF(ISNA(MATCH($AT18,'Overlap Study'!AN$166:AN$213,0)),0,1)</f>
        <v>1</v>
      </c>
      <c r="BA18" s="99">
        <f>IF(ISNA(MATCH($AT18,'Overlap Study'!AH$166:AH$213,0)),0,1)</f>
        <v>0</v>
      </c>
      <c r="BB18" s="117">
        <f>IF(ISNA(MATCH(AT18,'Overlap Study'!$AB$166:$AB$213,0)),0,1)</f>
        <v>1</v>
      </c>
      <c r="BC18" s="99">
        <f>IF(ISNA(MATCH($AT18,'Overlap Study'!$V$166:$V$213,0)),0,1)</f>
        <v>0</v>
      </c>
      <c r="BD18" s="99">
        <f>IF(ISNA(MATCH($AT18,'Overlap Study'!$P$166:$P$213,0)),0,1)</f>
        <v>1</v>
      </c>
      <c r="BE18" s="99"/>
      <c r="BF18" s="110"/>
      <c r="BH18" s="100"/>
      <c r="BJ18" s="117"/>
      <c r="BK18" s="169">
        <v>330</v>
      </c>
      <c r="BL18" s="222">
        <f t="shared" si="3"/>
        <v>2</v>
      </c>
      <c r="BM18" s="99">
        <f>IF(ISNA(MATCH(BK18,'Overlap Study'!$BU$220:$BU$243,0)),0,1)</f>
        <v>0</v>
      </c>
      <c r="BN18" s="99">
        <f>IF(ISNA(MATCH(BK18,'Overlap Study'!$BJ$220:$BJ$243,0)),0,1)</f>
        <v>0</v>
      </c>
      <c r="BO18" s="99">
        <f>IF(ISNA(MATCH(BK18,'Overlap Study'!$AZ$220:$AZ$243,0)),0,1)</f>
        <v>0</v>
      </c>
      <c r="BP18" s="99">
        <f>IF(ISNA(MATCH(BK18,'Overlap Study'!$AT$220:$AT$243,0)),0,1)</f>
        <v>1</v>
      </c>
      <c r="BQ18" s="99">
        <f>IF(ISNA(MATCH(BK18,'Overlap Study'!$AN$220:$AN$243,0)),0,1)</f>
        <v>0</v>
      </c>
      <c r="BR18" s="110">
        <f>IF(ISNA(MATCH(BK18,'Overlap Study'!$AH$220:$AH$243,0)),0,1)</f>
        <v>1</v>
      </c>
      <c r="BS18">
        <f t="shared" ca="1" si="9"/>
        <v>8</v>
      </c>
      <c r="BV18" s="117"/>
      <c r="BW18" s="169">
        <v>71</v>
      </c>
      <c r="BX18" s="222">
        <f t="shared" si="4"/>
        <v>1</v>
      </c>
      <c r="BY18" s="99">
        <f>IF(ISNA(MATCH(BW18,'Overlap Study'!$BU$250:$BU$261,0)),0,1)</f>
        <v>0</v>
      </c>
      <c r="BZ18" s="99">
        <f>IF(ISNA(MATCH(BW18,'Overlap Study'!$BJ$250:$BJ$261,0)),0,1)</f>
        <v>0</v>
      </c>
      <c r="CA18" s="99">
        <f>IF(ISNA(MATCH(BW18,'Overlap Study'!$AZ$250:$AZ$261,0)),0,1)</f>
        <v>0</v>
      </c>
      <c r="CB18" s="99">
        <f>IF(ISNA(MATCH(BW18,'Overlap Study'!$AT$250:$AT$261,0)),0,1)</f>
        <v>1</v>
      </c>
      <c r="CC18" s="99">
        <f>IF(ISNA(MATCH(BW18,'Overlap Study'!$AN$250:$AN$261,0)),0,1)</f>
        <v>0</v>
      </c>
      <c r="CD18" s="110">
        <f>IF(ISNA(MATCH(BW18,'Overlap Study'!$AH$250:$AH$261,0)),0,1)</f>
        <v>0</v>
      </c>
      <c r="CE18">
        <f t="shared" ca="1" si="10"/>
        <v>11</v>
      </c>
      <c r="CI18" s="169">
        <v>247</v>
      </c>
      <c r="CJ18" s="222">
        <f t="shared" si="11"/>
        <v>1</v>
      </c>
      <c r="CK18" s="99">
        <f>IF(ISNA(MATCH(CI18,'Overlap Study'!$BU$268:$BU$273,0)),0,1)</f>
        <v>0</v>
      </c>
      <c r="CL18" s="99">
        <f>IF(ISNA(MATCH(CI18,'Overlap Study'!$BJ$268:$BJ$273,0)),0,1)</f>
        <v>1</v>
      </c>
      <c r="CM18" s="99">
        <f>IF(ISNA(MATCH(CI18,'Overlap Study'!$AZ$268:$AZ$273,0)),0,1)</f>
        <v>0</v>
      </c>
      <c r="CN18" s="99">
        <f>IF(ISNA(MATCH(CI18,'Overlap Study'!$AT$268:$AT$273,0)),0,1)</f>
        <v>0</v>
      </c>
      <c r="CO18" s="99">
        <f>IF(ISNA(MATCH(CI18,'Overlap Study'!$AN$268:$AN$273,0)),0,1)</f>
        <v>0</v>
      </c>
      <c r="CP18" s="110">
        <f>IF(ISNA(MATCH(CI18,'Overlap Study'!$AH$268:$AH$273,0)),0,1)</f>
        <v>0</v>
      </c>
      <c r="CQ18">
        <f t="shared" ca="1" si="5"/>
        <v>3</v>
      </c>
      <c r="CR18" s="100"/>
    </row>
    <row r="19" spans="2:96">
      <c r="B19" s="109">
        <v>20</v>
      </c>
      <c r="C19" s="99">
        <f t="shared" si="12"/>
        <v>1</v>
      </c>
      <c r="D19" s="110">
        <f t="shared" si="15"/>
        <v>0</v>
      </c>
      <c r="F19" s="211">
        <v>148</v>
      </c>
      <c r="G19" s="202">
        <f t="shared" si="0"/>
        <v>1</v>
      </c>
      <c r="H19" s="10">
        <v>9</v>
      </c>
      <c r="N19" s="100">
        <v>148</v>
      </c>
      <c r="O19" s="99">
        <f t="shared" si="1"/>
        <v>18</v>
      </c>
      <c r="Q19" s="100"/>
      <c r="R19" s="217"/>
      <c r="S19" s="115"/>
      <c r="U19" s="158"/>
      <c r="V19" s="1"/>
      <c r="AB19" s="123">
        <f t="shared" si="14"/>
        <v>18</v>
      </c>
      <c r="AC19">
        <f t="shared" ca="1" si="8"/>
        <v>1</v>
      </c>
      <c r="AD19" s="109">
        <v>148</v>
      </c>
      <c r="AE19" s="109">
        <f ca="1">SUM(INDIRECT(CONCATENATE(AA$5,AB19+1)):INDIRECT(CONCATENATE(AA$6,AB19+1)))</f>
        <v>9</v>
      </c>
      <c r="AF19" s="117">
        <f>IF(ISNA(MATCH(AD19,'Overlap Study'!BU$62:BU$157,0)),0,1)</f>
        <v>1</v>
      </c>
      <c r="AG19" s="99">
        <f>IF(ISNA(MATCH(AD19,'Overlap Study'!BJ$62:BJ$157,0)),0,1)</f>
        <v>1</v>
      </c>
      <c r="AH19" s="99">
        <f>IF(ISNA(MATCH($AD19,'Overlap Study'!AZ$62:AZ$157,0)),0,1)</f>
        <v>1</v>
      </c>
      <c r="AI19" s="99">
        <f>IF(ISNA(MATCH($AD19,'Overlap Study'!AT$62:AT$157,0)),0,1)</f>
        <v>1</v>
      </c>
      <c r="AJ19" s="99">
        <f>IF(ISNA(MATCH($AD19,'Overlap Study'!AN$62:AN$157,0)),0,1)</f>
        <v>1</v>
      </c>
      <c r="AK19" s="110">
        <f>IF(ISNA(MATCH($AD19,'Overlap Study'!AH$62:AH$157,0)),0,1)</f>
        <v>1</v>
      </c>
      <c r="AL19" s="117">
        <f>IF(ISNA(MATCH($AD19,'Overlap Study'!AB$62:AB$157,0)),0,1)</f>
        <v>1</v>
      </c>
      <c r="AM19" s="99">
        <f>IF(ISNA(MATCH($AD19,'Overlap Study'!V$62:V$157,0)),0,1)</f>
        <v>0</v>
      </c>
      <c r="AN19" s="99">
        <f>IF(ISNA(MATCH($AD19,'Overlap Study'!P$62:P$157,0)),0,1)</f>
        <v>1</v>
      </c>
      <c r="AO19" s="99">
        <f>IF(ISNA(MATCH($AD19,'Overlap Study'!H$53:H$132,0)),0,1)</f>
        <v>1</v>
      </c>
      <c r="AP19" s="110">
        <f>IF(ISNA(MATCH($AD19,'Overlap Study'!B$53:B$100,0)),0,1)</f>
        <v>0</v>
      </c>
      <c r="AT19" s="169">
        <v>330</v>
      </c>
      <c r="AU19" s="222">
        <f t="shared" si="2"/>
        <v>5</v>
      </c>
      <c r="AV19" s="99">
        <f>IF(ISNA(MATCH($AT19,'Overlap Study'!$BU$166:$BU$213,0)),0,1)</f>
        <v>1</v>
      </c>
      <c r="AW19" s="99">
        <f>IF(ISNA(MATCH(AT19,'Overlap Study'!BJ$166:BJ$213,0)),0,1)</f>
        <v>0</v>
      </c>
      <c r="AX19" s="99">
        <f>IF(ISNA(MATCH($AT19,'Overlap Study'!AZ$166:AZ$213,0)),0,1)</f>
        <v>1</v>
      </c>
      <c r="AY19" s="99">
        <f>IF(ISNA(MATCH($AT19,'Overlap Study'!AT$166:AT$213,0)),0,1)</f>
        <v>1</v>
      </c>
      <c r="AZ19" s="99">
        <f>IF(ISNA(MATCH($AT19,'Overlap Study'!AN$166:AN$213,0)),0,1)</f>
        <v>0</v>
      </c>
      <c r="BA19" s="99">
        <f>IF(ISNA(MATCH($AT19,'Overlap Study'!AH$166:AH$213,0)),0,1)</f>
        <v>1</v>
      </c>
      <c r="BB19" s="117">
        <f>IF(ISNA(MATCH(AT19,'Overlap Study'!$AB$166:$AB$213,0)),0,1)</f>
        <v>1</v>
      </c>
      <c r="BC19" s="99">
        <f>IF(ISNA(MATCH($AT19,'Overlap Study'!$V$166:$V$213,0)),0,1)</f>
        <v>0</v>
      </c>
      <c r="BD19" s="99">
        <f>IF(ISNA(MATCH($AT19,'Overlap Study'!$P$166:$P$213,0)),0,1)</f>
        <v>0</v>
      </c>
      <c r="BE19" s="99"/>
      <c r="BF19" s="110"/>
      <c r="BH19" s="100"/>
      <c r="BJ19" s="117"/>
      <c r="BK19" s="169">
        <v>343</v>
      </c>
      <c r="BL19" s="222">
        <f t="shared" si="3"/>
        <v>2</v>
      </c>
      <c r="BM19" s="99">
        <f>IF(ISNA(MATCH(BK19,'Overlap Study'!$BU$220:$BU$243,0)),0,1)</f>
        <v>1</v>
      </c>
      <c r="BN19" s="99">
        <f>IF(ISNA(MATCH(BK19,'Overlap Study'!$BJ$220:$BJ$243,0)),0,1)</f>
        <v>1</v>
      </c>
      <c r="BO19" s="99">
        <f>IF(ISNA(MATCH(BK19,'Overlap Study'!$AZ$220:$AZ$243,0)),0,1)</f>
        <v>0</v>
      </c>
      <c r="BP19" s="99">
        <f>IF(ISNA(MATCH(BK19,'Overlap Study'!$AT$220:$AT$243,0)),0,1)</f>
        <v>0</v>
      </c>
      <c r="BQ19" s="99">
        <f>IF(ISNA(MATCH(BK19,'Overlap Study'!$AN$220:$AN$243,0)),0,1)</f>
        <v>0</v>
      </c>
      <c r="BR19" s="110">
        <f>IF(ISNA(MATCH(BK19,'Overlap Study'!$AH$220:$AH$243,0)),0,1)</f>
        <v>0</v>
      </c>
      <c r="BS19">
        <f t="shared" ca="1" si="9"/>
        <v>7</v>
      </c>
      <c r="BV19" s="117"/>
      <c r="BW19" s="129">
        <v>108</v>
      </c>
      <c r="BX19" s="222">
        <f t="shared" si="4"/>
        <v>1</v>
      </c>
      <c r="BY19" s="99">
        <f>IF(ISNA(MATCH(BW19,'Overlap Study'!$BU$250:$BU$261,0)),0,1)</f>
        <v>0</v>
      </c>
      <c r="BZ19" s="99">
        <f>IF(ISNA(MATCH(BW19,'Overlap Study'!$BJ$250:$BJ$261,0)),0,1)</f>
        <v>0</v>
      </c>
      <c r="CA19" s="99">
        <f>IF(ISNA(MATCH(BW19,'Overlap Study'!$AZ$250:$AZ$261,0)),0,1)</f>
        <v>0</v>
      </c>
      <c r="CB19" s="99">
        <f>IF(ISNA(MATCH(BW19,'Overlap Study'!$AT$250:$AT$261,0)),0,1)</f>
        <v>0</v>
      </c>
      <c r="CC19" s="99">
        <f>IF(ISNA(MATCH(BW19,'Overlap Study'!$AN$250:$AN$261,0)),0,1)</f>
        <v>0</v>
      </c>
      <c r="CD19" s="110">
        <f>IF(ISNA(MATCH(BW19,'Overlap Study'!$AH$250:$AH$261,0)),0,1)</f>
        <v>1</v>
      </c>
      <c r="CE19">
        <f t="shared" ca="1" si="10"/>
        <v>6</v>
      </c>
      <c r="CG19" s="10"/>
      <c r="CH19" s="10"/>
      <c r="CI19" s="169">
        <v>254</v>
      </c>
      <c r="CJ19" s="222">
        <f t="shared" si="11"/>
        <v>1</v>
      </c>
      <c r="CK19" s="99">
        <f>IF(ISNA(MATCH(CI19,'Overlap Study'!$BU$268:$BU$273,0)),0,1)</f>
        <v>0</v>
      </c>
      <c r="CL19" s="99">
        <f>IF(ISNA(MATCH(CI19,'Overlap Study'!$BJ$268:$BJ$273,0)),0,1)</f>
        <v>0</v>
      </c>
      <c r="CM19" s="99">
        <f>IF(ISNA(MATCH(CI19,'Overlap Study'!$AZ$268:$AZ$273,0)),0,1)</f>
        <v>0</v>
      </c>
      <c r="CN19" s="99">
        <f>IF(ISNA(MATCH(CI19,'Overlap Study'!$AT$268:$AT$273,0)),0,1)</f>
        <v>0</v>
      </c>
      <c r="CO19" s="99">
        <f>IF(ISNA(MATCH(CI19,'Overlap Study'!$AN$268:$AN$273,0)),0,1)</f>
        <v>0</v>
      </c>
      <c r="CP19" s="110">
        <f>IF(ISNA(MATCH(CI19,'Overlap Study'!$AH$268:$AH$273,0)),0,1)</f>
        <v>1</v>
      </c>
      <c r="CQ19">
        <f t="shared" ca="1" si="5"/>
        <v>11</v>
      </c>
      <c r="CR19" s="100"/>
    </row>
    <row r="20" spans="2:96">
      <c r="B20" s="109">
        <v>20</v>
      </c>
      <c r="C20" s="99">
        <f t="shared" si="12"/>
        <v>2</v>
      </c>
      <c r="D20" s="110">
        <f t="shared" si="15"/>
        <v>0</v>
      </c>
      <c r="F20" s="211">
        <v>16</v>
      </c>
      <c r="G20" s="202">
        <f t="shared" si="0"/>
        <v>1</v>
      </c>
      <c r="H20" s="10">
        <v>8</v>
      </c>
      <c r="N20" s="100">
        <v>175</v>
      </c>
      <c r="O20" s="99">
        <f t="shared" si="1"/>
        <v>5</v>
      </c>
      <c r="Q20" s="100"/>
      <c r="R20" s="217"/>
      <c r="S20" s="115"/>
      <c r="U20" s="100"/>
      <c r="V20" s="1"/>
      <c r="AB20" s="123">
        <f t="shared" si="14"/>
        <v>19</v>
      </c>
      <c r="AC20">
        <f t="shared" ca="1" si="8"/>
        <v>1</v>
      </c>
      <c r="AD20" s="109">
        <v>16</v>
      </c>
      <c r="AE20" s="109">
        <f ca="1">SUM(INDIRECT(CONCATENATE(AA$5,AB20+1)):INDIRECT(CONCATENATE(AA$6,AB20+1)))</f>
        <v>8</v>
      </c>
      <c r="AF20" s="117">
        <f>IF(ISNA(MATCH(AD20,'Overlap Study'!BU$62:BU$157,0)),0,1)</f>
        <v>1</v>
      </c>
      <c r="AG20" s="99">
        <f>IF(ISNA(MATCH(AD20,'Overlap Study'!BJ$62:BJ$157,0)),0,1)</f>
        <v>0</v>
      </c>
      <c r="AH20" s="99">
        <f>IF(ISNA(MATCH($AD20,'Overlap Study'!AZ$62:AZ$157,0)),0,1)</f>
        <v>1</v>
      </c>
      <c r="AI20" s="99">
        <f>IF(ISNA(MATCH($AD20,'Overlap Study'!AT$62:AT$157,0)),0,1)</f>
        <v>0</v>
      </c>
      <c r="AJ20" s="99">
        <f>IF(ISNA(MATCH($AD20,'Overlap Study'!AN$62:AN$157,0)),0,1)</f>
        <v>1</v>
      </c>
      <c r="AK20" s="110">
        <f>IF(ISNA(MATCH($AD20,'Overlap Study'!AH$62:AH$157,0)),0,1)</f>
        <v>1</v>
      </c>
      <c r="AL20" s="117">
        <f>IF(ISNA(MATCH($AD20,'Overlap Study'!AB$62:AB$157,0)),0,1)</f>
        <v>1</v>
      </c>
      <c r="AM20" s="99">
        <f>IF(ISNA(MATCH($AD20,'Overlap Study'!V$62:V$157,0)),0,1)</f>
        <v>1</v>
      </c>
      <c r="AN20" s="99">
        <f>IF(ISNA(MATCH($AD20,'Overlap Study'!P$62:P$157,0)),0,1)</f>
        <v>1</v>
      </c>
      <c r="AO20" s="99">
        <f>IF(ISNA(MATCH($AD20,'Overlap Study'!H$53:H$132,0)),0,1)</f>
        <v>0</v>
      </c>
      <c r="AP20" s="110">
        <f>IF(ISNA(MATCH($AD20,'Overlap Study'!B$53:B$100,0)),0,1)</f>
        <v>1</v>
      </c>
      <c r="AT20" s="169">
        <v>343</v>
      </c>
      <c r="AU20" s="222">
        <f t="shared" si="2"/>
        <v>5</v>
      </c>
      <c r="AV20" s="99">
        <f>IF(ISNA(MATCH($AT20,'Overlap Study'!$BU$166:$BU$213,0)),0,1)</f>
        <v>1</v>
      </c>
      <c r="AW20" s="99">
        <f>IF(ISNA(MATCH(AT20,'Overlap Study'!BJ$166:BJ$213,0)),0,1)</f>
        <v>1</v>
      </c>
      <c r="AX20" s="99">
        <f>IF(ISNA(MATCH($AT20,'Overlap Study'!AZ$166:AZ$213,0)),0,1)</f>
        <v>0</v>
      </c>
      <c r="AY20" s="99">
        <f>IF(ISNA(MATCH($AT20,'Overlap Study'!AT$166:AT$213,0)),0,1)</f>
        <v>0</v>
      </c>
      <c r="AZ20" s="99">
        <f>IF(ISNA(MATCH($AT20,'Overlap Study'!AN$166:AN$213,0)),0,1)</f>
        <v>0</v>
      </c>
      <c r="BA20" s="99">
        <f>IF(ISNA(MATCH($AT20,'Overlap Study'!AH$166:AH$213,0)),0,1)</f>
        <v>1</v>
      </c>
      <c r="BB20" s="117">
        <f>IF(ISNA(MATCH(AT20,'Overlap Study'!$AB$166:$AB$213,0)),0,1)</f>
        <v>0</v>
      </c>
      <c r="BC20" s="99">
        <f>IF(ISNA(MATCH($AT20,'Overlap Study'!$V$166:$V$213,0)),0,1)</f>
        <v>1</v>
      </c>
      <c r="BD20" s="99">
        <f>IF(ISNA(MATCH($AT20,'Overlap Study'!$P$166:$P$213,0)),0,1)</f>
        <v>1</v>
      </c>
      <c r="BE20" s="99"/>
      <c r="BF20" s="110"/>
      <c r="BH20" s="100"/>
      <c r="BJ20" s="117"/>
      <c r="BK20" s="169">
        <v>910</v>
      </c>
      <c r="BL20" s="222">
        <f t="shared" si="3"/>
        <v>2</v>
      </c>
      <c r="BM20" s="99">
        <f>IF(ISNA(MATCH(BK20,'Overlap Study'!$BU$220:$BU$243,0)),0,1)</f>
        <v>0</v>
      </c>
      <c r="BN20" s="99">
        <f>IF(ISNA(MATCH(BK20,'Overlap Study'!$BJ$220:$BJ$243,0)),0,1)</f>
        <v>0</v>
      </c>
      <c r="BO20" s="99">
        <f>IF(ISNA(MATCH(BK20,'Overlap Study'!$AZ$220:$AZ$243,0)),0,1)</f>
        <v>0</v>
      </c>
      <c r="BP20" s="99">
        <f>IF(ISNA(MATCH(BK20,'Overlap Study'!$AT$220:$AT$243,0)),0,1)</f>
        <v>1</v>
      </c>
      <c r="BQ20" s="99">
        <f>IF(ISNA(MATCH(BK20,'Overlap Study'!$AN$220:$AN$243,0)),0,1)</f>
        <v>0</v>
      </c>
      <c r="BR20" s="110">
        <f>IF(ISNA(MATCH(BK20,'Overlap Study'!$AH$220:$AH$243,0)),0,1)</f>
        <v>1</v>
      </c>
      <c r="BS20">
        <f t="shared" ca="1" si="9"/>
        <v>3</v>
      </c>
      <c r="BV20" s="117"/>
      <c r="BW20" s="169">
        <v>111</v>
      </c>
      <c r="BX20" s="222">
        <f t="shared" si="4"/>
        <v>1</v>
      </c>
      <c r="BY20" s="99">
        <f>IF(ISNA(MATCH(BW20,'Overlap Study'!$BU$250:$BU$261,0)),0,1)</f>
        <v>0</v>
      </c>
      <c r="BZ20" s="99">
        <f>IF(ISNA(MATCH(BW20,'Overlap Study'!$BJ$250:$BJ$261,0)),0,1)</f>
        <v>1</v>
      </c>
      <c r="CA20" s="99">
        <f>IF(ISNA(MATCH(BW20,'Overlap Study'!$AZ$250:$AZ$261,0)),0,1)</f>
        <v>0</v>
      </c>
      <c r="CB20" s="99">
        <f>IF(ISNA(MATCH(BW20,'Overlap Study'!$AT$250:$AT$261,0)),0,1)</f>
        <v>0</v>
      </c>
      <c r="CC20" s="99">
        <f>IF(ISNA(MATCH(BW20,'Overlap Study'!$AN$250:$AN$261,0)),0,1)</f>
        <v>0</v>
      </c>
      <c r="CD20" s="110">
        <f>IF(ISNA(MATCH(BW20,'Overlap Study'!$AH$250:$AH$261,0)),0,1)</f>
        <v>0</v>
      </c>
      <c r="CE20">
        <f t="shared" ca="1" si="10"/>
        <v>11</v>
      </c>
      <c r="CG20" s="10"/>
      <c r="CH20" s="10"/>
      <c r="CI20" s="169">
        <v>294</v>
      </c>
      <c r="CJ20" s="222">
        <f t="shared" si="11"/>
        <v>1</v>
      </c>
      <c r="CK20" s="99">
        <f>IF(ISNA(MATCH(CI20,'Overlap Study'!$BU$268:$BU$273,0)),0,1)</f>
        <v>1</v>
      </c>
      <c r="CL20" s="99">
        <f>IF(ISNA(MATCH(CI20,'Overlap Study'!$BJ$268:$BJ$273,0)),0,1)</f>
        <v>0</v>
      </c>
      <c r="CM20" s="99">
        <f>IF(ISNA(MATCH(CI20,'Overlap Study'!$AZ$268:$AZ$273,0)),0,1)</f>
        <v>0</v>
      </c>
      <c r="CN20" s="99">
        <f>IF(ISNA(MATCH(CI20,'Overlap Study'!$AT$268:$AT$273,0)),0,1)</f>
        <v>0</v>
      </c>
      <c r="CO20" s="99">
        <f>IF(ISNA(MATCH(CI20,'Overlap Study'!$AN$268:$AN$273,0)),0,1)</f>
        <v>0</v>
      </c>
      <c r="CP20" s="110">
        <f>IF(ISNA(MATCH(CI20,'Overlap Study'!$AH$268:$AH$273,0)),0,1)</f>
        <v>0</v>
      </c>
      <c r="CQ20">
        <f t="shared" ca="1" si="5"/>
        <v>2</v>
      </c>
      <c r="CR20" s="100"/>
    </row>
    <row r="21" spans="2:96">
      <c r="B21" s="211">
        <v>20</v>
      </c>
      <c r="C21" s="99">
        <f t="shared" si="12"/>
        <v>3</v>
      </c>
      <c r="D21" s="110">
        <f t="shared" si="15"/>
        <v>3</v>
      </c>
      <c r="F21" s="109">
        <v>60</v>
      </c>
      <c r="G21" s="202">
        <f t="shared" si="0"/>
        <v>1</v>
      </c>
      <c r="H21" s="10">
        <v>8</v>
      </c>
      <c r="N21" s="100">
        <v>177</v>
      </c>
      <c r="O21" s="99">
        <f t="shared" si="1"/>
        <v>24</v>
      </c>
      <c r="Q21" s="158"/>
      <c r="R21" s="217"/>
      <c r="S21" s="115"/>
      <c r="U21" s="158"/>
      <c r="V21" s="1"/>
      <c r="AB21" s="123">
        <f t="shared" si="14"/>
        <v>20</v>
      </c>
      <c r="AC21">
        <f t="shared" ca="1" si="8"/>
        <v>1</v>
      </c>
      <c r="AD21" s="109">
        <v>47</v>
      </c>
      <c r="AE21" s="109">
        <f ca="1">SUM(INDIRECT(CONCATENATE(AA$5,AB21+1)):INDIRECT(CONCATENATE(AA$6,AB21+1)))</f>
        <v>8</v>
      </c>
      <c r="AF21" s="117">
        <f>IF(ISNA(MATCH(AD21,'Overlap Study'!BU$62:BU$157,0)),0,1)</f>
        <v>0</v>
      </c>
      <c r="AG21" s="99">
        <f>IF(ISNA(MATCH(AD21,'Overlap Study'!BJ$62:BJ$157,0)),0,1)</f>
        <v>0</v>
      </c>
      <c r="AH21" s="99">
        <f>IF(ISNA(MATCH($AD21,'Overlap Study'!AZ$62:AZ$157,0)),0,1)</f>
        <v>1</v>
      </c>
      <c r="AI21" s="99">
        <f>IF(ISNA(MATCH($AD21,'Overlap Study'!AT$62:AT$157,0)),0,1)</f>
        <v>1</v>
      </c>
      <c r="AJ21" s="99">
        <f>IF(ISNA(MATCH($AD21,'Overlap Study'!AN$62:AN$157,0)),0,1)</f>
        <v>0</v>
      </c>
      <c r="AK21" s="110">
        <f>IF(ISNA(MATCH($AD21,'Overlap Study'!AH$62:AH$157,0)),0,1)</f>
        <v>1</v>
      </c>
      <c r="AL21" s="117">
        <f>IF(ISNA(MATCH($AD21,'Overlap Study'!AB$62:AB$157,0)),0,1)</f>
        <v>1</v>
      </c>
      <c r="AM21" s="99">
        <f>IF(ISNA(MATCH($AD21,'Overlap Study'!V$62:V$157,0)),0,1)</f>
        <v>1</v>
      </c>
      <c r="AN21" s="99">
        <f>IF(ISNA(MATCH($AD21,'Overlap Study'!P$62:P$157,0)),0,1)</f>
        <v>1</v>
      </c>
      <c r="AO21" s="99">
        <f>IF(ISNA(MATCH($AD21,'Overlap Study'!H$53:H$132,0)),0,1)</f>
        <v>1</v>
      </c>
      <c r="AP21" s="110">
        <f>IF(ISNA(MATCH($AD21,'Overlap Study'!B$53:B$100,0)),0,1)</f>
        <v>1</v>
      </c>
      <c r="AT21" s="169">
        <v>45</v>
      </c>
      <c r="AU21" s="222">
        <f t="shared" si="2"/>
        <v>4</v>
      </c>
      <c r="AV21" s="99">
        <f>IF(ISNA(MATCH($AT21,'Overlap Study'!$BU$166:$BU$213,0)),0,1)</f>
        <v>0</v>
      </c>
      <c r="AW21" s="99">
        <f>IF(ISNA(MATCH(AT21,'Overlap Study'!BJ$166:BJ$213,0)),0,1)</f>
        <v>0</v>
      </c>
      <c r="AX21" s="99">
        <f>IF(ISNA(MATCH($AT21,'Overlap Study'!AZ$166:AZ$213,0)),0,1)</f>
        <v>1</v>
      </c>
      <c r="AY21" s="99">
        <f>IF(ISNA(MATCH($AT21,'Overlap Study'!AT$166:AT$213,0)),0,1)</f>
        <v>0</v>
      </c>
      <c r="AZ21" s="99">
        <f>IF(ISNA(MATCH($AT21,'Overlap Study'!AN$166:AN$213,0)),0,1)</f>
        <v>0</v>
      </c>
      <c r="BA21" s="99">
        <f>IF(ISNA(MATCH($AT21,'Overlap Study'!AH$166:AH$213,0)),0,1)</f>
        <v>1</v>
      </c>
      <c r="BB21" s="117">
        <f>IF(ISNA(MATCH(AT21,'Overlap Study'!$AB$166:$AB$213,0)),0,1)</f>
        <v>1</v>
      </c>
      <c r="BC21" s="99">
        <f>IF(ISNA(MATCH($AT21,'Overlap Study'!$V$166:$V$213,0)),0,1)</f>
        <v>0</v>
      </c>
      <c r="BD21" s="99">
        <f>IF(ISNA(MATCH($AT21,'Overlap Study'!$P$166:$P$213,0)),0,1)</f>
        <v>1</v>
      </c>
      <c r="BE21" s="99"/>
      <c r="BF21" s="110"/>
      <c r="BH21" s="100"/>
      <c r="BJ21" s="117"/>
      <c r="BK21" s="171">
        <v>968</v>
      </c>
      <c r="BL21" s="222">
        <f t="shared" si="3"/>
        <v>2</v>
      </c>
      <c r="BM21" s="99">
        <f>IF(ISNA(MATCH(BK21,'Overlap Study'!$BU$220:$BU$243,0)),0,1)</f>
        <v>0</v>
      </c>
      <c r="BN21" s="99">
        <f>IF(ISNA(MATCH(BK21,'Overlap Study'!$BJ$220:$BJ$243,0)),0,1)</f>
        <v>0</v>
      </c>
      <c r="BO21" s="99">
        <f>IF(ISNA(MATCH(BK21,'Overlap Study'!$AZ$220:$AZ$243,0)),0,1)</f>
        <v>1</v>
      </c>
      <c r="BP21" s="99">
        <f>IF(ISNA(MATCH(BK21,'Overlap Study'!$AT$220:$AT$243,0)),0,1)</f>
        <v>0</v>
      </c>
      <c r="BQ21" s="99">
        <f>IF(ISNA(MATCH(BK21,'Overlap Study'!$AN$220:$AN$243,0)),0,1)</f>
        <v>1</v>
      </c>
      <c r="BR21" s="110">
        <f>IF(ISNA(MATCH(BK21,'Overlap Study'!$AH$220:$AH$243,0)),0,1)</f>
        <v>0</v>
      </c>
      <c r="BS21">
        <f t="shared" ca="1" si="9"/>
        <v>4</v>
      </c>
      <c r="BV21" s="117"/>
      <c r="BW21" s="171">
        <v>121</v>
      </c>
      <c r="BX21" s="222">
        <f t="shared" si="4"/>
        <v>1</v>
      </c>
      <c r="BY21" s="99">
        <f>IF(ISNA(MATCH(BW21,'Overlap Study'!$BU$250:$BU$261,0)),0,1)</f>
        <v>0</v>
      </c>
      <c r="BZ21" s="99">
        <f>IF(ISNA(MATCH(BW21,'Overlap Study'!$BJ$250:$BJ$261,0)),0,1)</f>
        <v>1</v>
      </c>
      <c r="CA21" s="99">
        <f>IF(ISNA(MATCH(BW21,'Overlap Study'!$AZ$250:$AZ$261,0)),0,1)</f>
        <v>0</v>
      </c>
      <c r="CB21" s="99">
        <f>IF(ISNA(MATCH(BW21,'Overlap Study'!$AT$250:$AT$261,0)),0,1)</f>
        <v>0</v>
      </c>
      <c r="CC21" s="99">
        <f>IF(ISNA(MATCH(BW21,'Overlap Study'!$AN$250:$AN$261,0)),0,1)</f>
        <v>0</v>
      </c>
      <c r="CD21" s="110">
        <f>IF(ISNA(MATCH(BW21,'Overlap Study'!$AH$250:$AH$261,0)),0,1)</f>
        <v>0</v>
      </c>
      <c r="CE21">
        <f t="shared" ca="1" si="10"/>
        <v>8</v>
      </c>
      <c r="CG21" s="10"/>
      <c r="CH21" s="10"/>
      <c r="CI21" s="169">
        <v>296</v>
      </c>
      <c r="CJ21" s="222">
        <f t="shared" si="11"/>
        <v>1</v>
      </c>
      <c r="CK21" s="99">
        <f>IF(ISNA(MATCH(CI21,'Overlap Study'!$BU$268:$BU$273,0)),0,1)</f>
        <v>0</v>
      </c>
      <c r="CL21" s="99">
        <f>IF(ISNA(MATCH(CI21,'Overlap Study'!$BJ$268:$BJ$273,0)),0,1)</f>
        <v>0</v>
      </c>
      <c r="CM21" s="99">
        <f>IF(ISNA(MATCH(CI21,'Overlap Study'!$AZ$268:$AZ$273,0)),0,1)</f>
        <v>0</v>
      </c>
      <c r="CN21" s="99">
        <f>IF(ISNA(MATCH(CI21,'Overlap Study'!$AT$268:$AT$273,0)),0,1)</f>
        <v>0</v>
      </c>
      <c r="CO21" s="99">
        <f>IF(ISNA(MATCH(CI21,'Overlap Study'!$AN$268:$AN$273,0)),0,1)</f>
        <v>1</v>
      </c>
      <c r="CP21" s="110">
        <f>IF(ISNA(MATCH(CI21,'Overlap Study'!$AH$268:$AH$273,0)),0,1)</f>
        <v>0</v>
      </c>
      <c r="CQ21">
        <f t="shared" ca="1" si="5"/>
        <v>2</v>
      </c>
      <c r="CR21" s="100"/>
    </row>
    <row r="22" spans="2:96">
      <c r="B22" s="109">
        <v>21</v>
      </c>
      <c r="C22" s="99">
        <f t="shared" si="12"/>
        <v>1</v>
      </c>
      <c r="D22" s="110">
        <f t="shared" si="15"/>
        <v>1</v>
      </c>
      <c r="F22" s="211">
        <v>121</v>
      </c>
      <c r="G22" s="202">
        <f t="shared" si="0"/>
        <v>1</v>
      </c>
      <c r="H22" s="10">
        <v>8</v>
      </c>
      <c r="N22" s="100">
        <v>188</v>
      </c>
      <c r="O22" s="99">
        <f t="shared" si="1"/>
        <v>45</v>
      </c>
      <c r="Q22" s="100"/>
      <c r="R22" s="217"/>
      <c r="S22" s="115"/>
      <c r="U22" s="100"/>
      <c r="V22" s="1"/>
      <c r="AB22" s="123">
        <f t="shared" si="14"/>
        <v>21</v>
      </c>
      <c r="AC22">
        <f t="shared" ca="1" si="8"/>
        <v>1</v>
      </c>
      <c r="AD22" s="109">
        <v>60</v>
      </c>
      <c r="AE22" s="109">
        <f ca="1">SUM(INDIRECT(CONCATENATE(AA$5,AB22+1)):INDIRECT(CONCATENATE(AA$6,AB22+1)))</f>
        <v>8</v>
      </c>
      <c r="AF22" s="117">
        <f>IF(ISNA(MATCH(AD22,'Overlap Study'!BU$62:BU$157,0)),0,1)</f>
        <v>0</v>
      </c>
      <c r="AG22" s="99">
        <f>IF(ISNA(MATCH(AD22,'Overlap Study'!BJ$62:BJ$157,0)),0,1)</f>
        <v>0</v>
      </c>
      <c r="AH22" s="99">
        <f>IF(ISNA(MATCH($AD22,'Overlap Study'!AZ$62:AZ$157,0)),0,1)</f>
        <v>1</v>
      </c>
      <c r="AI22" s="99">
        <f>IF(ISNA(MATCH($AD22,'Overlap Study'!AT$62:AT$157,0)),0,1)</f>
        <v>1</v>
      </c>
      <c r="AJ22" s="99">
        <f>IF(ISNA(MATCH($AD22,'Overlap Study'!AN$62:AN$157,0)),0,1)</f>
        <v>1</v>
      </c>
      <c r="AK22" s="110">
        <f>IF(ISNA(MATCH($AD22,'Overlap Study'!AH$62:AH$157,0)),0,1)</f>
        <v>0</v>
      </c>
      <c r="AL22" s="117">
        <f>IF(ISNA(MATCH($AD22,'Overlap Study'!AB$62:AB$157,0)),0,1)</f>
        <v>1</v>
      </c>
      <c r="AM22" s="99">
        <f>IF(ISNA(MATCH($AD22,'Overlap Study'!V$62:V$157,0)),0,1)</f>
        <v>1</v>
      </c>
      <c r="AN22" s="99">
        <f>IF(ISNA(MATCH($AD22,'Overlap Study'!P$62:P$157,0)),0,1)</f>
        <v>1</v>
      </c>
      <c r="AO22" s="99">
        <f>IF(ISNA(MATCH($AD22,'Overlap Study'!H$53:H$132,0)),0,1)</f>
        <v>1</v>
      </c>
      <c r="AP22" s="110">
        <f>IF(ISNA(MATCH($AD22,'Overlap Study'!B$53:B$100,0)),0,1)</f>
        <v>1</v>
      </c>
      <c r="AT22" s="169">
        <v>48</v>
      </c>
      <c r="AU22" s="222">
        <f t="shared" si="2"/>
        <v>4</v>
      </c>
      <c r="AV22" s="99">
        <f>IF(ISNA(MATCH($AT22,'Overlap Study'!$BU$166:$BU$213,0)),0,1)</f>
        <v>0</v>
      </c>
      <c r="AW22" s="99">
        <f>IF(ISNA(MATCH(AT22,'Overlap Study'!BJ$166:BJ$213,0)),0,1)</f>
        <v>0</v>
      </c>
      <c r="AX22" s="99">
        <f>IF(ISNA(MATCH($AT22,'Overlap Study'!AZ$166:AZ$213,0)),0,1)</f>
        <v>0</v>
      </c>
      <c r="AY22" s="99">
        <f>IF(ISNA(MATCH($AT22,'Overlap Study'!AT$166:AT$213,0)),0,1)</f>
        <v>1</v>
      </c>
      <c r="AZ22" s="99">
        <f>IF(ISNA(MATCH($AT22,'Overlap Study'!AN$166:AN$213,0)),0,1)</f>
        <v>1</v>
      </c>
      <c r="BA22" s="99">
        <f>IF(ISNA(MATCH($AT22,'Overlap Study'!AH$166:AH$213,0)),0,1)</f>
        <v>0</v>
      </c>
      <c r="BB22" s="117">
        <f>IF(ISNA(MATCH(AT22,'Overlap Study'!$AB$166:$AB$213,0)),0,1)</f>
        <v>1</v>
      </c>
      <c r="BC22" s="99">
        <f>IF(ISNA(MATCH($AT22,'Overlap Study'!$V$166:$V$213,0)),0,1)</f>
        <v>0</v>
      </c>
      <c r="BD22" s="99">
        <f>IF(ISNA(MATCH($AT22,'Overlap Study'!$P$166:$P$213,0)),0,1)</f>
        <v>1</v>
      </c>
      <c r="BE22" s="99"/>
      <c r="BF22" s="110"/>
      <c r="BH22" s="100"/>
      <c r="BJ22" s="117"/>
      <c r="BK22" s="169">
        <v>987</v>
      </c>
      <c r="BL22" s="222">
        <f t="shared" si="3"/>
        <v>2</v>
      </c>
      <c r="BM22" s="99">
        <f>IF(ISNA(MATCH(BK22,'Overlap Study'!$BU$220:$BU$243,0)),0,1)</f>
        <v>0</v>
      </c>
      <c r="BN22" s="99">
        <f>IF(ISNA(MATCH(BK22,'Overlap Study'!$BJ$220:$BJ$243,0)),0,1)</f>
        <v>0</v>
      </c>
      <c r="BO22" s="99">
        <f>IF(ISNA(MATCH(BK22,'Overlap Study'!$AZ$220:$AZ$243,0)),0,1)</f>
        <v>1</v>
      </c>
      <c r="BP22" s="99">
        <f>IF(ISNA(MATCH(BK22,'Overlap Study'!$AT$220:$AT$243,0)),0,1)</f>
        <v>1</v>
      </c>
      <c r="BQ22" s="99">
        <f>IF(ISNA(MATCH(BK22,'Overlap Study'!$AN$220:$AN$243,0)),0,1)</f>
        <v>0</v>
      </c>
      <c r="BR22" s="110">
        <f>IF(ISNA(MATCH(BK22,'Overlap Study'!$AH$220:$AH$243,0)),0,1)</f>
        <v>0</v>
      </c>
      <c r="BS22">
        <f t="shared" ca="1" si="9"/>
        <v>6</v>
      </c>
      <c r="BV22" s="117"/>
      <c r="BW22" s="129">
        <v>148</v>
      </c>
      <c r="BX22" s="222">
        <f t="shared" si="4"/>
        <v>1</v>
      </c>
      <c r="BY22" s="99">
        <f>IF(ISNA(MATCH(BW22,'Overlap Study'!$BU$250:$BU$261,0)),0,1)</f>
        <v>0</v>
      </c>
      <c r="BZ22" s="99">
        <f>IF(ISNA(MATCH(BW22,'Overlap Study'!$BJ$250:$BJ$261,0)),0,1)</f>
        <v>0</v>
      </c>
      <c r="CA22" s="99">
        <f>IF(ISNA(MATCH(BW22,'Overlap Study'!$AZ$250:$AZ$261,0)),0,1)</f>
        <v>1</v>
      </c>
      <c r="CB22" s="99">
        <f>IF(ISNA(MATCH(BW22,'Overlap Study'!$AT$250:$AT$261,0)),0,1)</f>
        <v>0</v>
      </c>
      <c r="CC22" s="99">
        <f>IF(ISNA(MATCH(BW22,'Overlap Study'!$AN$250:$AN$261,0)),0,1)</f>
        <v>0</v>
      </c>
      <c r="CD22" s="110">
        <f>IF(ISNA(MATCH(BW22,'Overlap Study'!$AH$250:$AH$261,0)),0,1)</f>
        <v>0</v>
      </c>
      <c r="CE22">
        <f t="shared" ca="1" si="10"/>
        <v>9</v>
      </c>
      <c r="CG22" s="10"/>
      <c r="CH22" s="10"/>
      <c r="CI22" s="169">
        <v>330</v>
      </c>
      <c r="CJ22" s="222">
        <f t="shared" si="11"/>
        <v>1</v>
      </c>
      <c r="CK22" s="99">
        <f>IF(ISNA(MATCH(CI22,'Overlap Study'!$BU$268:$BU$273,0)),0,1)</f>
        <v>0</v>
      </c>
      <c r="CL22" s="99">
        <f>IF(ISNA(MATCH(CI22,'Overlap Study'!$BJ$268:$BJ$273,0)),0,1)</f>
        <v>0</v>
      </c>
      <c r="CM22" s="99">
        <f>IF(ISNA(MATCH(CI22,'Overlap Study'!$AZ$268:$AZ$273,0)),0,1)</f>
        <v>0</v>
      </c>
      <c r="CN22" s="99">
        <f>IF(ISNA(MATCH(CI22,'Overlap Study'!$AT$268:$AT$273,0)),0,1)</f>
        <v>0</v>
      </c>
      <c r="CO22" s="99">
        <f>IF(ISNA(MATCH(CI22,'Overlap Study'!$AN$268:$AN$273,0)),0,1)</f>
        <v>0</v>
      </c>
      <c r="CP22" s="110">
        <f>IF(ISNA(MATCH(CI22,'Overlap Study'!$AH$268:$AH$273,0)),0,1)</f>
        <v>1</v>
      </c>
      <c r="CQ22">
        <f t="shared" ca="1" si="5"/>
        <v>8</v>
      </c>
    </row>
    <row r="23" spans="2:96">
      <c r="B23" s="109">
        <v>22</v>
      </c>
      <c r="C23" s="99">
        <f t="shared" si="12"/>
        <v>1</v>
      </c>
      <c r="D23" s="110">
        <f t="shared" si="15"/>
        <v>0</v>
      </c>
      <c r="F23" s="211">
        <v>126</v>
      </c>
      <c r="G23" s="202">
        <f t="shared" si="0"/>
        <v>1</v>
      </c>
      <c r="H23" s="10">
        <v>8</v>
      </c>
      <c r="N23" s="100">
        <v>201</v>
      </c>
      <c r="O23" s="99">
        <f t="shared" si="1"/>
        <v>28</v>
      </c>
      <c r="Q23" s="100"/>
      <c r="R23" s="217"/>
      <c r="S23" s="115"/>
      <c r="U23" s="100"/>
      <c r="V23" s="1"/>
      <c r="AB23" s="123">
        <f t="shared" si="14"/>
        <v>22</v>
      </c>
      <c r="AC23">
        <f t="shared" ca="1" si="8"/>
        <v>1</v>
      </c>
      <c r="AD23" s="109">
        <v>65</v>
      </c>
      <c r="AE23" s="109">
        <f ca="1">SUM(INDIRECT(CONCATENATE(AA$5,AB23+1)):INDIRECT(CONCATENATE(AA$6,AB23+1)))</f>
        <v>8</v>
      </c>
      <c r="AF23" s="117">
        <f>IF(ISNA(MATCH(AD23,'Overlap Study'!BU$62:BU$157,0)),0,1)</f>
        <v>0</v>
      </c>
      <c r="AG23" s="99">
        <f>IF(ISNA(MATCH(AD23,'Overlap Study'!BJ$62:BJ$157,0)),0,1)</f>
        <v>1</v>
      </c>
      <c r="AH23" s="99">
        <f>IF(ISNA(MATCH($AD23,'Overlap Study'!AZ$62:AZ$157,0)),0,1)</f>
        <v>0</v>
      </c>
      <c r="AI23" s="99">
        <f>IF(ISNA(MATCH($AD23,'Overlap Study'!AT$62:AT$157,0)),0,1)</f>
        <v>1</v>
      </c>
      <c r="AJ23" s="99">
        <f>IF(ISNA(MATCH($AD23,'Overlap Study'!AN$62:AN$157,0)),0,1)</f>
        <v>1</v>
      </c>
      <c r="AK23" s="110">
        <f>IF(ISNA(MATCH($AD23,'Overlap Study'!AH$62:AH$157,0)),0,1)</f>
        <v>1</v>
      </c>
      <c r="AL23" s="117">
        <f>IF(ISNA(MATCH($AD23,'Overlap Study'!AB$62:AB$157,0)),0,1)</f>
        <v>1</v>
      </c>
      <c r="AM23" s="99">
        <f>IF(ISNA(MATCH($AD23,'Overlap Study'!V$62:V$157,0)),0,1)</f>
        <v>1</v>
      </c>
      <c r="AN23" s="99">
        <f>IF(ISNA(MATCH($AD23,'Overlap Study'!P$62:P$157,0)),0,1)</f>
        <v>1</v>
      </c>
      <c r="AO23" s="99">
        <f>IF(ISNA(MATCH($AD23,'Overlap Study'!H$53:H$132,0)),0,1)</f>
        <v>0</v>
      </c>
      <c r="AP23" s="110">
        <f>IF(ISNA(MATCH($AD23,'Overlap Study'!B$53:B$100,0)),0,1)</f>
        <v>1</v>
      </c>
      <c r="AT23" s="169">
        <v>93</v>
      </c>
      <c r="AU23" s="222">
        <f t="shared" si="2"/>
        <v>4</v>
      </c>
      <c r="AV23" s="99">
        <f>IF(ISNA(MATCH($AT23,'Overlap Study'!$BU$166:$BU$213,0)),0,1)</f>
        <v>0</v>
      </c>
      <c r="AW23" s="99">
        <f>IF(ISNA(MATCH(AT23,'Overlap Study'!BJ$166:BJ$213,0)),0,1)</f>
        <v>0</v>
      </c>
      <c r="AX23" s="99">
        <f>IF(ISNA(MATCH($AT23,'Overlap Study'!AZ$166:AZ$213,0)),0,1)</f>
        <v>1</v>
      </c>
      <c r="AY23" s="99">
        <f>IF(ISNA(MATCH($AT23,'Overlap Study'!AT$166:AT$213,0)),0,1)</f>
        <v>1</v>
      </c>
      <c r="AZ23" s="99">
        <f>IF(ISNA(MATCH($AT23,'Overlap Study'!AN$166:AN$213,0)),0,1)</f>
        <v>0</v>
      </c>
      <c r="BA23" s="99">
        <f>IF(ISNA(MATCH($AT23,'Overlap Study'!AH$166:AH$213,0)),0,1)</f>
        <v>0</v>
      </c>
      <c r="BB23" s="117">
        <f>IF(ISNA(MATCH(AT23,'Overlap Study'!$AB$166:$AB$213,0)),0,1)</f>
        <v>1</v>
      </c>
      <c r="BC23" s="99">
        <f>IF(ISNA(MATCH($AT23,'Overlap Study'!$V$166:$V$213,0)),0,1)</f>
        <v>0</v>
      </c>
      <c r="BD23" s="99">
        <f>IF(ISNA(MATCH($AT23,'Overlap Study'!$P$166:$P$213,0)),0,1)</f>
        <v>1</v>
      </c>
      <c r="BE23" s="99"/>
      <c r="BF23" s="110"/>
      <c r="BH23" s="100"/>
      <c r="BJ23" s="117"/>
      <c r="BK23" s="171">
        <v>1124</v>
      </c>
      <c r="BL23" s="222">
        <f t="shared" si="3"/>
        <v>2</v>
      </c>
      <c r="BM23" s="99">
        <f>IF(ISNA(MATCH(BK23,'Overlap Study'!$BU$220:$BU$243,0)),0,1)</f>
        <v>0</v>
      </c>
      <c r="BN23" s="99">
        <f>IF(ISNA(MATCH(BK23,'Overlap Study'!$BJ$220:$BJ$243,0)),0,1)</f>
        <v>0</v>
      </c>
      <c r="BO23" s="99">
        <f>IF(ISNA(MATCH(BK23,'Overlap Study'!$AZ$220:$AZ$243,0)),0,1)</f>
        <v>1</v>
      </c>
      <c r="BP23" s="99">
        <f>IF(ISNA(MATCH(BK23,'Overlap Study'!$AT$220:$AT$243,0)),0,1)</f>
        <v>1</v>
      </c>
      <c r="BQ23" s="99">
        <f>IF(ISNA(MATCH(BK23,'Overlap Study'!$AN$220:$AN$243,0)),0,1)</f>
        <v>0</v>
      </c>
      <c r="BR23" s="110">
        <f>IF(ISNA(MATCH(BK23,'Overlap Study'!$AH$220:$AH$243,0)),0,1)</f>
        <v>0</v>
      </c>
      <c r="BS23">
        <f t="shared" ca="1" si="9"/>
        <v>4</v>
      </c>
      <c r="BV23" s="117"/>
      <c r="BW23" s="169">
        <v>173</v>
      </c>
      <c r="BX23" s="222">
        <f t="shared" si="4"/>
        <v>1</v>
      </c>
      <c r="BY23" s="99">
        <f>IF(ISNA(MATCH(BW23,'Overlap Study'!$BU$250:$BU$261,0)),0,1)</f>
        <v>0</v>
      </c>
      <c r="BZ23" s="99">
        <f>IF(ISNA(MATCH(BW23,'Overlap Study'!$BJ$250:$BJ$261,0)),0,1)</f>
        <v>0</v>
      </c>
      <c r="CA23" s="99">
        <f>IF(ISNA(MATCH(BW23,'Overlap Study'!$AZ$250:$AZ$261,0)),0,1)</f>
        <v>0</v>
      </c>
      <c r="CB23" s="99">
        <f>IF(ISNA(MATCH(BW23,'Overlap Study'!$AT$250:$AT$261,0)),0,1)</f>
        <v>1</v>
      </c>
      <c r="CC23" s="99">
        <f>IF(ISNA(MATCH(BW23,'Overlap Study'!$AN$250:$AN$261,0)),0,1)</f>
        <v>0</v>
      </c>
      <c r="CD23" s="110">
        <f>IF(ISNA(MATCH(BW23,'Overlap Study'!$AH$250:$AH$261,0)),0,1)</f>
        <v>0</v>
      </c>
      <c r="CE23">
        <f t="shared" ca="1" si="10"/>
        <v>7</v>
      </c>
      <c r="CG23" s="10"/>
      <c r="CH23" s="10"/>
      <c r="CI23" s="169">
        <v>348</v>
      </c>
      <c r="CJ23" s="222">
        <f t="shared" si="11"/>
        <v>1</v>
      </c>
      <c r="CK23" s="99">
        <f>IF(ISNA(MATCH(CI23,'Overlap Study'!$BU$268:$BU$273,0)),0,1)</f>
        <v>0</v>
      </c>
      <c r="CL23" s="99">
        <f>IF(ISNA(MATCH(CI23,'Overlap Study'!$BJ$268:$BJ$273,0)),0,1)</f>
        <v>0</v>
      </c>
      <c r="CM23" s="99">
        <f>IF(ISNA(MATCH(CI23,'Overlap Study'!$AZ$268:$AZ$273,0)),0,1)</f>
        <v>1</v>
      </c>
      <c r="CN23" s="99">
        <f>IF(ISNA(MATCH(CI23,'Overlap Study'!$AT$268:$AT$273,0)),0,1)</f>
        <v>0</v>
      </c>
      <c r="CO23" s="99">
        <f>IF(ISNA(MATCH(CI23,'Overlap Study'!$AN$268:$AN$273,0)),0,1)</f>
        <v>0</v>
      </c>
      <c r="CP23" s="110">
        <f>IF(ISNA(MATCH(CI23,'Overlap Study'!$AH$268:$AH$273,0)),0,1)</f>
        <v>0</v>
      </c>
      <c r="CQ23">
        <f t="shared" ca="1" si="5"/>
        <v>1</v>
      </c>
    </row>
    <row r="24" spans="2:96">
      <c r="B24" s="109">
        <v>22</v>
      </c>
      <c r="C24" s="99">
        <f t="shared" si="12"/>
        <v>2</v>
      </c>
      <c r="D24" s="110">
        <f t="shared" si="15"/>
        <v>2</v>
      </c>
      <c r="F24" s="109">
        <v>176</v>
      </c>
      <c r="G24" s="202">
        <f t="shared" si="0"/>
        <v>1</v>
      </c>
      <c r="H24" s="10">
        <v>8</v>
      </c>
      <c r="N24" s="158">
        <v>217</v>
      </c>
      <c r="O24" s="99">
        <f t="shared" si="1"/>
        <v>8</v>
      </c>
      <c r="Q24" s="100"/>
      <c r="R24" s="217"/>
      <c r="S24" s="115"/>
      <c r="U24" s="100"/>
      <c r="V24" s="1"/>
      <c r="AB24" s="123">
        <f t="shared" si="14"/>
        <v>23</v>
      </c>
      <c r="AC24">
        <f t="shared" ca="1" si="8"/>
        <v>1</v>
      </c>
      <c r="AD24" s="109">
        <v>121</v>
      </c>
      <c r="AE24" s="109">
        <f ca="1">SUM(INDIRECT(CONCATENATE(AA$5,AB24+1)):INDIRECT(CONCATENATE(AA$6,AB24+1)))</f>
        <v>8</v>
      </c>
      <c r="AF24" s="117">
        <f>IF(ISNA(MATCH(AD24,'Overlap Study'!BU$62:BU$157,0)),0,1)</f>
        <v>0</v>
      </c>
      <c r="AG24" s="99">
        <f>IF(ISNA(MATCH(AD24,'Overlap Study'!BJ$62:BJ$157,0)),0,1)</f>
        <v>1</v>
      </c>
      <c r="AH24" s="99">
        <f>IF(ISNA(MATCH($AD24,'Overlap Study'!AZ$62:AZ$157,0)),0,1)</f>
        <v>1</v>
      </c>
      <c r="AI24" s="99">
        <f>IF(ISNA(MATCH($AD24,'Overlap Study'!AT$62:AT$157,0)),0,1)</f>
        <v>1</v>
      </c>
      <c r="AJ24" s="99">
        <f>IF(ISNA(MATCH($AD24,'Overlap Study'!AN$62:AN$157,0)),0,1)</f>
        <v>1</v>
      </c>
      <c r="AK24" s="110">
        <f>IF(ISNA(MATCH($AD24,'Overlap Study'!AH$62:AH$157,0)),0,1)</f>
        <v>1</v>
      </c>
      <c r="AL24" s="117">
        <f>IF(ISNA(MATCH($AD24,'Overlap Study'!AB$62:AB$157,0)),0,1)</f>
        <v>1</v>
      </c>
      <c r="AM24" s="99">
        <f>IF(ISNA(MATCH($AD24,'Overlap Study'!V$62:V$157,0)),0,1)</f>
        <v>1</v>
      </c>
      <c r="AN24" s="99">
        <f>IF(ISNA(MATCH($AD24,'Overlap Study'!P$62:P$157,0)),0,1)</f>
        <v>1</v>
      </c>
      <c r="AO24" s="99">
        <f>IF(ISNA(MATCH($AD24,'Overlap Study'!H$53:H$132,0)),0,1)</f>
        <v>0</v>
      </c>
      <c r="AP24" s="110">
        <f>IF(ISNA(MATCH($AD24,'Overlap Study'!B$53:B$100,0)),0,1)</f>
        <v>0</v>
      </c>
      <c r="AT24" s="169">
        <v>148</v>
      </c>
      <c r="AU24" s="222">
        <f t="shared" si="2"/>
        <v>4</v>
      </c>
      <c r="AV24" s="99">
        <f>IF(ISNA(MATCH($AT24,'Overlap Study'!$BU$166:$BU$213,0)),0,1)</f>
        <v>1</v>
      </c>
      <c r="AW24" s="99">
        <f>IF(ISNA(MATCH(AT24,'Overlap Study'!BJ$166:BJ$213,0)),0,1)</f>
        <v>0</v>
      </c>
      <c r="AX24" s="99">
        <f>IF(ISNA(MATCH($AT24,'Overlap Study'!AZ$166:AZ$213,0)),0,1)</f>
        <v>1</v>
      </c>
      <c r="AY24" s="99">
        <f>IF(ISNA(MATCH($AT24,'Overlap Study'!AT$166:AT$213,0)),0,1)</f>
        <v>1</v>
      </c>
      <c r="AZ24" s="99">
        <f>IF(ISNA(MATCH($AT24,'Overlap Study'!AN$166:AN$213,0)),0,1)</f>
        <v>0</v>
      </c>
      <c r="BA24" s="99">
        <f>IF(ISNA(MATCH($AT24,'Overlap Study'!AH$166:AH$213,0)),0,1)</f>
        <v>1</v>
      </c>
      <c r="BB24" s="117">
        <f>IF(ISNA(MATCH(AT24,'Overlap Study'!$AB$166:$AB$213,0)),0,1)</f>
        <v>0</v>
      </c>
      <c r="BC24" s="99">
        <f>IF(ISNA(MATCH($AT24,'Overlap Study'!$V$166:$V$213,0)),0,1)</f>
        <v>0</v>
      </c>
      <c r="BD24" s="99">
        <f>IF(ISNA(MATCH($AT24,'Overlap Study'!$P$166:$P$213,0)),0,1)</f>
        <v>0</v>
      </c>
      <c r="BE24" s="99"/>
      <c r="BF24" s="110"/>
      <c r="BH24" s="158"/>
      <c r="BJ24" s="117"/>
      <c r="BK24" s="169">
        <v>1625</v>
      </c>
      <c r="BL24" s="222">
        <f t="shared" si="3"/>
        <v>2</v>
      </c>
      <c r="BM24" s="99">
        <f>IF(ISNA(MATCH(BK24,'Overlap Study'!$BU$220:$BU$243,0)),0,1)</f>
        <v>1</v>
      </c>
      <c r="BN24" s="99">
        <f>IF(ISNA(MATCH(BK24,'Overlap Study'!$BJ$220:$BJ$243,0)),0,1)</f>
        <v>0</v>
      </c>
      <c r="BO24" s="99">
        <f>IF(ISNA(MATCH(BK24,'Overlap Study'!$AZ$220:$AZ$243,0)),0,1)</f>
        <v>0</v>
      </c>
      <c r="BP24" s="99">
        <f>IF(ISNA(MATCH(BK24,'Overlap Study'!$AT$220:$AT$243,0)),0,1)</f>
        <v>0</v>
      </c>
      <c r="BQ24" s="99">
        <f>IF(ISNA(MATCH(BK24,'Overlap Study'!$AN$220:$AN$243,0)),0,1)</f>
        <v>1</v>
      </c>
      <c r="BR24" s="110">
        <f>IF(ISNA(MATCH(BK24,'Overlap Study'!$AH$220:$AH$243,0)),0,1)</f>
        <v>0</v>
      </c>
      <c r="BS24">
        <f t="shared" ca="1" si="9"/>
        <v>4</v>
      </c>
      <c r="BV24" s="117"/>
      <c r="BW24" s="169">
        <v>175</v>
      </c>
      <c r="BX24" s="222">
        <f t="shared" si="4"/>
        <v>1</v>
      </c>
      <c r="BY24" s="99">
        <f>IF(ISNA(MATCH(BW24,'Overlap Study'!$BU$250:$BU$261,0)),0,1)</f>
        <v>0</v>
      </c>
      <c r="BZ24" s="99">
        <f>IF(ISNA(MATCH(BW24,'Overlap Study'!$BJ$250:$BJ$261,0)),0,1)</f>
        <v>0</v>
      </c>
      <c r="CA24" s="99">
        <f>IF(ISNA(MATCH(BW24,'Overlap Study'!$AZ$250:$AZ$261,0)),0,1)</f>
        <v>0</v>
      </c>
      <c r="CB24" s="99">
        <f>IF(ISNA(MATCH(BW24,'Overlap Study'!$AT$250:$AT$261,0)),0,1)</f>
        <v>0</v>
      </c>
      <c r="CC24" s="99">
        <f>IF(ISNA(MATCH(BW24,'Overlap Study'!$AN$250:$AN$261,0)),0,1)</f>
        <v>0</v>
      </c>
      <c r="CD24" s="110">
        <f>IF(ISNA(MATCH(BW24,'Overlap Study'!$AH$250:$AH$261,0)),0,1)</f>
        <v>1</v>
      </c>
      <c r="CE24">
        <f t="shared" ca="1" si="10"/>
        <v>11</v>
      </c>
      <c r="CG24" s="10"/>
      <c r="CH24" s="10"/>
      <c r="CI24" s="169">
        <v>469</v>
      </c>
      <c r="CJ24" s="222">
        <f>SUM(CK24:CP24)</f>
        <v>1</v>
      </c>
      <c r="CK24" s="99">
        <f>IF(ISNA(MATCH(CI24,'Overlap Study'!$BU$268:$BU$273,0)),0,1)</f>
        <v>1</v>
      </c>
      <c r="CL24" s="99">
        <f>IF(ISNA(MATCH(CI24,'Overlap Study'!$BJ$268:$BJ$273,0)),0,1)</f>
        <v>0</v>
      </c>
      <c r="CM24" s="99">
        <f>IF(ISNA(MATCH(CI24,'Overlap Study'!$AZ$268:$AZ$273,0)),0,1)</f>
        <v>0</v>
      </c>
      <c r="CN24" s="99">
        <f>IF(ISNA(MATCH(CI24,'Overlap Study'!$AT$268:$AT$273,0)),0,1)</f>
        <v>0</v>
      </c>
      <c r="CO24" s="99">
        <f>IF(ISNA(MATCH(CI24,'Overlap Study'!$AN$268:$AN$273,0)),0,1)</f>
        <v>0</v>
      </c>
      <c r="CP24" s="110">
        <f>IF(ISNA(MATCH(CI24,'Overlap Study'!$AH$268:$AH$273,0)),0,1)</f>
        <v>0</v>
      </c>
      <c r="CQ24">
        <f t="shared" ref="CQ24:CQ29" ca="1" si="17">INDEX($AD$2:$AE$375,MATCH(CI25,$AD$2:$AD$401,0),2)</f>
        <v>4</v>
      </c>
    </row>
    <row r="25" spans="2:96" ht="13.5" thickBot="1">
      <c r="B25" s="109">
        <v>25</v>
      </c>
      <c r="C25" s="99">
        <f t="shared" si="12"/>
        <v>1</v>
      </c>
      <c r="D25" s="110">
        <f t="shared" si="15"/>
        <v>0</v>
      </c>
      <c r="F25" s="211">
        <v>177</v>
      </c>
      <c r="G25" s="202">
        <f t="shared" si="0"/>
        <v>1</v>
      </c>
      <c r="H25" s="10">
        <v>8</v>
      </c>
      <c r="N25" s="164">
        <v>230</v>
      </c>
      <c r="O25" s="99">
        <f t="shared" si="1"/>
        <v>65</v>
      </c>
      <c r="Q25" s="100"/>
      <c r="R25" s="217"/>
      <c r="S25" s="115"/>
      <c r="U25" s="100"/>
      <c r="V25" s="1"/>
      <c r="AB25" s="123">
        <f t="shared" si="14"/>
        <v>24</v>
      </c>
      <c r="AC25">
        <f t="shared" ca="1" si="8"/>
        <v>1</v>
      </c>
      <c r="AD25" s="109">
        <v>177</v>
      </c>
      <c r="AE25" s="109">
        <f ca="1">SUM(INDIRECT(CONCATENATE(AA$5,AB25+1)):INDIRECT(CONCATENATE(AA$6,AB25+1)))</f>
        <v>8</v>
      </c>
      <c r="AF25" s="117">
        <f>IF(ISNA(MATCH(AD25,'Overlap Study'!BU$62:BU$157,0)),0,1)</f>
        <v>1</v>
      </c>
      <c r="AG25" s="99">
        <f>IF(ISNA(MATCH(AD25,'Overlap Study'!BJ$62:BJ$157,0)),0,1)</f>
        <v>1</v>
      </c>
      <c r="AH25" s="99">
        <f>IF(ISNA(MATCH($AD25,'Overlap Study'!AZ$62:AZ$157,0)),0,1)</f>
        <v>1</v>
      </c>
      <c r="AI25" s="99">
        <f>IF(ISNA(MATCH($AD25,'Overlap Study'!AT$62:AT$157,0)),0,1)</f>
        <v>1</v>
      </c>
      <c r="AJ25" s="99">
        <f>IF(ISNA(MATCH($AD25,'Overlap Study'!AN$62:AN$157,0)),0,1)</f>
        <v>1</v>
      </c>
      <c r="AK25" s="110">
        <f>IF(ISNA(MATCH($AD25,'Overlap Study'!AH$62:AH$157,0)),0,1)</f>
        <v>0</v>
      </c>
      <c r="AL25" s="117">
        <f>IF(ISNA(MATCH($AD25,'Overlap Study'!AB$62:AB$157,0)),0,1)</f>
        <v>1</v>
      </c>
      <c r="AM25" s="99">
        <f>IF(ISNA(MATCH($AD25,'Overlap Study'!V$62:V$157,0)),0,1)</f>
        <v>0</v>
      </c>
      <c r="AN25" s="99">
        <f>IF(ISNA(MATCH($AD25,'Overlap Study'!P$62:P$157,0)),0,1)</f>
        <v>0</v>
      </c>
      <c r="AO25" s="99">
        <f>IF(ISNA(MATCH($AD25,'Overlap Study'!H$53:H$132,0)),0,1)</f>
        <v>1</v>
      </c>
      <c r="AP25" s="110">
        <f>IF(ISNA(MATCH($AD25,'Overlap Study'!B$53:B$100,0)),0,1)</f>
        <v>1</v>
      </c>
      <c r="AT25" s="169">
        <v>175</v>
      </c>
      <c r="AU25" s="222">
        <f t="shared" si="2"/>
        <v>4</v>
      </c>
      <c r="AV25" s="99">
        <f>IF(ISNA(MATCH($AT25,'Overlap Study'!$BU$166:$BU$213,0)),0,1)</f>
        <v>0</v>
      </c>
      <c r="AW25" s="99">
        <f>IF(ISNA(MATCH(AT25,'Overlap Study'!BJ$166:BJ$213,0)),0,1)</f>
        <v>0</v>
      </c>
      <c r="AX25" s="99">
        <f>IF(ISNA(MATCH($AT25,'Overlap Study'!AZ$166:AZ$213,0)),0,1)</f>
        <v>0</v>
      </c>
      <c r="AY25" s="99">
        <f>IF(ISNA(MATCH($AT25,'Overlap Study'!AT$166:AT$213,0)),0,1)</f>
        <v>0</v>
      </c>
      <c r="AZ25" s="99">
        <f>IF(ISNA(MATCH($AT25,'Overlap Study'!AN$166:AN$213,0)),0,1)</f>
        <v>0</v>
      </c>
      <c r="BA25" s="99">
        <f>IF(ISNA(MATCH($AT25,'Overlap Study'!AH$166:AH$213,0)),0,1)</f>
        <v>1</v>
      </c>
      <c r="BB25" s="117">
        <f>IF(ISNA(MATCH(AT25,'Overlap Study'!$AB$166:$AB$213,0)),0,1)</f>
        <v>1</v>
      </c>
      <c r="BC25" s="99">
        <f>IF(ISNA(MATCH($AT25,'Overlap Study'!$V$166:$V$213,0)),0,1)</f>
        <v>1</v>
      </c>
      <c r="BD25" s="99">
        <f>IF(ISNA(MATCH($AT25,'Overlap Study'!$P$166:$P$213,0)),0,1)</f>
        <v>1</v>
      </c>
      <c r="BE25" s="99"/>
      <c r="BF25" s="110"/>
      <c r="BH25" s="100"/>
      <c r="BJ25" s="117"/>
      <c r="BK25" s="169">
        <v>1717</v>
      </c>
      <c r="BL25" s="222">
        <f t="shared" si="3"/>
        <v>2</v>
      </c>
      <c r="BM25" s="99">
        <f>IF(ISNA(MATCH(BK25,'Overlap Study'!$BU$220:$BU$243,0)),0,1)</f>
        <v>0</v>
      </c>
      <c r="BN25" s="99">
        <f>IF(ISNA(MATCH(BK25,'Overlap Study'!$BJ$220:$BJ$243,0)),0,1)</f>
        <v>1</v>
      </c>
      <c r="BO25" s="99">
        <f>IF(ISNA(MATCH(BK25,'Overlap Study'!$AZ$220:$AZ$243,0)),0,1)</f>
        <v>1</v>
      </c>
      <c r="BP25" s="99">
        <f>IF(ISNA(MATCH(BK25,'Overlap Study'!$AT$220:$AT$243,0)),0,1)</f>
        <v>0</v>
      </c>
      <c r="BQ25" s="99">
        <f>IF(ISNA(MATCH(BK25,'Overlap Study'!$AN$220:$AN$243,0)),0,1)</f>
        <v>0</v>
      </c>
      <c r="BR25" s="110">
        <f>IF(ISNA(MATCH(BK25,'Overlap Study'!$AH$220:$AH$243,0)),0,1)</f>
        <v>0</v>
      </c>
      <c r="BS25">
        <f t="shared" ca="1" si="9"/>
        <v>3</v>
      </c>
      <c r="BV25" s="117"/>
      <c r="BW25" s="129">
        <v>179</v>
      </c>
      <c r="BX25" s="222">
        <f t="shared" si="4"/>
        <v>1</v>
      </c>
      <c r="BY25" s="99">
        <f>IF(ISNA(MATCH(BW25,'Overlap Study'!$BU$250:$BU$261,0)),0,1)</f>
        <v>0</v>
      </c>
      <c r="BZ25" s="99">
        <f>IF(ISNA(MATCH(BW25,'Overlap Study'!$BJ$250:$BJ$261,0)),0,1)</f>
        <v>0</v>
      </c>
      <c r="CA25" s="99">
        <f>IF(ISNA(MATCH(BW25,'Overlap Study'!$AZ$250:$AZ$261,0)),0,1)</f>
        <v>0</v>
      </c>
      <c r="CB25" s="99">
        <f>IF(ISNA(MATCH(BW25,'Overlap Study'!$AT$250:$AT$261,0)),0,1)</f>
        <v>1</v>
      </c>
      <c r="CC25" s="99">
        <f>IF(ISNA(MATCH(BW25,'Overlap Study'!$AN$250:$AN$261,0)),0,1)</f>
        <v>0</v>
      </c>
      <c r="CD25" s="110">
        <f>IF(ISNA(MATCH(BW25,'Overlap Study'!$AH$250:$AH$261,0)),0,1)</f>
        <v>0</v>
      </c>
      <c r="CE25">
        <f t="shared" ca="1" si="10"/>
        <v>5</v>
      </c>
      <c r="CG25" s="10"/>
      <c r="CH25" s="10"/>
      <c r="CI25" s="169">
        <v>503</v>
      </c>
      <c r="CJ25" s="222">
        <f t="shared" si="11"/>
        <v>1</v>
      </c>
      <c r="CK25" s="99">
        <f>IF(ISNA(MATCH(CI25,'Overlap Study'!$BU$268:$BU$273,0)),0,1)</f>
        <v>0</v>
      </c>
      <c r="CL25" s="99">
        <f>IF(ISNA(MATCH(CI25,'Overlap Study'!$BJ$268:$BJ$273,0)),0,1)</f>
        <v>0</v>
      </c>
      <c r="CM25" s="99">
        <f>IF(ISNA(MATCH(CI25,'Overlap Study'!$AZ$268:$AZ$273,0)),0,1)</f>
        <v>0</v>
      </c>
      <c r="CN25" s="99">
        <f>IF(ISNA(MATCH(CI25,'Overlap Study'!$AT$268:$AT$273,0)),0,1)</f>
        <v>0</v>
      </c>
      <c r="CO25" s="99">
        <f>IF(ISNA(MATCH(CI25,'Overlap Study'!$AN$268:$AN$273,0)),0,1)</f>
        <v>0</v>
      </c>
      <c r="CP25" s="110">
        <f>IF(ISNA(MATCH(CI25,'Overlap Study'!$AH$268:$AH$273,0)),0,1)</f>
        <v>1</v>
      </c>
      <c r="CQ25">
        <f t="shared" ca="1" si="17"/>
        <v>4</v>
      </c>
    </row>
    <row r="26" spans="2:96">
      <c r="B26" s="113">
        <v>25</v>
      </c>
      <c r="C26" s="99">
        <f t="shared" si="12"/>
        <v>2</v>
      </c>
      <c r="D26" s="110">
        <f t="shared" si="15"/>
        <v>0</v>
      </c>
      <c r="F26" s="211">
        <v>330</v>
      </c>
      <c r="G26" s="202">
        <f t="shared" si="0"/>
        <v>1</v>
      </c>
      <c r="H26" s="10">
        <v>8</v>
      </c>
      <c r="N26" s="158">
        <v>233</v>
      </c>
      <c r="O26" s="99">
        <f t="shared" si="1"/>
        <v>9</v>
      </c>
      <c r="Q26" s="100"/>
      <c r="R26" s="217"/>
      <c r="S26" s="115"/>
      <c r="U26" s="100"/>
      <c r="V26" s="1"/>
      <c r="AB26" s="123">
        <f t="shared" si="14"/>
        <v>25</v>
      </c>
      <c r="AC26">
        <f t="shared" ca="1" si="8"/>
        <v>1</v>
      </c>
      <c r="AD26" s="109">
        <v>330</v>
      </c>
      <c r="AE26" s="109">
        <f ca="1">SUM(INDIRECT(CONCATENATE(AA$5,AB26+1)):INDIRECT(CONCATENATE(AA$6,AB26+1)))</f>
        <v>8</v>
      </c>
      <c r="AF26" s="117">
        <f>IF(ISNA(MATCH(AD26,'Overlap Study'!BU$62:BU$157,0)),0,1)</f>
        <v>1</v>
      </c>
      <c r="AG26" s="99">
        <f>IF(ISNA(MATCH(AD26,'Overlap Study'!BJ$62:BJ$157,0)),0,1)</f>
        <v>0</v>
      </c>
      <c r="AH26" s="99">
        <f>IF(ISNA(MATCH($AD26,'Overlap Study'!AZ$62:AZ$157,0)),0,1)</f>
        <v>1</v>
      </c>
      <c r="AI26" s="99">
        <f>IF(ISNA(MATCH($AD26,'Overlap Study'!AT$62:AT$157,0)),0,1)</f>
        <v>1</v>
      </c>
      <c r="AJ26" s="99">
        <f>IF(ISNA(MATCH($AD26,'Overlap Study'!AN$62:AN$157,0)),0,1)</f>
        <v>0</v>
      </c>
      <c r="AK26" s="110">
        <f>IF(ISNA(MATCH($AD26,'Overlap Study'!AH$62:AH$157,0)),0,1)</f>
        <v>1</v>
      </c>
      <c r="AL26" s="117">
        <f>IF(ISNA(MATCH($AD26,'Overlap Study'!AB$62:AB$157,0)),0,1)</f>
        <v>1</v>
      </c>
      <c r="AM26" s="99">
        <f>IF(ISNA(MATCH($AD26,'Overlap Study'!V$62:V$157,0)),0,1)</f>
        <v>1</v>
      </c>
      <c r="AN26" s="99">
        <f>IF(ISNA(MATCH($AD26,'Overlap Study'!P$62:P$157,0)),0,1)</f>
        <v>1</v>
      </c>
      <c r="AO26" s="99">
        <f>IF(ISNA(MATCH($AD26,'Overlap Study'!H$53:H$132,0)),0,1)</f>
        <v>0</v>
      </c>
      <c r="AP26" s="110">
        <f>IF(ISNA(MATCH($AD26,'Overlap Study'!B$53:B$100,0)),0,1)</f>
        <v>1</v>
      </c>
      <c r="AT26" s="169">
        <v>201</v>
      </c>
      <c r="AU26" s="222">
        <f t="shared" si="2"/>
        <v>4</v>
      </c>
      <c r="AV26" s="99">
        <f>IF(ISNA(MATCH($AT26,'Overlap Study'!$BU$166:$BU$213,0)),0,1)</f>
        <v>1</v>
      </c>
      <c r="AW26" s="99">
        <f>IF(ISNA(MATCH(AT26,'Overlap Study'!BJ$166:BJ$213,0)),0,1)</f>
        <v>0</v>
      </c>
      <c r="AX26" s="99">
        <f>IF(ISNA(MATCH($AT26,'Overlap Study'!AZ$166:AZ$213,0)),0,1)</f>
        <v>0</v>
      </c>
      <c r="AY26" s="99">
        <f>IF(ISNA(MATCH($AT26,'Overlap Study'!AT$166:AT$213,0)),0,1)</f>
        <v>0</v>
      </c>
      <c r="AZ26" s="99">
        <f>IF(ISNA(MATCH($AT26,'Overlap Study'!AN$166:AN$213,0)),0,1)</f>
        <v>1</v>
      </c>
      <c r="BA26" s="99">
        <f>IF(ISNA(MATCH($AT26,'Overlap Study'!AH$166:AH$213,0)),0,1)</f>
        <v>0</v>
      </c>
      <c r="BB26" s="117">
        <f>IF(ISNA(MATCH(AT26,'Overlap Study'!$AB$166:$AB$213,0)),0,1)</f>
        <v>0</v>
      </c>
      <c r="BC26" s="99">
        <f>IF(ISNA(MATCH($AT26,'Overlap Study'!$V$166:$V$213,0)),0,1)</f>
        <v>1</v>
      </c>
      <c r="BD26" s="99">
        <f>IF(ISNA(MATCH($AT26,'Overlap Study'!$P$166:$P$213,0)),0,1)</f>
        <v>1</v>
      </c>
      <c r="BE26" s="99"/>
      <c r="BF26" s="110"/>
      <c r="BH26" s="158"/>
      <c r="BJ26" s="117"/>
      <c r="BK26" s="169">
        <v>1902</v>
      </c>
      <c r="BL26" s="222">
        <f t="shared" si="3"/>
        <v>2</v>
      </c>
      <c r="BM26" s="99">
        <f>IF(ISNA(MATCH(BK26,'Overlap Study'!$BU$220:$BU$243,0)),0,1)</f>
        <v>0</v>
      </c>
      <c r="BN26" s="99">
        <f>IF(ISNA(MATCH(BK26,'Overlap Study'!$BJ$220:$BJ$243,0)),0,1)</f>
        <v>0</v>
      </c>
      <c r="BO26" s="99">
        <f>IF(ISNA(MATCH(BK26,'Overlap Study'!$AZ$220:$AZ$243,0)),0,1)</f>
        <v>0</v>
      </c>
      <c r="BP26" s="99">
        <f>IF(ISNA(MATCH(BK26,'Overlap Study'!$AT$220:$AT$243,0)),0,1)</f>
        <v>1</v>
      </c>
      <c r="BQ26" s="99">
        <f>IF(ISNA(MATCH(BK26,'Overlap Study'!$AN$220:$AN$243,0)),0,1)</f>
        <v>1</v>
      </c>
      <c r="BR26" s="110">
        <f>IF(ISNA(MATCH(BK26,'Overlap Study'!$AH$220:$AH$243,0)),0,1)</f>
        <v>0</v>
      </c>
      <c r="BS26">
        <f t="shared" ca="1" si="9"/>
        <v>4</v>
      </c>
      <c r="BV26" s="117"/>
      <c r="BW26" s="169">
        <v>190</v>
      </c>
      <c r="BX26" s="222">
        <f t="shared" si="4"/>
        <v>1</v>
      </c>
      <c r="BY26" s="99">
        <f>IF(ISNA(MATCH(BW26,'Overlap Study'!$BU$250:$BU$261,0)),0,1)</f>
        <v>0</v>
      </c>
      <c r="BZ26" s="99">
        <f>IF(ISNA(MATCH(BW26,'Overlap Study'!$BJ$250:$BJ$261,0)),0,1)</f>
        <v>0</v>
      </c>
      <c r="CA26" s="99">
        <f>IF(ISNA(MATCH(BW26,'Overlap Study'!$AZ$250:$AZ$261,0)),0,1)</f>
        <v>0</v>
      </c>
      <c r="CB26" s="99">
        <f>IF(ISNA(MATCH(BW26,'Overlap Study'!$AT$250:$AT$261,0)),0,1)</f>
        <v>1</v>
      </c>
      <c r="CC26" s="99">
        <f>IF(ISNA(MATCH(BW26,'Overlap Study'!$AN$250:$AN$261,0)),0,1)</f>
        <v>0</v>
      </c>
      <c r="CD26" s="110">
        <f>IF(ISNA(MATCH(BW26,'Overlap Study'!$AH$250:$AH$261,0)),0,1)</f>
        <v>0</v>
      </c>
      <c r="CE26">
        <f t="shared" ca="1" si="10"/>
        <v>6</v>
      </c>
      <c r="CG26" s="10"/>
      <c r="CH26" s="10"/>
      <c r="CI26" s="169">
        <v>522</v>
      </c>
      <c r="CJ26" s="222">
        <f t="shared" si="11"/>
        <v>1</v>
      </c>
      <c r="CK26" s="99">
        <f>IF(ISNA(MATCH(CI26,'Overlap Study'!$BU$268:$BU$273,0)),0,1)</f>
        <v>0</v>
      </c>
      <c r="CL26" s="99">
        <f>IF(ISNA(MATCH(CI26,'Overlap Study'!$BJ$268:$BJ$273,0)),0,1)</f>
        <v>0</v>
      </c>
      <c r="CM26" s="99">
        <f>IF(ISNA(MATCH(CI26,'Overlap Study'!$AZ$268:$AZ$273,0)),0,1)</f>
        <v>0</v>
      </c>
      <c r="CN26" s="99">
        <f>IF(ISNA(MATCH(CI26,'Overlap Study'!$AT$268:$AT$273,0)),0,1)</f>
        <v>0</v>
      </c>
      <c r="CO26" s="99">
        <f>IF(ISNA(MATCH(CI26,'Overlap Study'!$AN$268:$AN$273,0)),0,1)</f>
        <v>1</v>
      </c>
      <c r="CP26" s="110">
        <f>IF(ISNA(MATCH(CI26,'Overlap Study'!$AH$268:$AH$273,0)),0,1)</f>
        <v>0</v>
      </c>
      <c r="CQ26">
        <f t="shared" ca="1" si="17"/>
        <v>4</v>
      </c>
    </row>
    <row r="27" spans="2:96">
      <c r="B27" s="112">
        <v>25</v>
      </c>
      <c r="C27" s="99">
        <f t="shared" si="12"/>
        <v>3</v>
      </c>
      <c r="D27" s="110">
        <f t="shared" si="15"/>
        <v>0</v>
      </c>
      <c r="F27" s="211">
        <v>1114</v>
      </c>
      <c r="G27" s="202">
        <f t="shared" si="0"/>
        <v>1</v>
      </c>
      <c r="H27" s="10">
        <v>8</v>
      </c>
      <c r="N27" s="100">
        <v>234</v>
      </c>
      <c r="O27" s="99">
        <f t="shared" si="1"/>
        <v>46</v>
      </c>
      <c r="Q27" s="100"/>
      <c r="R27" s="217"/>
      <c r="S27" s="115"/>
      <c r="U27" s="100"/>
      <c r="V27" s="1"/>
      <c r="AB27" s="123">
        <f t="shared" si="14"/>
        <v>26</v>
      </c>
      <c r="AC27">
        <f t="shared" ca="1" si="8"/>
        <v>1</v>
      </c>
      <c r="AD27" s="109">
        <v>1114</v>
      </c>
      <c r="AE27" s="109">
        <f ca="1">SUM(INDIRECT(CONCATENATE(AA$5,AB27+1)):INDIRECT(CONCATENATE(AA$6,AB27+1)))</f>
        <v>8</v>
      </c>
      <c r="AF27" s="117">
        <f>IF(ISNA(MATCH(AD27,'Overlap Study'!BU$62:BU$157,0)),0,1)</f>
        <v>1</v>
      </c>
      <c r="AG27" s="99">
        <f>IF(ISNA(MATCH(AD27,'Overlap Study'!BJ$62:BJ$157,0)),0,1)</f>
        <v>1</v>
      </c>
      <c r="AH27" s="99">
        <f>IF(ISNA(MATCH($AD27,'Overlap Study'!AZ$62:AZ$157,0)),0,1)</f>
        <v>1</v>
      </c>
      <c r="AI27" s="99">
        <f>IF(ISNA(MATCH($AD27,'Overlap Study'!AT$62:AT$157,0)),0,1)</f>
        <v>1</v>
      </c>
      <c r="AJ27" s="99">
        <f>IF(ISNA(MATCH($AD27,'Overlap Study'!AN$62:AN$157,0)),0,1)</f>
        <v>1</v>
      </c>
      <c r="AK27" s="110">
        <f>IF(ISNA(MATCH($AD27,'Overlap Study'!AH$62:AH$157,0)),0,1)</f>
        <v>1</v>
      </c>
      <c r="AL27" s="117">
        <f>IF(ISNA(MATCH($AD27,'Overlap Study'!AB$62:AB$157,0)),0,1)</f>
        <v>1</v>
      </c>
      <c r="AM27" s="99">
        <f>IF(ISNA(MATCH($AD27,'Overlap Study'!V$62:V$157,0)),0,1)</f>
        <v>1</v>
      </c>
      <c r="AN27" s="99">
        <f>IF(ISNA(MATCH($AD27,'Overlap Study'!P$62:P$157,0)),0,1)</f>
        <v>0</v>
      </c>
      <c r="AO27" s="99">
        <f>IF(ISNA(MATCH($AD27,'Overlap Study'!H$53:H$132,0)),0,1)</f>
        <v>0</v>
      </c>
      <c r="AP27" s="110">
        <f>IF(ISNA(MATCH($AD27,'Overlap Study'!B$53:B$100,0)),0,1)</f>
        <v>0</v>
      </c>
      <c r="AT27" s="169">
        <v>222</v>
      </c>
      <c r="AU27" s="222">
        <f t="shared" si="2"/>
        <v>4</v>
      </c>
      <c r="AV27" s="99">
        <f>IF(ISNA(MATCH($AT27,'Overlap Study'!$BU$166:$BU$213,0)),0,1)</f>
        <v>0</v>
      </c>
      <c r="AW27" s="99">
        <f>IF(ISNA(MATCH(AT27,'Overlap Study'!BJ$166:BJ$213,0)),0,1)</f>
        <v>1</v>
      </c>
      <c r="AX27" s="99">
        <f>IF(ISNA(MATCH($AT27,'Overlap Study'!AZ$166:AZ$213,0)),0,1)</f>
        <v>0</v>
      </c>
      <c r="AY27" s="99">
        <f>IF(ISNA(MATCH($AT27,'Overlap Study'!AT$166:AT$213,0)),0,1)</f>
        <v>0</v>
      </c>
      <c r="AZ27" s="99">
        <f>IF(ISNA(MATCH($AT27,'Overlap Study'!AN$166:AN$213,0)),0,1)</f>
        <v>1</v>
      </c>
      <c r="BA27" s="99">
        <f>IF(ISNA(MATCH($AT27,'Overlap Study'!AH$166:AH$213,0)),0,1)</f>
        <v>0</v>
      </c>
      <c r="BB27" s="117">
        <f>IF(ISNA(MATCH(AT27,'Overlap Study'!$AB$166:$AB$213,0)),0,1)</f>
        <v>1</v>
      </c>
      <c r="BC27" s="99">
        <f>IF(ISNA(MATCH($AT27,'Overlap Study'!$V$166:$V$213,0)),0,1)</f>
        <v>1</v>
      </c>
      <c r="BD27" s="99">
        <f>IF(ISNA(MATCH($AT27,'Overlap Study'!$P$166:$P$213,0)),0,1)</f>
        <v>0</v>
      </c>
      <c r="BE27" s="99"/>
      <c r="BF27" s="110"/>
      <c r="BH27" s="100"/>
      <c r="BJ27" s="117"/>
      <c r="BK27" s="171">
        <v>25</v>
      </c>
      <c r="BL27" s="222">
        <f t="shared" si="3"/>
        <v>1</v>
      </c>
      <c r="BM27" s="99">
        <f>IF(ISNA(MATCH(BK27,'Overlap Study'!$BU$220:$BU$243,0)),0,1)</f>
        <v>0</v>
      </c>
      <c r="BN27" s="99">
        <f>IF(ISNA(MATCH(BK27,'Overlap Study'!$BJ$220:$BJ$243,0)),0,1)</f>
        <v>0</v>
      </c>
      <c r="BO27" s="99">
        <f>IF(ISNA(MATCH(BK27,'Overlap Study'!$AZ$220:$AZ$243,0)),0,1)</f>
        <v>0</v>
      </c>
      <c r="BP27" s="99">
        <f>IF(ISNA(MATCH(BK27,'Overlap Study'!$AT$220:$AT$243,0)),0,1)</f>
        <v>0</v>
      </c>
      <c r="BQ27" s="99">
        <f>IF(ISNA(MATCH(BK27,'Overlap Study'!$AN$220:$AN$243,0)),0,1)</f>
        <v>1</v>
      </c>
      <c r="BR27" s="110">
        <f>IF(ISNA(MATCH(BK27,'Overlap Study'!$AH$220:$AH$243,0)),0,1)</f>
        <v>0</v>
      </c>
      <c r="BS27">
        <f t="shared" ca="1" si="9"/>
        <v>9</v>
      </c>
      <c r="BV27" s="117"/>
      <c r="BW27" s="169">
        <v>195</v>
      </c>
      <c r="BX27" s="222">
        <f t="shared" si="4"/>
        <v>1</v>
      </c>
      <c r="BY27" s="99">
        <f>IF(ISNA(MATCH(BW27,'Overlap Study'!$BU$250:$BU$261,0)),0,1)</f>
        <v>0</v>
      </c>
      <c r="BZ27" s="99">
        <f>IF(ISNA(MATCH(BW27,'Overlap Study'!$BJ$250:$BJ$261,0)),0,1)</f>
        <v>0</v>
      </c>
      <c r="CA27" s="99">
        <f>IF(ISNA(MATCH(BW27,'Overlap Study'!$AZ$250:$AZ$261,0)),0,1)</f>
        <v>0</v>
      </c>
      <c r="CB27" s="99">
        <f>IF(ISNA(MATCH(BW27,'Overlap Study'!$AT$250:$AT$261,0)),0,1)</f>
        <v>0</v>
      </c>
      <c r="CC27" s="99">
        <f>IF(ISNA(MATCH(BW27,'Overlap Study'!$AN$250:$AN$261,0)),0,1)</f>
        <v>1</v>
      </c>
      <c r="CD27" s="110">
        <f>IF(ISNA(MATCH(BW27,'Overlap Study'!$AH$250:$AH$261,0)),0,1)</f>
        <v>0</v>
      </c>
      <c r="CE27">
        <f t="shared" ca="1" si="10"/>
        <v>4</v>
      </c>
      <c r="CG27" s="10"/>
      <c r="CH27" s="10"/>
      <c r="CI27" s="169">
        <v>968</v>
      </c>
      <c r="CJ27" s="222">
        <f t="shared" si="11"/>
        <v>1</v>
      </c>
      <c r="CK27" s="99">
        <f>IF(ISNA(MATCH(CI27,'Overlap Study'!$BU$268:$BU$273,0)),0,1)</f>
        <v>0</v>
      </c>
      <c r="CL27" s="99">
        <f>IF(ISNA(MATCH(CI27,'Overlap Study'!$BJ$268:$BJ$273,0)),0,1)</f>
        <v>0</v>
      </c>
      <c r="CM27" s="99">
        <f>IF(ISNA(MATCH(CI27,'Overlap Study'!$AZ$268:$AZ$273,0)),0,1)</f>
        <v>0</v>
      </c>
      <c r="CN27" s="99">
        <f>IF(ISNA(MATCH(CI27,'Overlap Study'!$AT$268:$AT$273,0)),0,1)</f>
        <v>0</v>
      </c>
      <c r="CO27" s="99">
        <f>IF(ISNA(MATCH(CI27,'Overlap Study'!$AN$268:$AN$273,0)),0,1)</f>
        <v>1</v>
      </c>
      <c r="CP27" s="110">
        <f>IF(ISNA(MATCH(CI27,'Overlap Study'!$AH$268:$AH$273,0)),0,1)</f>
        <v>0</v>
      </c>
      <c r="CQ27">
        <f t="shared" ca="1" si="17"/>
        <v>3</v>
      </c>
    </row>
    <row r="28" spans="2:96">
      <c r="B28" s="111">
        <v>25</v>
      </c>
      <c r="C28" s="99">
        <f t="shared" si="12"/>
        <v>4</v>
      </c>
      <c r="D28" s="110">
        <f t="shared" si="15"/>
        <v>0</v>
      </c>
      <c r="F28" s="109">
        <v>173</v>
      </c>
      <c r="G28" s="202">
        <f t="shared" si="0"/>
        <v>1</v>
      </c>
      <c r="H28" s="10">
        <v>7</v>
      </c>
      <c r="N28" s="100">
        <v>254</v>
      </c>
      <c r="O28" s="99">
        <f t="shared" si="1"/>
        <v>6</v>
      </c>
      <c r="U28" s="100"/>
      <c r="V28" s="1"/>
      <c r="AB28" s="123">
        <f t="shared" si="14"/>
        <v>27</v>
      </c>
      <c r="AC28">
        <f t="shared" ca="1" si="8"/>
        <v>1</v>
      </c>
      <c r="AD28" s="109">
        <v>173</v>
      </c>
      <c r="AE28" s="109">
        <f ca="1">SUM(INDIRECT(CONCATENATE(AA$5,AB28+1)):INDIRECT(CONCATENATE(AA$6,AB28+1)))</f>
        <v>7</v>
      </c>
      <c r="AF28" s="117">
        <f>IF(ISNA(MATCH(AD28,'Overlap Study'!BU$62:BU$157,0)),0,1)</f>
        <v>0</v>
      </c>
      <c r="AG28" s="99">
        <f>IF(ISNA(MATCH(AD28,'Overlap Study'!BJ$62:BJ$157,0)),0,1)</f>
        <v>0</v>
      </c>
      <c r="AH28" s="99">
        <f>IF(ISNA(MATCH($AD28,'Overlap Study'!AZ$62:AZ$157,0)),0,1)</f>
        <v>0</v>
      </c>
      <c r="AI28" s="99">
        <f>IF(ISNA(MATCH($AD28,'Overlap Study'!AT$62:AT$157,0)),0,1)</f>
        <v>1</v>
      </c>
      <c r="AJ28" s="99">
        <f>IF(ISNA(MATCH($AD28,'Overlap Study'!AN$62:AN$157,0)),0,1)</f>
        <v>1</v>
      </c>
      <c r="AK28" s="110">
        <f>IF(ISNA(MATCH($AD28,'Overlap Study'!AH$62:AH$157,0)),0,1)</f>
        <v>1</v>
      </c>
      <c r="AL28" s="117">
        <f>IF(ISNA(MATCH($AD28,'Overlap Study'!AB$62:AB$157,0)),0,1)</f>
        <v>0</v>
      </c>
      <c r="AM28" s="99">
        <f>IF(ISNA(MATCH($AD28,'Overlap Study'!V$62:V$157,0)),0,1)</f>
        <v>1</v>
      </c>
      <c r="AN28" s="99">
        <f>IF(ISNA(MATCH($AD28,'Overlap Study'!P$62:P$157,0)),0,1)</f>
        <v>1</v>
      </c>
      <c r="AO28" s="99">
        <f>IF(ISNA(MATCH($AD28,'Overlap Study'!H$53:H$132,0)),0,1)</f>
        <v>1</v>
      </c>
      <c r="AP28" s="110">
        <f>IF(ISNA(MATCH($AD28,'Overlap Study'!B$53:B$100,0)),0,1)</f>
        <v>1</v>
      </c>
      <c r="AT28" s="169">
        <v>494</v>
      </c>
      <c r="AU28" s="222">
        <f t="shared" si="2"/>
        <v>4</v>
      </c>
      <c r="AV28" s="99">
        <f>IF(ISNA(MATCH($AT28,'Overlap Study'!$BU$166:$BU$213,0)),0,1)</f>
        <v>0</v>
      </c>
      <c r="AW28" s="99">
        <f>IF(ISNA(MATCH(AT28,'Overlap Study'!BJ$166:BJ$213,0)),0,1)</f>
        <v>0</v>
      </c>
      <c r="AX28" s="99">
        <f>IF(ISNA(MATCH($AT28,'Overlap Study'!AZ$166:AZ$213,0)),0,1)</f>
        <v>0</v>
      </c>
      <c r="AY28" s="99">
        <f>IF(ISNA(MATCH($AT28,'Overlap Study'!AT$166:AT$213,0)),0,1)</f>
        <v>1</v>
      </c>
      <c r="AZ28" s="99">
        <f>IF(ISNA(MATCH($AT28,'Overlap Study'!AN$166:AN$213,0)),0,1)</f>
        <v>0</v>
      </c>
      <c r="BA28" s="99">
        <f>IF(ISNA(MATCH($AT28,'Overlap Study'!AH$166:AH$213,0)),0,1)</f>
        <v>1</v>
      </c>
      <c r="BB28" s="117">
        <f>IF(ISNA(MATCH(AT28,'Overlap Study'!$AB$166:$AB$213,0)),0,1)</f>
        <v>1</v>
      </c>
      <c r="BC28" s="99">
        <f>IF(ISNA(MATCH($AT28,'Overlap Study'!$V$166:$V$213,0)),0,1)</f>
        <v>1</v>
      </c>
      <c r="BD28" s="99">
        <f>IF(ISNA(MATCH($AT28,'Overlap Study'!$P$166:$P$213,0)),0,1)</f>
        <v>0</v>
      </c>
      <c r="BE28" s="99"/>
      <c r="BF28" s="110"/>
      <c r="BH28" s="100"/>
      <c r="BJ28" s="117"/>
      <c r="BK28" s="171">
        <v>27</v>
      </c>
      <c r="BL28" s="222">
        <f t="shared" si="3"/>
        <v>1</v>
      </c>
      <c r="BM28" s="99">
        <f>IF(ISNA(MATCH(BK28,'Overlap Study'!$BU$220:$BU$243,0)),0,1)</f>
        <v>0</v>
      </c>
      <c r="BN28" s="99">
        <f>IF(ISNA(MATCH(BK28,'Overlap Study'!$BJ$220:$BJ$243,0)),0,1)</f>
        <v>0</v>
      </c>
      <c r="BO28" s="99">
        <f>IF(ISNA(MATCH(BK28,'Overlap Study'!$AZ$220:$AZ$243,0)),0,1)</f>
        <v>0</v>
      </c>
      <c r="BP28" s="99">
        <f>IF(ISNA(MATCH(BK28,'Overlap Study'!$AT$220:$AT$243,0)),0,1)</f>
        <v>0</v>
      </c>
      <c r="BQ28" s="99">
        <f>IF(ISNA(MATCH(BK28,'Overlap Study'!$AN$220:$AN$243,0)),0,1)</f>
        <v>1</v>
      </c>
      <c r="BR28" s="110">
        <f>IF(ISNA(MATCH(BK28,'Overlap Study'!$AH$220:$AH$243,0)),0,1)</f>
        <v>0</v>
      </c>
      <c r="BS28">
        <f t="shared" ca="1" si="9"/>
        <v>9</v>
      </c>
      <c r="BV28" s="117"/>
      <c r="BW28" s="169">
        <v>201</v>
      </c>
      <c r="BX28" s="222">
        <f t="shared" si="4"/>
        <v>1</v>
      </c>
      <c r="BY28" s="99">
        <f>IF(ISNA(MATCH(BW28,'Overlap Study'!$BU$250:$BU$261,0)),0,1)</f>
        <v>0</v>
      </c>
      <c r="BZ28" s="99">
        <f>IF(ISNA(MATCH(BW28,'Overlap Study'!$BJ$250:$BJ$261,0)),0,1)</f>
        <v>0</v>
      </c>
      <c r="CA28" s="99">
        <f>IF(ISNA(MATCH(BW28,'Overlap Study'!$AZ$250:$AZ$261,0)),0,1)</f>
        <v>0</v>
      </c>
      <c r="CB28" s="99">
        <f>IF(ISNA(MATCH(BW28,'Overlap Study'!$AT$250:$AT$261,0)),0,1)</f>
        <v>0</v>
      </c>
      <c r="CC28" s="99">
        <f>IF(ISNA(MATCH(BW28,'Overlap Study'!$AN$250:$AN$261,0)),0,1)</f>
        <v>1</v>
      </c>
      <c r="CD28" s="110">
        <f>IF(ISNA(MATCH(BW28,'Overlap Study'!$AH$250:$AH$261,0)),0,1)</f>
        <v>0</v>
      </c>
      <c r="CE28">
        <f t="shared" ca="1" si="10"/>
        <v>7</v>
      </c>
      <c r="CG28" s="10"/>
      <c r="CH28" s="10"/>
      <c r="CI28" s="169">
        <v>971</v>
      </c>
      <c r="CJ28" s="222">
        <f t="shared" si="11"/>
        <v>1</v>
      </c>
      <c r="CK28" s="99">
        <f>IF(ISNA(MATCH(CI28,'Overlap Study'!$BU$268:$BU$273,0)),0,1)</f>
        <v>0</v>
      </c>
      <c r="CL28" s="99">
        <f>IF(ISNA(MATCH(CI28,'Overlap Study'!$BJ$268:$BJ$273,0)),0,1)</f>
        <v>1</v>
      </c>
      <c r="CM28" s="99">
        <f>IF(ISNA(MATCH(CI28,'Overlap Study'!$AZ$268:$AZ$273,0)),0,1)</f>
        <v>0</v>
      </c>
      <c r="CN28" s="99">
        <f>IF(ISNA(MATCH(CI28,'Overlap Study'!$AT$268:$AT$273,0)),0,1)</f>
        <v>0</v>
      </c>
      <c r="CO28" s="99">
        <f>IF(ISNA(MATCH(CI28,'Overlap Study'!$AN$268:$AN$273,0)),0,1)</f>
        <v>0</v>
      </c>
      <c r="CP28" s="110">
        <f>IF(ISNA(MATCH(CI28,'Overlap Study'!$AH$268:$AH$273,0)),0,1)</f>
        <v>0</v>
      </c>
      <c r="CQ28">
        <f t="shared" ca="1" si="17"/>
        <v>6</v>
      </c>
    </row>
    <row r="29" spans="2:96">
      <c r="B29" s="112">
        <v>25</v>
      </c>
      <c r="C29" s="99">
        <f t="shared" si="12"/>
        <v>5</v>
      </c>
      <c r="D29" s="110">
        <f t="shared" si="15"/>
        <v>0</v>
      </c>
      <c r="F29" s="211">
        <v>201</v>
      </c>
      <c r="G29" s="202">
        <f t="shared" si="0"/>
        <v>1</v>
      </c>
      <c r="H29" s="10">
        <v>7</v>
      </c>
      <c r="N29" s="100">
        <v>263</v>
      </c>
      <c r="O29" s="99">
        <f t="shared" si="1"/>
        <v>98</v>
      </c>
      <c r="U29" s="1"/>
      <c r="AB29" s="123">
        <f t="shared" si="14"/>
        <v>28</v>
      </c>
      <c r="AC29">
        <f t="shared" ca="1" si="8"/>
        <v>1</v>
      </c>
      <c r="AD29" s="111">
        <v>176</v>
      </c>
      <c r="AE29" s="109">
        <f ca="1">SUM(INDIRECT(CONCATENATE(AA$5,AB29+1)):INDIRECT(CONCATENATE(AA$6,AB29+1)))</f>
        <v>7</v>
      </c>
      <c r="AF29" s="117">
        <f>IF(ISNA(MATCH(AD29,'Overlap Study'!BU$62:BU$157,0)),0,1)</f>
        <v>0</v>
      </c>
      <c r="AG29" s="99">
        <f>IF(ISNA(MATCH(AD29,'Overlap Study'!BJ$62:BJ$157,0)),0,1)</f>
        <v>0</v>
      </c>
      <c r="AH29" s="99">
        <f>IF(ISNA(MATCH($AD29,'Overlap Study'!AZ$62:AZ$157,0)),0,1)</f>
        <v>1</v>
      </c>
      <c r="AI29" s="99">
        <f>IF(ISNA(MATCH($AD29,'Overlap Study'!AT$62:AT$157,0)),0,1)</f>
        <v>1</v>
      </c>
      <c r="AJ29" s="99">
        <f>IF(ISNA(MATCH($AD29,'Overlap Study'!AN$62:AN$157,0)),0,1)</f>
        <v>1</v>
      </c>
      <c r="AK29" s="110">
        <f>IF(ISNA(MATCH($AD29,'Overlap Study'!AH$62:AH$157,0)),0,1)</f>
        <v>0</v>
      </c>
      <c r="AL29" s="117">
        <f>IF(ISNA(MATCH($AD29,'Overlap Study'!AB$62:AB$157,0)),0,1)</f>
        <v>1</v>
      </c>
      <c r="AM29" s="99">
        <f>IF(ISNA(MATCH($AD29,'Overlap Study'!V$62:V$157,0)),0,1)</f>
        <v>0</v>
      </c>
      <c r="AN29" s="99">
        <f>IF(ISNA(MATCH($AD29,'Overlap Study'!P$62:P$157,0)),0,1)</f>
        <v>1</v>
      </c>
      <c r="AO29" s="99">
        <f>IF(ISNA(MATCH($AD29,'Overlap Study'!H$53:H$132,0)),0,1)</f>
        <v>1</v>
      </c>
      <c r="AP29" s="110">
        <f>IF(ISNA(MATCH($AD29,'Overlap Study'!B$53:B$100,0)),0,1)</f>
        <v>1</v>
      </c>
      <c r="AT29" s="169">
        <v>503</v>
      </c>
      <c r="AU29" s="222">
        <f t="shared" si="2"/>
        <v>4</v>
      </c>
      <c r="AV29" s="99">
        <f>IF(ISNA(MATCH($AT29,'Overlap Study'!$BU$166:$BU$213,0)),0,1)</f>
        <v>0</v>
      </c>
      <c r="AW29" s="99">
        <f>IF(ISNA(MATCH(AT29,'Overlap Study'!BJ$166:BJ$213,0)),0,1)</f>
        <v>1</v>
      </c>
      <c r="AX29" s="99">
        <f>IF(ISNA(MATCH($AT29,'Overlap Study'!AZ$166:AZ$213,0)),0,1)</f>
        <v>0</v>
      </c>
      <c r="AY29" s="99">
        <f>IF(ISNA(MATCH($AT29,'Overlap Study'!AT$166:AT$213,0)),0,1)</f>
        <v>1</v>
      </c>
      <c r="AZ29" s="99">
        <f>IF(ISNA(MATCH($AT29,'Overlap Study'!AN$166:AN$213,0)),0,1)</f>
        <v>1</v>
      </c>
      <c r="BA29" s="99">
        <f>IF(ISNA(MATCH($AT29,'Overlap Study'!AH$166:AH$213,0)),0,1)</f>
        <v>1</v>
      </c>
      <c r="BB29" s="117">
        <f>IF(ISNA(MATCH(AT29,'Overlap Study'!$AB$166:$AB$213,0)),0,1)</f>
        <v>0</v>
      </c>
      <c r="BC29" s="99">
        <f>IF(ISNA(MATCH($AT29,'Overlap Study'!$V$166:$V$213,0)),0,1)</f>
        <v>0</v>
      </c>
      <c r="BD29" s="99">
        <f>IF(ISNA(MATCH($AT29,'Overlap Study'!$P$166:$P$213,0)),0,1)</f>
        <v>0</v>
      </c>
      <c r="BE29" s="99"/>
      <c r="BF29" s="110"/>
      <c r="BH29" s="158"/>
      <c r="BJ29" s="117"/>
      <c r="BK29" s="169">
        <v>56</v>
      </c>
      <c r="BL29" s="222">
        <f t="shared" si="3"/>
        <v>1</v>
      </c>
      <c r="BM29" s="99">
        <f>IF(ISNA(MATCH(BK29,'Overlap Study'!$BU$220:$BU$243,0)),0,1)</f>
        <v>0</v>
      </c>
      <c r="BN29" s="99">
        <f>IF(ISNA(MATCH(BK29,'Overlap Study'!$BJ$220:$BJ$243,0)),0,1)</f>
        <v>0</v>
      </c>
      <c r="BO29" s="99">
        <f>IF(ISNA(MATCH(BK29,'Overlap Study'!$AZ$220:$AZ$243,0)),0,1)</f>
        <v>0</v>
      </c>
      <c r="BP29" s="99">
        <f>IF(ISNA(MATCH(BK29,'Overlap Study'!$AT$220:$AT$243,0)),0,1)</f>
        <v>0</v>
      </c>
      <c r="BQ29" s="99">
        <f>IF(ISNA(MATCH(BK29,'Overlap Study'!$AN$220:$AN$243,0)),0,1)</f>
        <v>0</v>
      </c>
      <c r="BR29" s="110">
        <f>IF(ISNA(MATCH(BK29,'Overlap Study'!$AH$220:$AH$243,0)),0,1)</f>
        <v>1</v>
      </c>
      <c r="BS29">
        <f t="shared" ca="1" si="9"/>
        <v>5</v>
      </c>
      <c r="BV29" s="117"/>
      <c r="BW29" s="169">
        <v>222</v>
      </c>
      <c r="BX29" s="222">
        <f t="shared" si="4"/>
        <v>1</v>
      </c>
      <c r="BY29" s="99">
        <f>IF(ISNA(MATCH(BW29,'Overlap Study'!$BU$250:$BU$261,0)),0,1)</f>
        <v>0</v>
      </c>
      <c r="BZ29" s="99">
        <f>IF(ISNA(MATCH(BW29,'Overlap Study'!$BJ$250:$BJ$261,0)),0,1)</f>
        <v>1</v>
      </c>
      <c r="CA29" s="99">
        <f>IF(ISNA(MATCH(BW29,'Overlap Study'!$AZ$250:$AZ$261,0)),0,1)</f>
        <v>0</v>
      </c>
      <c r="CB29" s="99">
        <f>IF(ISNA(MATCH(BW29,'Overlap Study'!$AT$250:$AT$261,0)),0,1)</f>
        <v>0</v>
      </c>
      <c r="CC29" s="99">
        <f>IF(ISNA(MATCH(BW29,'Overlap Study'!$AN$250:$AN$261,0)),0,1)</f>
        <v>0</v>
      </c>
      <c r="CD29" s="110">
        <f>IF(ISNA(MATCH(BW29,'Overlap Study'!$AH$250:$AH$261,0)),0,1)</f>
        <v>0</v>
      </c>
      <c r="CE29">
        <f t="shared" ca="1" si="10"/>
        <v>4</v>
      </c>
      <c r="CG29" s="10"/>
      <c r="CH29" s="10"/>
      <c r="CI29" s="169">
        <v>987</v>
      </c>
      <c r="CJ29" s="222">
        <f>SUM(CK29:CP29)</f>
        <v>1</v>
      </c>
      <c r="CK29" s="99">
        <f>IF(ISNA(MATCH(CI29,'Overlap Study'!$BU$268:$BU$273,0)),0,1)</f>
        <v>0</v>
      </c>
      <c r="CL29" s="99">
        <f>IF(ISNA(MATCH(CI29,'Overlap Study'!$BJ$268:$BJ$273,0)),0,1)</f>
        <v>0</v>
      </c>
      <c r="CM29" s="99">
        <f>IF(ISNA(MATCH(CI29,'Overlap Study'!$AZ$268:$AZ$273,0)),0,1)</f>
        <v>0</v>
      </c>
      <c r="CN29" s="99">
        <f>IF(ISNA(MATCH(CI29,'Overlap Study'!$AT$268:$AT$273,0)),0,1)</f>
        <v>1</v>
      </c>
      <c r="CO29" s="99">
        <f>IF(ISNA(MATCH(CI29,'Overlap Study'!$AN$268:$AN$273,0)),0,1)</f>
        <v>0</v>
      </c>
      <c r="CP29" s="110">
        <f>IF(ISNA(MATCH(CI29,'Overlap Study'!$AH$268:$AH$273,0)),0,1)</f>
        <v>0</v>
      </c>
      <c r="CQ29">
        <f t="shared" ca="1" si="17"/>
        <v>1</v>
      </c>
    </row>
    <row r="30" spans="2:96" ht="13.5" thickBot="1">
      <c r="B30" s="112">
        <v>25</v>
      </c>
      <c r="C30" s="99">
        <f t="shared" si="12"/>
        <v>6</v>
      </c>
      <c r="D30" s="110">
        <f t="shared" si="15"/>
        <v>0</v>
      </c>
      <c r="F30" s="211">
        <v>343</v>
      </c>
      <c r="G30" s="202">
        <f t="shared" si="0"/>
        <v>1</v>
      </c>
      <c r="H30" s="10">
        <v>7</v>
      </c>
      <c r="N30" s="100">
        <v>271</v>
      </c>
      <c r="O30" s="99">
        <f t="shared" si="1"/>
        <v>67</v>
      </c>
      <c r="Q30" s="253"/>
      <c r="AB30" s="123">
        <f t="shared" si="14"/>
        <v>29</v>
      </c>
      <c r="AC30">
        <f t="shared" ca="1" si="8"/>
        <v>1</v>
      </c>
      <c r="AD30" s="112">
        <v>201</v>
      </c>
      <c r="AE30" s="109">
        <f ca="1">SUM(INDIRECT(CONCATENATE(AA$5,AB30+1)):INDIRECT(CONCATENATE(AA$6,AB30+1)))</f>
        <v>7</v>
      </c>
      <c r="AF30" s="117">
        <f>IF(ISNA(MATCH(AD30,'Overlap Study'!BU$62:BU$157,0)),0,1)</f>
        <v>1</v>
      </c>
      <c r="AG30" s="99">
        <f>IF(ISNA(MATCH(AD30,'Overlap Study'!BJ$62:BJ$157,0)),0,1)</f>
        <v>1</v>
      </c>
      <c r="AH30" s="99">
        <f>IF(ISNA(MATCH($AD30,'Overlap Study'!AZ$62:AZ$157,0)),0,1)</f>
        <v>1</v>
      </c>
      <c r="AI30" s="99">
        <f>IF(ISNA(MATCH($AD30,'Overlap Study'!AT$62:AT$157,0)),0,1)</f>
        <v>0</v>
      </c>
      <c r="AJ30" s="99">
        <f>IF(ISNA(MATCH($AD30,'Overlap Study'!AN$62:AN$157,0)),0,1)</f>
        <v>1</v>
      </c>
      <c r="AK30" s="110">
        <f>IF(ISNA(MATCH($AD30,'Overlap Study'!AH$62:AH$157,0)),0,1)</f>
        <v>0</v>
      </c>
      <c r="AL30" s="117">
        <f>IF(ISNA(MATCH($AD30,'Overlap Study'!AB$62:AB$157,0)),0,1)</f>
        <v>0</v>
      </c>
      <c r="AM30" s="99">
        <f>IF(ISNA(MATCH($AD30,'Overlap Study'!V$62:V$157,0)),0,1)</f>
        <v>1</v>
      </c>
      <c r="AN30" s="99">
        <f>IF(ISNA(MATCH($AD30,'Overlap Study'!P$62:P$157,0)),0,1)</f>
        <v>1</v>
      </c>
      <c r="AO30" s="99">
        <f>IF(ISNA(MATCH($AD30,'Overlap Study'!H$53:H$132,0)),0,1)</f>
        <v>0</v>
      </c>
      <c r="AP30" s="110">
        <f>IF(ISNA(MATCH($AD30,'Overlap Study'!B$53:B$100,0)),0,1)</f>
        <v>1</v>
      </c>
      <c r="AT30" s="169">
        <v>987</v>
      </c>
      <c r="AU30" s="222">
        <f t="shared" si="2"/>
        <v>4</v>
      </c>
      <c r="AV30" s="99">
        <f>IF(ISNA(MATCH($AT30,'Overlap Study'!$BU$166:$BU$213,0)),0,1)</f>
        <v>0</v>
      </c>
      <c r="AW30" s="99">
        <f>IF(ISNA(MATCH(AT30,'Overlap Study'!BJ$166:BJ$213,0)),0,1)</f>
        <v>0</v>
      </c>
      <c r="AX30" s="99">
        <f>IF(ISNA(MATCH($AT30,'Overlap Study'!AZ$166:AZ$213,0)),0,1)</f>
        <v>1</v>
      </c>
      <c r="AY30" s="99">
        <f>IF(ISNA(MATCH($AT30,'Overlap Study'!AT$166:AT$213,0)),0,1)</f>
        <v>1</v>
      </c>
      <c r="AZ30" s="99">
        <f>IF(ISNA(MATCH($AT30,'Overlap Study'!AN$166:AN$213,0)),0,1)</f>
        <v>1</v>
      </c>
      <c r="BA30" s="99">
        <f>IF(ISNA(MATCH($AT30,'Overlap Study'!AH$166:AH$213,0)),0,1)</f>
        <v>1</v>
      </c>
      <c r="BB30" s="117">
        <f>IF(ISNA(MATCH(AT30,'Overlap Study'!$AB$166:$AB$213,0)),0,1)</f>
        <v>0</v>
      </c>
      <c r="BC30" s="99">
        <f>IF(ISNA(MATCH($AT30,'Overlap Study'!$V$166:$V$213,0)),0,1)</f>
        <v>0</v>
      </c>
      <c r="BD30" s="99">
        <f>IF(ISNA(MATCH($AT30,'Overlap Study'!$P$166:$P$213,0)),0,1)</f>
        <v>0</v>
      </c>
      <c r="BE30" s="99"/>
      <c r="BF30" s="110"/>
      <c r="BH30" s="100"/>
      <c r="BJ30" s="117"/>
      <c r="BK30" s="169">
        <v>60</v>
      </c>
      <c r="BL30" s="222">
        <f t="shared" si="3"/>
        <v>1</v>
      </c>
      <c r="BM30" s="99">
        <f>IF(ISNA(MATCH(BK30,'Overlap Study'!$BU$220:$BU$243,0)),0,1)</f>
        <v>0</v>
      </c>
      <c r="BN30" s="99">
        <f>IF(ISNA(MATCH(BK30,'Overlap Study'!$BJ$220:$BJ$243,0)),0,1)</f>
        <v>0</v>
      </c>
      <c r="BO30" s="99">
        <f>IF(ISNA(MATCH(BK30,'Overlap Study'!$AZ$220:$AZ$243,0)),0,1)</f>
        <v>1</v>
      </c>
      <c r="BP30" s="99">
        <f>IF(ISNA(MATCH(BK30,'Overlap Study'!$AT$220:$AT$243,0)),0,1)</f>
        <v>0</v>
      </c>
      <c r="BQ30" s="99">
        <f>IF(ISNA(MATCH(BK30,'Overlap Study'!$AN$220:$AN$243,0)),0,1)</f>
        <v>0</v>
      </c>
      <c r="BR30" s="110">
        <f>IF(ISNA(MATCH(BK30,'Overlap Study'!$AH$220:$AH$243,0)),0,1)</f>
        <v>0</v>
      </c>
      <c r="BS30">
        <f t="shared" ca="1" si="9"/>
        <v>8</v>
      </c>
      <c r="BV30" s="117"/>
      <c r="BW30" s="169">
        <v>245</v>
      </c>
      <c r="BX30" s="222">
        <f t="shared" si="4"/>
        <v>1</v>
      </c>
      <c r="BY30" s="99">
        <f>IF(ISNA(MATCH(BW30,'Overlap Study'!$BU$250:$BU$261,0)),0,1)</f>
        <v>0</v>
      </c>
      <c r="BZ30" s="99">
        <f>IF(ISNA(MATCH(BW30,'Overlap Study'!$BJ$250:$BJ$261,0)),0,1)</f>
        <v>0</v>
      </c>
      <c r="CA30" s="99">
        <f>IF(ISNA(MATCH(BW30,'Overlap Study'!$AZ$250:$AZ$261,0)),0,1)</f>
        <v>0</v>
      </c>
      <c r="CB30" s="99">
        <f>IF(ISNA(MATCH(BW30,'Overlap Study'!$AT$250:$AT$261,0)),0,1)</f>
        <v>0</v>
      </c>
      <c r="CC30" s="99">
        <f>IF(ISNA(MATCH(BW30,'Overlap Study'!$AN$250:$AN$261,0)),0,1)</f>
        <v>0</v>
      </c>
      <c r="CD30" s="110">
        <f>IF(ISNA(MATCH(BW30,'Overlap Study'!$AH$250:$AH$261,0)),0,1)</f>
        <v>1</v>
      </c>
      <c r="CE30">
        <f t="shared" ca="1" si="10"/>
        <v>3</v>
      </c>
      <c r="CG30" s="10"/>
      <c r="CH30" s="10"/>
      <c r="CI30" s="208">
        <v>2041</v>
      </c>
      <c r="CJ30" s="223">
        <f>SUM(CK30:CP30)</f>
        <v>1</v>
      </c>
      <c r="CK30" s="98">
        <f>IF(ISNA(MATCH(CI30,'Overlap Study'!$BU$268:$BU$273,0)),0,1)</f>
        <v>1</v>
      </c>
      <c r="CL30" s="98">
        <f>IF(ISNA(MATCH(CI30,'Overlap Study'!$BJ$268:$BJ$273,0)),0,1)</f>
        <v>0</v>
      </c>
      <c r="CM30" s="98">
        <f>IF(ISNA(MATCH(CI30,'Overlap Study'!$AZ$268:$AZ$273,0)),0,1)</f>
        <v>0</v>
      </c>
      <c r="CN30" s="98">
        <f>IF(ISNA(MATCH(CI30,'Overlap Study'!$AT$268:$AT$273,0)),0,1)</f>
        <v>0</v>
      </c>
      <c r="CO30" s="98">
        <f>IF(ISNA(MATCH(CI30,'Overlap Study'!$AN$268:$AN$273,0)),0,1)</f>
        <v>0</v>
      </c>
      <c r="CP30" s="114">
        <f>IF(ISNA(MATCH(CI30,'Overlap Study'!$AH$268:$AH$273,0)),0,1)</f>
        <v>0</v>
      </c>
    </row>
    <row r="31" spans="2:96">
      <c r="B31" s="109">
        <v>25</v>
      </c>
      <c r="C31" s="99">
        <f t="shared" si="12"/>
        <v>7</v>
      </c>
      <c r="D31" s="110">
        <f t="shared" si="15"/>
        <v>0</v>
      </c>
      <c r="F31" s="109">
        <v>494</v>
      </c>
      <c r="G31" s="202">
        <f t="shared" si="0"/>
        <v>1</v>
      </c>
      <c r="H31" s="10">
        <v>7</v>
      </c>
      <c r="N31" s="100">
        <v>294</v>
      </c>
      <c r="O31" s="99">
        <f t="shared" si="1"/>
        <v>144</v>
      </c>
      <c r="Q31" s="100"/>
      <c r="S31" s="99"/>
      <c r="AB31" s="123">
        <f t="shared" si="14"/>
        <v>30</v>
      </c>
      <c r="AC31">
        <f t="shared" ca="1" si="8"/>
        <v>1</v>
      </c>
      <c r="AD31" s="112">
        <v>343</v>
      </c>
      <c r="AE31" s="109">
        <f ca="1">SUM(INDIRECT(CONCATENATE(AA$5,AB31+1)):INDIRECT(CONCATENATE(AA$6,AB31+1)))</f>
        <v>7</v>
      </c>
      <c r="AF31" s="117">
        <f>IF(ISNA(MATCH(AD31,'Overlap Study'!BU$62:BU$157,0)),0,1)</f>
        <v>1</v>
      </c>
      <c r="AG31" s="99">
        <f>IF(ISNA(MATCH(AD31,'Overlap Study'!BJ$62:BJ$157,0)),0,1)</f>
        <v>1</v>
      </c>
      <c r="AH31" s="99">
        <f>IF(ISNA(MATCH($AD31,'Overlap Study'!AZ$62:AZ$157,0)),0,1)</f>
        <v>0</v>
      </c>
      <c r="AI31" s="99">
        <f>IF(ISNA(MATCH($AD31,'Overlap Study'!AT$62:AT$157,0)),0,1)</f>
        <v>0</v>
      </c>
      <c r="AJ31" s="99">
        <f>IF(ISNA(MATCH($AD31,'Overlap Study'!AN$62:AN$157,0)),0,1)</f>
        <v>1</v>
      </c>
      <c r="AK31" s="110">
        <f>IF(ISNA(MATCH($AD31,'Overlap Study'!AH$62:AH$157,0)),0,1)</f>
        <v>1</v>
      </c>
      <c r="AL31" s="117">
        <f>IF(ISNA(MATCH($AD31,'Overlap Study'!AB$62:AB$157,0)),0,1)</f>
        <v>1</v>
      </c>
      <c r="AM31" s="99">
        <f>IF(ISNA(MATCH($AD31,'Overlap Study'!V$62:V$157,0)),0,1)</f>
        <v>1</v>
      </c>
      <c r="AN31" s="99">
        <f>IF(ISNA(MATCH($AD31,'Overlap Study'!P$62:P$157,0)),0,1)</f>
        <v>1</v>
      </c>
      <c r="AO31" s="99">
        <f>IF(ISNA(MATCH($AD31,'Overlap Study'!H$53:H$132,0)),0,1)</f>
        <v>0</v>
      </c>
      <c r="AP31" s="110">
        <f>IF(ISNA(MATCH($AD31,'Overlap Study'!B$53:B$100,0)),0,1)</f>
        <v>0</v>
      </c>
      <c r="AT31" s="171">
        <v>2056</v>
      </c>
      <c r="AU31" s="222">
        <f t="shared" si="2"/>
        <v>4</v>
      </c>
      <c r="AV31" s="99">
        <f>IF(ISNA(MATCH($AT31,'Overlap Study'!$BU$166:$BU$213,0)),0,1)</f>
        <v>1</v>
      </c>
      <c r="AW31" s="99">
        <f>IF(ISNA(MATCH(AT31,'Overlap Study'!BJ$166:BJ$213,0)),0,1)</f>
        <v>1</v>
      </c>
      <c r="AX31" s="99">
        <f>IF(ISNA(MATCH($AT31,'Overlap Study'!AZ$166:AZ$213,0)),0,1)</f>
        <v>1</v>
      </c>
      <c r="AY31" s="99">
        <f>IF(ISNA(MATCH($AT31,'Overlap Study'!AT$166:AT$213,0)),0,1)</f>
        <v>1</v>
      </c>
      <c r="AZ31" s="99">
        <f>IF(ISNA(MATCH($AT31,'Overlap Study'!AN$166:AN$213,0)),0,1)</f>
        <v>0</v>
      </c>
      <c r="BA31" s="99">
        <f>IF(ISNA(MATCH($AT31,'Overlap Study'!AH$166:AH$213,0)),0,1)</f>
        <v>0</v>
      </c>
      <c r="BB31" s="117">
        <f>IF(ISNA(MATCH(AT31,'Overlap Study'!$AB$166:$AB$213,0)),0,1)</f>
        <v>0</v>
      </c>
      <c r="BC31" s="99">
        <f>IF(ISNA(MATCH($AT31,'Overlap Study'!$V$166:$V$213,0)),0,1)</f>
        <v>0</v>
      </c>
      <c r="BD31" s="99">
        <f>IF(ISNA(MATCH($AT31,'Overlap Study'!$P$166:$P$213,0)),0,1)</f>
        <v>0</v>
      </c>
      <c r="BE31" s="99"/>
      <c r="BF31" s="110"/>
      <c r="BH31" s="100"/>
      <c r="BJ31" s="117"/>
      <c r="BK31" s="169">
        <v>64</v>
      </c>
      <c r="BL31" s="222">
        <f t="shared" si="3"/>
        <v>1</v>
      </c>
      <c r="BM31" s="99">
        <f>IF(ISNA(MATCH(BK31,'Overlap Study'!$BU$220:$BU$243,0)),0,1)</f>
        <v>0</v>
      </c>
      <c r="BN31" s="99">
        <f>IF(ISNA(MATCH(BK31,'Overlap Study'!$BJ$220:$BJ$243,0)),0,1)</f>
        <v>0</v>
      </c>
      <c r="BO31" s="99">
        <f>IF(ISNA(MATCH(BK31,'Overlap Study'!$AZ$220:$AZ$243,0)),0,1)</f>
        <v>0</v>
      </c>
      <c r="BP31" s="99">
        <f>IF(ISNA(MATCH(BK31,'Overlap Study'!$AT$220:$AT$243,0)),0,1)</f>
        <v>0</v>
      </c>
      <c r="BQ31" s="99">
        <f>IF(ISNA(MATCH(BK31,'Overlap Study'!$AN$220:$AN$243,0)),0,1)</f>
        <v>0</v>
      </c>
      <c r="BR31" s="110">
        <f>IF(ISNA(MATCH(BK31,'Overlap Study'!$AH$220:$AH$243,0)),0,1)</f>
        <v>1</v>
      </c>
      <c r="BS31">
        <f t="shared" ca="1" si="9"/>
        <v>4</v>
      </c>
      <c r="BV31" s="117"/>
      <c r="BW31" s="129">
        <v>247</v>
      </c>
      <c r="BX31" s="222">
        <f t="shared" si="4"/>
        <v>1</v>
      </c>
      <c r="BY31" s="99">
        <f>IF(ISNA(MATCH(BW31,'Overlap Study'!$BU$250:$BU$261,0)),0,1)</f>
        <v>0</v>
      </c>
      <c r="BZ31" s="99">
        <f>IF(ISNA(MATCH(BW31,'Overlap Study'!$BJ$250:$BJ$261,0)),0,1)</f>
        <v>1</v>
      </c>
      <c r="CA31" s="99">
        <f>IF(ISNA(MATCH(BW31,'Overlap Study'!$AZ$250:$AZ$261,0)),0,1)</f>
        <v>0</v>
      </c>
      <c r="CB31" s="99">
        <f>IF(ISNA(MATCH(BW31,'Overlap Study'!$AT$250:$AT$261,0)),0,1)</f>
        <v>0</v>
      </c>
      <c r="CC31" s="99">
        <f>IF(ISNA(MATCH(BW31,'Overlap Study'!$AN$250:$AN$261,0)),0,1)</f>
        <v>0</v>
      </c>
      <c r="CD31" s="110">
        <f>IF(ISNA(MATCH(BW31,'Overlap Study'!$AH$250:$AH$261,0)),0,1)</f>
        <v>0</v>
      </c>
      <c r="CE31">
        <f t="shared" ca="1" si="10"/>
        <v>3</v>
      </c>
      <c r="CI31" s="10"/>
      <c r="CJ31" s="10"/>
      <c r="CK31" s="10">
        <f t="shared" ref="CK31:CP31" si="18">SUM(CK2:CK30)</f>
        <v>6</v>
      </c>
      <c r="CL31" s="10">
        <f t="shared" si="18"/>
        <v>6</v>
      </c>
      <c r="CM31" s="10">
        <f t="shared" si="18"/>
        <v>6</v>
      </c>
      <c r="CN31" s="10">
        <f t="shared" si="18"/>
        <v>6</v>
      </c>
      <c r="CO31" s="10">
        <f t="shared" si="18"/>
        <v>6</v>
      </c>
      <c r="CP31" s="10">
        <f t="shared" si="18"/>
        <v>6</v>
      </c>
    </row>
    <row r="32" spans="2:96">
      <c r="B32" s="211">
        <v>25</v>
      </c>
      <c r="C32" s="99">
        <f t="shared" si="12"/>
        <v>8</v>
      </c>
      <c r="D32" s="110">
        <f t="shared" si="15"/>
        <v>0</v>
      </c>
      <c r="F32" s="109">
        <v>48</v>
      </c>
      <c r="G32" s="202">
        <f t="shared" si="0"/>
        <v>1</v>
      </c>
      <c r="H32" s="10">
        <v>6</v>
      </c>
      <c r="N32" s="100">
        <v>308</v>
      </c>
      <c r="O32" s="99">
        <f t="shared" si="1"/>
        <v>68</v>
      </c>
      <c r="Q32" s="100"/>
      <c r="S32" s="99"/>
      <c r="AB32" s="123">
        <f t="shared" si="14"/>
        <v>31</v>
      </c>
      <c r="AC32">
        <f t="shared" ca="1" si="8"/>
        <v>1</v>
      </c>
      <c r="AD32" s="109">
        <v>494</v>
      </c>
      <c r="AE32" s="109">
        <f ca="1">SUM(INDIRECT(CONCATENATE(AA$5,AB32+1)):INDIRECT(CONCATENATE(AA$6,AB32+1)))</f>
        <v>7</v>
      </c>
      <c r="AF32" s="117">
        <f>IF(ISNA(MATCH(AD32,'Overlap Study'!BU$62:BU$157,0)),0,1)</f>
        <v>0</v>
      </c>
      <c r="AG32" s="99">
        <f>IF(ISNA(MATCH(AD32,'Overlap Study'!BJ$62:BJ$157,0)),0,1)</f>
        <v>0</v>
      </c>
      <c r="AH32" s="99">
        <f>IF(ISNA(MATCH($AD32,'Overlap Study'!AZ$62:AZ$157,0)),0,1)</f>
        <v>1</v>
      </c>
      <c r="AI32" s="99">
        <f>IF(ISNA(MATCH($AD32,'Overlap Study'!AT$62:AT$157,0)),0,1)</f>
        <v>1</v>
      </c>
      <c r="AJ32" s="99">
        <f>IF(ISNA(MATCH($AD32,'Overlap Study'!AN$62:AN$157,0)),0,1)</f>
        <v>1</v>
      </c>
      <c r="AK32" s="110">
        <f>IF(ISNA(MATCH($AD32,'Overlap Study'!AH$62:AH$157,0)),0,1)</f>
        <v>1</v>
      </c>
      <c r="AL32" s="117">
        <f>IF(ISNA(MATCH($AD32,'Overlap Study'!AB$62:AB$157,0)),0,1)</f>
        <v>1</v>
      </c>
      <c r="AM32" s="99">
        <f>IF(ISNA(MATCH($AD32,'Overlap Study'!V$62:V$157,0)),0,1)</f>
        <v>1</v>
      </c>
      <c r="AN32" s="99">
        <f>IF(ISNA(MATCH($AD32,'Overlap Study'!P$62:P$157,0)),0,1)</f>
        <v>1</v>
      </c>
      <c r="AO32" s="99">
        <f>IF(ISNA(MATCH($AD32,'Overlap Study'!H$53:H$132,0)),0,1)</f>
        <v>0</v>
      </c>
      <c r="AP32" s="110">
        <f>IF(ISNA(MATCH($AD32,'Overlap Study'!B$53:B$100,0)),0,1)</f>
        <v>0</v>
      </c>
      <c r="AT32" s="169">
        <v>64</v>
      </c>
      <c r="AU32" s="222">
        <f t="shared" si="2"/>
        <v>3</v>
      </c>
      <c r="AV32" s="99">
        <f>IF(ISNA(MATCH($AT32,'Overlap Study'!$BU$166:$BU$213,0)),0,1)</f>
        <v>0</v>
      </c>
      <c r="AW32" s="99">
        <f>IF(ISNA(MATCH(AT32,'Overlap Study'!BJ$166:BJ$213,0)),0,1)</f>
        <v>0</v>
      </c>
      <c r="AX32" s="99">
        <f>IF(ISNA(MATCH($AT32,'Overlap Study'!AZ$166:AZ$213,0)),0,1)</f>
        <v>0</v>
      </c>
      <c r="AY32" s="99">
        <f>IF(ISNA(MATCH($AT32,'Overlap Study'!AT$166:AT$213,0)),0,1)</f>
        <v>0</v>
      </c>
      <c r="AZ32" s="99">
        <f>IF(ISNA(MATCH($AT32,'Overlap Study'!AN$166:AN$213,0)),0,1)</f>
        <v>0</v>
      </c>
      <c r="BA32" s="99">
        <f>IF(ISNA(MATCH($AT32,'Overlap Study'!AH$166:AH$213,0)),0,1)</f>
        <v>1</v>
      </c>
      <c r="BB32" s="117">
        <f>IF(ISNA(MATCH(AT32,'Overlap Study'!$AB$166:$AB$213,0)),0,1)</f>
        <v>1</v>
      </c>
      <c r="BC32" s="99">
        <f>IF(ISNA(MATCH($AT32,'Overlap Study'!$V$166:$V$213,0)),0,1)</f>
        <v>0</v>
      </c>
      <c r="BD32" s="99">
        <f>IF(ISNA(MATCH($AT32,'Overlap Study'!$P$166:$P$213,0)),0,1)</f>
        <v>1</v>
      </c>
      <c r="BE32" s="99"/>
      <c r="BF32" s="110"/>
      <c r="BH32" s="100"/>
      <c r="BJ32" s="117"/>
      <c r="BK32" s="169">
        <v>65</v>
      </c>
      <c r="BL32" s="222">
        <f t="shared" si="3"/>
        <v>1</v>
      </c>
      <c r="BM32" s="99">
        <f>IF(ISNA(MATCH(BK32,'Overlap Study'!$BU$220:$BU$243,0)),0,1)</f>
        <v>0</v>
      </c>
      <c r="BN32" s="99">
        <f>IF(ISNA(MATCH(BK32,'Overlap Study'!$BJ$220:$BJ$243,0)),0,1)</f>
        <v>0</v>
      </c>
      <c r="BO32" s="99">
        <f>IF(ISNA(MATCH(BK32,'Overlap Study'!$AZ$220:$AZ$243,0)),0,1)</f>
        <v>0</v>
      </c>
      <c r="BP32" s="99">
        <f>IF(ISNA(MATCH(BK32,'Overlap Study'!$AT$220:$AT$243,0)),0,1)</f>
        <v>1</v>
      </c>
      <c r="BQ32" s="99">
        <f>IF(ISNA(MATCH(BK32,'Overlap Study'!$AN$220:$AN$243,0)),0,1)</f>
        <v>0</v>
      </c>
      <c r="BR32" s="110">
        <f>IF(ISNA(MATCH(BK32,'Overlap Study'!$AH$220:$AH$243,0)),0,1)</f>
        <v>0</v>
      </c>
      <c r="BS32">
        <f t="shared" ca="1" si="9"/>
        <v>8</v>
      </c>
      <c r="BV32" s="117"/>
      <c r="BW32" s="169">
        <v>294</v>
      </c>
      <c r="BX32" s="222">
        <f t="shared" si="4"/>
        <v>1</v>
      </c>
      <c r="BY32" s="99">
        <f>IF(ISNA(MATCH(BW32,'Overlap Study'!$BU$250:$BU$261,0)),0,1)</f>
        <v>1</v>
      </c>
      <c r="BZ32" s="99">
        <f>IF(ISNA(MATCH(BW32,'Overlap Study'!$BJ$250:$BJ$261,0)),0,1)</f>
        <v>0</v>
      </c>
      <c r="CA32" s="99">
        <f>IF(ISNA(MATCH(BW32,'Overlap Study'!$AZ$250:$AZ$261,0)),0,1)</f>
        <v>0</v>
      </c>
      <c r="CB32" s="99">
        <f>IF(ISNA(MATCH(BW32,'Overlap Study'!$AT$250:$AT$261,0)),0,1)</f>
        <v>0</v>
      </c>
      <c r="CC32" s="99">
        <f>IF(ISNA(MATCH(BW32,'Overlap Study'!$AN$250:$AN$261,0)),0,1)</f>
        <v>0</v>
      </c>
      <c r="CD32" s="110">
        <f>IF(ISNA(MATCH(BW32,'Overlap Study'!$AH$250:$AH$261,0)),0,1)</f>
        <v>0</v>
      </c>
      <c r="CE32">
        <f t="shared" ca="1" si="10"/>
        <v>2</v>
      </c>
      <c r="CH32" s="99"/>
      <c r="CI32" s="99"/>
      <c r="CJ32" s="99"/>
    </row>
    <row r="33" spans="2:88" ht="13.5" thickBot="1">
      <c r="B33" s="211">
        <v>25</v>
      </c>
      <c r="C33" s="99">
        <f t="shared" si="12"/>
        <v>9</v>
      </c>
      <c r="D33" s="110">
        <f t="shared" si="15"/>
        <v>9</v>
      </c>
      <c r="F33" s="211">
        <v>85</v>
      </c>
      <c r="G33" s="202">
        <f t="shared" si="0"/>
        <v>1</v>
      </c>
      <c r="H33" s="10">
        <v>6</v>
      </c>
      <c r="N33" s="164">
        <v>330</v>
      </c>
      <c r="O33" s="99">
        <f t="shared" si="1"/>
        <v>25</v>
      </c>
      <c r="Q33" s="100"/>
      <c r="S33" s="99"/>
      <c r="U33" s="99"/>
      <c r="V33" s="99"/>
      <c r="AB33" s="123">
        <f t="shared" si="14"/>
        <v>32</v>
      </c>
      <c r="AC33">
        <f t="shared" ca="1" si="8"/>
        <v>1</v>
      </c>
      <c r="AD33" s="109">
        <v>48</v>
      </c>
      <c r="AE33" s="109">
        <f ca="1">SUM(INDIRECT(CONCATENATE(AA$5,AB33+1)):INDIRECT(CONCATENATE(AA$6,AB33+1)))</f>
        <v>6</v>
      </c>
      <c r="AF33" s="117">
        <f>IF(ISNA(MATCH(AD33,'Overlap Study'!BU$62:BU$157,0)),0,1)</f>
        <v>0</v>
      </c>
      <c r="AG33" s="99">
        <f>IF(ISNA(MATCH(AD33,'Overlap Study'!BJ$62:BJ$157,0)),0,1)</f>
        <v>0</v>
      </c>
      <c r="AH33" s="99">
        <f>IF(ISNA(MATCH($AD33,'Overlap Study'!AZ$62:AZ$157,0)),0,1)</f>
        <v>0</v>
      </c>
      <c r="AI33" s="99">
        <f>IF(ISNA(MATCH($AD33,'Overlap Study'!AT$62:AT$157,0)),0,1)</f>
        <v>1</v>
      </c>
      <c r="AJ33" s="99">
        <f>IF(ISNA(MATCH($AD33,'Overlap Study'!AN$62:AN$157,0)),0,1)</f>
        <v>1</v>
      </c>
      <c r="AK33" s="110">
        <f>IF(ISNA(MATCH($AD33,'Overlap Study'!AH$62:AH$157,0)),0,1)</f>
        <v>0</v>
      </c>
      <c r="AL33" s="117">
        <f>IF(ISNA(MATCH($AD33,'Overlap Study'!AB$62:AB$157,0)),0,1)</f>
        <v>1</v>
      </c>
      <c r="AM33" s="99">
        <f>IF(ISNA(MATCH($AD33,'Overlap Study'!V$62:V$157,0)),0,1)</f>
        <v>1</v>
      </c>
      <c r="AN33" s="99">
        <f>IF(ISNA(MATCH($AD33,'Overlap Study'!P$62:P$157,0)),0,1)</f>
        <v>1</v>
      </c>
      <c r="AO33" s="99">
        <f>IF(ISNA(MATCH($AD33,'Overlap Study'!H$53:H$132,0)),0,1)</f>
        <v>0</v>
      </c>
      <c r="AP33" s="110">
        <f>IF(ISNA(MATCH($AD33,'Overlap Study'!B$53:B$100,0)),0,1)</f>
        <v>1</v>
      </c>
      <c r="AT33" s="169">
        <v>85</v>
      </c>
      <c r="AU33" s="222">
        <f t="shared" si="2"/>
        <v>3</v>
      </c>
      <c r="AV33" s="99">
        <f>IF(ISNA(MATCH($AT33,'Overlap Study'!$BU$166:$BU$213,0)),0,1)</f>
        <v>0</v>
      </c>
      <c r="AW33" s="99">
        <f>IF(ISNA(MATCH(AT33,'Overlap Study'!BJ$166:BJ$213,0)),0,1)</f>
        <v>1</v>
      </c>
      <c r="AX33" s="99">
        <f>IF(ISNA(MATCH($AT33,'Overlap Study'!AZ$166:AZ$213,0)),0,1)</f>
        <v>0</v>
      </c>
      <c r="AY33" s="99">
        <f>IF(ISNA(MATCH($AT33,'Overlap Study'!AT$166:AT$213,0)),0,1)</f>
        <v>1</v>
      </c>
      <c r="AZ33" s="99">
        <f>IF(ISNA(MATCH($AT33,'Overlap Study'!AN$166:AN$213,0)),0,1)</f>
        <v>0</v>
      </c>
      <c r="BA33" s="99">
        <f>IF(ISNA(MATCH($AT33,'Overlap Study'!AH$166:AH$213,0)),0,1)</f>
        <v>1</v>
      </c>
      <c r="BB33" s="117">
        <f>IF(ISNA(MATCH(AT33,'Overlap Study'!$AB$166:$AB$213,0)),0,1)</f>
        <v>0</v>
      </c>
      <c r="BC33" s="99">
        <f>IF(ISNA(MATCH($AT33,'Overlap Study'!$V$166:$V$213,0)),0,1)</f>
        <v>0</v>
      </c>
      <c r="BD33" s="99">
        <f>IF(ISNA(MATCH($AT33,'Overlap Study'!$P$166:$P$213,0)),0,1)</f>
        <v>0</v>
      </c>
      <c r="BE33" s="99"/>
      <c r="BF33" s="110"/>
      <c r="BH33" s="100"/>
      <c r="BJ33" s="117"/>
      <c r="BK33" s="169">
        <v>68</v>
      </c>
      <c r="BL33" s="222">
        <f t="shared" si="3"/>
        <v>1</v>
      </c>
      <c r="BM33" s="99">
        <f>IF(ISNA(MATCH(BK33,'Overlap Study'!$BU$220:$BU$243,0)),0,1)</f>
        <v>0</v>
      </c>
      <c r="BN33" s="99">
        <f>IF(ISNA(MATCH(BK33,'Overlap Study'!$BJ$220:$BJ$243,0)),0,1)</f>
        <v>1</v>
      </c>
      <c r="BO33" s="99">
        <f>IF(ISNA(MATCH(BK33,'Overlap Study'!$AZ$220:$AZ$243,0)),0,1)</f>
        <v>0</v>
      </c>
      <c r="BP33" s="99">
        <f>IF(ISNA(MATCH(BK33,'Overlap Study'!$AT$220:$AT$243,0)),0,1)</f>
        <v>0</v>
      </c>
      <c r="BQ33" s="99">
        <f>IF(ISNA(MATCH(BK33,'Overlap Study'!$AN$220:$AN$243,0)),0,1)</f>
        <v>0</v>
      </c>
      <c r="BR33" s="110">
        <f>IF(ISNA(MATCH(BK33,'Overlap Study'!$AH$220:$AH$243,0)),0,1)</f>
        <v>0</v>
      </c>
      <c r="BS33">
        <f t="shared" ca="1" si="9"/>
        <v>9</v>
      </c>
      <c r="BV33" s="117"/>
      <c r="BW33" s="169">
        <v>296</v>
      </c>
      <c r="BX33" s="222">
        <f t="shared" si="4"/>
        <v>1</v>
      </c>
      <c r="BY33" s="99">
        <f>IF(ISNA(MATCH(BW33,'Overlap Study'!$BU$250:$BU$261,0)),0,1)</f>
        <v>0</v>
      </c>
      <c r="BZ33" s="99">
        <f>IF(ISNA(MATCH(BW33,'Overlap Study'!$BJ$250:$BJ$261,0)),0,1)</f>
        <v>0</v>
      </c>
      <c r="CA33" s="99">
        <f>IF(ISNA(MATCH(BW33,'Overlap Study'!$AZ$250:$AZ$261,0)),0,1)</f>
        <v>0</v>
      </c>
      <c r="CB33" s="99">
        <f>IF(ISNA(MATCH(BW33,'Overlap Study'!$AT$250:$AT$261,0)),0,1)</f>
        <v>0</v>
      </c>
      <c r="CC33" s="99">
        <f>IF(ISNA(MATCH(BW33,'Overlap Study'!$AN$250:$AN$261,0)),0,1)</f>
        <v>1</v>
      </c>
      <c r="CD33" s="110">
        <f>IF(ISNA(MATCH(BW33,'Overlap Study'!$AH$250:$AH$261,0)),0,1)</f>
        <v>0</v>
      </c>
      <c r="CE33">
        <f t="shared" ca="1" si="10"/>
        <v>2</v>
      </c>
      <c r="CF33" s="202"/>
      <c r="CH33" s="99"/>
      <c r="CI33" s="158"/>
      <c r="CJ33" s="99"/>
    </row>
    <row r="34" spans="2:88">
      <c r="B34" s="112">
        <v>27</v>
      </c>
      <c r="C34" s="99">
        <f t="shared" si="12"/>
        <v>1</v>
      </c>
      <c r="D34" s="110">
        <f t="shared" si="15"/>
        <v>0</v>
      </c>
      <c r="F34" s="109">
        <v>93</v>
      </c>
      <c r="G34" s="202">
        <f t="shared" ref="G34:G65" si="19">IF(F34&lt;&gt;F33,1,G33+1)</f>
        <v>1</v>
      </c>
      <c r="H34" s="10">
        <v>6</v>
      </c>
      <c r="N34" s="100">
        <v>337</v>
      </c>
      <c r="O34" s="99">
        <f t="shared" ref="O34:O65" si="20">MATCH(N34,F$2:F$400,0)</f>
        <v>149</v>
      </c>
      <c r="Q34" s="100"/>
      <c r="S34" s="99"/>
      <c r="U34" s="99"/>
      <c r="V34" s="99"/>
      <c r="AB34" s="123">
        <f t="shared" si="14"/>
        <v>33</v>
      </c>
      <c r="AC34">
        <f t="shared" ca="1" si="8"/>
        <v>1</v>
      </c>
      <c r="AD34" s="109">
        <v>85</v>
      </c>
      <c r="AE34" s="109">
        <f ca="1">SUM(INDIRECT(CONCATENATE(AA$5,AB34+1)):INDIRECT(CONCATENATE(AA$6,AB34+1)))</f>
        <v>6</v>
      </c>
      <c r="AF34" s="117">
        <f>IF(ISNA(MATCH(AD34,'Overlap Study'!BU$62:BU$157,0)),0,1)</f>
        <v>1</v>
      </c>
      <c r="AG34" s="99">
        <f>IF(ISNA(MATCH(AD34,'Overlap Study'!BJ$62:BJ$157,0)),0,1)</f>
        <v>1</v>
      </c>
      <c r="AH34" s="99">
        <f>IF(ISNA(MATCH($AD34,'Overlap Study'!AZ$62:AZ$157,0)),0,1)</f>
        <v>0</v>
      </c>
      <c r="AI34" s="99">
        <f>IF(ISNA(MATCH($AD34,'Overlap Study'!AT$62:AT$157,0)),0,1)</f>
        <v>1</v>
      </c>
      <c r="AJ34" s="99">
        <f>IF(ISNA(MATCH($AD34,'Overlap Study'!AN$62:AN$157,0)),0,1)</f>
        <v>1</v>
      </c>
      <c r="AK34" s="110">
        <f>IF(ISNA(MATCH($AD34,'Overlap Study'!AH$62:AH$157,0)),0,1)</f>
        <v>1</v>
      </c>
      <c r="AL34" s="117">
        <f>IF(ISNA(MATCH($AD34,'Overlap Study'!AB$62:AB$157,0)),0,1)</f>
        <v>0</v>
      </c>
      <c r="AM34" s="99">
        <f>IF(ISNA(MATCH($AD34,'Overlap Study'!V$62:V$157,0)),0,1)</f>
        <v>0</v>
      </c>
      <c r="AN34" s="99">
        <f>IF(ISNA(MATCH($AD34,'Overlap Study'!P$62:P$157,0)),0,1)</f>
        <v>0</v>
      </c>
      <c r="AO34" s="99">
        <f>IF(ISNA(MATCH($AD34,'Overlap Study'!H$53:H$132,0)),0,1)</f>
        <v>1</v>
      </c>
      <c r="AP34" s="110">
        <f>IF(ISNA(MATCH($AD34,'Overlap Study'!B$53:B$100,0)),0,1)</f>
        <v>0</v>
      </c>
      <c r="AT34" s="169">
        <v>103</v>
      </c>
      <c r="AU34" s="222">
        <f t="shared" si="2"/>
        <v>3</v>
      </c>
      <c r="AV34" s="99">
        <f>IF(ISNA(MATCH($AT34,'Overlap Study'!$BU$166:$BU$213,0)),0,1)</f>
        <v>0</v>
      </c>
      <c r="AW34" s="99">
        <f>IF(ISNA(MATCH(AT34,'Overlap Study'!BJ$166:BJ$213,0)),0,1)</f>
        <v>0</v>
      </c>
      <c r="AX34" s="99">
        <f>IF(ISNA(MATCH($AT34,'Overlap Study'!AZ$166:AZ$213,0)),0,1)</f>
        <v>1</v>
      </c>
      <c r="AY34" s="99">
        <f>IF(ISNA(MATCH($AT34,'Overlap Study'!AT$166:AT$213,0)),0,1)</f>
        <v>0</v>
      </c>
      <c r="AZ34" s="99">
        <f>IF(ISNA(MATCH($AT34,'Overlap Study'!AN$166:AN$213,0)),0,1)</f>
        <v>0</v>
      </c>
      <c r="BA34" s="99">
        <f>IF(ISNA(MATCH($AT34,'Overlap Study'!AH$166:AH$213,0)),0,1)</f>
        <v>1</v>
      </c>
      <c r="BB34" s="117">
        <f>IF(ISNA(MATCH(AT34,'Overlap Study'!$AB$166:$AB$213,0)),0,1)</f>
        <v>0</v>
      </c>
      <c r="BC34" s="99">
        <f>IF(ISNA(MATCH($AT34,'Overlap Study'!$V$166:$V$213,0)),0,1)</f>
        <v>1</v>
      </c>
      <c r="BD34" s="99">
        <f>IF(ISNA(MATCH($AT34,'Overlap Study'!$P$166:$P$213,0)),0,1)</f>
        <v>0</v>
      </c>
      <c r="BE34" s="99"/>
      <c r="BF34" s="110"/>
      <c r="BH34" s="100"/>
      <c r="BJ34" s="117"/>
      <c r="BK34" s="169">
        <v>70</v>
      </c>
      <c r="BL34" s="222">
        <f t="shared" ref="BL34:BL65" si="21">SUM(BM34:BR34)</f>
        <v>1</v>
      </c>
      <c r="BM34" s="99">
        <f>IF(ISNA(MATCH(BK34,'Overlap Study'!$BU$220:$BU$243,0)),0,1)</f>
        <v>0</v>
      </c>
      <c r="BN34" s="99">
        <f>IF(ISNA(MATCH(BK34,'Overlap Study'!$BJ$220:$BJ$243,0)),0,1)</f>
        <v>0</v>
      </c>
      <c r="BO34" s="99">
        <f>IF(ISNA(MATCH(BK34,'Overlap Study'!$AZ$220:$AZ$243,0)),0,1)</f>
        <v>0</v>
      </c>
      <c r="BP34" s="99">
        <f>IF(ISNA(MATCH(BK34,'Overlap Study'!$AT$220:$AT$243,0)),0,1)</f>
        <v>0</v>
      </c>
      <c r="BQ34" s="99">
        <f>IF(ISNA(MATCH(BK34,'Overlap Study'!$AN$220:$AN$243,0)),0,1)</f>
        <v>1</v>
      </c>
      <c r="BR34" s="110">
        <f>IF(ISNA(MATCH(BK34,'Overlap Study'!$AH$220:$AH$243,0)),0,1)</f>
        <v>0</v>
      </c>
      <c r="BS34">
        <f t="shared" ca="1" si="9"/>
        <v>3</v>
      </c>
      <c r="BV34" s="117"/>
      <c r="BW34" s="129">
        <v>348</v>
      </c>
      <c r="BX34" s="222">
        <f t="shared" ref="BX34:BX56" si="22">SUM(BY34:CD34)</f>
        <v>1</v>
      </c>
      <c r="BY34" s="99">
        <f>IF(ISNA(MATCH(BW34,'Overlap Study'!$BU$250:$BU$261,0)),0,1)</f>
        <v>0</v>
      </c>
      <c r="BZ34" s="99">
        <f>IF(ISNA(MATCH(BW34,'Overlap Study'!$BJ$250:$BJ$261,0)),0,1)</f>
        <v>0</v>
      </c>
      <c r="CA34" s="99">
        <f>IF(ISNA(MATCH(BW34,'Overlap Study'!$AZ$250:$AZ$261,0)),0,1)</f>
        <v>1</v>
      </c>
      <c r="CB34" s="99">
        <f>IF(ISNA(MATCH(BW34,'Overlap Study'!$AT$250:$AT$261,0)),0,1)</f>
        <v>0</v>
      </c>
      <c r="CC34" s="99">
        <f>IF(ISNA(MATCH(BW34,'Overlap Study'!$AN$250:$AN$261,0)),0,1)</f>
        <v>0</v>
      </c>
      <c r="CD34" s="110">
        <f>IF(ISNA(MATCH(BW34,'Overlap Study'!$AH$250:$AH$261,0)),0,1)</f>
        <v>0</v>
      </c>
      <c r="CE34">
        <f t="shared" ca="1" si="10"/>
        <v>1</v>
      </c>
      <c r="CF34" s="202"/>
      <c r="CH34" s="99"/>
      <c r="CI34" s="100"/>
      <c r="CJ34" s="99"/>
    </row>
    <row r="35" spans="2:88">
      <c r="B35" s="109">
        <v>27</v>
      </c>
      <c r="C35" s="99">
        <f t="shared" si="12"/>
        <v>2</v>
      </c>
      <c r="D35" s="110">
        <f t="shared" si="15"/>
        <v>0</v>
      </c>
      <c r="F35" s="109">
        <v>108</v>
      </c>
      <c r="G35" s="202">
        <f t="shared" si="19"/>
        <v>1</v>
      </c>
      <c r="H35" s="10">
        <v>6</v>
      </c>
      <c r="N35" s="100">
        <v>341</v>
      </c>
      <c r="O35" s="99">
        <f t="shared" si="20"/>
        <v>38</v>
      </c>
      <c r="Q35" s="100"/>
      <c r="S35" s="99"/>
      <c r="U35" s="100"/>
      <c r="V35" s="99"/>
      <c r="AB35" s="123">
        <f t="shared" si="14"/>
        <v>34</v>
      </c>
      <c r="AC35">
        <f t="shared" ca="1" si="8"/>
        <v>1</v>
      </c>
      <c r="AD35" s="112">
        <v>93</v>
      </c>
      <c r="AE35" s="109">
        <f ca="1">SUM(INDIRECT(CONCATENATE(AA$5,AB35+1)):INDIRECT(CONCATENATE(AA$6,AB35+1)))</f>
        <v>6</v>
      </c>
      <c r="AF35" s="117">
        <f>IF(ISNA(MATCH(AD35,'Overlap Study'!BU$62:BU$157,0)),0,1)</f>
        <v>0</v>
      </c>
      <c r="AG35" s="99">
        <f>IF(ISNA(MATCH(AD35,'Overlap Study'!BJ$62:BJ$157,0)),0,1)</f>
        <v>0</v>
      </c>
      <c r="AH35" s="99">
        <f>IF(ISNA(MATCH($AD35,'Overlap Study'!AZ$62:AZ$157,0)),0,1)</f>
        <v>1</v>
      </c>
      <c r="AI35" s="99">
        <f>IF(ISNA(MATCH($AD35,'Overlap Study'!AT$62:AT$157,0)),0,1)</f>
        <v>1</v>
      </c>
      <c r="AJ35" s="99">
        <f>IF(ISNA(MATCH($AD35,'Overlap Study'!AN$62:AN$157,0)),0,1)</f>
        <v>1</v>
      </c>
      <c r="AK35" s="110">
        <f>IF(ISNA(MATCH($AD35,'Overlap Study'!AH$62:AH$157,0)),0,1)</f>
        <v>1</v>
      </c>
      <c r="AL35" s="117">
        <f>IF(ISNA(MATCH($AD35,'Overlap Study'!AB$62:AB$157,0)),0,1)</f>
        <v>1</v>
      </c>
      <c r="AM35" s="99">
        <f>IF(ISNA(MATCH($AD35,'Overlap Study'!V$62:V$157,0)),0,1)</f>
        <v>0</v>
      </c>
      <c r="AN35" s="99">
        <f>IF(ISNA(MATCH($AD35,'Overlap Study'!P$62:P$157,0)),0,1)</f>
        <v>1</v>
      </c>
      <c r="AO35" s="99">
        <f>IF(ISNA(MATCH($AD35,'Overlap Study'!H$53:H$132,0)),0,1)</f>
        <v>0</v>
      </c>
      <c r="AP35" s="110">
        <f>IF(ISNA(MATCH($AD35,'Overlap Study'!B$53:B$100,0)),0,1)</f>
        <v>0</v>
      </c>
      <c r="AT35" s="169">
        <v>118</v>
      </c>
      <c r="AU35" s="222">
        <f t="shared" si="2"/>
        <v>3</v>
      </c>
      <c r="AV35" s="99">
        <f>IF(ISNA(MATCH($AT35,'Overlap Study'!$BU$166:$BU$213,0)),0,1)</f>
        <v>0</v>
      </c>
      <c r="AW35" s="99">
        <f>IF(ISNA(MATCH(AT35,'Overlap Study'!BJ$166:BJ$213,0)),0,1)</f>
        <v>1</v>
      </c>
      <c r="AX35" s="99">
        <f>IF(ISNA(MATCH($AT35,'Overlap Study'!AZ$166:AZ$213,0)),0,1)</f>
        <v>0</v>
      </c>
      <c r="AY35" s="99">
        <f>IF(ISNA(MATCH($AT35,'Overlap Study'!AT$166:AT$213,0)),0,1)</f>
        <v>0</v>
      </c>
      <c r="AZ35" s="99">
        <f>IF(ISNA(MATCH($AT35,'Overlap Study'!AN$166:AN$213,0)),0,1)</f>
        <v>0</v>
      </c>
      <c r="BA35" s="99">
        <f>IF(ISNA(MATCH($AT35,'Overlap Study'!AH$166:AH$213,0)),0,1)</f>
        <v>1</v>
      </c>
      <c r="BB35" s="117">
        <f>IF(ISNA(MATCH(AT35,'Overlap Study'!$AB$166:$AB$213,0)),0,1)</f>
        <v>0</v>
      </c>
      <c r="BC35" s="99">
        <f>IF(ISNA(MATCH($AT35,'Overlap Study'!$V$166:$V$213,0)),0,1)</f>
        <v>0</v>
      </c>
      <c r="BD35" s="99">
        <f>IF(ISNA(MATCH($AT35,'Overlap Study'!$P$166:$P$213,0)),0,1)</f>
        <v>1</v>
      </c>
      <c r="BE35" s="99"/>
      <c r="BF35" s="110"/>
      <c r="BH35" s="100"/>
      <c r="BJ35" s="117"/>
      <c r="BK35" s="169">
        <v>71</v>
      </c>
      <c r="BL35" s="222">
        <f t="shared" si="21"/>
        <v>1</v>
      </c>
      <c r="BM35" s="99">
        <f>IF(ISNA(MATCH(BK35,'Overlap Study'!$BU$220:$BU$243,0)),0,1)</f>
        <v>0</v>
      </c>
      <c r="BN35" s="99">
        <f>IF(ISNA(MATCH(BK35,'Overlap Study'!$BJ$220:$BJ$243,0)),0,1)</f>
        <v>0</v>
      </c>
      <c r="BO35" s="99">
        <f>IF(ISNA(MATCH(BK35,'Overlap Study'!$AZ$220:$AZ$243,0)),0,1)</f>
        <v>0</v>
      </c>
      <c r="BP35" s="99">
        <f>IF(ISNA(MATCH(BK35,'Overlap Study'!$AT$220:$AT$243,0)),0,1)</f>
        <v>1</v>
      </c>
      <c r="BQ35" s="99">
        <f>IF(ISNA(MATCH(BK35,'Overlap Study'!$AN$220:$AN$243,0)),0,1)</f>
        <v>0</v>
      </c>
      <c r="BR35" s="110">
        <f>IF(ISNA(MATCH(BK35,'Overlap Study'!$AH$220:$AH$243,0)),0,1)</f>
        <v>0</v>
      </c>
      <c r="BS35">
        <f t="shared" ca="1" si="9"/>
        <v>11</v>
      </c>
      <c r="BV35" s="117"/>
      <c r="BW35" s="171">
        <v>451</v>
      </c>
      <c r="BX35" s="222">
        <f t="shared" si="22"/>
        <v>1</v>
      </c>
      <c r="BY35" s="99">
        <f>IF(ISNA(MATCH(BW35,'Overlap Study'!$BU$250:$BU$261,0)),0,1)</f>
        <v>0</v>
      </c>
      <c r="BZ35" s="99">
        <f>IF(ISNA(MATCH(BW35,'Overlap Study'!$BJ$250:$BJ$261,0)),0,1)</f>
        <v>0</v>
      </c>
      <c r="CA35" s="99">
        <f>IF(ISNA(MATCH(BW35,'Overlap Study'!$AZ$250:$AZ$261,0)),0,1)</f>
        <v>0</v>
      </c>
      <c r="CB35" s="99">
        <f>IF(ISNA(MATCH(BW35,'Overlap Study'!$AT$250:$AT$261,0)),0,1)</f>
        <v>0</v>
      </c>
      <c r="CC35" s="99">
        <f>IF(ISNA(MATCH(BW35,'Overlap Study'!$AN$250:$AN$261,0)),0,1)</f>
        <v>1</v>
      </c>
      <c r="CD35" s="110">
        <f>IF(ISNA(MATCH(BW35,'Overlap Study'!$AH$250:$AH$261,0)),0,1)</f>
        <v>0</v>
      </c>
      <c r="CE35">
        <f t="shared" ca="1" si="10"/>
        <v>1</v>
      </c>
      <c r="CF35" s="202"/>
      <c r="CH35" s="99"/>
      <c r="CI35" s="100"/>
      <c r="CJ35" s="99"/>
    </row>
    <row r="36" spans="2:88">
      <c r="B36" s="109">
        <v>27</v>
      </c>
      <c r="C36" s="99">
        <f t="shared" si="12"/>
        <v>3</v>
      </c>
      <c r="D36" s="110">
        <f t="shared" si="15"/>
        <v>0</v>
      </c>
      <c r="F36" s="211">
        <v>135</v>
      </c>
      <c r="G36" s="202">
        <f t="shared" si="19"/>
        <v>1</v>
      </c>
      <c r="H36" s="10">
        <v>6</v>
      </c>
      <c r="N36" s="100">
        <v>343</v>
      </c>
      <c r="O36" s="99">
        <f t="shared" si="20"/>
        <v>29</v>
      </c>
      <c r="Q36" s="100"/>
      <c r="S36" s="99"/>
      <c r="U36" s="99"/>
      <c r="V36" s="99"/>
      <c r="AB36" s="123">
        <f t="shared" si="14"/>
        <v>35</v>
      </c>
      <c r="AC36">
        <f t="shared" ca="1" si="8"/>
        <v>1</v>
      </c>
      <c r="AD36" s="109">
        <v>108</v>
      </c>
      <c r="AE36" s="109">
        <f ca="1">SUM(INDIRECT(CONCATENATE(AA$5,AB36+1)):INDIRECT(CONCATENATE(AA$6,AB36+1)))</f>
        <v>6</v>
      </c>
      <c r="AF36" s="117">
        <f>IF(ISNA(MATCH(AD36,'Overlap Study'!BU$62:BU$157,0)),0,1)</f>
        <v>0</v>
      </c>
      <c r="AG36" s="99">
        <f>IF(ISNA(MATCH(AD36,'Overlap Study'!BJ$62:BJ$157,0)),0,1)</f>
        <v>0</v>
      </c>
      <c r="AH36" s="99">
        <f>IF(ISNA(MATCH($AD36,'Overlap Study'!AZ$62:AZ$157,0)),0,1)</f>
        <v>1</v>
      </c>
      <c r="AI36" s="99">
        <f>IF(ISNA(MATCH($AD36,'Overlap Study'!AT$62:AT$157,0)),0,1)</f>
        <v>0</v>
      </c>
      <c r="AJ36" s="99">
        <f>IF(ISNA(MATCH($AD36,'Overlap Study'!AN$62:AN$157,0)),0,1)</f>
        <v>1</v>
      </c>
      <c r="AK36" s="110">
        <f>IF(ISNA(MATCH($AD36,'Overlap Study'!AH$62:AH$157,0)),0,1)</f>
        <v>1</v>
      </c>
      <c r="AL36" s="117">
        <f>IF(ISNA(MATCH($AD36,'Overlap Study'!AB$62:AB$157,0)),0,1)</f>
        <v>0</v>
      </c>
      <c r="AM36" s="99">
        <f>IF(ISNA(MATCH($AD36,'Overlap Study'!V$62:V$157,0)),0,1)</f>
        <v>1</v>
      </c>
      <c r="AN36" s="99">
        <f>IF(ISNA(MATCH($AD36,'Overlap Study'!P$62:P$157,0)),0,1)</f>
        <v>1</v>
      </c>
      <c r="AO36" s="99">
        <f>IF(ISNA(MATCH($AD36,'Overlap Study'!H$53:H$132,0)),0,1)</f>
        <v>1</v>
      </c>
      <c r="AP36" s="110">
        <f>IF(ISNA(MATCH($AD36,'Overlap Study'!B$53:B$100,0)),0,1)</f>
        <v>0</v>
      </c>
      <c r="AT36" s="171">
        <v>126</v>
      </c>
      <c r="AU36" s="222">
        <f t="shared" si="2"/>
        <v>3</v>
      </c>
      <c r="AV36" s="99">
        <f>IF(ISNA(MATCH($AT36,'Overlap Study'!$BU$166:$BU$213,0)),0,1)</f>
        <v>0</v>
      </c>
      <c r="AW36" s="99">
        <f>IF(ISNA(MATCH(AT36,'Overlap Study'!BJ$166:BJ$213,0)),0,1)</f>
        <v>0</v>
      </c>
      <c r="AX36" s="99">
        <f>IF(ISNA(MATCH($AT36,'Overlap Study'!AZ$166:AZ$213,0)),0,1)</f>
        <v>0</v>
      </c>
      <c r="AY36" s="99">
        <f>IF(ISNA(MATCH($AT36,'Overlap Study'!AT$166:AT$213,0)),0,1)</f>
        <v>1</v>
      </c>
      <c r="AZ36" s="99">
        <f>IF(ISNA(MATCH($AT36,'Overlap Study'!AN$166:AN$213,0)),0,1)</f>
        <v>1</v>
      </c>
      <c r="BA36" s="99">
        <f>IF(ISNA(MATCH($AT36,'Overlap Study'!AH$166:AH$213,0)),0,1)</f>
        <v>0</v>
      </c>
      <c r="BB36" s="117">
        <f>IF(ISNA(MATCH(AT36,'Overlap Study'!$AB$166:$AB$213,0)),0,1)</f>
        <v>0</v>
      </c>
      <c r="BC36" s="99">
        <f>IF(ISNA(MATCH($AT36,'Overlap Study'!$V$166:$V$213,0)),0,1)</f>
        <v>1</v>
      </c>
      <c r="BD36" s="99">
        <f>IF(ISNA(MATCH($AT36,'Overlap Study'!$P$166:$P$213,0)),0,1)</f>
        <v>0</v>
      </c>
      <c r="BE36" s="99"/>
      <c r="BF36" s="110"/>
      <c r="BH36" s="100"/>
      <c r="BJ36" s="117"/>
      <c r="BK36" s="169">
        <v>79</v>
      </c>
      <c r="BL36" s="222">
        <f t="shared" si="21"/>
        <v>1</v>
      </c>
      <c r="BM36" s="99">
        <f>IF(ISNA(MATCH(BK36,'Overlap Study'!$BU$220:$BU$243,0)),0,1)</f>
        <v>0</v>
      </c>
      <c r="BN36" s="99">
        <f>IF(ISNA(MATCH(BK36,'Overlap Study'!$BJ$220:$BJ$243,0)),0,1)</f>
        <v>0</v>
      </c>
      <c r="BO36" s="99">
        <f>IF(ISNA(MATCH(BK36,'Overlap Study'!$AZ$220:$AZ$243,0)),0,1)</f>
        <v>0</v>
      </c>
      <c r="BP36" s="99">
        <f>IF(ISNA(MATCH(BK36,'Overlap Study'!$AT$220:$AT$243,0)),0,1)</f>
        <v>1</v>
      </c>
      <c r="BQ36" s="99">
        <f>IF(ISNA(MATCH(BK36,'Overlap Study'!$AN$220:$AN$243,0)),0,1)</f>
        <v>0</v>
      </c>
      <c r="BR36" s="110">
        <f>IF(ISNA(MATCH(BK36,'Overlap Study'!$AH$220:$AH$243,0)),0,1)</f>
        <v>0</v>
      </c>
      <c r="BS36">
        <f t="shared" ca="1" si="9"/>
        <v>9</v>
      </c>
      <c r="BV36" s="117"/>
      <c r="BW36" s="171">
        <v>469</v>
      </c>
      <c r="BX36" s="222">
        <f t="shared" si="22"/>
        <v>1</v>
      </c>
      <c r="BY36" s="99">
        <f>IF(ISNA(MATCH(BW36,'Overlap Study'!$BU$250:$BU$261,0)),0,1)</f>
        <v>1</v>
      </c>
      <c r="BZ36" s="99">
        <f>IF(ISNA(MATCH(BW36,'Overlap Study'!$BJ$250:$BJ$261,0)),0,1)</f>
        <v>0</v>
      </c>
      <c r="CA36" s="99">
        <f>IF(ISNA(MATCH(BW36,'Overlap Study'!$AZ$250:$AZ$261,0)),0,1)</f>
        <v>0</v>
      </c>
      <c r="CB36" s="99">
        <f>IF(ISNA(MATCH(BW36,'Overlap Study'!$AT$250:$AT$261,0)),0,1)</f>
        <v>0</v>
      </c>
      <c r="CC36" s="99">
        <f>IF(ISNA(MATCH(BW36,'Overlap Study'!$AN$250:$AN$261,0)),0,1)</f>
        <v>0</v>
      </c>
      <c r="CD36" s="110">
        <f>IF(ISNA(MATCH(BW36,'Overlap Study'!$AH$250:$AH$261,0)),0,1)</f>
        <v>0</v>
      </c>
      <c r="CE36">
        <f t="shared" ca="1" si="10"/>
        <v>10</v>
      </c>
      <c r="CF36" s="202"/>
      <c r="CH36" s="99"/>
      <c r="CI36" s="158"/>
      <c r="CJ36" s="99"/>
    </row>
    <row r="37" spans="2:88">
      <c r="B37" s="112">
        <v>27</v>
      </c>
      <c r="C37" s="99">
        <f t="shared" si="12"/>
        <v>4</v>
      </c>
      <c r="D37" s="110">
        <f t="shared" si="15"/>
        <v>0</v>
      </c>
      <c r="F37" s="211">
        <v>190</v>
      </c>
      <c r="G37" s="202">
        <f t="shared" si="19"/>
        <v>1</v>
      </c>
      <c r="H37" s="10">
        <v>6</v>
      </c>
      <c r="N37" s="100">
        <v>359</v>
      </c>
      <c r="O37" s="99">
        <f t="shared" si="20"/>
        <v>106</v>
      </c>
      <c r="Q37" s="100"/>
      <c r="S37" s="99"/>
      <c r="AB37" s="123">
        <f t="shared" si="14"/>
        <v>36</v>
      </c>
      <c r="AC37">
        <f t="shared" ca="1" si="8"/>
        <v>1</v>
      </c>
      <c r="AD37" s="112">
        <v>135</v>
      </c>
      <c r="AE37" s="109">
        <f ca="1">SUM(INDIRECT(CONCATENATE(AA$5,AB37+1)):INDIRECT(CONCATENATE(AA$6,AB37+1)))</f>
        <v>6</v>
      </c>
      <c r="AF37" s="117">
        <f>IF(ISNA(MATCH(AD37,'Overlap Study'!BU$62:BU$157,0)),0,1)</f>
        <v>0</v>
      </c>
      <c r="AG37" s="99">
        <f>IF(ISNA(MATCH(AD37,'Overlap Study'!BJ$62:BJ$157,0)),0,1)</f>
        <v>1</v>
      </c>
      <c r="AH37" s="99">
        <f>IF(ISNA(MATCH($AD37,'Overlap Study'!AZ$62:AZ$157,0)),0,1)</f>
        <v>0</v>
      </c>
      <c r="AI37" s="99">
        <f>IF(ISNA(MATCH($AD37,'Overlap Study'!AT$62:AT$157,0)),0,1)</f>
        <v>0</v>
      </c>
      <c r="AJ37" s="99">
        <f>IF(ISNA(MATCH($AD37,'Overlap Study'!AN$62:AN$157,0)),0,1)</f>
        <v>1</v>
      </c>
      <c r="AK37" s="110">
        <f>IF(ISNA(MATCH($AD37,'Overlap Study'!AH$62:AH$157,0)),0,1)</f>
        <v>1</v>
      </c>
      <c r="AL37" s="117">
        <f>IF(ISNA(MATCH($AD37,'Overlap Study'!AB$62:AB$157,0)),0,1)</f>
        <v>0</v>
      </c>
      <c r="AM37" s="99">
        <f>IF(ISNA(MATCH($AD37,'Overlap Study'!V$62:V$157,0)),0,1)</f>
        <v>0</v>
      </c>
      <c r="AN37" s="99">
        <f>IF(ISNA(MATCH($AD37,'Overlap Study'!P$62:P$157,0)),0,1)</f>
        <v>1</v>
      </c>
      <c r="AO37" s="99">
        <f>IF(ISNA(MATCH($AD37,'Overlap Study'!H$53:H$132,0)),0,1)</f>
        <v>1</v>
      </c>
      <c r="AP37" s="110">
        <f>IF(ISNA(MATCH($AD37,'Overlap Study'!B$53:B$100,0)),0,1)</f>
        <v>1</v>
      </c>
      <c r="AT37" s="169">
        <v>173</v>
      </c>
      <c r="AU37" s="222">
        <f t="shared" si="2"/>
        <v>3</v>
      </c>
      <c r="AV37" s="99">
        <f>IF(ISNA(MATCH($AT37,'Overlap Study'!$BU$166:$BU$213,0)),0,1)</f>
        <v>0</v>
      </c>
      <c r="AW37" s="99">
        <f>IF(ISNA(MATCH(AT37,'Overlap Study'!BJ$166:BJ$213,0)),0,1)</f>
        <v>0</v>
      </c>
      <c r="AX37" s="99">
        <f>IF(ISNA(MATCH($AT37,'Overlap Study'!AZ$166:AZ$213,0)),0,1)</f>
        <v>0</v>
      </c>
      <c r="AY37" s="99">
        <f>IF(ISNA(MATCH($AT37,'Overlap Study'!AT$166:AT$213,0)),0,1)</f>
        <v>1</v>
      </c>
      <c r="AZ37" s="99">
        <f>IF(ISNA(MATCH($AT37,'Overlap Study'!AN$166:AN$213,0)),0,1)</f>
        <v>0</v>
      </c>
      <c r="BA37" s="99">
        <f>IF(ISNA(MATCH($AT37,'Overlap Study'!AH$166:AH$213,0)),0,1)</f>
        <v>0</v>
      </c>
      <c r="BB37" s="117">
        <f>IF(ISNA(MATCH(AT37,'Overlap Study'!$AB$166:$AB$213,0)),0,1)</f>
        <v>0</v>
      </c>
      <c r="BC37" s="99">
        <f>IF(ISNA(MATCH($AT37,'Overlap Study'!$V$166:$V$213,0)),0,1)</f>
        <v>1</v>
      </c>
      <c r="BD37" s="99">
        <f>IF(ISNA(MATCH($AT37,'Overlap Study'!$P$166:$P$213,0)),0,1)</f>
        <v>1</v>
      </c>
      <c r="BE37" s="99"/>
      <c r="BF37" s="110"/>
      <c r="BH37" s="100"/>
      <c r="BJ37" s="117"/>
      <c r="BK37" s="169">
        <v>100</v>
      </c>
      <c r="BL37" s="222">
        <f t="shared" si="21"/>
        <v>1</v>
      </c>
      <c r="BM37" s="99">
        <f>IF(ISNA(MATCH(BK37,'Overlap Study'!$BU$220:$BU$243,0)),0,1)</f>
        <v>0</v>
      </c>
      <c r="BN37" s="99">
        <f>IF(ISNA(MATCH(BK37,'Overlap Study'!$BJ$220:$BJ$243,0)),0,1)</f>
        <v>0</v>
      </c>
      <c r="BO37" s="99">
        <f>IF(ISNA(MATCH(BK37,'Overlap Study'!$AZ$220:$AZ$243,0)),0,1)</f>
        <v>1</v>
      </c>
      <c r="BP37" s="99">
        <f>IF(ISNA(MATCH(BK37,'Overlap Study'!$AT$220:$AT$243,0)),0,1)</f>
        <v>0</v>
      </c>
      <c r="BQ37" s="99">
        <f>IF(ISNA(MATCH(BK37,'Overlap Study'!$AN$220:$AN$243,0)),0,1)</f>
        <v>0</v>
      </c>
      <c r="BR37" s="110">
        <f>IF(ISNA(MATCH(BK37,'Overlap Study'!$AH$220:$AH$243,0)),0,1)</f>
        <v>0</v>
      </c>
      <c r="BS37">
        <f t="shared" ca="1" si="9"/>
        <v>2</v>
      </c>
      <c r="BV37" s="117"/>
      <c r="BW37" s="129">
        <v>522</v>
      </c>
      <c r="BX37" s="222">
        <f t="shared" si="22"/>
        <v>1</v>
      </c>
      <c r="BY37" s="99">
        <f>IF(ISNA(MATCH(BW37,'Overlap Study'!$BU$250:$BU$261,0)),0,1)</f>
        <v>0</v>
      </c>
      <c r="BZ37" s="99">
        <f>IF(ISNA(MATCH(BW37,'Overlap Study'!$BJ$250:$BJ$261,0)),0,1)</f>
        <v>0</v>
      </c>
      <c r="CA37" s="99">
        <f>IF(ISNA(MATCH(BW37,'Overlap Study'!$AZ$250:$AZ$261,0)),0,1)</f>
        <v>0</v>
      </c>
      <c r="CB37" s="99">
        <f>IF(ISNA(MATCH(BW37,'Overlap Study'!$AT$250:$AT$261,0)),0,1)</f>
        <v>0</v>
      </c>
      <c r="CC37" s="99">
        <f>IF(ISNA(MATCH(BW37,'Overlap Study'!$AN$250:$AN$261,0)),0,1)</f>
        <v>1</v>
      </c>
      <c r="CD37" s="110">
        <f>IF(ISNA(MATCH(BW37,'Overlap Study'!$AH$250:$AH$261,0)),0,1)</f>
        <v>0</v>
      </c>
      <c r="CE37">
        <f t="shared" ca="1" si="10"/>
        <v>4</v>
      </c>
      <c r="CH37" s="99"/>
      <c r="CI37" s="100"/>
      <c r="CJ37" s="99"/>
    </row>
    <row r="38" spans="2:88">
      <c r="B38" s="112">
        <v>27</v>
      </c>
      <c r="C38" s="99">
        <f t="shared" si="12"/>
        <v>5</v>
      </c>
      <c r="D38" s="110">
        <f t="shared" si="15"/>
        <v>0</v>
      </c>
      <c r="F38" s="109">
        <v>279</v>
      </c>
      <c r="G38" s="202">
        <f t="shared" si="19"/>
        <v>1</v>
      </c>
      <c r="H38" s="10">
        <v>6</v>
      </c>
      <c r="N38" s="100">
        <v>365</v>
      </c>
      <c r="O38" s="99">
        <f t="shared" si="20"/>
        <v>10</v>
      </c>
      <c r="Q38" s="100"/>
      <c r="S38" s="99"/>
      <c r="AB38" s="123">
        <f t="shared" si="14"/>
        <v>37</v>
      </c>
      <c r="AC38">
        <f t="shared" ca="1" si="8"/>
        <v>1</v>
      </c>
      <c r="AD38" s="109">
        <v>190</v>
      </c>
      <c r="AE38" s="109">
        <f ca="1">SUM(INDIRECT(CONCATENATE(AA$5,AB38+1)):INDIRECT(CONCATENATE(AA$6,AB38+1)))</f>
        <v>6</v>
      </c>
      <c r="AF38" s="117">
        <f>IF(ISNA(MATCH(AD38,'Overlap Study'!BU$62:BU$157,0)),0,1)</f>
        <v>0</v>
      </c>
      <c r="AG38" s="99">
        <f>IF(ISNA(MATCH(AD38,'Overlap Study'!BJ$62:BJ$157,0)),0,1)</f>
        <v>1</v>
      </c>
      <c r="AH38" s="99">
        <f>IF(ISNA(MATCH($AD38,'Overlap Study'!AZ$62:AZ$157,0)),0,1)</f>
        <v>0</v>
      </c>
      <c r="AI38" s="99">
        <f>IF(ISNA(MATCH($AD38,'Overlap Study'!AT$62:AT$157,0)),0,1)</f>
        <v>1</v>
      </c>
      <c r="AJ38" s="99">
        <f>IF(ISNA(MATCH($AD38,'Overlap Study'!AN$62:AN$157,0)),0,1)</f>
        <v>1</v>
      </c>
      <c r="AK38" s="110">
        <f>IF(ISNA(MATCH($AD38,'Overlap Study'!AH$62:AH$157,0)),0,1)</f>
        <v>0</v>
      </c>
      <c r="AL38" s="117">
        <f>IF(ISNA(MATCH($AD38,'Overlap Study'!AB$62:AB$157,0)),0,1)</f>
        <v>1</v>
      </c>
      <c r="AM38" s="99">
        <f>IF(ISNA(MATCH($AD38,'Overlap Study'!V$62:V$157,0)),0,1)</f>
        <v>0</v>
      </c>
      <c r="AN38" s="99">
        <f>IF(ISNA(MATCH($AD38,'Overlap Study'!P$62:P$157,0)),0,1)</f>
        <v>1</v>
      </c>
      <c r="AO38" s="99">
        <f>IF(ISNA(MATCH($AD38,'Overlap Study'!H$53:H$132,0)),0,1)</f>
        <v>1</v>
      </c>
      <c r="AP38" s="110">
        <f>IF(ISNA(MATCH($AD38,'Overlap Study'!B$53:B$100,0)),0,1)</f>
        <v>0</v>
      </c>
      <c r="AT38" s="169">
        <v>179</v>
      </c>
      <c r="AU38" s="222">
        <f t="shared" si="2"/>
        <v>3</v>
      </c>
      <c r="AV38" s="99">
        <f>IF(ISNA(MATCH($AT38,'Overlap Study'!$BU$166:$BU$213,0)),0,1)</f>
        <v>0</v>
      </c>
      <c r="AW38" s="99">
        <f>IF(ISNA(MATCH(AT38,'Overlap Study'!BJ$166:BJ$213,0)),0,1)</f>
        <v>0</v>
      </c>
      <c r="AX38" s="99">
        <f>IF(ISNA(MATCH($AT38,'Overlap Study'!AZ$166:AZ$213,0)),0,1)</f>
        <v>0</v>
      </c>
      <c r="AY38" s="99">
        <f>IF(ISNA(MATCH($AT38,'Overlap Study'!AT$166:AT$213,0)),0,1)</f>
        <v>1</v>
      </c>
      <c r="AZ38" s="99">
        <f>IF(ISNA(MATCH($AT38,'Overlap Study'!AN$166:AN$213,0)),0,1)</f>
        <v>1</v>
      </c>
      <c r="BA38" s="99">
        <f>IF(ISNA(MATCH($AT38,'Overlap Study'!AH$166:AH$213,0)),0,1)</f>
        <v>1</v>
      </c>
      <c r="BB38" s="117">
        <f>IF(ISNA(MATCH(AT38,'Overlap Study'!$AB$166:$AB$213,0)),0,1)</f>
        <v>0</v>
      </c>
      <c r="BC38" s="99">
        <f>IF(ISNA(MATCH($AT38,'Overlap Study'!$V$166:$V$213,0)),0,1)</f>
        <v>0</v>
      </c>
      <c r="BD38" s="99">
        <f>IF(ISNA(MATCH($AT38,'Overlap Study'!$P$166:$P$213,0)),0,1)</f>
        <v>0</v>
      </c>
      <c r="BE38" s="99"/>
      <c r="BF38" s="110"/>
      <c r="BH38" s="100"/>
      <c r="BJ38" s="117"/>
      <c r="BK38" s="169">
        <v>107</v>
      </c>
      <c r="BL38" s="222">
        <f t="shared" si="21"/>
        <v>1</v>
      </c>
      <c r="BM38" s="99">
        <f>IF(ISNA(MATCH(BK38,'Overlap Study'!$BU$220:$BU$243,0)),0,1)</f>
        <v>0</v>
      </c>
      <c r="BN38" s="99">
        <f>IF(ISNA(MATCH(BK38,'Overlap Study'!$BJ$220:$BJ$243,0)),0,1)</f>
        <v>0</v>
      </c>
      <c r="BO38" s="99">
        <f>IF(ISNA(MATCH(BK38,'Overlap Study'!$AZ$220:$AZ$243,0)),0,1)</f>
        <v>0</v>
      </c>
      <c r="BP38" s="99">
        <f>IF(ISNA(MATCH(BK38,'Overlap Study'!$AT$220:$AT$243,0)),0,1)</f>
        <v>1</v>
      </c>
      <c r="BQ38" s="99">
        <f>IF(ISNA(MATCH(BK38,'Overlap Study'!$AN$220:$AN$243,0)),0,1)</f>
        <v>0</v>
      </c>
      <c r="BR38" s="110">
        <f>IF(ISNA(MATCH(BK38,'Overlap Study'!$AH$220:$AH$243,0)),0,1)</f>
        <v>0</v>
      </c>
      <c r="BS38">
        <f t="shared" ca="1" si="9"/>
        <v>4</v>
      </c>
      <c r="BV38" s="117"/>
      <c r="BW38" s="169">
        <v>766</v>
      </c>
      <c r="BX38" s="222">
        <f t="shared" si="22"/>
        <v>1</v>
      </c>
      <c r="BY38" s="99">
        <f>IF(ISNA(MATCH(BW38,'Overlap Study'!$BU$250:$BU$261,0)),0,1)</f>
        <v>0</v>
      </c>
      <c r="BZ38" s="99">
        <f>IF(ISNA(MATCH(BW38,'Overlap Study'!$BJ$250:$BJ$261,0)),0,1)</f>
        <v>0</v>
      </c>
      <c r="CA38" s="99">
        <f>IF(ISNA(MATCH(BW38,'Overlap Study'!$AZ$250:$AZ$261,0)),0,1)</f>
        <v>0</v>
      </c>
      <c r="CB38" s="99">
        <f>IF(ISNA(MATCH(BW38,'Overlap Study'!$AT$250:$AT$261,0)),0,1)</f>
        <v>0</v>
      </c>
      <c r="CC38" s="99">
        <f>IF(ISNA(MATCH(BW38,'Overlap Study'!$AN$250:$AN$261,0)),0,1)</f>
        <v>0</v>
      </c>
      <c r="CD38" s="110">
        <f>IF(ISNA(MATCH(BW38,'Overlap Study'!$AH$250:$AH$261,0)),0,1)</f>
        <v>1</v>
      </c>
      <c r="CE38">
        <f t="shared" ca="1" si="10"/>
        <v>1</v>
      </c>
      <c r="CH38" s="99"/>
      <c r="CI38" s="100"/>
      <c r="CJ38" s="99"/>
    </row>
    <row r="39" spans="2:88">
      <c r="B39" s="112">
        <v>27</v>
      </c>
      <c r="C39" s="99">
        <f t="shared" si="12"/>
        <v>6</v>
      </c>
      <c r="D39" s="110">
        <f t="shared" si="15"/>
        <v>0</v>
      </c>
      <c r="F39" s="211">
        <v>341</v>
      </c>
      <c r="G39" s="202">
        <f t="shared" si="19"/>
        <v>1</v>
      </c>
      <c r="H39" s="10">
        <v>6</v>
      </c>
      <c r="N39" s="100">
        <v>368</v>
      </c>
      <c r="O39" s="99">
        <f t="shared" si="20"/>
        <v>71</v>
      </c>
      <c r="Q39" s="158"/>
      <c r="S39" s="99"/>
      <c r="AB39" s="123">
        <f t="shared" si="14"/>
        <v>38</v>
      </c>
      <c r="AC39">
        <f t="shared" ca="1" si="8"/>
        <v>1</v>
      </c>
      <c r="AD39" s="111">
        <v>279</v>
      </c>
      <c r="AE39" s="109">
        <f ca="1">SUM(INDIRECT(CONCATENATE(AA$5,AB39+1)):INDIRECT(CONCATENATE(AA$6,AB39+1)))</f>
        <v>6</v>
      </c>
      <c r="AF39" s="117">
        <f>IF(ISNA(MATCH(AD39,'Overlap Study'!BU$62:BU$157,0)),0,1)</f>
        <v>0</v>
      </c>
      <c r="AG39" s="99">
        <f>IF(ISNA(MATCH(AD39,'Overlap Study'!BJ$62:BJ$157,0)),0,1)</f>
        <v>0</v>
      </c>
      <c r="AH39" s="99">
        <f>IF(ISNA(MATCH($AD39,'Overlap Study'!AZ$62:AZ$157,0)),0,1)</f>
        <v>0</v>
      </c>
      <c r="AI39" s="99">
        <f>IF(ISNA(MATCH($AD39,'Overlap Study'!AT$62:AT$157,0)),0,1)</f>
        <v>1</v>
      </c>
      <c r="AJ39" s="99">
        <f>IF(ISNA(MATCH($AD39,'Overlap Study'!AN$62:AN$157,0)),0,1)</f>
        <v>1</v>
      </c>
      <c r="AK39" s="110">
        <f>IF(ISNA(MATCH($AD39,'Overlap Study'!AH$62:AH$157,0)),0,1)</f>
        <v>1</v>
      </c>
      <c r="AL39" s="117">
        <f>IF(ISNA(MATCH($AD39,'Overlap Study'!AB$62:AB$157,0)),0,1)</f>
        <v>1</v>
      </c>
      <c r="AM39" s="99">
        <f>IF(ISNA(MATCH($AD39,'Overlap Study'!V$62:V$157,0)),0,1)</f>
        <v>0</v>
      </c>
      <c r="AN39" s="99">
        <f>IF(ISNA(MATCH($AD39,'Overlap Study'!P$62:P$157,0)),0,1)</f>
        <v>1</v>
      </c>
      <c r="AO39" s="99">
        <f>IF(ISNA(MATCH($AD39,'Overlap Study'!H$53:H$132,0)),0,1)</f>
        <v>1</v>
      </c>
      <c r="AP39" s="110">
        <f>IF(ISNA(MATCH($AD39,'Overlap Study'!B$53:B$100,0)),0,1)</f>
        <v>0</v>
      </c>
      <c r="AT39" s="169">
        <v>195</v>
      </c>
      <c r="AU39" s="222">
        <f t="shared" si="2"/>
        <v>3</v>
      </c>
      <c r="AV39" s="99">
        <f>IF(ISNA(MATCH($AT39,'Overlap Study'!$BU$166:$BU$213,0)),0,1)</f>
        <v>0</v>
      </c>
      <c r="AW39" s="99">
        <f>IF(ISNA(MATCH(AT39,'Overlap Study'!BJ$166:BJ$213,0)),0,1)</f>
        <v>0</v>
      </c>
      <c r="AX39" s="99">
        <f>IF(ISNA(MATCH($AT39,'Overlap Study'!AZ$166:AZ$213,0)),0,1)</f>
        <v>1</v>
      </c>
      <c r="AY39" s="99">
        <f>IF(ISNA(MATCH($AT39,'Overlap Study'!AT$166:AT$213,0)),0,1)</f>
        <v>1</v>
      </c>
      <c r="AZ39" s="99">
        <f>IF(ISNA(MATCH($AT39,'Overlap Study'!AN$166:AN$213,0)),0,1)</f>
        <v>1</v>
      </c>
      <c r="BA39" s="99">
        <f>IF(ISNA(MATCH($AT39,'Overlap Study'!AH$166:AH$213,0)),0,1)</f>
        <v>0</v>
      </c>
      <c r="BB39" s="117">
        <f>IF(ISNA(MATCH(AT39,'Overlap Study'!$AB$166:$AB$213,0)),0,1)</f>
        <v>0</v>
      </c>
      <c r="BC39" s="99">
        <f>IF(ISNA(MATCH($AT39,'Overlap Study'!$V$166:$V$213,0)),0,1)</f>
        <v>0</v>
      </c>
      <c r="BD39" s="99">
        <f>IF(ISNA(MATCH($AT39,'Overlap Study'!$P$166:$P$213,0)),0,1)</f>
        <v>0</v>
      </c>
      <c r="BE39" s="99"/>
      <c r="BF39" s="110"/>
      <c r="BH39" s="100"/>
      <c r="BJ39" s="117"/>
      <c r="BK39" s="169">
        <v>108</v>
      </c>
      <c r="BL39" s="222">
        <f t="shared" si="21"/>
        <v>1</v>
      </c>
      <c r="BM39" s="99">
        <f>IF(ISNA(MATCH(BK39,'Overlap Study'!$BU$220:$BU$243,0)),0,1)</f>
        <v>0</v>
      </c>
      <c r="BN39" s="99">
        <f>IF(ISNA(MATCH(BK39,'Overlap Study'!$BJ$220:$BJ$243,0)),0,1)</f>
        <v>0</v>
      </c>
      <c r="BO39" s="99">
        <f>IF(ISNA(MATCH(BK39,'Overlap Study'!$AZ$220:$AZ$243,0)),0,1)</f>
        <v>0</v>
      </c>
      <c r="BP39" s="99">
        <f>IF(ISNA(MATCH(BK39,'Overlap Study'!$AT$220:$AT$243,0)),0,1)</f>
        <v>0</v>
      </c>
      <c r="BQ39" s="99">
        <f>IF(ISNA(MATCH(BK39,'Overlap Study'!$AN$220:$AN$243,0)),0,1)</f>
        <v>0</v>
      </c>
      <c r="BR39" s="110">
        <f>IF(ISNA(MATCH(BK39,'Overlap Study'!$AH$220:$AH$243,0)),0,1)</f>
        <v>1</v>
      </c>
      <c r="BS39">
        <f t="shared" ca="1" si="9"/>
        <v>6</v>
      </c>
      <c r="BV39" s="117"/>
      <c r="BW39" s="169">
        <v>910</v>
      </c>
      <c r="BX39" s="222">
        <f t="shared" si="22"/>
        <v>1</v>
      </c>
      <c r="BY39" s="99">
        <f>IF(ISNA(MATCH(BW39,'Overlap Study'!$BU$250:$BU$261,0)),0,1)</f>
        <v>0</v>
      </c>
      <c r="BZ39" s="99">
        <f>IF(ISNA(MATCH(BW39,'Overlap Study'!$BJ$250:$BJ$261,0)),0,1)</f>
        <v>0</v>
      </c>
      <c r="CA39" s="99">
        <f>IF(ISNA(MATCH(BW39,'Overlap Study'!$AZ$250:$AZ$261,0)),0,1)</f>
        <v>0</v>
      </c>
      <c r="CB39" s="99">
        <f>IF(ISNA(MATCH(BW39,'Overlap Study'!$AT$250:$AT$261,0)),0,1)</f>
        <v>1</v>
      </c>
      <c r="CC39" s="99">
        <f>IF(ISNA(MATCH(BW39,'Overlap Study'!$AN$250:$AN$261,0)),0,1)</f>
        <v>0</v>
      </c>
      <c r="CD39" s="110">
        <f>IF(ISNA(MATCH(BW39,'Overlap Study'!$AH$250:$AH$261,0)),0,1)</f>
        <v>0</v>
      </c>
      <c r="CE39">
        <f t="shared" ca="1" si="10"/>
        <v>3</v>
      </c>
      <c r="CH39" s="99"/>
      <c r="CI39" s="99"/>
      <c r="CJ39" s="99"/>
    </row>
    <row r="40" spans="2:88">
      <c r="B40" s="109">
        <v>27</v>
      </c>
      <c r="C40" s="99">
        <f t="shared" si="12"/>
        <v>7</v>
      </c>
      <c r="D40" s="110">
        <f t="shared" si="15"/>
        <v>0</v>
      </c>
      <c r="F40" s="211">
        <v>987</v>
      </c>
      <c r="G40" s="202">
        <f t="shared" si="19"/>
        <v>1</v>
      </c>
      <c r="H40" s="10">
        <v>6</v>
      </c>
      <c r="N40" s="100">
        <v>399</v>
      </c>
      <c r="O40" s="99">
        <f t="shared" si="20"/>
        <v>112</v>
      </c>
      <c r="Q40" s="100"/>
      <c r="S40" s="99"/>
      <c r="AB40" s="123">
        <f t="shared" si="14"/>
        <v>39</v>
      </c>
      <c r="AC40">
        <f t="shared" ca="1" si="8"/>
        <v>1</v>
      </c>
      <c r="AD40" s="109">
        <v>341</v>
      </c>
      <c r="AE40" s="109">
        <f ca="1">SUM(INDIRECT(CONCATENATE(AA$5,AB40+1)):INDIRECT(CONCATENATE(AA$6,AB40+1)))</f>
        <v>6</v>
      </c>
      <c r="AF40" s="117">
        <f>IF(ISNA(MATCH(AD40,'Overlap Study'!BU$62:BU$157,0)),0,1)</f>
        <v>1</v>
      </c>
      <c r="AG40" s="99">
        <f>IF(ISNA(MATCH(AD40,'Overlap Study'!BJ$62:BJ$157,0)),0,1)</f>
        <v>1</v>
      </c>
      <c r="AH40" s="99">
        <f>IF(ISNA(MATCH($AD40,'Overlap Study'!AZ$62:AZ$157,0)),0,1)</f>
        <v>0</v>
      </c>
      <c r="AI40" s="99">
        <f>IF(ISNA(MATCH($AD40,'Overlap Study'!AT$62:AT$157,0)),0,1)</f>
        <v>1</v>
      </c>
      <c r="AJ40" s="99">
        <f>IF(ISNA(MATCH($AD40,'Overlap Study'!AN$62:AN$157,0)),0,1)</f>
        <v>1</v>
      </c>
      <c r="AK40" s="110">
        <f>IF(ISNA(MATCH($AD40,'Overlap Study'!AH$62:AH$157,0)),0,1)</f>
        <v>0</v>
      </c>
      <c r="AL40" s="117">
        <f>IF(ISNA(MATCH($AD40,'Overlap Study'!AB$62:AB$157,0)),0,1)</f>
        <v>1</v>
      </c>
      <c r="AM40" s="99">
        <f>IF(ISNA(MATCH($AD40,'Overlap Study'!V$62:V$157,0)),0,1)</f>
        <v>1</v>
      </c>
      <c r="AN40" s="99">
        <f>IF(ISNA(MATCH($AD40,'Overlap Study'!P$62:P$157,0)),0,1)</f>
        <v>0</v>
      </c>
      <c r="AO40" s="99">
        <f>IF(ISNA(MATCH($AD40,'Overlap Study'!H$53:H$132,0)),0,1)</f>
        <v>0</v>
      </c>
      <c r="AP40" s="110">
        <f>IF(ISNA(MATCH($AD40,'Overlap Study'!B$53:B$100,0)),0,1)</f>
        <v>0</v>
      </c>
      <c r="AT40" s="169">
        <v>312</v>
      </c>
      <c r="AU40" s="222">
        <f t="shared" si="2"/>
        <v>3</v>
      </c>
      <c r="AV40" s="99">
        <f>IF(ISNA(MATCH($AT40,'Overlap Study'!$BU$166:$BU$213,0)),0,1)</f>
        <v>0</v>
      </c>
      <c r="AW40" s="99">
        <f>IF(ISNA(MATCH(AT40,'Overlap Study'!BJ$166:BJ$213,0)),0,1)</f>
        <v>0</v>
      </c>
      <c r="AX40" s="99">
        <f>IF(ISNA(MATCH($AT40,'Overlap Study'!AZ$166:AZ$213,0)),0,1)</f>
        <v>0</v>
      </c>
      <c r="AY40" s="99">
        <f>IF(ISNA(MATCH($AT40,'Overlap Study'!AT$166:AT$213,0)),0,1)</f>
        <v>0</v>
      </c>
      <c r="AZ40" s="99">
        <f>IF(ISNA(MATCH($AT40,'Overlap Study'!AN$166:AN$213,0)),0,1)</f>
        <v>0</v>
      </c>
      <c r="BA40" s="99">
        <f>IF(ISNA(MATCH($AT40,'Overlap Study'!AH$166:AH$213,0)),0,1)</f>
        <v>1</v>
      </c>
      <c r="BB40" s="117">
        <f>IF(ISNA(MATCH(AT40,'Overlap Study'!$AB$166:$AB$213,0)),0,1)</f>
        <v>0</v>
      </c>
      <c r="BC40" s="99">
        <f>IF(ISNA(MATCH($AT40,'Overlap Study'!$V$166:$V$213,0)),0,1)</f>
        <v>1</v>
      </c>
      <c r="BD40" s="99">
        <f>IF(ISNA(MATCH($AT40,'Overlap Study'!$P$166:$P$213,0)),0,1)</f>
        <v>1</v>
      </c>
      <c r="BE40" s="99"/>
      <c r="BF40" s="110"/>
      <c r="BH40" s="100"/>
      <c r="BJ40" s="117"/>
      <c r="BK40" s="169">
        <v>118</v>
      </c>
      <c r="BL40" s="222">
        <f t="shared" si="21"/>
        <v>1</v>
      </c>
      <c r="BM40" s="99">
        <f>IF(ISNA(MATCH(BK40,'Overlap Study'!$BU$220:$BU$243,0)),0,1)</f>
        <v>0</v>
      </c>
      <c r="BN40" s="99">
        <f>IF(ISNA(MATCH(BK40,'Overlap Study'!$BJ$220:$BJ$243,0)),0,1)</f>
        <v>1</v>
      </c>
      <c r="BO40" s="99">
        <f>IF(ISNA(MATCH(BK40,'Overlap Study'!$AZ$220:$AZ$243,0)),0,1)</f>
        <v>0</v>
      </c>
      <c r="BP40" s="99">
        <f>IF(ISNA(MATCH(BK40,'Overlap Study'!$AT$220:$AT$243,0)),0,1)</f>
        <v>0</v>
      </c>
      <c r="BQ40" s="99">
        <f>IF(ISNA(MATCH(BK40,'Overlap Study'!$AN$220:$AN$243,0)),0,1)</f>
        <v>0</v>
      </c>
      <c r="BR40" s="110">
        <f>IF(ISNA(MATCH(BK40,'Overlap Study'!$AH$220:$AH$243,0)),0,1)</f>
        <v>0</v>
      </c>
      <c r="BS40">
        <f t="shared" ca="1" si="9"/>
        <v>9</v>
      </c>
      <c r="BV40" s="117"/>
      <c r="BW40" s="129">
        <v>971</v>
      </c>
      <c r="BX40" s="222">
        <f t="shared" si="22"/>
        <v>1</v>
      </c>
      <c r="BY40" s="99">
        <f>IF(ISNA(MATCH(BW40,'Overlap Study'!$BU$250:$BU$261,0)),0,1)</f>
        <v>0</v>
      </c>
      <c r="BZ40" s="99">
        <f>IF(ISNA(MATCH(BW40,'Overlap Study'!$BJ$250:$BJ$261,0)),0,1)</f>
        <v>1</v>
      </c>
      <c r="CA40" s="99">
        <f>IF(ISNA(MATCH(BW40,'Overlap Study'!$AZ$250:$AZ$261,0)),0,1)</f>
        <v>0</v>
      </c>
      <c r="CB40" s="99">
        <f>IF(ISNA(MATCH(BW40,'Overlap Study'!$AT$250:$AT$261,0)),0,1)</f>
        <v>0</v>
      </c>
      <c r="CC40" s="99">
        <f>IF(ISNA(MATCH(BW40,'Overlap Study'!$AN$250:$AN$261,0)),0,1)</f>
        <v>0</v>
      </c>
      <c r="CD40" s="110">
        <f>IF(ISNA(MATCH(BW40,'Overlap Study'!$AH$250:$AH$261,0)),0,1)</f>
        <v>0</v>
      </c>
      <c r="CE40">
        <f t="shared" ca="1" si="10"/>
        <v>3</v>
      </c>
      <c r="CH40" s="99"/>
      <c r="CI40" s="99"/>
      <c r="CJ40" s="99"/>
    </row>
    <row r="41" spans="2:88" ht="13.5" thickBot="1">
      <c r="B41" s="211">
        <v>27</v>
      </c>
      <c r="C41" s="99">
        <f t="shared" si="12"/>
        <v>8</v>
      </c>
      <c r="D41" s="110">
        <f t="shared" si="15"/>
        <v>0</v>
      </c>
      <c r="F41" s="211">
        <v>1592</v>
      </c>
      <c r="G41" s="202">
        <f t="shared" si="19"/>
        <v>1</v>
      </c>
      <c r="H41" s="10">
        <v>6</v>
      </c>
      <c r="N41" s="238">
        <v>469</v>
      </c>
      <c r="O41" s="99">
        <f t="shared" si="20"/>
        <v>11</v>
      </c>
      <c r="Q41" s="100"/>
      <c r="S41" s="99"/>
      <c r="AB41" s="123">
        <f t="shared" si="14"/>
        <v>40</v>
      </c>
      <c r="AC41">
        <f t="shared" ca="1" si="8"/>
        <v>1</v>
      </c>
      <c r="AD41" s="109">
        <v>987</v>
      </c>
      <c r="AE41" s="109">
        <f ca="1">SUM(INDIRECT(CONCATENATE(AA$5,AB41+1)):INDIRECT(CONCATENATE(AA$6,AB41+1)))</f>
        <v>6</v>
      </c>
      <c r="AF41" s="117">
        <f>IF(ISNA(MATCH(AD41,'Overlap Study'!BU$62:BU$157,0)),0,1)</f>
        <v>0</v>
      </c>
      <c r="AG41" s="99">
        <f>IF(ISNA(MATCH(AD41,'Overlap Study'!BJ$62:BJ$157,0)),0,1)</f>
        <v>1</v>
      </c>
      <c r="AH41" s="99">
        <f>IF(ISNA(MATCH($AD41,'Overlap Study'!AZ$62:AZ$157,0)),0,1)</f>
        <v>1</v>
      </c>
      <c r="AI41" s="99">
        <f>IF(ISNA(MATCH($AD41,'Overlap Study'!AT$62:AT$157,0)),0,1)</f>
        <v>1</v>
      </c>
      <c r="AJ41" s="99">
        <f>IF(ISNA(MATCH($AD41,'Overlap Study'!AN$62:AN$157,0)),0,1)</f>
        <v>1</v>
      </c>
      <c r="AK41" s="110">
        <f>IF(ISNA(MATCH($AD41,'Overlap Study'!AH$62:AH$157,0)),0,1)</f>
        <v>1</v>
      </c>
      <c r="AL41" s="117">
        <f>IF(ISNA(MATCH($AD41,'Overlap Study'!AB$62:AB$157,0)),0,1)</f>
        <v>0</v>
      </c>
      <c r="AM41" s="99">
        <f>IF(ISNA(MATCH($AD41,'Overlap Study'!V$62:V$157,0)),0,1)</f>
        <v>0</v>
      </c>
      <c r="AN41" s="99">
        <f>IF(ISNA(MATCH($AD41,'Overlap Study'!P$62:P$157,0)),0,1)</f>
        <v>1</v>
      </c>
      <c r="AO41" s="99">
        <f>IF(ISNA(MATCH($AD41,'Overlap Study'!H$53:H$132,0)),0,1)</f>
        <v>0</v>
      </c>
      <c r="AP41" s="110">
        <f>IF(ISNA(MATCH($AD41,'Overlap Study'!B$53:B$100,0)),0,1)</f>
        <v>0</v>
      </c>
      <c r="AT41" s="201">
        <v>322</v>
      </c>
      <c r="AU41" s="222">
        <f t="shared" si="2"/>
        <v>3</v>
      </c>
      <c r="AV41" s="99">
        <f>IF(ISNA(MATCH($AT41,'Overlap Study'!$BU$166:$BU$213,0)),0,1)</f>
        <v>0</v>
      </c>
      <c r="AW41" s="99">
        <f>IF(ISNA(MATCH(AT41,'Overlap Study'!BJ$166:BJ$213,0)),0,1)</f>
        <v>0</v>
      </c>
      <c r="AX41" s="99">
        <f>IF(ISNA(MATCH($AT41,'Overlap Study'!AZ$166:AZ$213,0)),0,1)</f>
        <v>0</v>
      </c>
      <c r="AY41" s="99">
        <f>IF(ISNA(MATCH($AT41,'Overlap Study'!AT$166:AT$213,0)),0,1)</f>
        <v>0</v>
      </c>
      <c r="AZ41" s="99">
        <f>IF(ISNA(MATCH($AT41,'Overlap Study'!AN$166:AN$213,0)),0,1)</f>
        <v>0</v>
      </c>
      <c r="BA41" s="99">
        <f>IF(ISNA(MATCH($AT41,'Overlap Study'!AH$166:AH$213,0)),0,1)</f>
        <v>0</v>
      </c>
      <c r="BB41" s="117">
        <f>IF(ISNA(MATCH(AT41,'Overlap Study'!$AB$166:$AB$213,0)),0,1)</f>
        <v>1</v>
      </c>
      <c r="BC41" s="99">
        <f>IF(ISNA(MATCH($AT41,'Overlap Study'!$V$166:$V$213,0)),0,1)</f>
        <v>1</v>
      </c>
      <c r="BD41" s="99">
        <f>IF(ISNA(MATCH($AT41,'Overlap Study'!$P$166:$P$213,0)),0,1)</f>
        <v>1</v>
      </c>
      <c r="BE41" s="99"/>
      <c r="BF41" s="110"/>
      <c r="BH41" s="100"/>
      <c r="BJ41" s="117"/>
      <c r="BK41" s="171">
        <v>121</v>
      </c>
      <c r="BL41" s="222">
        <f t="shared" si="21"/>
        <v>1</v>
      </c>
      <c r="BM41" s="99">
        <f>IF(ISNA(MATCH(BK41,'Overlap Study'!$BU$220:$BU$243,0)),0,1)</f>
        <v>0</v>
      </c>
      <c r="BN41" s="99">
        <f>IF(ISNA(MATCH(BK41,'Overlap Study'!$BJ$220:$BJ$243,0)),0,1)</f>
        <v>1</v>
      </c>
      <c r="BO41" s="99">
        <f>IF(ISNA(MATCH(BK41,'Overlap Study'!$AZ$220:$AZ$243,0)),0,1)</f>
        <v>0</v>
      </c>
      <c r="BP41" s="99">
        <f>IF(ISNA(MATCH(BK41,'Overlap Study'!$AT$220:$AT$243,0)),0,1)</f>
        <v>0</v>
      </c>
      <c r="BQ41" s="99">
        <f>IF(ISNA(MATCH(BK41,'Overlap Study'!$AN$220:$AN$243,0)),0,1)</f>
        <v>0</v>
      </c>
      <c r="BR41" s="110">
        <f>IF(ISNA(MATCH(BK41,'Overlap Study'!$AH$220:$AH$243,0)),0,1)</f>
        <v>0</v>
      </c>
      <c r="BS41">
        <f t="shared" ca="1" si="9"/>
        <v>8</v>
      </c>
      <c r="BV41" s="117"/>
      <c r="BW41" s="169">
        <v>987</v>
      </c>
      <c r="BX41" s="222">
        <f t="shared" si="22"/>
        <v>1</v>
      </c>
      <c r="BY41" s="99">
        <f>IF(ISNA(MATCH(BW41,'Overlap Study'!$BU$250:$BU$261,0)),0,1)</f>
        <v>0</v>
      </c>
      <c r="BZ41" s="99">
        <f>IF(ISNA(MATCH(BW41,'Overlap Study'!$BJ$250:$BJ$261,0)),0,1)</f>
        <v>0</v>
      </c>
      <c r="CA41" s="99">
        <f>IF(ISNA(MATCH(BW41,'Overlap Study'!$AZ$250:$AZ$261,0)),0,1)</f>
        <v>0</v>
      </c>
      <c r="CB41" s="99">
        <f>IF(ISNA(MATCH(BW41,'Overlap Study'!$AT$250:$AT$261,0)),0,1)</f>
        <v>1</v>
      </c>
      <c r="CC41" s="99">
        <f>IF(ISNA(MATCH(BW41,'Overlap Study'!$AN$250:$AN$261,0)),0,1)</f>
        <v>0</v>
      </c>
      <c r="CD41" s="110">
        <f>IF(ISNA(MATCH(BW41,'Overlap Study'!$AH$250:$AH$261,0)),0,1)</f>
        <v>0</v>
      </c>
      <c r="CE41">
        <f t="shared" ca="1" si="10"/>
        <v>6</v>
      </c>
      <c r="CH41" s="99"/>
      <c r="CI41" s="99"/>
      <c r="CJ41" s="99"/>
    </row>
    <row r="42" spans="2:88">
      <c r="B42" s="211">
        <v>27</v>
      </c>
      <c r="C42" s="99">
        <f t="shared" si="12"/>
        <v>9</v>
      </c>
      <c r="D42" s="110">
        <f t="shared" si="15"/>
        <v>9</v>
      </c>
      <c r="F42" s="211">
        <v>40</v>
      </c>
      <c r="G42" s="202">
        <f t="shared" si="19"/>
        <v>1</v>
      </c>
      <c r="H42" s="10">
        <v>5</v>
      </c>
      <c r="N42" s="100">
        <v>525</v>
      </c>
      <c r="O42" s="99">
        <f t="shared" si="20"/>
        <v>113</v>
      </c>
      <c r="Q42" s="100"/>
      <c r="S42" s="99"/>
      <c r="AB42" s="123">
        <f t="shared" si="14"/>
        <v>41</v>
      </c>
      <c r="AC42">
        <f t="shared" ca="1" si="8"/>
        <v>1</v>
      </c>
      <c r="AD42" s="109">
        <v>40</v>
      </c>
      <c r="AE42" s="109">
        <f ca="1">SUM(INDIRECT(CONCATENATE(AA$5,AB42+1)):INDIRECT(CONCATENATE(AA$6,AB42+1)))</f>
        <v>5</v>
      </c>
      <c r="AF42" s="117">
        <f>IF(ISNA(MATCH(AD42,'Overlap Study'!BU$62:BU$157,0)),0,1)</f>
        <v>1</v>
      </c>
      <c r="AG42" s="99">
        <f>IF(ISNA(MATCH(AD42,'Overlap Study'!BJ$62:BJ$157,0)),0,1)</f>
        <v>1</v>
      </c>
      <c r="AH42" s="99">
        <f>IF(ISNA(MATCH($AD42,'Overlap Study'!AZ$62:AZ$157,0)),0,1)</f>
        <v>1</v>
      </c>
      <c r="AI42" s="99">
        <f>IF(ISNA(MATCH($AD42,'Overlap Study'!AT$62:AT$157,0)),0,1)</f>
        <v>0</v>
      </c>
      <c r="AJ42" s="99">
        <f>IF(ISNA(MATCH($AD42,'Overlap Study'!AN$62:AN$157,0)),0,1)</f>
        <v>1</v>
      </c>
      <c r="AK42" s="110">
        <f>IF(ISNA(MATCH($AD42,'Overlap Study'!AH$62:AH$157,0)),0,1)</f>
        <v>1</v>
      </c>
      <c r="AL42" s="117">
        <f>IF(ISNA(MATCH($AD42,'Overlap Study'!AB$62:AB$157,0)),0,1)</f>
        <v>0</v>
      </c>
      <c r="AM42" s="99">
        <f>IF(ISNA(MATCH($AD42,'Overlap Study'!V$62:V$157,0)),0,1)</f>
        <v>0</v>
      </c>
      <c r="AN42" s="99">
        <f>IF(ISNA(MATCH($AD42,'Overlap Study'!P$62:P$157,0)),0,1)</f>
        <v>0</v>
      </c>
      <c r="AO42" s="99">
        <f>IF(ISNA(MATCH($AD42,'Overlap Study'!H$53:H$132,0)),0,1)</f>
        <v>0</v>
      </c>
      <c r="AP42" s="110">
        <f>IF(ISNA(MATCH($AD42,'Overlap Study'!B$53:B$100,0)),0,1)</f>
        <v>0</v>
      </c>
      <c r="AT42" s="169">
        <v>341</v>
      </c>
      <c r="AU42" s="222">
        <f t="shared" si="2"/>
        <v>3</v>
      </c>
      <c r="AV42" s="99">
        <f>IF(ISNA(MATCH($AT42,'Overlap Study'!$BU$166:$BU$213,0)),0,1)</f>
        <v>0</v>
      </c>
      <c r="AW42" s="99">
        <f>IF(ISNA(MATCH(AT42,'Overlap Study'!BJ$166:BJ$213,0)),0,1)</f>
        <v>1</v>
      </c>
      <c r="AX42" s="99">
        <f>IF(ISNA(MATCH($AT42,'Overlap Study'!AZ$166:AZ$213,0)),0,1)</f>
        <v>0</v>
      </c>
      <c r="AY42" s="99">
        <f>IF(ISNA(MATCH($AT42,'Overlap Study'!AT$166:AT$213,0)),0,1)</f>
        <v>0</v>
      </c>
      <c r="AZ42" s="99">
        <f>IF(ISNA(MATCH($AT42,'Overlap Study'!AN$166:AN$213,0)),0,1)</f>
        <v>1</v>
      </c>
      <c r="BA42" s="99">
        <f>IF(ISNA(MATCH($AT42,'Overlap Study'!AH$166:AH$213,0)),0,1)</f>
        <v>0</v>
      </c>
      <c r="BB42" s="117">
        <f>IF(ISNA(MATCH(AT42,'Overlap Study'!$AB$166:$AB$213,0)),0,1)</f>
        <v>0</v>
      </c>
      <c r="BC42" s="99">
        <f>IF(ISNA(MATCH($AT42,'Overlap Study'!$V$166:$V$213,0)),0,1)</f>
        <v>1</v>
      </c>
      <c r="BD42" s="99">
        <f>IF(ISNA(MATCH($AT42,'Overlap Study'!$P$166:$P$213,0)),0,1)</f>
        <v>0</v>
      </c>
      <c r="BE42" s="99"/>
      <c r="BF42" s="110"/>
      <c r="BH42" s="100"/>
      <c r="BJ42" s="117"/>
      <c r="BK42" s="169">
        <v>122</v>
      </c>
      <c r="BL42" s="222">
        <f t="shared" si="21"/>
        <v>1</v>
      </c>
      <c r="BM42" s="99">
        <f>IF(ISNA(MATCH(BK42,'Overlap Study'!$BU$220:$BU$243,0)),0,1)</f>
        <v>0</v>
      </c>
      <c r="BN42" s="99">
        <f>IF(ISNA(MATCH(BK42,'Overlap Study'!$BJ$220:$BJ$243,0)),0,1)</f>
        <v>0</v>
      </c>
      <c r="BO42" s="99">
        <f>IF(ISNA(MATCH(BK42,'Overlap Study'!$AZ$220:$AZ$243,0)),0,1)</f>
        <v>0</v>
      </c>
      <c r="BP42" s="99">
        <f>IF(ISNA(MATCH(BK42,'Overlap Study'!$AT$220:$AT$243,0)),0,1)</f>
        <v>0</v>
      </c>
      <c r="BQ42" s="99">
        <f>IF(ISNA(MATCH(BK42,'Overlap Study'!$AN$220:$AN$243,0)),0,1)</f>
        <v>1</v>
      </c>
      <c r="BR42" s="110">
        <f>IF(ISNA(MATCH(BK42,'Overlap Study'!$AH$220:$AH$243,0)),0,1)</f>
        <v>0</v>
      </c>
      <c r="BS42">
        <f t="shared" ca="1" si="9"/>
        <v>3</v>
      </c>
      <c r="BV42" s="117"/>
      <c r="BW42" s="171">
        <v>1024</v>
      </c>
      <c r="BX42" s="222">
        <f t="shared" si="22"/>
        <v>1</v>
      </c>
      <c r="BY42" s="99">
        <f>IF(ISNA(MATCH(BW42,'Overlap Study'!$BU$250:$BU$261,0)),0,1)</f>
        <v>0</v>
      </c>
      <c r="BZ42" s="99">
        <f>IF(ISNA(MATCH(BW42,'Overlap Study'!$BJ$250:$BJ$261,0)),0,1)</f>
        <v>0</v>
      </c>
      <c r="CA42" s="99">
        <f>IF(ISNA(MATCH(BW42,'Overlap Study'!$AZ$250:$AZ$261,0)),0,1)</f>
        <v>1</v>
      </c>
      <c r="CB42" s="99">
        <f>IF(ISNA(MATCH(BW42,'Overlap Study'!$AT$250:$AT$261,0)),0,1)</f>
        <v>0</v>
      </c>
      <c r="CC42" s="99">
        <f>IF(ISNA(MATCH(BW42,'Overlap Study'!$AN$250:$AN$261,0)),0,1)</f>
        <v>0</v>
      </c>
      <c r="CD42" s="110">
        <f>IF(ISNA(MATCH(BW42,'Overlap Study'!$AH$250:$AH$261,0)),0,1)</f>
        <v>0</v>
      </c>
      <c r="CE42">
        <f t="shared" ca="1" si="10"/>
        <v>2</v>
      </c>
    </row>
    <row r="43" spans="2:88">
      <c r="B43" s="109">
        <v>28</v>
      </c>
      <c r="C43" s="99">
        <f t="shared" si="12"/>
        <v>1</v>
      </c>
      <c r="D43" s="110">
        <f t="shared" si="15"/>
        <v>1</v>
      </c>
      <c r="F43" s="211">
        <v>56</v>
      </c>
      <c r="G43" s="202">
        <f t="shared" si="19"/>
        <v>1</v>
      </c>
      <c r="H43" s="10">
        <v>5</v>
      </c>
      <c r="N43" s="100">
        <v>573</v>
      </c>
      <c r="O43" s="99">
        <f t="shared" si="20"/>
        <v>164</v>
      </c>
      <c r="Q43" s="158"/>
      <c r="S43" s="99"/>
      <c r="AB43" s="123">
        <f t="shared" si="14"/>
        <v>42</v>
      </c>
      <c r="AC43">
        <f t="shared" ca="1" si="8"/>
        <v>1</v>
      </c>
      <c r="AD43" s="109">
        <v>56</v>
      </c>
      <c r="AE43" s="109">
        <f ca="1">SUM(INDIRECT(CONCATENATE(AA$5,AB43+1)):INDIRECT(CONCATENATE(AA$6,AB43+1)))</f>
        <v>5</v>
      </c>
      <c r="AF43" s="117">
        <f>IF(ISNA(MATCH(AD43,'Overlap Study'!BU$62:BU$157,0)),0,1)</f>
        <v>0</v>
      </c>
      <c r="AG43" s="99">
        <f>IF(ISNA(MATCH(AD43,'Overlap Study'!BJ$62:BJ$157,0)),0,1)</f>
        <v>1</v>
      </c>
      <c r="AH43" s="99">
        <f>IF(ISNA(MATCH($AD43,'Overlap Study'!AZ$62:AZ$157,0)),0,1)</f>
        <v>0</v>
      </c>
      <c r="AI43" s="99">
        <f>IF(ISNA(MATCH($AD43,'Overlap Study'!AT$62:AT$157,0)),0,1)</f>
        <v>1</v>
      </c>
      <c r="AJ43" s="99">
        <f>IF(ISNA(MATCH($AD43,'Overlap Study'!AN$62:AN$157,0)),0,1)</f>
        <v>0</v>
      </c>
      <c r="AK43" s="110">
        <f>IF(ISNA(MATCH($AD43,'Overlap Study'!AH$62:AH$157,0)),0,1)</f>
        <v>1</v>
      </c>
      <c r="AL43" s="117">
        <f>IF(ISNA(MATCH($AD43,'Overlap Study'!AB$62:AB$157,0)),0,1)</f>
        <v>1</v>
      </c>
      <c r="AM43" s="99">
        <f>IF(ISNA(MATCH($AD43,'Overlap Study'!V$62:V$157,0)),0,1)</f>
        <v>0</v>
      </c>
      <c r="AN43" s="99">
        <f>IF(ISNA(MATCH($AD43,'Overlap Study'!P$62:P$157,0)),0,1)</f>
        <v>0</v>
      </c>
      <c r="AO43" s="99">
        <f>IF(ISNA(MATCH($AD43,'Overlap Study'!H$53:H$132,0)),0,1)</f>
        <v>1</v>
      </c>
      <c r="AP43" s="110">
        <f>IF(ISNA(MATCH($AD43,'Overlap Study'!B$53:B$100,0)),0,1)</f>
        <v>0</v>
      </c>
      <c r="AT43" s="171">
        <v>365</v>
      </c>
      <c r="AU43" s="222">
        <f t="shared" si="2"/>
        <v>3</v>
      </c>
      <c r="AV43" s="99">
        <f>IF(ISNA(MATCH($AT43,'Overlap Study'!$BU$166:$BU$213,0)),0,1)</f>
        <v>0</v>
      </c>
      <c r="AW43" s="99">
        <f>IF(ISNA(MATCH(AT43,'Overlap Study'!BJ$166:BJ$213,0)),0,1)</f>
        <v>0</v>
      </c>
      <c r="AX43" s="99">
        <f>IF(ISNA(MATCH($AT43,'Overlap Study'!AZ$166:AZ$213,0)),0,1)</f>
        <v>1</v>
      </c>
      <c r="AY43" s="99">
        <f>IF(ISNA(MATCH($AT43,'Overlap Study'!AT$166:AT$213,0)),0,1)</f>
        <v>0</v>
      </c>
      <c r="AZ43" s="99">
        <f>IF(ISNA(MATCH($AT43,'Overlap Study'!AN$166:AN$213,0)),0,1)</f>
        <v>1</v>
      </c>
      <c r="BA43" s="99">
        <f>IF(ISNA(MATCH($AT43,'Overlap Study'!AH$166:AH$213,0)),0,1)</f>
        <v>0</v>
      </c>
      <c r="BB43" s="117">
        <f>IF(ISNA(MATCH(AT43,'Overlap Study'!$AB$166:$AB$213,0)),0,1)</f>
        <v>1</v>
      </c>
      <c r="BC43" s="99">
        <f>IF(ISNA(MATCH($AT43,'Overlap Study'!$V$166:$V$213,0)),0,1)</f>
        <v>0</v>
      </c>
      <c r="BD43" s="99">
        <f>IF(ISNA(MATCH($AT43,'Overlap Study'!$P$166:$P$213,0)),0,1)</f>
        <v>0</v>
      </c>
      <c r="BE43" s="99"/>
      <c r="BF43" s="110"/>
      <c r="BH43" s="158"/>
      <c r="BJ43" s="117"/>
      <c r="BK43" s="171">
        <v>141</v>
      </c>
      <c r="BL43" s="222">
        <f t="shared" si="21"/>
        <v>1</v>
      </c>
      <c r="BM43" s="99">
        <f>IF(ISNA(MATCH(BK43,'Overlap Study'!$BU$220:$BU$243,0)),0,1)</f>
        <v>0</v>
      </c>
      <c r="BN43" s="99">
        <f>IF(ISNA(MATCH(BK43,'Overlap Study'!$BJ$220:$BJ$243,0)),0,1)</f>
        <v>0</v>
      </c>
      <c r="BO43" s="99">
        <f>IF(ISNA(MATCH(BK43,'Overlap Study'!$AZ$220:$AZ$243,0)),0,1)</f>
        <v>1</v>
      </c>
      <c r="BP43" s="99">
        <f>IF(ISNA(MATCH(BK43,'Overlap Study'!$AT$220:$AT$243,0)),0,1)</f>
        <v>0</v>
      </c>
      <c r="BQ43" s="99">
        <f>IF(ISNA(MATCH(BK43,'Overlap Study'!$AN$220:$AN$243,0)),0,1)</f>
        <v>0</v>
      </c>
      <c r="BR43" s="110">
        <f>IF(ISNA(MATCH(BK43,'Overlap Study'!$AH$220:$AH$243,0)),0,1)</f>
        <v>0</v>
      </c>
      <c r="BS43">
        <f t="shared" ca="1" si="9"/>
        <v>3</v>
      </c>
      <c r="BV43" s="117"/>
      <c r="BW43" s="171">
        <v>1124</v>
      </c>
      <c r="BX43" s="222">
        <f t="shared" si="22"/>
        <v>1</v>
      </c>
      <c r="BY43" s="99">
        <f>IF(ISNA(MATCH(BW43,'Overlap Study'!$BU$250:$BU$261,0)),0,1)</f>
        <v>0</v>
      </c>
      <c r="BZ43" s="99">
        <f>IF(ISNA(MATCH(BW43,'Overlap Study'!$BJ$250:$BJ$261,0)),0,1)</f>
        <v>0</v>
      </c>
      <c r="CA43" s="99">
        <f>IF(ISNA(MATCH(BW43,'Overlap Study'!$AZ$250:$AZ$261,0)),0,1)</f>
        <v>1</v>
      </c>
      <c r="CB43" s="99">
        <f>IF(ISNA(MATCH(BW43,'Overlap Study'!$AT$250:$AT$261,0)),0,1)</f>
        <v>0</v>
      </c>
      <c r="CC43" s="99">
        <f>IF(ISNA(MATCH(BW43,'Overlap Study'!$AN$250:$AN$261,0)),0,1)</f>
        <v>0</v>
      </c>
      <c r="CD43" s="110">
        <f>IF(ISNA(MATCH(BW43,'Overlap Study'!$AH$250:$AH$261,0)),0,1)</f>
        <v>0</v>
      </c>
      <c r="CE43">
        <f t="shared" ca="1" si="10"/>
        <v>4</v>
      </c>
    </row>
    <row r="44" spans="2:88">
      <c r="B44" s="109">
        <v>31</v>
      </c>
      <c r="C44" s="99">
        <f t="shared" si="12"/>
        <v>1</v>
      </c>
      <c r="D44" s="110">
        <f t="shared" si="15"/>
        <v>1</v>
      </c>
      <c r="F44" s="211">
        <v>88</v>
      </c>
      <c r="G44" s="202">
        <f t="shared" si="19"/>
        <v>1</v>
      </c>
      <c r="H44" s="10">
        <v>5</v>
      </c>
      <c r="N44" s="100">
        <v>604</v>
      </c>
      <c r="O44" s="99">
        <f t="shared" si="20"/>
        <v>165</v>
      </c>
      <c r="Q44" s="100"/>
      <c r="S44" s="99"/>
      <c r="AB44" s="123">
        <f t="shared" si="14"/>
        <v>43</v>
      </c>
      <c r="AC44">
        <f t="shared" ca="1" si="8"/>
        <v>1</v>
      </c>
      <c r="AD44" s="109">
        <v>88</v>
      </c>
      <c r="AE44" s="109">
        <f ca="1">SUM(INDIRECT(CONCATENATE(AA$5,AB44+1)):INDIRECT(CONCATENATE(AA$6,AB44+1)))</f>
        <v>5</v>
      </c>
      <c r="AF44" s="117">
        <f>IF(ISNA(MATCH(AD44,'Overlap Study'!BU$62:BU$157,0)),0,1)</f>
        <v>1</v>
      </c>
      <c r="AG44" s="99">
        <f>IF(ISNA(MATCH(AD44,'Overlap Study'!BJ$62:BJ$157,0)),0,1)</f>
        <v>1</v>
      </c>
      <c r="AH44" s="99">
        <f>IF(ISNA(MATCH($AD44,'Overlap Study'!AZ$62:AZ$157,0)),0,1)</f>
        <v>1</v>
      </c>
      <c r="AI44" s="99">
        <f>IF(ISNA(MATCH($AD44,'Overlap Study'!AT$62:AT$157,0)),0,1)</f>
        <v>0</v>
      </c>
      <c r="AJ44" s="99">
        <f>IF(ISNA(MATCH($AD44,'Overlap Study'!AN$62:AN$157,0)),0,1)</f>
        <v>0</v>
      </c>
      <c r="AK44" s="110">
        <f>IF(ISNA(MATCH($AD44,'Overlap Study'!AH$62:AH$157,0)),0,1)</f>
        <v>0</v>
      </c>
      <c r="AL44" s="117">
        <f>IF(ISNA(MATCH($AD44,'Overlap Study'!AB$62:AB$157,0)),0,1)</f>
        <v>0</v>
      </c>
      <c r="AM44" s="99">
        <f>IF(ISNA(MATCH($AD44,'Overlap Study'!V$62:V$157,0)),0,1)</f>
        <v>0</v>
      </c>
      <c r="AN44" s="99">
        <f>IF(ISNA(MATCH($AD44,'Overlap Study'!P$62:P$157,0)),0,1)</f>
        <v>1</v>
      </c>
      <c r="AO44" s="99">
        <f>IF(ISNA(MATCH($AD44,'Overlap Study'!H$53:H$132,0)),0,1)</f>
        <v>0</v>
      </c>
      <c r="AP44" s="110">
        <f>IF(ISNA(MATCH($AD44,'Overlap Study'!B$53:B$100,0)),0,1)</f>
        <v>1</v>
      </c>
      <c r="AT44" s="169">
        <v>522</v>
      </c>
      <c r="AU44" s="222">
        <f t="shared" si="2"/>
        <v>3</v>
      </c>
      <c r="AV44" s="99">
        <f>IF(ISNA(MATCH($AT44,'Overlap Study'!$BU$166:$BU$213,0)),0,1)</f>
        <v>0</v>
      </c>
      <c r="AW44" s="99">
        <f>IF(ISNA(MATCH(AT44,'Overlap Study'!BJ$166:BJ$213,0)),0,1)</f>
        <v>0</v>
      </c>
      <c r="AX44" s="99">
        <f>IF(ISNA(MATCH($AT44,'Overlap Study'!AZ$166:AZ$213,0)),0,1)</f>
        <v>0</v>
      </c>
      <c r="AY44" s="99">
        <f>IF(ISNA(MATCH($AT44,'Overlap Study'!AT$166:AT$213,0)),0,1)</f>
        <v>0</v>
      </c>
      <c r="AZ44" s="99">
        <f>IF(ISNA(MATCH($AT44,'Overlap Study'!AN$166:AN$213,0)),0,1)</f>
        <v>1</v>
      </c>
      <c r="BA44" s="99">
        <f>IF(ISNA(MATCH($AT44,'Overlap Study'!AH$166:AH$213,0)),0,1)</f>
        <v>0</v>
      </c>
      <c r="BB44" s="117">
        <f>IF(ISNA(MATCH(AT44,'Overlap Study'!$AB$166:$AB$213,0)),0,1)</f>
        <v>1</v>
      </c>
      <c r="BC44" s="99">
        <f>IF(ISNA(MATCH($AT44,'Overlap Study'!$V$166:$V$213,0)),0,1)</f>
        <v>0</v>
      </c>
      <c r="BD44" s="99">
        <f>IF(ISNA(MATCH($AT44,'Overlap Study'!$P$166:$P$213,0)),0,1)</f>
        <v>1</v>
      </c>
      <c r="BE44" s="99"/>
      <c r="BF44" s="110"/>
      <c r="BH44" s="100"/>
      <c r="BJ44" s="117"/>
      <c r="BK44" s="169">
        <v>173</v>
      </c>
      <c r="BL44" s="222">
        <f t="shared" si="21"/>
        <v>1</v>
      </c>
      <c r="BM44" s="99">
        <f>IF(ISNA(MATCH(BK44,'Overlap Study'!$BU$220:$BU$243,0)),0,1)</f>
        <v>0</v>
      </c>
      <c r="BN44" s="99">
        <f>IF(ISNA(MATCH(BK44,'Overlap Study'!$BJ$220:$BJ$243,0)),0,1)</f>
        <v>0</v>
      </c>
      <c r="BO44" s="99">
        <f>IF(ISNA(MATCH(BK44,'Overlap Study'!$AZ$220:$AZ$243,0)),0,1)</f>
        <v>0</v>
      </c>
      <c r="BP44" s="99">
        <f>IF(ISNA(MATCH(BK44,'Overlap Study'!$AT$220:$AT$243,0)),0,1)</f>
        <v>1</v>
      </c>
      <c r="BQ44" s="99">
        <f>IF(ISNA(MATCH(BK44,'Overlap Study'!$AN$220:$AN$243,0)),0,1)</f>
        <v>0</v>
      </c>
      <c r="BR44" s="110">
        <f>IF(ISNA(MATCH(BK44,'Overlap Study'!$AH$220:$AH$243,0)),0,1)</f>
        <v>0</v>
      </c>
      <c r="BS44">
        <f t="shared" ca="1" si="9"/>
        <v>7</v>
      </c>
      <c r="BV44" s="117"/>
      <c r="BW44" s="169">
        <v>1126</v>
      </c>
      <c r="BX44" s="222">
        <f t="shared" si="22"/>
        <v>1</v>
      </c>
      <c r="BY44" s="99">
        <f>IF(ISNA(MATCH(BW44,'Overlap Study'!$BU$250:$BU$261,0)),0,1)</f>
        <v>0</v>
      </c>
      <c r="BZ44" s="99">
        <f>IF(ISNA(MATCH(BW44,'Overlap Study'!$BJ$250:$BJ$261,0)),0,1)</f>
        <v>0</v>
      </c>
      <c r="CA44" s="99">
        <f>IF(ISNA(MATCH(BW44,'Overlap Study'!$AZ$250:$AZ$261,0)),0,1)</f>
        <v>0</v>
      </c>
      <c r="CB44" s="99">
        <f>IF(ISNA(MATCH(BW44,'Overlap Study'!$AT$250:$AT$261,0)),0,1)</f>
        <v>0</v>
      </c>
      <c r="CC44" s="99">
        <f>IF(ISNA(MATCH(BW44,'Overlap Study'!$AN$250:$AN$261,0)),0,1)</f>
        <v>1</v>
      </c>
      <c r="CD44" s="110">
        <f>IF(ISNA(MATCH(BW44,'Overlap Study'!$AH$250:$AH$261,0)),0,1)</f>
        <v>0</v>
      </c>
      <c r="CE44">
        <f t="shared" ca="1" si="10"/>
        <v>5</v>
      </c>
    </row>
    <row r="45" spans="2:88">
      <c r="B45" s="109">
        <v>33</v>
      </c>
      <c r="C45" s="99">
        <f t="shared" si="12"/>
        <v>1</v>
      </c>
      <c r="D45" s="110">
        <f t="shared" si="15"/>
        <v>0</v>
      </c>
      <c r="F45" s="109">
        <v>180</v>
      </c>
      <c r="G45" s="202">
        <f t="shared" si="19"/>
        <v>1</v>
      </c>
      <c r="H45" s="10">
        <v>5</v>
      </c>
      <c r="N45" s="100">
        <v>624</v>
      </c>
      <c r="O45" s="99">
        <f t="shared" si="20"/>
        <v>167</v>
      </c>
      <c r="Q45" s="100"/>
      <c r="S45" s="99"/>
      <c r="AB45" s="123">
        <f t="shared" si="14"/>
        <v>44</v>
      </c>
      <c r="AC45">
        <f t="shared" ca="1" si="8"/>
        <v>1</v>
      </c>
      <c r="AD45" s="112">
        <v>180</v>
      </c>
      <c r="AE45" s="109">
        <f ca="1">SUM(INDIRECT(CONCATENATE(AA$5,AB45+1)):INDIRECT(CONCATENATE(AA$6,AB45+1)))</f>
        <v>5</v>
      </c>
      <c r="AF45" s="117">
        <f>IF(ISNA(MATCH(AD45,'Overlap Study'!BU$62:BU$157,0)),0,1)</f>
        <v>0</v>
      </c>
      <c r="AG45" s="99">
        <f>IF(ISNA(MATCH(AD45,'Overlap Study'!BJ$62:BJ$157,0)),0,1)</f>
        <v>0</v>
      </c>
      <c r="AH45" s="99">
        <f>IF(ISNA(MATCH($AD45,'Overlap Study'!AZ$62:AZ$157,0)),0,1)</f>
        <v>0</v>
      </c>
      <c r="AI45" s="99">
        <f>IF(ISNA(MATCH($AD45,'Overlap Study'!AT$62:AT$157,0)),0,1)</f>
        <v>0</v>
      </c>
      <c r="AJ45" s="99">
        <f>IF(ISNA(MATCH($AD45,'Overlap Study'!AN$62:AN$157,0)),0,1)</f>
        <v>1</v>
      </c>
      <c r="AK45" s="110">
        <f>IF(ISNA(MATCH($AD45,'Overlap Study'!AH$62:AH$157,0)),0,1)</f>
        <v>1</v>
      </c>
      <c r="AL45" s="117">
        <f>IF(ISNA(MATCH($AD45,'Overlap Study'!AB$62:AB$157,0)),0,1)</f>
        <v>1</v>
      </c>
      <c r="AM45" s="99">
        <f>IF(ISNA(MATCH($AD45,'Overlap Study'!V$62:V$157,0)),0,1)</f>
        <v>1</v>
      </c>
      <c r="AN45" s="99">
        <f>IF(ISNA(MATCH($AD45,'Overlap Study'!P$62:P$157,0)),0,1)</f>
        <v>1</v>
      </c>
      <c r="AO45" s="99">
        <f>IF(ISNA(MATCH($AD45,'Overlap Study'!H$53:H$132,0)),0,1)</f>
        <v>0</v>
      </c>
      <c r="AP45" s="110">
        <f>IF(ISNA(MATCH($AD45,'Overlap Study'!B$53:B$100,0)),0,1)</f>
        <v>0</v>
      </c>
      <c r="AT45" s="171">
        <v>968</v>
      </c>
      <c r="AU45" s="222">
        <f t="shared" si="2"/>
        <v>3</v>
      </c>
      <c r="AV45" s="99">
        <f>IF(ISNA(MATCH($AT45,'Overlap Study'!$BU$166:$BU$213,0)),0,1)</f>
        <v>1</v>
      </c>
      <c r="AW45" s="99">
        <f>IF(ISNA(MATCH(AT45,'Overlap Study'!BJ$166:BJ$213,0)),0,1)</f>
        <v>0</v>
      </c>
      <c r="AX45" s="99">
        <f>IF(ISNA(MATCH($AT45,'Overlap Study'!AZ$166:AZ$213,0)),0,1)</f>
        <v>1</v>
      </c>
      <c r="AY45" s="99">
        <f>IF(ISNA(MATCH($AT45,'Overlap Study'!AT$166:AT$213,0)),0,1)</f>
        <v>0</v>
      </c>
      <c r="AZ45" s="99">
        <f>IF(ISNA(MATCH($AT45,'Overlap Study'!AN$166:AN$213,0)),0,1)</f>
        <v>1</v>
      </c>
      <c r="BA45" s="99">
        <f>IF(ISNA(MATCH($AT45,'Overlap Study'!AH$166:AH$213,0)),0,1)</f>
        <v>0</v>
      </c>
      <c r="BB45" s="117">
        <f>IF(ISNA(MATCH(AT45,'Overlap Study'!$AB$166:$AB$213,0)),0,1)</f>
        <v>0</v>
      </c>
      <c r="BC45" s="99">
        <f>IF(ISNA(MATCH($AT45,'Overlap Study'!$V$166:$V$213,0)),0,1)</f>
        <v>0</v>
      </c>
      <c r="BD45" s="99">
        <f>IF(ISNA(MATCH($AT45,'Overlap Study'!$P$166:$P$213,0)),0,1)</f>
        <v>0</v>
      </c>
      <c r="BE45" s="99"/>
      <c r="BF45" s="110"/>
      <c r="BH45" s="100"/>
      <c r="BJ45" s="117"/>
      <c r="BK45" s="169">
        <v>175</v>
      </c>
      <c r="BL45" s="222">
        <f t="shared" si="21"/>
        <v>1</v>
      </c>
      <c r="BM45" s="99">
        <f>IF(ISNA(MATCH(BK45,'Overlap Study'!$BU$220:$BU$243,0)),0,1)</f>
        <v>0</v>
      </c>
      <c r="BN45" s="99">
        <f>IF(ISNA(MATCH(BK45,'Overlap Study'!$BJ$220:$BJ$243,0)),0,1)</f>
        <v>0</v>
      </c>
      <c r="BO45" s="99">
        <f>IF(ISNA(MATCH(BK45,'Overlap Study'!$AZ$220:$AZ$243,0)),0,1)</f>
        <v>0</v>
      </c>
      <c r="BP45" s="99">
        <f>IF(ISNA(MATCH(BK45,'Overlap Study'!$AT$220:$AT$243,0)),0,1)</f>
        <v>0</v>
      </c>
      <c r="BQ45" s="99">
        <f>IF(ISNA(MATCH(BK45,'Overlap Study'!$AN$220:$AN$243,0)),0,1)</f>
        <v>0</v>
      </c>
      <c r="BR45" s="110">
        <f>IF(ISNA(MATCH(BK45,'Overlap Study'!$AH$220:$AH$243,0)),0,1)</f>
        <v>1</v>
      </c>
      <c r="BS45">
        <f t="shared" ca="1" si="9"/>
        <v>11</v>
      </c>
      <c r="BV45" s="117"/>
      <c r="BW45" s="169">
        <v>1139</v>
      </c>
      <c r="BX45" s="222">
        <f t="shared" si="22"/>
        <v>1</v>
      </c>
      <c r="BY45" s="99">
        <f>IF(ISNA(MATCH(BW45,'Overlap Study'!$BU$250:$BU$261,0)),0,1)</f>
        <v>0</v>
      </c>
      <c r="BZ45" s="99">
        <f>IF(ISNA(MATCH(BW45,'Overlap Study'!$BJ$250:$BJ$261,0)),0,1)</f>
        <v>0</v>
      </c>
      <c r="CA45" s="99">
        <f>IF(ISNA(MATCH(BW45,'Overlap Study'!$AZ$250:$AZ$261,0)),0,1)</f>
        <v>0</v>
      </c>
      <c r="CB45" s="99">
        <f>IF(ISNA(MATCH(BW45,'Overlap Study'!$AT$250:$AT$261,0)),0,1)</f>
        <v>0</v>
      </c>
      <c r="CC45" s="99">
        <f>IF(ISNA(MATCH(BW45,'Overlap Study'!$AN$250:$AN$261,0)),0,1)</f>
        <v>1</v>
      </c>
      <c r="CD45" s="110">
        <f>IF(ISNA(MATCH(BW45,'Overlap Study'!$AH$250:$AH$261,0)),0,1)</f>
        <v>0</v>
      </c>
      <c r="CE45">
        <f t="shared" ca="1" si="10"/>
        <v>1</v>
      </c>
    </row>
    <row r="46" spans="2:88">
      <c r="B46" s="113">
        <v>33</v>
      </c>
      <c r="C46" s="99">
        <f t="shared" si="12"/>
        <v>2</v>
      </c>
      <c r="D46" s="110">
        <f t="shared" si="15"/>
        <v>0</v>
      </c>
      <c r="F46" s="211">
        <v>188</v>
      </c>
      <c r="G46" s="202">
        <f t="shared" si="19"/>
        <v>1</v>
      </c>
      <c r="H46" s="10">
        <v>5</v>
      </c>
      <c r="N46" s="100">
        <v>668</v>
      </c>
      <c r="O46" s="99">
        <f t="shared" si="20"/>
        <v>170</v>
      </c>
      <c r="Q46" s="100"/>
      <c r="S46" s="99"/>
      <c r="AB46" s="123">
        <f t="shared" si="14"/>
        <v>45</v>
      </c>
      <c r="AC46">
        <f t="shared" ca="1" si="8"/>
        <v>1</v>
      </c>
      <c r="AD46" s="109">
        <v>188</v>
      </c>
      <c r="AE46" s="109">
        <f ca="1">SUM(INDIRECT(CONCATENATE(AA$5,AB46+1)):INDIRECT(CONCATENATE(AA$6,AB46+1)))</f>
        <v>5</v>
      </c>
      <c r="AF46" s="117">
        <f>IF(ISNA(MATCH(AD46,'Overlap Study'!BU$62:BU$157,0)),0,1)</f>
        <v>1</v>
      </c>
      <c r="AG46" s="99">
        <f>IF(ISNA(MATCH(AD46,'Overlap Study'!BJ$62:BJ$157,0)),0,1)</f>
        <v>1</v>
      </c>
      <c r="AH46" s="99">
        <f>IF(ISNA(MATCH($AD46,'Overlap Study'!AZ$62:AZ$157,0)),0,1)</f>
        <v>0</v>
      </c>
      <c r="AI46" s="99">
        <f>IF(ISNA(MATCH($AD46,'Overlap Study'!AT$62:AT$157,0)),0,1)</f>
        <v>0</v>
      </c>
      <c r="AJ46" s="99">
        <f>IF(ISNA(MATCH($AD46,'Overlap Study'!AN$62:AN$157,0)),0,1)</f>
        <v>0</v>
      </c>
      <c r="AK46" s="110">
        <f>IF(ISNA(MATCH($AD46,'Overlap Study'!AH$62:AH$157,0)),0,1)</f>
        <v>0</v>
      </c>
      <c r="AL46" s="117">
        <f>IF(ISNA(MATCH($AD46,'Overlap Study'!AB$62:AB$157,0)),0,1)</f>
        <v>1</v>
      </c>
      <c r="AM46" s="99">
        <f>IF(ISNA(MATCH($AD46,'Overlap Study'!V$62:V$157,0)),0,1)</f>
        <v>1</v>
      </c>
      <c r="AN46" s="99">
        <f>IF(ISNA(MATCH($AD46,'Overlap Study'!P$62:P$157,0)),0,1)</f>
        <v>1</v>
      </c>
      <c r="AO46" s="99">
        <f>IF(ISNA(MATCH($AD46,'Overlap Study'!H$53:H$132,0)),0,1)</f>
        <v>0</v>
      </c>
      <c r="AP46" s="110">
        <f>IF(ISNA(MATCH($AD46,'Overlap Study'!B$53:B$100,0)),0,1)</f>
        <v>0</v>
      </c>
      <c r="AT46" s="171">
        <v>1124</v>
      </c>
      <c r="AU46" s="222">
        <f t="shared" si="2"/>
        <v>3</v>
      </c>
      <c r="AV46" s="99">
        <f>IF(ISNA(MATCH($AT46,'Overlap Study'!$BU$166:$BU$213,0)),0,1)</f>
        <v>1</v>
      </c>
      <c r="AW46" s="99">
        <f>IF(ISNA(MATCH(AT46,'Overlap Study'!BJ$166:BJ$213,0)),0,1)</f>
        <v>0</v>
      </c>
      <c r="AX46" s="99">
        <f>IF(ISNA(MATCH($AT46,'Overlap Study'!AZ$166:AZ$213,0)),0,1)</f>
        <v>1</v>
      </c>
      <c r="AY46" s="99">
        <f>IF(ISNA(MATCH($AT46,'Overlap Study'!AT$166:AT$213,0)),0,1)</f>
        <v>1</v>
      </c>
      <c r="AZ46" s="99">
        <f>IF(ISNA(MATCH($AT46,'Overlap Study'!AN$166:AN$213,0)),0,1)</f>
        <v>0</v>
      </c>
      <c r="BA46" s="99">
        <f>IF(ISNA(MATCH($AT46,'Overlap Study'!AH$166:AH$213,0)),0,1)</f>
        <v>0</v>
      </c>
      <c r="BB46" s="117">
        <f>IF(ISNA(MATCH(AT46,'Overlap Study'!$AB$166:$AB$213,0)),0,1)</f>
        <v>0</v>
      </c>
      <c r="BC46" s="99">
        <f>IF(ISNA(MATCH($AT46,'Overlap Study'!$V$166:$V$213,0)),0,1)</f>
        <v>0</v>
      </c>
      <c r="BD46" s="99">
        <f>IF(ISNA(MATCH($AT46,'Overlap Study'!$P$166:$P$213,0)),0,1)</f>
        <v>0</v>
      </c>
      <c r="BE46" s="99"/>
      <c r="BF46" s="110"/>
      <c r="BH46" s="100"/>
      <c r="BJ46" s="117"/>
      <c r="BK46" s="169">
        <v>176</v>
      </c>
      <c r="BL46" s="222">
        <f t="shared" si="21"/>
        <v>1</v>
      </c>
      <c r="BM46" s="99">
        <f>IF(ISNA(MATCH(BK46,'Overlap Study'!$BU$220:$BU$243,0)),0,1)</f>
        <v>0</v>
      </c>
      <c r="BN46" s="99">
        <f>IF(ISNA(MATCH(BK46,'Overlap Study'!$BJ$220:$BJ$243,0)),0,1)</f>
        <v>0</v>
      </c>
      <c r="BO46" s="99">
        <f>IF(ISNA(MATCH(BK46,'Overlap Study'!$AZ$220:$AZ$243,0)),0,1)</f>
        <v>0</v>
      </c>
      <c r="BP46" s="99">
        <f>IF(ISNA(MATCH(BK46,'Overlap Study'!$AT$220:$AT$243,0)),0,1)</f>
        <v>0</v>
      </c>
      <c r="BQ46" s="99">
        <f>IF(ISNA(MATCH(BK46,'Overlap Study'!$AN$220:$AN$243,0)),0,1)</f>
        <v>1</v>
      </c>
      <c r="BR46" s="110">
        <f>IF(ISNA(MATCH(BK46,'Overlap Study'!$AH$220:$AH$243,0)),0,1)</f>
        <v>0</v>
      </c>
      <c r="BS46">
        <f t="shared" ca="1" si="9"/>
        <v>7</v>
      </c>
      <c r="BV46" s="117"/>
      <c r="BW46" s="169">
        <v>1218</v>
      </c>
      <c r="BX46" s="222">
        <f t="shared" si="22"/>
        <v>1</v>
      </c>
      <c r="BY46" s="99">
        <f>IF(ISNA(MATCH(BW46,'Overlap Study'!$BU$250:$BU$261,0)),0,1)</f>
        <v>0</v>
      </c>
      <c r="BZ46" s="99">
        <f>IF(ISNA(MATCH(BW46,'Overlap Study'!$BJ$250:$BJ$261,0)),0,1)</f>
        <v>1</v>
      </c>
      <c r="CA46" s="99">
        <f>IF(ISNA(MATCH(BW46,'Overlap Study'!$AZ$250:$AZ$261,0)),0,1)</f>
        <v>0</v>
      </c>
      <c r="CB46" s="99">
        <f>IF(ISNA(MATCH(BW46,'Overlap Study'!$AT$250:$AT$261,0)),0,1)</f>
        <v>0</v>
      </c>
      <c r="CC46" s="99">
        <f>IF(ISNA(MATCH(BW46,'Overlap Study'!$AN$250:$AN$261,0)),0,1)</f>
        <v>0</v>
      </c>
      <c r="CD46" s="110">
        <f>IF(ISNA(MATCH(BW46,'Overlap Study'!$AH$250:$AH$261,0)),0,1)</f>
        <v>0</v>
      </c>
      <c r="CE46">
        <f t="shared" ca="1" si="10"/>
        <v>4</v>
      </c>
    </row>
    <row r="47" spans="2:88">
      <c r="B47" s="109">
        <v>33</v>
      </c>
      <c r="C47" s="99">
        <f t="shared" si="12"/>
        <v>3</v>
      </c>
      <c r="D47" s="110">
        <f t="shared" si="15"/>
        <v>0</v>
      </c>
      <c r="F47" s="211">
        <v>234</v>
      </c>
      <c r="G47" s="202">
        <f t="shared" si="19"/>
        <v>1</v>
      </c>
      <c r="H47" s="10">
        <v>5</v>
      </c>
      <c r="N47" s="100">
        <v>706</v>
      </c>
      <c r="O47" s="99">
        <f t="shared" si="20"/>
        <v>284</v>
      </c>
      <c r="Q47" s="158"/>
      <c r="S47" s="99"/>
      <c r="AB47" s="123">
        <f t="shared" si="14"/>
        <v>46</v>
      </c>
      <c r="AC47">
        <f t="shared" ca="1" si="8"/>
        <v>1</v>
      </c>
      <c r="AD47" s="109">
        <v>234</v>
      </c>
      <c r="AE47" s="109">
        <f ca="1">SUM(INDIRECT(CONCATENATE(AA$5,AB47+1)):INDIRECT(CONCATENATE(AA$6,AB47+1)))</f>
        <v>5</v>
      </c>
      <c r="AF47" s="117">
        <f>IF(ISNA(MATCH(AD47,'Overlap Study'!BU$62:BU$157,0)),0,1)</f>
        <v>1</v>
      </c>
      <c r="AG47" s="99">
        <f>IF(ISNA(MATCH(AD47,'Overlap Study'!BJ$62:BJ$157,0)),0,1)</f>
        <v>1</v>
      </c>
      <c r="AH47" s="99">
        <f>IF(ISNA(MATCH($AD47,'Overlap Study'!AZ$62:AZ$157,0)),0,1)</f>
        <v>0</v>
      </c>
      <c r="AI47" s="99">
        <f>IF(ISNA(MATCH($AD47,'Overlap Study'!AT$62:AT$157,0)),0,1)</f>
        <v>1</v>
      </c>
      <c r="AJ47" s="99">
        <f>IF(ISNA(MATCH($AD47,'Overlap Study'!AN$62:AN$157,0)),0,1)</f>
        <v>1</v>
      </c>
      <c r="AK47" s="110">
        <f>IF(ISNA(MATCH($AD47,'Overlap Study'!AH$62:AH$157,0)),0,1)</f>
        <v>1</v>
      </c>
      <c r="AL47" s="117">
        <f>IF(ISNA(MATCH($AD47,'Overlap Study'!AB$62:AB$157,0)),0,1)</f>
        <v>0</v>
      </c>
      <c r="AM47" s="99">
        <f>IF(ISNA(MATCH($AD47,'Overlap Study'!V$62:V$157,0)),0,1)</f>
        <v>0</v>
      </c>
      <c r="AN47" s="99">
        <f>IF(ISNA(MATCH($AD47,'Overlap Study'!P$62:P$157,0)),0,1)</f>
        <v>0</v>
      </c>
      <c r="AO47" s="99">
        <f>IF(ISNA(MATCH($AD47,'Overlap Study'!H$53:H$132,0)),0,1)</f>
        <v>0</v>
      </c>
      <c r="AP47" s="110">
        <f>IF(ISNA(MATCH($AD47,'Overlap Study'!B$53:B$100,0)),0,1)</f>
        <v>0</v>
      </c>
      <c r="AT47" s="169">
        <v>1126</v>
      </c>
      <c r="AU47" s="222">
        <f t="shared" si="2"/>
        <v>3</v>
      </c>
      <c r="AV47" s="99">
        <f>IF(ISNA(MATCH($AT47,'Overlap Study'!$BU$166:$BU$213,0)),0,1)</f>
        <v>0</v>
      </c>
      <c r="AW47" s="99">
        <f>IF(ISNA(MATCH(AT47,'Overlap Study'!BJ$166:BJ$213,0)),0,1)</f>
        <v>0</v>
      </c>
      <c r="AX47" s="99">
        <f>IF(ISNA(MATCH($AT47,'Overlap Study'!AZ$166:AZ$213,0)),0,1)</f>
        <v>1</v>
      </c>
      <c r="AY47" s="99">
        <f>IF(ISNA(MATCH($AT47,'Overlap Study'!AT$166:AT$213,0)),0,1)</f>
        <v>0</v>
      </c>
      <c r="AZ47" s="99">
        <f>IF(ISNA(MATCH($AT47,'Overlap Study'!AN$166:AN$213,0)),0,1)</f>
        <v>1</v>
      </c>
      <c r="BA47" s="99">
        <f>IF(ISNA(MATCH($AT47,'Overlap Study'!AH$166:AH$213,0)),0,1)</f>
        <v>0</v>
      </c>
      <c r="BB47" s="117">
        <f>IF(ISNA(MATCH(AT47,'Overlap Study'!$AB$166:$AB$213,0)),0,1)</f>
        <v>1</v>
      </c>
      <c r="BC47" s="99">
        <f>IF(ISNA(MATCH($AT47,'Overlap Study'!$V$166:$V$213,0)),0,1)</f>
        <v>0</v>
      </c>
      <c r="BD47" s="99">
        <f>IF(ISNA(MATCH($AT47,'Overlap Study'!$P$166:$P$213,0)),0,1)</f>
        <v>0</v>
      </c>
      <c r="BE47" s="99"/>
      <c r="BF47" s="110"/>
      <c r="BH47" s="100"/>
      <c r="BJ47" s="117"/>
      <c r="BK47" s="169">
        <v>188</v>
      </c>
      <c r="BL47" s="222">
        <f t="shared" si="21"/>
        <v>1</v>
      </c>
      <c r="BM47" s="99">
        <f>IF(ISNA(MATCH(BK47,'Overlap Study'!$BU$220:$BU$243,0)),0,1)</f>
        <v>0</v>
      </c>
      <c r="BN47" s="99">
        <f>IF(ISNA(MATCH(BK47,'Overlap Study'!$BJ$220:$BJ$243,0)),0,1)</f>
        <v>1</v>
      </c>
      <c r="BO47" s="99">
        <f>IF(ISNA(MATCH(BK47,'Overlap Study'!$AZ$220:$AZ$243,0)),0,1)</f>
        <v>0</v>
      </c>
      <c r="BP47" s="99">
        <f>IF(ISNA(MATCH(BK47,'Overlap Study'!$AT$220:$AT$243,0)),0,1)</f>
        <v>0</v>
      </c>
      <c r="BQ47" s="99">
        <f>IF(ISNA(MATCH(BK47,'Overlap Study'!$AN$220:$AN$243,0)),0,1)</f>
        <v>0</v>
      </c>
      <c r="BR47" s="110">
        <f>IF(ISNA(MATCH(BK47,'Overlap Study'!$AH$220:$AH$243,0)),0,1)</f>
        <v>0</v>
      </c>
      <c r="BS47">
        <f t="shared" ca="1" si="9"/>
        <v>5</v>
      </c>
      <c r="BV47" s="117"/>
      <c r="BW47" s="169">
        <v>1270</v>
      </c>
      <c r="BX47" s="222">
        <f t="shared" si="22"/>
        <v>1</v>
      </c>
      <c r="BY47" s="99">
        <f>IF(ISNA(MATCH(BW47,'Overlap Study'!$BU$250:$BU$261,0)),0,1)</f>
        <v>0</v>
      </c>
      <c r="BZ47" s="99">
        <f>IF(ISNA(MATCH(BW47,'Overlap Study'!$BJ$250:$BJ$261,0)),0,1)</f>
        <v>0</v>
      </c>
      <c r="CA47" s="99">
        <f>IF(ISNA(MATCH(BW47,'Overlap Study'!$AZ$250:$AZ$261,0)),0,1)</f>
        <v>0</v>
      </c>
      <c r="CB47" s="99">
        <f>IF(ISNA(MATCH(BW47,'Overlap Study'!$AT$250:$AT$261,0)),0,1)</f>
        <v>1</v>
      </c>
      <c r="CC47" s="99">
        <f>IF(ISNA(MATCH(BW47,'Overlap Study'!$AN$250:$AN$261,0)),0,1)</f>
        <v>0</v>
      </c>
      <c r="CD47" s="110">
        <f>IF(ISNA(MATCH(BW47,'Overlap Study'!$AH$250:$AH$261,0)),0,1)</f>
        <v>0</v>
      </c>
      <c r="CE47">
        <f t="shared" ca="1" si="10"/>
        <v>1</v>
      </c>
    </row>
    <row r="48" spans="2:88">
      <c r="B48" s="109">
        <v>33</v>
      </c>
      <c r="C48" s="99">
        <f t="shared" si="12"/>
        <v>4</v>
      </c>
      <c r="D48" s="110">
        <f t="shared" si="15"/>
        <v>0</v>
      </c>
      <c r="F48" s="109">
        <v>236</v>
      </c>
      <c r="G48" s="202">
        <f t="shared" si="19"/>
        <v>1</v>
      </c>
      <c r="H48" s="10">
        <v>5</v>
      </c>
      <c r="N48" s="100">
        <v>744</v>
      </c>
      <c r="O48" s="99">
        <f t="shared" si="20"/>
        <v>286</v>
      </c>
      <c r="Q48" s="100"/>
      <c r="S48" s="99"/>
      <c r="AB48" s="123">
        <f t="shared" si="14"/>
        <v>47</v>
      </c>
      <c r="AC48">
        <f t="shared" ca="1" si="8"/>
        <v>1</v>
      </c>
      <c r="AD48" s="109">
        <v>236</v>
      </c>
      <c r="AE48" s="109">
        <f ca="1">SUM(INDIRECT(CONCATENATE(AA$5,AB48+1)):INDIRECT(CONCATENATE(AA$6,AB48+1)))</f>
        <v>5</v>
      </c>
      <c r="AF48" s="117">
        <f>IF(ISNA(MATCH(AD48,'Overlap Study'!BU$62:BU$157,0)),0,1)</f>
        <v>0</v>
      </c>
      <c r="AG48" s="99">
        <f>IF(ISNA(MATCH(AD48,'Overlap Study'!BJ$62:BJ$157,0)),0,1)</f>
        <v>0</v>
      </c>
      <c r="AH48" s="99">
        <f>IF(ISNA(MATCH($AD48,'Overlap Study'!AZ$62:AZ$157,0)),0,1)</f>
        <v>0</v>
      </c>
      <c r="AI48" s="99">
        <f>IF(ISNA(MATCH($AD48,'Overlap Study'!AT$62:AT$157,0)),0,1)</f>
        <v>0</v>
      </c>
      <c r="AJ48" s="99">
        <f>IF(ISNA(MATCH($AD48,'Overlap Study'!AN$62:AN$157,0)),0,1)</f>
        <v>0</v>
      </c>
      <c r="AK48" s="110">
        <f>IF(ISNA(MATCH($AD48,'Overlap Study'!AH$62:AH$157,0)),0,1)</f>
        <v>1</v>
      </c>
      <c r="AL48" s="117">
        <f>IF(ISNA(MATCH($AD48,'Overlap Study'!AB$62:AB$157,0)),0,1)</f>
        <v>1</v>
      </c>
      <c r="AM48" s="99">
        <f>IF(ISNA(MATCH($AD48,'Overlap Study'!V$62:V$157,0)),0,1)</f>
        <v>1</v>
      </c>
      <c r="AN48" s="99">
        <f>IF(ISNA(MATCH($AD48,'Overlap Study'!P$62:P$157,0)),0,1)</f>
        <v>1</v>
      </c>
      <c r="AO48" s="99">
        <f>IF(ISNA(MATCH($AD48,'Overlap Study'!H$53:H$132,0)),0,1)</f>
        <v>1</v>
      </c>
      <c r="AP48" s="110">
        <f>IF(ISNA(MATCH($AD48,'Overlap Study'!B$53:B$100,0)),0,1)</f>
        <v>0</v>
      </c>
      <c r="AT48" s="169">
        <v>1503</v>
      </c>
      <c r="AU48" s="222">
        <f t="shared" si="2"/>
        <v>3</v>
      </c>
      <c r="AV48" s="99">
        <f>IF(ISNA(MATCH($AT48,'Overlap Study'!$BU$166:$BU$213,0)),0,1)</f>
        <v>0</v>
      </c>
      <c r="AW48" s="99">
        <f>IF(ISNA(MATCH(AT48,'Overlap Study'!BJ$166:BJ$213,0)),0,1)</f>
        <v>1</v>
      </c>
      <c r="AX48" s="99">
        <f>IF(ISNA(MATCH($AT48,'Overlap Study'!AZ$166:AZ$213,0)),0,1)</f>
        <v>1</v>
      </c>
      <c r="AY48" s="99">
        <f>IF(ISNA(MATCH($AT48,'Overlap Study'!AT$166:AT$213,0)),0,1)</f>
        <v>0</v>
      </c>
      <c r="AZ48" s="99">
        <f>IF(ISNA(MATCH($AT48,'Overlap Study'!AN$166:AN$213,0)),0,1)</f>
        <v>1</v>
      </c>
      <c r="BA48" s="99">
        <f>IF(ISNA(MATCH($AT48,'Overlap Study'!AH$166:AH$213,0)),0,1)</f>
        <v>0</v>
      </c>
      <c r="BB48" s="117">
        <f>IF(ISNA(MATCH(AT48,'Overlap Study'!$AB$166:$AB$213,0)),0,1)</f>
        <v>0</v>
      </c>
      <c r="BC48" s="99">
        <f>IF(ISNA(MATCH($AT48,'Overlap Study'!$V$166:$V$213,0)),0,1)</f>
        <v>0</v>
      </c>
      <c r="BD48" s="99">
        <f>IF(ISNA(MATCH($AT48,'Overlap Study'!$P$166:$P$213,0)),0,1)</f>
        <v>0</v>
      </c>
      <c r="BE48" s="99"/>
      <c r="BF48" s="110"/>
      <c r="BH48" s="100"/>
      <c r="BJ48" s="117"/>
      <c r="BK48" s="169">
        <v>190</v>
      </c>
      <c r="BL48" s="222">
        <f t="shared" si="21"/>
        <v>1</v>
      </c>
      <c r="BM48" s="99">
        <f>IF(ISNA(MATCH(BK48,'Overlap Study'!$BU$220:$BU$243,0)),0,1)</f>
        <v>0</v>
      </c>
      <c r="BN48" s="99">
        <f>IF(ISNA(MATCH(BK48,'Overlap Study'!$BJ$220:$BJ$243,0)),0,1)</f>
        <v>0</v>
      </c>
      <c r="BO48" s="99">
        <f>IF(ISNA(MATCH(BK48,'Overlap Study'!$AZ$220:$AZ$243,0)),0,1)</f>
        <v>0</v>
      </c>
      <c r="BP48" s="99">
        <f>IF(ISNA(MATCH(BK48,'Overlap Study'!$AT$220:$AT$243,0)),0,1)</f>
        <v>1</v>
      </c>
      <c r="BQ48" s="99">
        <f>IF(ISNA(MATCH(BK48,'Overlap Study'!$AN$220:$AN$243,0)),0,1)</f>
        <v>0</v>
      </c>
      <c r="BR48" s="110">
        <f>IF(ISNA(MATCH(BK48,'Overlap Study'!$AH$220:$AH$243,0)),0,1)</f>
        <v>0</v>
      </c>
      <c r="BS48">
        <f t="shared" ca="1" si="9"/>
        <v>6</v>
      </c>
      <c r="BV48" s="117"/>
      <c r="BW48" s="169">
        <v>1319</v>
      </c>
      <c r="BX48" s="222">
        <f t="shared" si="22"/>
        <v>1</v>
      </c>
      <c r="BY48" s="99">
        <f>IF(ISNA(MATCH(BW48,'Overlap Study'!$BU$250:$BU$261,0)),0,1)</f>
        <v>0</v>
      </c>
      <c r="BZ48" s="99">
        <f>IF(ISNA(MATCH(BW48,'Overlap Study'!$BJ$250:$BJ$261,0)),0,1)</f>
        <v>0</v>
      </c>
      <c r="CA48" s="99">
        <f>IF(ISNA(MATCH(BW48,'Overlap Study'!$AZ$250:$AZ$261,0)),0,1)</f>
        <v>0</v>
      </c>
      <c r="CB48" s="99">
        <f>IF(ISNA(MATCH(BW48,'Overlap Study'!$AT$250:$AT$261,0)),0,1)</f>
        <v>1</v>
      </c>
      <c r="CC48" s="99">
        <f>IF(ISNA(MATCH(BW48,'Overlap Study'!$AN$250:$AN$261,0)),0,1)</f>
        <v>0</v>
      </c>
      <c r="CD48" s="110">
        <f>IF(ISNA(MATCH(BW48,'Overlap Study'!$AH$250:$AH$261,0)),0,1)</f>
        <v>0</v>
      </c>
      <c r="CE48">
        <f t="shared" ca="1" si="10"/>
        <v>2</v>
      </c>
    </row>
    <row r="49" spans="2:83" ht="13.5" thickBot="1">
      <c r="B49" s="112">
        <v>33</v>
      </c>
      <c r="C49" s="99">
        <f t="shared" si="12"/>
        <v>5</v>
      </c>
      <c r="D49" s="110">
        <f t="shared" si="15"/>
        <v>0</v>
      </c>
      <c r="F49" s="109">
        <v>292</v>
      </c>
      <c r="G49" s="202">
        <f t="shared" si="19"/>
        <v>1</v>
      </c>
      <c r="H49" s="10">
        <v>5</v>
      </c>
      <c r="N49" s="164">
        <v>888</v>
      </c>
      <c r="O49" s="99">
        <f t="shared" si="20"/>
        <v>296</v>
      </c>
      <c r="Q49" s="100"/>
      <c r="S49" s="99"/>
      <c r="AB49" s="123">
        <f t="shared" si="14"/>
        <v>48</v>
      </c>
      <c r="AC49">
        <f t="shared" ca="1" si="8"/>
        <v>1</v>
      </c>
      <c r="AD49" s="111">
        <v>292</v>
      </c>
      <c r="AE49" s="109">
        <f ca="1">SUM(INDIRECT(CONCATENATE(AA$5,AB49+1)):INDIRECT(CONCATENATE(AA$6,AB49+1)))</f>
        <v>5</v>
      </c>
      <c r="AF49" s="117">
        <f>IF(ISNA(MATCH(AD49,'Overlap Study'!BU$62:BU$157,0)),0,1)</f>
        <v>0</v>
      </c>
      <c r="AG49" s="99">
        <f>IF(ISNA(MATCH(AD49,'Overlap Study'!BJ$62:BJ$157,0)),0,1)</f>
        <v>0</v>
      </c>
      <c r="AH49" s="99">
        <f>IF(ISNA(MATCH($AD49,'Overlap Study'!AZ$62:AZ$157,0)),0,1)</f>
        <v>1</v>
      </c>
      <c r="AI49" s="99">
        <f>IF(ISNA(MATCH($AD49,'Overlap Study'!AT$62:AT$157,0)),0,1)</f>
        <v>0</v>
      </c>
      <c r="AJ49" s="99">
        <f>IF(ISNA(MATCH($AD49,'Overlap Study'!AN$62:AN$157,0)),0,1)</f>
        <v>0</v>
      </c>
      <c r="AK49" s="110">
        <f>IF(ISNA(MATCH($AD49,'Overlap Study'!AH$62:AH$157,0)),0,1)</f>
        <v>1</v>
      </c>
      <c r="AL49" s="117">
        <f>IF(ISNA(MATCH($AD49,'Overlap Study'!AB$62:AB$157,0)),0,1)</f>
        <v>1</v>
      </c>
      <c r="AM49" s="99">
        <f>IF(ISNA(MATCH($AD49,'Overlap Study'!V$62:V$157,0)),0,1)</f>
        <v>1</v>
      </c>
      <c r="AN49" s="99">
        <f>IF(ISNA(MATCH($AD49,'Overlap Study'!P$62:P$157,0)),0,1)</f>
        <v>0</v>
      </c>
      <c r="AO49" s="99">
        <f>IF(ISNA(MATCH($AD49,'Overlap Study'!H$53:H$132,0)),0,1)</f>
        <v>1</v>
      </c>
      <c r="AP49" s="110">
        <f>IF(ISNA(MATCH($AD49,'Overlap Study'!B$53:B$100,0)),0,1)</f>
        <v>0</v>
      </c>
      <c r="AT49" s="169">
        <v>1592</v>
      </c>
      <c r="AU49" s="222">
        <f t="shared" si="2"/>
        <v>3</v>
      </c>
      <c r="AV49" s="99">
        <f>IF(ISNA(MATCH($AT49,'Overlap Study'!$BU$166:$BU$213,0)),0,1)</f>
        <v>0</v>
      </c>
      <c r="AW49" s="99">
        <f>IF(ISNA(MATCH(AT49,'Overlap Study'!BJ$166:BJ$213,0)),0,1)</f>
        <v>0</v>
      </c>
      <c r="AX49" s="99">
        <f>IF(ISNA(MATCH($AT49,'Overlap Study'!AZ$166:AZ$213,0)),0,1)</f>
        <v>1</v>
      </c>
      <c r="AY49" s="99">
        <f>IF(ISNA(MATCH($AT49,'Overlap Study'!AT$166:AT$213,0)),0,1)</f>
        <v>1</v>
      </c>
      <c r="AZ49" s="99">
        <f>IF(ISNA(MATCH($AT49,'Overlap Study'!AN$166:AN$213,0)),0,1)</f>
        <v>0</v>
      </c>
      <c r="BA49" s="99">
        <f>IF(ISNA(MATCH($AT49,'Overlap Study'!AH$166:AH$213,0)),0,1)</f>
        <v>1</v>
      </c>
      <c r="BB49" s="117">
        <f>IF(ISNA(MATCH(AT49,'Overlap Study'!$AB$166:$AB$213,0)),0,1)</f>
        <v>0</v>
      </c>
      <c r="BC49" s="99">
        <f>IF(ISNA(MATCH($AT49,'Overlap Study'!$V$166:$V$213,0)),0,1)</f>
        <v>0</v>
      </c>
      <c r="BD49" s="99">
        <f>IF(ISNA(MATCH($AT49,'Overlap Study'!$P$166:$P$213,0)),0,1)</f>
        <v>0</v>
      </c>
      <c r="BE49" s="99"/>
      <c r="BF49" s="110"/>
      <c r="BH49" s="100"/>
      <c r="BJ49" s="117"/>
      <c r="BK49" s="169">
        <v>191</v>
      </c>
      <c r="BL49" s="222">
        <f t="shared" si="21"/>
        <v>1</v>
      </c>
      <c r="BM49" s="99">
        <f>IF(ISNA(MATCH(BK49,'Overlap Study'!$BU$220:$BU$243,0)),0,1)</f>
        <v>0</v>
      </c>
      <c r="BN49" s="99">
        <f>IF(ISNA(MATCH(BK49,'Overlap Study'!$BJ$220:$BJ$243,0)),0,1)</f>
        <v>0</v>
      </c>
      <c r="BO49" s="99">
        <f>IF(ISNA(MATCH(BK49,'Overlap Study'!$AZ$220:$AZ$243,0)),0,1)</f>
        <v>0</v>
      </c>
      <c r="BP49" s="99">
        <f>IF(ISNA(MATCH(BK49,'Overlap Study'!$AT$220:$AT$243,0)),0,1)</f>
        <v>0</v>
      </c>
      <c r="BQ49" s="99">
        <f>IF(ISNA(MATCH(BK49,'Overlap Study'!$AN$220:$AN$243,0)),0,1)</f>
        <v>0</v>
      </c>
      <c r="BR49" s="110">
        <f>IF(ISNA(MATCH(BK49,'Overlap Study'!$AH$220:$AH$243,0)),0,1)</f>
        <v>1</v>
      </c>
      <c r="BS49">
        <f t="shared" ca="1" si="9"/>
        <v>4</v>
      </c>
      <c r="BV49" s="118"/>
      <c r="BW49" s="169">
        <v>1507</v>
      </c>
      <c r="BX49" s="222">
        <f t="shared" si="22"/>
        <v>1</v>
      </c>
      <c r="BY49" s="99">
        <f>IF(ISNA(MATCH(BW49,'Overlap Study'!$BU$250:$BU$261,0)),0,1)</f>
        <v>0</v>
      </c>
      <c r="BZ49" s="99">
        <f>IF(ISNA(MATCH(BW49,'Overlap Study'!$BJ$250:$BJ$261,0)),0,1)</f>
        <v>1</v>
      </c>
      <c r="CA49" s="99">
        <f>IF(ISNA(MATCH(BW49,'Overlap Study'!$AZ$250:$AZ$261,0)),0,1)</f>
        <v>0</v>
      </c>
      <c r="CB49" s="99">
        <f>IF(ISNA(MATCH(BW49,'Overlap Study'!$AT$250:$AT$261,0)),0,1)</f>
        <v>0</v>
      </c>
      <c r="CC49" s="99">
        <f>IF(ISNA(MATCH(BW49,'Overlap Study'!$AN$250:$AN$261,0)),0,1)</f>
        <v>0</v>
      </c>
      <c r="CD49" s="110">
        <f>IF(ISNA(MATCH(BW49,'Overlap Study'!$AH$250:$AH$261,0)),0,1)</f>
        <v>0</v>
      </c>
      <c r="CE49">
        <f t="shared" ca="1" si="10"/>
        <v>2</v>
      </c>
    </row>
    <row r="50" spans="2:83">
      <c r="B50" s="109">
        <v>33</v>
      </c>
      <c r="C50" s="99">
        <f t="shared" si="12"/>
        <v>6</v>
      </c>
      <c r="D50" s="110">
        <f t="shared" si="15"/>
        <v>0</v>
      </c>
      <c r="F50" s="109">
        <v>302</v>
      </c>
      <c r="G50" s="202">
        <f t="shared" si="19"/>
        <v>1</v>
      </c>
      <c r="H50" s="10">
        <v>5</v>
      </c>
      <c r="N50" s="158">
        <v>910</v>
      </c>
      <c r="O50" s="99">
        <f t="shared" si="20"/>
        <v>117</v>
      </c>
      <c r="Q50" s="100"/>
      <c r="S50" s="99"/>
      <c r="AB50" s="123">
        <f t="shared" si="14"/>
        <v>49</v>
      </c>
      <c r="AC50">
        <f t="shared" ca="1" si="8"/>
        <v>1</v>
      </c>
      <c r="AD50" s="109">
        <v>302</v>
      </c>
      <c r="AE50" s="109">
        <f ca="1">SUM(INDIRECT(CONCATENATE(AA$5,AB50+1)):INDIRECT(CONCATENATE(AA$6,AB50+1)))</f>
        <v>5</v>
      </c>
      <c r="AF50" s="117">
        <f>IF(ISNA(MATCH(AD50,'Overlap Study'!BU$62:BU$157,0)),0,1)</f>
        <v>0</v>
      </c>
      <c r="AG50" s="99">
        <f>IF(ISNA(MATCH(AD50,'Overlap Study'!BJ$62:BJ$157,0)),0,1)</f>
        <v>0</v>
      </c>
      <c r="AH50" s="99">
        <f>IF(ISNA(MATCH($AD50,'Overlap Study'!AZ$62:AZ$157,0)),0,1)</f>
        <v>0</v>
      </c>
      <c r="AI50" s="99">
        <f>IF(ISNA(MATCH($AD50,'Overlap Study'!AT$62:AT$157,0)),0,1)</f>
        <v>0</v>
      </c>
      <c r="AJ50" s="99">
        <f>IF(ISNA(MATCH($AD50,'Overlap Study'!AN$62:AN$157,0)),0,1)</f>
        <v>0</v>
      </c>
      <c r="AK50" s="110">
        <f>IF(ISNA(MATCH($AD50,'Overlap Study'!AH$62:AH$157,0)),0,1)</f>
        <v>1</v>
      </c>
      <c r="AL50" s="117">
        <f>IF(ISNA(MATCH($AD50,'Overlap Study'!AB$62:AB$157,0)),0,1)</f>
        <v>1</v>
      </c>
      <c r="AM50" s="99">
        <f>IF(ISNA(MATCH($AD50,'Overlap Study'!V$62:V$157,0)),0,1)</f>
        <v>1</v>
      </c>
      <c r="AN50" s="99">
        <f>IF(ISNA(MATCH($AD50,'Overlap Study'!P$62:P$157,0)),0,1)</f>
        <v>1</v>
      </c>
      <c r="AO50" s="99">
        <f>IF(ISNA(MATCH($AD50,'Overlap Study'!H$53:H$132,0)),0,1)</f>
        <v>1</v>
      </c>
      <c r="AP50" s="110">
        <f>IF(ISNA(MATCH($AD50,'Overlap Study'!B$53:B$100,0)),0,1)</f>
        <v>0</v>
      </c>
      <c r="AT50" s="169">
        <v>1625</v>
      </c>
      <c r="AU50" s="222">
        <f t="shared" si="2"/>
        <v>3</v>
      </c>
      <c r="AV50" s="99">
        <f>IF(ISNA(MATCH($AT50,'Overlap Study'!$BU$166:$BU$213,0)),0,1)</f>
        <v>1</v>
      </c>
      <c r="AW50" s="99">
        <f>IF(ISNA(MATCH(AT50,'Overlap Study'!BJ$166:BJ$213,0)),0,1)</f>
        <v>1</v>
      </c>
      <c r="AX50" s="99">
        <f>IF(ISNA(MATCH($AT50,'Overlap Study'!AZ$166:AZ$213,0)),0,1)</f>
        <v>0</v>
      </c>
      <c r="AY50" s="99">
        <f>IF(ISNA(MATCH($AT50,'Overlap Study'!AT$166:AT$213,0)),0,1)</f>
        <v>0</v>
      </c>
      <c r="AZ50" s="99">
        <f>IF(ISNA(MATCH($AT50,'Overlap Study'!AN$166:AN$213,0)),0,1)</f>
        <v>1</v>
      </c>
      <c r="BA50" s="99">
        <f>IF(ISNA(MATCH($AT50,'Overlap Study'!AH$166:AH$213,0)),0,1)</f>
        <v>0</v>
      </c>
      <c r="BB50" s="117">
        <f>IF(ISNA(MATCH(AT50,'Overlap Study'!$AB$166:$AB$213,0)),0,1)</f>
        <v>0</v>
      </c>
      <c r="BC50" s="99">
        <f>IF(ISNA(MATCH($AT50,'Overlap Study'!$V$166:$V$213,0)),0,1)</f>
        <v>0</v>
      </c>
      <c r="BD50" s="99">
        <f>IF(ISNA(MATCH($AT50,'Overlap Study'!$P$166:$P$213,0)),0,1)</f>
        <v>0</v>
      </c>
      <c r="BE50" s="99"/>
      <c r="BF50" s="110"/>
      <c r="BH50" s="100"/>
      <c r="BJ50" s="117"/>
      <c r="BK50" s="169">
        <v>195</v>
      </c>
      <c r="BL50" s="222">
        <f t="shared" si="21"/>
        <v>1</v>
      </c>
      <c r="BM50" s="99">
        <f>IF(ISNA(MATCH(BK50,'Overlap Study'!$BU$220:$BU$243,0)),0,1)</f>
        <v>0</v>
      </c>
      <c r="BN50" s="99">
        <f>IF(ISNA(MATCH(BK50,'Overlap Study'!$BJ$220:$BJ$243,0)),0,1)</f>
        <v>0</v>
      </c>
      <c r="BO50" s="99">
        <f>IF(ISNA(MATCH(BK50,'Overlap Study'!$AZ$220:$AZ$243,0)),0,1)</f>
        <v>0</v>
      </c>
      <c r="BP50" s="99">
        <f>IF(ISNA(MATCH(BK50,'Overlap Study'!$AT$220:$AT$243,0)),0,1)</f>
        <v>0</v>
      </c>
      <c r="BQ50" s="99">
        <f>IF(ISNA(MATCH(BK50,'Overlap Study'!$AN$220:$AN$243,0)),0,1)</f>
        <v>1</v>
      </c>
      <c r="BR50" s="110">
        <f>IF(ISNA(MATCH(BK50,'Overlap Study'!$AH$220:$AH$243,0)),0,1)</f>
        <v>0</v>
      </c>
      <c r="BS50">
        <f t="shared" ca="1" si="9"/>
        <v>4</v>
      </c>
      <c r="BW50" s="171">
        <v>1625</v>
      </c>
      <c r="BX50" s="222">
        <f t="shared" si="22"/>
        <v>1</v>
      </c>
      <c r="BY50" s="99">
        <f>IF(ISNA(MATCH(BW50,'Overlap Study'!$BU$250:$BU$261,0)),0,1)</f>
        <v>1</v>
      </c>
      <c r="BZ50" s="99">
        <f>IF(ISNA(MATCH(BW50,'Overlap Study'!$BJ$250:$BJ$261,0)),0,1)</f>
        <v>0</v>
      </c>
      <c r="CA50" s="99">
        <f>IF(ISNA(MATCH(BW50,'Overlap Study'!$AZ$250:$AZ$261,0)),0,1)</f>
        <v>0</v>
      </c>
      <c r="CB50" s="99">
        <f>IF(ISNA(MATCH(BW50,'Overlap Study'!$AT$250:$AT$261,0)),0,1)</f>
        <v>0</v>
      </c>
      <c r="CC50" s="99">
        <f>IF(ISNA(MATCH(BW50,'Overlap Study'!$AN$250:$AN$261,0)),0,1)</f>
        <v>0</v>
      </c>
      <c r="CD50" s="110">
        <f>IF(ISNA(MATCH(BW50,'Overlap Study'!$AH$250:$AH$261,0)),0,1)</f>
        <v>0</v>
      </c>
      <c r="CE50">
        <f t="shared" ca="1" si="10"/>
        <v>4</v>
      </c>
    </row>
    <row r="51" spans="2:83">
      <c r="B51" s="112">
        <v>33</v>
      </c>
      <c r="C51" s="99">
        <f t="shared" si="12"/>
        <v>7</v>
      </c>
      <c r="D51" s="110">
        <f t="shared" si="15"/>
        <v>0</v>
      </c>
      <c r="F51" s="109">
        <v>312</v>
      </c>
      <c r="G51" s="202">
        <f t="shared" si="19"/>
        <v>1</v>
      </c>
      <c r="H51" s="10">
        <v>5</v>
      </c>
      <c r="N51" s="158">
        <v>968</v>
      </c>
      <c r="O51" s="99">
        <f t="shared" si="20"/>
        <v>75</v>
      </c>
      <c r="Q51" s="100"/>
      <c r="S51" s="99"/>
      <c r="AB51" s="123">
        <f t="shared" si="14"/>
        <v>50</v>
      </c>
      <c r="AC51">
        <f t="shared" ca="1" si="8"/>
        <v>1</v>
      </c>
      <c r="AD51" s="109">
        <v>312</v>
      </c>
      <c r="AE51" s="109">
        <f ca="1">SUM(INDIRECT(CONCATENATE(AA$5,AB51+1)):INDIRECT(CONCATENATE(AA$6,AB51+1)))</f>
        <v>5</v>
      </c>
      <c r="AF51" s="117">
        <f>IF(ISNA(MATCH(AD51,'Overlap Study'!BU$62:BU$157,0)),0,1)</f>
        <v>0</v>
      </c>
      <c r="AG51" s="99">
        <f>IF(ISNA(MATCH(AD51,'Overlap Study'!BJ$62:BJ$157,0)),0,1)</f>
        <v>0</v>
      </c>
      <c r="AH51" s="99">
        <f>IF(ISNA(MATCH($AD51,'Overlap Study'!AZ$62:AZ$157,0)),0,1)</f>
        <v>0</v>
      </c>
      <c r="AI51" s="99">
        <f>IF(ISNA(MATCH($AD51,'Overlap Study'!AT$62:AT$157,0)),0,1)</f>
        <v>0</v>
      </c>
      <c r="AJ51" s="99">
        <f>IF(ISNA(MATCH($AD51,'Overlap Study'!AN$62:AN$157,0)),0,1)</f>
        <v>0</v>
      </c>
      <c r="AK51" s="110">
        <f>IF(ISNA(MATCH($AD51,'Overlap Study'!AH$62:AH$157,0)),0,1)</f>
        <v>1</v>
      </c>
      <c r="AL51" s="117">
        <f>IF(ISNA(MATCH($AD51,'Overlap Study'!AB$62:AB$157,0)),0,1)</f>
        <v>0</v>
      </c>
      <c r="AM51" s="99">
        <f>IF(ISNA(MATCH($AD51,'Overlap Study'!V$62:V$157,0)),0,1)</f>
        <v>1</v>
      </c>
      <c r="AN51" s="99">
        <f>IF(ISNA(MATCH($AD51,'Overlap Study'!P$62:P$157,0)),0,1)</f>
        <v>1</v>
      </c>
      <c r="AO51" s="99">
        <f>IF(ISNA(MATCH($AD51,'Overlap Study'!H$53:H$132,0)),0,1)</f>
        <v>1</v>
      </c>
      <c r="AP51" s="110">
        <f>IF(ISNA(MATCH($AD51,'Overlap Study'!B$53:B$100,0)),0,1)</f>
        <v>1</v>
      </c>
      <c r="AT51" s="169">
        <v>1902</v>
      </c>
      <c r="AU51" s="222">
        <f t="shared" si="2"/>
        <v>3</v>
      </c>
      <c r="AV51" s="99">
        <f>IF(ISNA(MATCH($AT51,'Overlap Study'!$BU$166:$BU$213,0)),0,1)</f>
        <v>0</v>
      </c>
      <c r="AW51" s="99">
        <f>IF(ISNA(MATCH(AT51,'Overlap Study'!BJ$166:BJ$213,0)),0,1)</f>
        <v>1</v>
      </c>
      <c r="AX51" s="99">
        <f>IF(ISNA(MATCH($AT51,'Overlap Study'!AZ$166:AZ$213,0)),0,1)</f>
        <v>0</v>
      </c>
      <c r="AY51" s="99">
        <f>IF(ISNA(MATCH($AT51,'Overlap Study'!AT$166:AT$213,0)),0,1)</f>
        <v>1</v>
      </c>
      <c r="AZ51" s="99">
        <f>IF(ISNA(MATCH($AT51,'Overlap Study'!AN$166:AN$213,0)),0,1)</f>
        <v>1</v>
      </c>
      <c r="BA51" s="99">
        <f>IF(ISNA(MATCH($AT51,'Overlap Study'!AH$166:AH$213,0)),0,1)</f>
        <v>0</v>
      </c>
      <c r="BB51" s="117">
        <f>IF(ISNA(MATCH(AT51,'Overlap Study'!$AB$166:$AB$213,0)),0,1)</f>
        <v>0</v>
      </c>
      <c r="BC51" s="99">
        <f>IF(ISNA(MATCH($AT51,'Overlap Study'!$V$166:$V$213,0)),0,1)</f>
        <v>0</v>
      </c>
      <c r="BD51" s="99">
        <f>IF(ISNA(MATCH($AT51,'Overlap Study'!$P$166:$P$213,0)),0,1)</f>
        <v>0</v>
      </c>
      <c r="BE51" s="99"/>
      <c r="BF51" s="110"/>
      <c r="BH51" s="100"/>
      <c r="BJ51" s="117"/>
      <c r="BK51" s="169">
        <v>222</v>
      </c>
      <c r="BL51" s="222">
        <f t="shared" si="21"/>
        <v>1</v>
      </c>
      <c r="BM51" s="99">
        <f>IF(ISNA(MATCH(BK51,'Overlap Study'!$BU$220:$BU$243,0)),0,1)</f>
        <v>0</v>
      </c>
      <c r="BN51" s="99">
        <f>IF(ISNA(MATCH(BK51,'Overlap Study'!$BJ$220:$BJ$243,0)),0,1)</f>
        <v>1</v>
      </c>
      <c r="BO51" s="99">
        <f>IF(ISNA(MATCH(BK51,'Overlap Study'!$AZ$220:$AZ$243,0)),0,1)</f>
        <v>0</v>
      </c>
      <c r="BP51" s="99">
        <f>IF(ISNA(MATCH(BK51,'Overlap Study'!$AT$220:$AT$243,0)),0,1)</f>
        <v>0</v>
      </c>
      <c r="BQ51" s="99">
        <f>IF(ISNA(MATCH(BK51,'Overlap Study'!$AN$220:$AN$243,0)),0,1)</f>
        <v>0</v>
      </c>
      <c r="BR51" s="110">
        <f>IF(ISNA(MATCH(BK51,'Overlap Study'!$AH$220:$AH$243,0)),0,1)</f>
        <v>0</v>
      </c>
      <c r="BS51">
        <f t="shared" ca="1" si="9"/>
        <v>4</v>
      </c>
      <c r="BW51" s="129">
        <v>1902</v>
      </c>
      <c r="BX51" s="222">
        <f t="shared" si="22"/>
        <v>1</v>
      </c>
      <c r="BY51" s="99">
        <f>IF(ISNA(MATCH(BW51,'Overlap Study'!$BU$250:$BU$261,0)),0,1)</f>
        <v>0</v>
      </c>
      <c r="BZ51" s="99">
        <f>IF(ISNA(MATCH(BW51,'Overlap Study'!$BJ$250:$BJ$261,0)),0,1)</f>
        <v>0</v>
      </c>
      <c r="CA51" s="99">
        <f>IF(ISNA(MATCH(BW51,'Overlap Study'!$AZ$250:$AZ$261,0)),0,1)</f>
        <v>0</v>
      </c>
      <c r="CB51" s="99">
        <f>IF(ISNA(MATCH(BW51,'Overlap Study'!$AT$250:$AT$261,0)),0,1)</f>
        <v>1</v>
      </c>
      <c r="CC51" s="99">
        <f>IF(ISNA(MATCH(BW51,'Overlap Study'!$AN$250:$AN$261,0)),0,1)</f>
        <v>0</v>
      </c>
      <c r="CD51" s="110">
        <f>IF(ISNA(MATCH(BW51,'Overlap Study'!$AH$250:$AH$261,0)),0,1)</f>
        <v>0</v>
      </c>
      <c r="CE51">
        <f t="shared" ca="1" si="10"/>
        <v>4</v>
      </c>
    </row>
    <row r="52" spans="2:83">
      <c r="B52" s="112">
        <v>33</v>
      </c>
      <c r="C52" s="99">
        <f t="shared" si="12"/>
        <v>8</v>
      </c>
      <c r="D52" s="110">
        <f t="shared" si="15"/>
        <v>0</v>
      </c>
      <c r="F52" s="109">
        <v>322</v>
      </c>
      <c r="G52" s="202">
        <f t="shared" si="19"/>
        <v>1</v>
      </c>
      <c r="H52" s="10">
        <v>5</v>
      </c>
      <c r="N52" s="100">
        <v>971</v>
      </c>
      <c r="O52" s="99">
        <f t="shared" si="20"/>
        <v>118</v>
      </c>
      <c r="Q52" s="100"/>
      <c r="S52" s="99"/>
      <c r="AB52" s="123">
        <f t="shared" si="14"/>
        <v>51</v>
      </c>
      <c r="AC52">
        <f t="shared" ca="1" si="8"/>
        <v>1</v>
      </c>
      <c r="AD52" s="111">
        <v>322</v>
      </c>
      <c r="AE52" s="109">
        <f ca="1">SUM(INDIRECT(CONCATENATE(AA$5,AB52+1)):INDIRECT(CONCATENATE(AA$6,AB52+1)))</f>
        <v>5</v>
      </c>
      <c r="AF52" s="117">
        <f>IF(ISNA(MATCH(AD52,'Overlap Study'!BU$62:BU$157,0)),0,1)</f>
        <v>0</v>
      </c>
      <c r="AG52" s="99">
        <f>IF(ISNA(MATCH(AD52,'Overlap Study'!BJ$62:BJ$157,0)),0,1)</f>
        <v>0</v>
      </c>
      <c r="AH52" s="99">
        <f>IF(ISNA(MATCH($AD52,'Overlap Study'!AZ$62:AZ$157,0)),0,1)</f>
        <v>0</v>
      </c>
      <c r="AI52" s="99">
        <f>IF(ISNA(MATCH($AD52,'Overlap Study'!AT$62:AT$157,0)),0,1)</f>
        <v>0</v>
      </c>
      <c r="AJ52" s="99">
        <f>IF(ISNA(MATCH($AD52,'Overlap Study'!AN$62:AN$157,0)),0,1)</f>
        <v>1</v>
      </c>
      <c r="AK52" s="110">
        <f>IF(ISNA(MATCH($AD52,'Overlap Study'!AH$62:AH$157,0)),0,1)</f>
        <v>1</v>
      </c>
      <c r="AL52" s="117">
        <f>IF(ISNA(MATCH($AD52,'Overlap Study'!AB$62:AB$157,0)),0,1)</f>
        <v>1</v>
      </c>
      <c r="AM52" s="99">
        <f>IF(ISNA(MATCH($AD52,'Overlap Study'!V$62:V$157,0)),0,1)</f>
        <v>1</v>
      </c>
      <c r="AN52" s="99">
        <f>IF(ISNA(MATCH($AD52,'Overlap Study'!P$62:P$157,0)),0,1)</f>
        <v>1</v>
      </c>
      <c r="AO52" s="99">
        <f>IF(ISNA(MATCH($AD52,'Overlap Study'!H$53:H$132,0)),0,1)</f>
        <v>0</v>
      </c>
      <c r="AP52" s="110">
        <f>IF(ISNA(MATCH($AD52,'Overlap Study'!B$53:B$100,0)),0,1)</f>
        <v>0</v>
      </c>
      <c r="AT52" s="169">
        <v>20</v>
      </c>
      <c r="AU52" s="222">
        <f t="shared" si="2"/>
        <v>2</v>
      </c>
      <c r="AV52" s="99">
        <f>IF(ISNA(MATCH($AT52,'Overlap Study'!$BU$166:$BU$213,0)),0,1)</f>
        <v>1</v>
      </c>
      <c r="AW52" s="99">
        <f>IF(ISNA(MATCH(AT52,'Overlap Study'!BJ$166:BJ$213,0)),0,1)</f>
        <v>0</v>
      </c>
      <c r="AX52" s="99">
        <f>IF(ISNA(MATCH($AT52,'Overlap Study'!AZ$166:AZ$213,0)),0,1)</f>
        <v>1</v>
      </c>
      <c r="AY52" s="99">
        <f>IF(ISNA(MATCH($AT52,'Overlap Study'!AT$166:AT$213,0)),0,1)</f>
        <v>0</v>
      </c>
      <c r="AZ52" s="99">
        <f>IF(ISNA(MATCH($AT52,'Overlap Study'!AN$166:AN$213,0)),0,1)</f>
        <v>0</v>
      </c>
      <c r="BA52" s="99">
        <f>IF(ISNA(MATCH($AT52,'Overlap Study'!AH$166:AH$213,0)),0,1)</f>
        <v>0</v>
      </c>
      <c r="BB52" s="117">
        <f>IF(ISNA(MATCH(AT52,'Overlap Study'!$AB$166:$AB$213,0)),0,1)</f>
        <v>0</v>
      </c>
      <c r="BC52" s="99">
        <f>IF(ISNA(MATCH($AT52,'Overlap Study'!$V$166:$V$213,0)),0,1)</f>
        <v>0</v>
      </c>
      <c r="BD52" s="99">
        <f>IF(ISNA(MATCH($AT52,'Overlap Study'!$P$166:$P$213,0)),0,1)</f>
        <v>0</v>
      </c>
      <c r="BE52" s="99"/>
      <c r="BF52" s="110"/>
      <c r="BH52" s="100"/>
      <c r="BJ52" s="117"/>
      <c r="BK52" s="169">
        <v>245</v>
      </c>
      <c r="BL52" s="222">
        <f t="shared" si="21"/>
        <v>1</v>
      </c>
      <c r="BM52" s="99">
        <f>IF(ISNA(MATCH(BK52,'Overlap Study'!$BU$220:$BU$243,0)),0,1)</f>
        <v>0</v>
      </c>
      <c r="BN52" s="99">
        <f>IF(ISNA(MATCH(BK52,'Overlap Study'!$BJ$220:$BJ$243,0)),0,1)</f>
        <v>0</v>
      </c>
      <c r="BO52" s="99">
        <f>IF(ISNA(MATCH(BK52,'Overlap Study'!$AZ$220:$AZ$243,0)),0,1)</f>
        <v>0</v>
      </c>
      <c r="BP52" s="99">
        <f>IF(ISNA(MATCH(BK52,'Overlap Study'!$AT$220:$AT$243,0)),0,1)</f>
        <v>0</v>
      </c>
      <c r="BQ52" s="99">
        <f>IF(ISNA(MATCH(BK52,'Overlap Study'!$AN$220:$AN$243,0)),0,1)</f>
        <v>0</v>
      </c>
      <c r="BR52" s="110">
        <f>IF(ISNA(MATCH(BK52,'Overlap Study'!$AH$220:$AH$243,0)),0,1)</f>
        <v>1</v>
      </c>
      <c r="BS52">
        <f t="shared" ca="1" si="9"/>
        <v>3</v>
      </c>
      <c r="BW52" s="169">
        <v>2041</v>
      </c>
      <c r="BX52" s="222">
        <f t="shared" si="22"/>
        <v>1</v>
      </c>
      <c r="BY52" s="99">
        <f>IF(ISNA(MATCH(BW52,'Overlap Study'!$BU$250:$BU$261,0)),0,1)</f>
        <v>1</v>
      </c>
      <c r="BZ52" s="99">
        <f>IF(ISNA(MATCH(BW52,'Overlap Study'!$BJ$250:$BJ$261,0)),0,1)</f>
        <v>0</v>
      </c>
      <c r="CA52" s="99">
        <f>IF(ISNA(MATCH(BW52,'Overlap Study'!$AZ$250:$AZ$261,0)),0,1)</f>
        <v>0</v>
      </c>
      <c r="CB52" s="99">
        <f>IF(ISNA(MATCH(BW52,'Overlap Study'!$AT$250:$AT$261,0)),0,1)</f>
        <v>0</v>
      </c>
      <c r="CC52" s="99">
        <f>IF(ISNA(MATCH(BW52,'Overlap Study'!$AN$250:$AN$261,0)),0,1)</f>
        <v>0</v>
      </c>
      <c r="CD52" s="110">
        <f>IF(ISNA(MATCH(BW52,'Overlap Study'!$AH$250:$AH$261,0)),0,1)</f>
        <v>0</v>
      </c>
      <c r="CE52">
        <f t="shared" ca="1" si="10"/>
        <v>1</v>
      </c>
    </row>
    <row r="53" spans="2:83">
      <c r="B53" s="109">
        <v>33</v>
      </c>
      <c r="C53" s="99">
        <f t="shared" si="12"/>
        <v>9</v>
      </c>
      <c r="D53" s="110">
        <f t="shared" si="15"/>
        <v>0</v>
      </c>
      <c r="F53" s="211">
        <v>716</v>
      </c>
      <c r="G53" s="202">
        <f t="shared" si="19"/>
        <v>1</v>
      </c>
      <c r="H53" s="10">
        <v>5</v>
      </c>
      <c r="N53" s="100">
        <v>1058</v>
      </c>
      <c r="O53" s="99">
        <f t="shared" si="20"/>
        <v>307</v>
      </c>
      <c r="Q53" s="100"/>
      <c r="S53" s="99"/>
      <c r="AB53" s="123">
        <f t="shared" si="14"/>
        <v>52</v>
      </c>
      <c r="AC53">
        <f t="shared" ca="1" si="8"/>
        <v>1</v>
      </c>
      <c r="AD53" s="109">
        <v>716</v>
      </c>
      <c r="AE53" s="109">
        <f ca="1">SUM(INDIRECT(CONCATENATE(AA$5,AB53+1)):INDIRECT(CONCATENATE(AA$6,AB53+1)))</f>
        <v>5</v>
      </c>
      <c r="AF53" s="117">
        <f>IF(ISNA(MATCH(AD53,'Overlap Study'!BU$62:BU$157,0)),0,1)</f>
        <v>0</v>
      </c>
      <c r="AG53" s="99">
        <f>IF(ISNA(MATCH(AD53,'Overlap Study'!BJ$62:BJ$157,0)),0,1)</f>
        <v>1</v>
      </c>
      <c r="AH53" s="99">
        <f>IF(ISNA(MATCH($AD53,'Overlap Study'!AZ$62:AZ$157,0)),0,1)</f>
        <v>0</v>
      </c>
      <c r="AI53" s="99">
        <f>IF(ISNA(MATCH($AD53,'Overlap Study'!AT$62:AT$157,0)),0,1)</f>
        <v>0</v>
      </c>
      <c r="AJ53" s="99">
        <f>IF(ISNA(MATCH($AD53,'Overlap Study'!AN$62:AN$157,0)),0,1)</f>
        <v>0</v>
      </c>
      <c r="AK53" s="110">
        <f>IF(ISNA(MATCH($AD53,'Overlap Study'!AH$62:AH$157,0)),0,1)</f>
        <v>1</v>
      </c>
      <c r="AL53" s="117">
        <f>IF(ISNA(MATCH($AD53,'Overlap Study'!AB$62:AB$157,0)),0,1)</f>
        <v>1</v>
      </c>
      <c r="AM53" s="99">
        <f>IF(ISNA(MATCH($AD53,'Overlap Study'!V$62:V$157,0)),0,1)</f>
        <v>1</v>
      </c>
      <c r="AN53" s="99">
        <f>IF(ISNA(MATCH($AD53,'Overlap Study'!P$62:P$157,0)),0,1)</f>
        <v>1</v>
      </c>
      <c r="AO53" s="99">
        <f>IF(ISNA(MATCH($AD53,'Overlap Study'!H$53:H$132,0)),0,1)</f>
        <v>0</v>
      </c>
      <c r="AP53" s="110">
        <f>IF(ISNA(MATCH($AD53,'Overlap Study'!B$53:B$100,0)),0,1)</f>
        <v>0</v>
      </c>
      <c r="AT53" s="169">
        <v>40</v>
      </c>
      <c r="AU53" s="222">
        <f t="shared" si="2"/>
        <v>2</v>
      </c>
      <c r="AV53" s="99">
        <f>IF(ISNA(MATCH($AT53,'Overlap Study'!$BU$166:$BU$213,0)),0,1)</f>
        <v>0</v>
      </c>
      <c r="AW53" s="99">
        <f>IF(ISNA(MATCH(AT53,'Overlap Study'!BJ$166:BJ$213,0)),0,1)</f>
        <v>1</v>
      </c>
      <c r="AX53" s="99">
        <f>IF(ISNA(MATCH($AT53,'Overlap Study'!AZ$166:AZ$213,0)),0,1)</f>
        <v>1</v>
      </c>
      <c r="AY53" s="99">
        <f>IF(ISNA(MATCH($AT53,'Overlap Study'!AT$166:AT$213,0)),0,1)</f>
        <v>0</v>
      </c>
      <c r="AZ53" s="99">
        <f>IF(ISNA(MATCH($AT53,'Overlap Study'!AN$166:AN$213,0)),0,1)</f>
        <v>0</v>
      </c>
      <c r="BA53" s="99">
        <f>IF(ISNA(MATCH($AT53,'Overlap Study'!AH$166:AH$213,0)),0,1)</f>
        <v>0</v>
      </c>
      <c r="BB53" s="117">
        <f>IF(ISNA(MATCH(AT53,'Overlap Study'!$AB$166:$AB$213,0)),0,1)</f>
        <v>0</v>
      </c>
      <c r="BC53" s="99">
        <f>IF(ISNA(MATCH($AT53,'Overlap Study'!$V$166:$V$213,0)),0,1)</f>
        <v>0</v>
      </c>
      <c r="BD53" s="99">
        <f>IF(ISNA(MATCH($AT53,'Overlap Study'!$P$166:$P$213,0)),0,1)</f>
        <v>0</v>
      </c>
      <c r="BE53" s="99"/>
      <c r="BF53" s="110"/>
      <c r="BH53" s="100"/>
      <c r="BJ53" s="117"/>
      <c r="BK53" s="169">
        <v>247</v>
      </c>
      <c r="BL53" s="222">
        <f t="shared" si="21"/>
        <v>1</v>
      </c>
      <c r="BM53" s="99">
        <f>IF(ISNA(MATCH(BK53,'Overlap Study'!$BU$220:$BU$243,0)),0,1)</f>
        <v>0</v>
      </c>
      <c r="BN53" s="99">
        <f>IF(ISNA(MATCH(BK53,'Overlap Study'!$BJ$220:$BJ$243,0)),0,1)</f>
        <v>1</v>
      </c>
      <c r="BO53" s="99">
        <f>IF(ISNA(MATCH(BK53,'Overlap Study'!$AZ$220:$AZ$243,0)),0,1)</f>
        <v>0</v>
      </c>
      <c r="BP53" s="99">
        <f>IF(ISNA(MATCH(BK53,'Overlap Study'!$AT$220:$AT$243,0)),0,1)</f>
        <v>0</v>
      </c>
      <c r="BQ53" s="99">
        <f>IF(ISNA(MATCH(BK53,'Overlap Study'!$AN$220:$AN$243,0)),0,1)</f>
        <v>0</v>
      </c>
      <c r="BR53" s="110">
        <f>IF(ISNA(MATCH(BK53,'Overlap Study'!$AH$220:$AH$243,0)),0,1)</f>
        <v>0</v>
      </c>
      <c r="BS53">
        <f t="shared" ca="1" si="9"/>
        <v>3</v>
      </c>
      <c r="BW53" s="171">
        <v>2056</v>
      </c>
      <c r="BX53" s="222">
        <f t="shared" si="22"/>
        <v>1</v>
      </c>
      <c r="BY53" s="99">
        <f>IF(ISNA(MATCH(BW53,'Overlap Study'!$BU$250:$BU$261,0)),0,1)</f>
        <v>1</v>
      </c>
      <c r="BZ53" s="99">
        <f>IF(ISNA(MATCH(BW53,'Overlap Study'!$BJ$250:$BJ$261,0)),0,1)</f>
        <v>0</v>
      </c>
      <c r="CA53" s="99">
        <f>IF(ISNA(MATCH(BW53,'Overlap Study'!$AZ$250:$AZ$261,0)),0,1)</f>
        <v>0</v>
      </c>
      <c r="CB53" s="99">
        <f>IF(ISNA(MATCH(BW53,'Overlap Study'!$AT$250:$AT$261,0)),0,1)</f>
        <v>0</v>
      </c>
      <c r="CC53" s="99">
        <f>IF(ISNA(MATCH(BW53,'Overlap Study'!$AN$250:$AN$261,0)),0,1)</f>
        <v>0</v>
      </c>
      <c r="CD53" s="110">
        <f>IF(ISNA(MATCH(BW53,'Overlap Study'!$AH$250:$AH$261,0)),0,1)</f>
        <v>0</v>
      </c>
      <c r="CE53">
        <f t="shared" ca="1" si="10"/>
        <v>4</v>
      </c>
    </row>
    <row r="54" spans="2:83">
      <c r="B54" s="211">
        <v>33</v>
      </c>
      <c r="C54" s="99">
        <f t="shared" si="12"/>
        <v>10</v>
      </c>
      <c r="D54" s="110">
        <f t="shared" si="15"/>
        <v>0</v>
      </c>
      <c r="F54" s="112">
        <v>1126</v>
      </c>
      <c r="G54" s="202">
        <f t="shared" si="19"/>
        <v>1</v>
      </c>
      <c r="H54" s="10">
        <v>5</v>
      </c>
      <c r="N54" s="100">
        <v>1073</v>
      </c>
      <c r="O54" s="99">
        <f t="shared" si="20"/>
        <v>308</v>
      </c>
      <c r="Q54" s="158"/>
      <c r="S54" s="99"/>
      <c r="AB54" s="123">
        <f t="shared" si="14"/>
        <v>53</v>
      </c>
      <c r="AC54">
        <f t="shared" ca="1" si="8"/>
        <v>1</v>
      </c>
      <c r="AD54" s="111">
        <v>1126</v>
      </c>
      <c r="AE54" s="109">
        <f ca="1">SUM(INDIRECT(CONCATENATE(AA$5,AB54+1)):INDIRECT(CONCATENATE(AA$6,AB54+1)))</f>
        <v>5</v>
      </c>
      <c r="AF54" s="117">
        <f>IF(ISNA(MATCH(AD54,'Overlap Study'!BU$62:BU$157,0)),0,1)</f>
        <v>0</v>
      </c>
      <c r="AG54" s="99">
        <f>IF(ISNA(MATCH(AD54,'Overlap Study'!BJ$62:BJ$157,0)),0,1)</f>
        <v>0</v>
      </c>
      <c r="AH54" s="99">
        <f>IF(ISNA(MATCH($AD54,'Overlap Study'!AZ$62:AZ$157,0)),0,1)</f>
        <v>1</v>
      </c>
      <c r="AI54" s="99">
        <f>IF(ISNA(MATCH($AD54,'Overlap Study'!AT$62:AT$157,0)),0,1)</f>
        <v>1</v>
      </c>
      <c r="AJ54" s="99">
        <f>IF(ISNA(MATCH($AD54,'Overlap Study'!AN$62:AN$157,0)),0,1)</f>
        <v>1</v>
      </c>
      <c r="AK54" s="110">
        <f>IF(ISNA(MATCH($AD54,'Overlap Study'!AH$62:AH$157,0)),0,1)</f>
        <v>1</v>
      </c>
      <c r="AL54" s="117">
        <f>IF(ISNA(MATCH($AD54,'Overlap Study'!AB$62:AB$157,0)),0,1)</f>
        <v>1</v>
      </c>
      <c r="AM54" s="99">
        <f>IF(ISNA(MATCH($AD54,'Overlap Study'!V$62:V$157,0)),0,1)</f>
        <v>0</v>
      </c>
      <c r="AN54" s="99">
        <f>IF(ISNA(MATCH($AD54,'Overlap Study'!P$62:P$157,0)),0,1)</f>
        <v>0</v>
      </c>
      <c r="AO54" s="99">
        <f>IF(ISNA(MATCH($AD54,'Overlap Study'!H$53:H$132,0)),0,1)</f>
        <v>0</v>
      </c>
      <c r="AP54" s="110">
        <f>IF(ISNA(MATCH($AD54,'Overlap Study'!B$53:B$100,0)),0,1)</f>
        <v>0</v>
      </c>
      <c r="AT54" s="169">
        <v>60</v>
      </c>
      <c r="AU54" s="222">
        <f t="shared" si="2"/>
        <v>2</v>
      </c>
      <c r="AV54" s="99">
        <f>IF(ISNA(MATCH($AT54,'Overlap Study'!$BU$166:$BU$213,0)),0,1)</f>
        <v>0</v>
      </c>
      <c r="AW54" s="99">
        <f>IF(ISNA(MATCH(AT54,'Overlap Study'!BJ$166:BJ$213,0)),0,1)</f>
        <v>0</v>
      </c>
      <c r="AX54" s="99">
        <f>IF(ISNA(MATCH($AT54,'Overlap Study'!AZ$166:AZ$213,0)),0,1)</f>
        <v>1</v>
      </c>
      <c r="AY54" s="99">
        <f>IF(ISNA(MATCH($AT54,'Overlap Study'!AT$166:AT$213,0)),0,1)</f>
        <v>0</v>
      </c>
      <c r="AZ54" s="99">
        <f>IF(ISNA(MATCH($AT54,'Overlap Study'!AN$166:AN$213,0)),0,1)</f>
        <v>0</v>
      </c>
      <c r="BA54" s="99">
        <f>IF(ISNA(MATCH($AT54,'Overlap Study'!AH$166:AH$213,0)),0,1)</f>
        <v>0</v>
      </c>
      <c r="BB54" s="117">
        <f>IF(ISNA(MATCH(AT54,'Overlap Study'!$AB$166:$AB$213,0)),0,1)</f>
        <v>0</v>
      </c>
      <c r="BC54" s="99">
        <f>IF(ISNA(MATCH($AT54,'Overlap Study'!$V$166:$V$213,0)),0,1)</f>
        <v>0</v>
      </c>
      <c r="BD54" s="99">
        <f>IF(ISNA(MATCH($AT54,'Overlap Study'!$P$166:$P$213,0)),0,1)</f>
        <v>1</v>
      </c>
      <c r="BE54" s="99"/>
      <c r="BF54" s="110"/>
      <c r="BH54" s="100"/>
      <c r="BJ54" s="117"/>
      <c r="BK54" s="169">
        <v>294</v>
      </c>
      <c r="BL54" s="222">
        <f t="shared" si="21"/>
        <v>1</v>
      </c>
      <c r="BM54" s="99">
        <f>IF(ISNA(MATCH(BK54,'Overlap Study'!$BU$220:$BU$243,0)),0,1)</f>
        <v>1</v>
      </c>
      <c r="BN54" s="99">
        <f>IF(ISNA(MATCH(BK54,'Overlap Study'!$BJ$220:$BJ$243,0)),0,1)</f>
        <v>0</v>
      </c>
      <c r="BO54" s="99">
        <f>IF(ISNA(MATCH(BK54,'Overlap Study'!$AZ$220:$AZ$243,0)),0,1)</f>
        <v>0</v>
      </c>
      <c r="BP54" s="99">
        <f>IF(ISNA(MATCH(BK54,'Overlap Study'!$AT$220:$AT$243,0)),0,1)</f>
        <v>0</v>
      </c>
      <c r="BQ54" s="99">
        <f>IF(ISNA(MATCH(BK54,'Overlap Study'!$AN$220:$AN$243,0)),0,1)</f>
        <v>0</v>
      </c>
      <c r="BR54" s="110">
        <f>IF(ISNA(MATCH(BK54,'Overlap Study'!$AH$220:$AH$243,0)),0,1)</f>
        <v>0</v>
      </c>
      <c r="BS54">
        <f t="shared" ca="1" si="9"/>
        <v>2</v>
      </c>
      <c r="BW54" s="169">
        <v>2753</v>
      </c>
      <c r="BX54" s="222">
        <f t="shared" si="22"/>
        <v>1</v>
      </c>
      <c r="BY54" s="99">
        <f>IF(ISNA(MATCH(BW54,'Overlap Study'!$BU$250:$BU$261,0)),0,1)</f>
        <v>0</v>
      </c>
      <c r="BZ54" s="99">
        <f>IF(ISNA(MATCH(BW54,'Overlap Study'!$BJ$250:$BJ$261,0)),0,1)</f>
        <v>1</v>
      </c>
      <c r="CA54" s="99">
        <f>IF(ISNA(MATCH(BW54,'Overlap Study'!$AZ$250:$AZ$261,0)),0,1)</f>
        <v>0</v>
      </c>
      <c r="CB54" s="99">
        <f>IF(ISNA(MATCH(BW54,'Overlap Study'!$AT$250:$AT$261,0)),0,1)</f>
        <v>0</v>
      </c>
      <c r="CC54" s="99">
        <f>IF(ISNA(MATCH(BW54,'Overlap Study'!$AN$250:$AN$261,0)),0,1)</f>
        <v>0</v>
      </c>
      <c r="CD54" s="110">
        <f>IF(ISNA(MATCH(BW54,'Overlap Study'!$AH$250:$AH$261,0)),0,1)</f>
        <v>0</v>
      </c>
      <c r="CE54">
        <f t="shared" ca="1" si="10"/>
        <v>1</v>
      </c>
    </row>
    <row r="55" spans="2:83">
      <c r="B55" s="211">
        <v>33</v>
      </c>
      <c r="C55" s="99">
        <f t="shared" si="12"/>
        <v>11</v>
      </c>
      <c r="D55" s="110">
        <f t="shared" si="15"/>
        <v>11</v>
      </c>
      <c r="F55" s="211">
        <v>1503</v>
      </c>
      <c r="G55" s="202">
        <f t="shared" si="19"/>
        <v>1</v>
      </c>
      <c r="H55" s="10">
        <v>5</v>
      </c>
      <c r="N55" s="100">
        <v>1086</v>
      </c>
      <c r="O55" s="99">
        <f t="shared" si="20"/>
        <v>180</v>
      </c>
      <c r="AB55" s="123">
        <f t="shared" si="14"/>
        <v>54</v>
      </c>
      <c r="AC55">
        <f t="shared" ca="1" si="8"/>
        <v>1</v>
      </c>
      <c r="AD55" s="109">
        <v>1503</v>
      </c>
      <c r="AE55" s="109">
        <f ca="1">SUM(INDIRECT(CONCATENATE(AA$5,AB55+1)):INDIRECT(CONCATENATE(AA$6,AB55+1)))</f>
        <v>5</v>
      </c>
      <c r="AF55" s="117">
        <f>IF(ISNA(MATCH(AD55,'Overlap Study'!BU$62:BU$157,0)),0,1)</f>
        <v>0</v>
      </c>
      <c r="AG55" s="99">
        <f>IF(ISNA(MATCH(AD55,'Overlap Study'!BJ$62:BJ$157,0)),0,1)</f>
        <v>1</v>
      </c>
      <c r="AH55" s="99">
        <f>IF(ISNA(MATCH($AD55,'Overlap Study'!AZ$62:AZ$157,0)),0,1)</f>
        <v>1</v>
      </c>
      <c r="AI55" s="99">
        <f>IF(ISNA(MATCH($AD55,'Overlap Study'!AT$62:AT$157,0)),0,1)</f>
        <v>1</v>
      </c>
      <c r="AJ55" s="99">
        <f>IF(ISNA(MATCH($AD55,'Overlap Study'!AN$62:AN$157,0)),0,1)</f>
        <v>1</v>
      </c>
      <c r="AK55" s="110">
        <f>IF(ISNA(MATCH($AD55,'Overlap Study'!AH$62:AH$157,0)),0,1)</f>
        <v>1</v>
      </c>
      <c r="AL55" s="117">
        <f>IF(ISNA(MATCH($AD55,'Overlap Study'!AB$62:AB$157,0)),0,1)</f>
        <v>0</v>
      </c>
      <c r="AM55" s="99">
        <f>IF(ISNA(MATCH($AD55,'Overlap Study'!V$62:V$157,0)),0,1)</f>
        <v>0</v>
      </c>
      <c r="AN55" s="99">
        <f>IF(ISNA(MATCH($AD55,'Overlap Study'!P$62:P$157,0)),0,1)</f>
        <v>0</v>
      </c>
      <c r="AO55" s="99">
        <f>IF(ISNA(MATCH($AD55,'Overlap Study'!H$53:H$132,0)),0,1)</f>
        <v>0</v>
      </c>
      <c r="AP55" s="110">
        <f>IF(ISNA(MATCH($AD55,'Overlap Study'!B$53:B$100,0)),0,1)</f>
        <v>0</v>
      </c>
      <c r="AT55" s="201">
        <v>66</v>
      </c>
      <c r="AU55" s="222">
        <f t="shared" si="2"/>
        <v>2</v>
      </c>
      <c r="AV55" s="99">
        <f>IF(ISNA(MATCH($AT55,'Overlap Study'!$BU$166:$BU$213,0)),0,1)</f>
        <v>0</v>
      </c>
      <c r="AW55" s="99">
        <f>IF(ISNA(MATCH(AT55,'Overlap Study'!BJ$166:BJ$213,0)),0,1)</f>
        <v>0</v>
      </c>
      <c r="AX55" s="99">
        <f>IF(ISNA(MATCH($AT55,'Overlap Study'!AZ$166:AZ$213,0)),0,1)</f>
        <v>0</v>
      </c>
      <c r="AY55" s="99">
        <f>IF(ISNA(MATCH($AT55,'Overlap Study'!AT$166:AT$213,0)),0,1)</f>
        <v>0</v>
      </c>
      <c r="AZ55" s="99">
        <f>IF(ISNA(MATCH($AT55,'Overlap Study'!AN$166:AN$213,0)),0,1)</f>
        <v>0</v>
      </c>
      <c r="BA55" s="99">
        <f>IF(ISNA(MATCH($AT55,'Overlap Study'!AH$166:AH$213,0)),0,1)</f>
        <v>0</v>
      </c>
      <c r="BB55" s="117">
        <f>IF(ISNA(MATCH(AT55,'Overlap Study'!$AB$166:$AB$213,0)),0,1)</f>
        <v>1</v>
      </c>
      <c r="BC55" s="99">
        <f>IF(ISNA(MATCH($AT55,'Overlap Study'!$V$166:$V$213,0)),0,1)</f>
        <v>0</v>
      </c>
      <c r="BD55" s="99">
        <f>IF(ISNA(MATCH($AT55,'Overlap Study'!$P$166:$P$213,0)),0,1)</f>
        <v>1</v>
      </c>
      <c r="BE55" s="99"/>
      <c r="BF55" s="110"/>
      <c r="BH55" s="100"/>
      <c r="BJ55" s="117"/>
      <c r="BK55" s="169">
        <v>296</v>
      </c>
      <c r="BL55" s="222">
        <f t="shared" si="21"/>
        <v>1</v>
      </c>
      <c r="BM55" s="99">
        <f>IF(ISNA(MATCH(BK55,'Overlap Study'!$BU$220:$BU$243,0)),0,1)</f>
        <v>0</v>
      </c>
      <c r="BN55" s="99">
        <f>IF(ISNA(MATCH(BK55,'Overlap Study'!$BJ$220:$BJ$243,0)),0,1)</f>
        <v>0</v>
      </c>
      <c r="BO55" s="99">
        <f>IF(ISNA(MATCH(BK55,'Overlap Study'!$AZ$220:$AZ$243,0)),0,1)</f>
        <v>0</v>
      </c>
      <c r="BP55" s="99">
        <f>IF(ISNA(MATCH(BK55,'Overlap Study'!$AT$220:$AT$243,0)),0,1)</f>
        <v>0</v>
      </c>
      <c r="BQ55" s="99">
        <f>IF(ISNA(MATCH(BK55,'Overlap Study'!$AN$220:$AN$243,0)),0,1)</f>
        <v>1</v>
      </c>
      <c r="BR55" s="110">
        <f>IF(ISNA(MATCH(BK55,'Overlap Study'!$AH$220:$AH$243,0)),0,1)</f>
        <v>0</v>
      </c>
      <c r="BS55">
        <f t="shared" ca="1" si="9"/>
        <v>2</v>
      </c>
      <c r="BW55" s="169">
        <v>3138</v>
      </c>
      <c r="BX55" s="222">
        <f t="shared" si="22"/>
        <v>1</v>
      </c>
      <c r="BY55" s="99">
        <f>IF(ISNA(MATCH(BW55,'Overlap Study'!$BU$250:$BU$261,0)),0,1)</f>
        <v>1</v>
      </c>
      <c r="BZ55" s="99">
        <f>IF(ISNA(MATCH(BW55,'Overlap Study'!$BJ$250:$BJ$261,0)),0,1)</f>
        <v>0</v>
      </c>
      <c r="CA55" s="99">
        <f>IF(ISNA(MATCH(BW55,'Overlap Study'!$AZ$250:$AZ$261,0)),0,1)</f>
        <v>0</v>
      </c>
      <c r="CB55" s="99">
        <f>IF(ISNA(MATCH(BW55,'Overlap Study'!$AT$250:$AT$261,0)),0,1)</f>
        <v>0</v>
      </c>
      <c r="CC55" s="99">
        <f>IF(ISNA(MATCH(BW55,'Overlap Study'!$AN$250:$AN$261,0)),0,1)</f>
        <v>0</v>
      </c>
      <c r="CD55" s="110">
        <f>IF(ISNA(MATCH(BW55,'Overlap Study'!$AH$250:$AH$261,0)),0,1)</f>
        <v>0</v>
      </c>
      <c r="CE55">
        <f t="shared" ca="1" si="10"/>
        <v>1</v>
      </c>
    </row>
    <row r="56" spans="2:83" ht="13.5" thickBot="1">
      <c r="B56" s="111">
        <v>34</v>
      </c>
      <c r="C56" s="99">
        <f t="shared" si="12"/>
        <v>1</v>
      </c>
      <c r="D56" s="110">
        <f t="shared" si="15"/>
        <v>1</v>
      </c>
      <c r="F56" s="111">
        <v>64</v>
      </c>
      <c r="G56" s="202">
        <f t="shared" si="19"/>
        <v>1</v>
      </c>
      <c r="H56" s="10">
        <v>4</v>
      </c>
      <c r="N56" s="100">
        <v>1114</v>
      </c>
      <c r="O56" s="99">
        <f t="shared" si="20"/>
        <v>26</v>
      </c>
      <c r="AB56" s="123">
        <f t="shared" si="14"/>
        <v>55</v>
      </c>
      <c r="AC56">
        <f t="shared" ca="1" si="8"/>
        <v>1</v>
      </c>
      <c r="AD56" s="109">
        <v>1592</v>
      </c>
      <c r="AE56" s="109">
        <f ca="1">SUM(INDIRECT(CONCATENATE(AA$5,AB56+1)):INDIRECT(CONCATENATE(AA$6,AB56+1)))</f>
        <v>5</v>
      </c>
      <c r="AF56" s="117">
        <f>IF(ISNA(MATCH(AD56,'Overlap Study'!BU$62:BU$157,0)),0,1)</f>
        <v>1</v>
      </c>
      <c r="AG56" s="99">
        <f>IF(ISNA(MATCH(AD56,'Overlap Study'!BJ$62:BJ$157,0)),0,1)</f>
        <v>0</v>
      </c>
      <c r="AH56" s="99">
        <f>IF(ISNA(MATCH($AD56,'Overlap Study'!AZ$62:AZ$157,0)),0,1)</f>
        <v>1</v>
      </c>
      <c r="AI56" s="99">
        <f>IF(ISNA(MATCH($AD56,'Overlap Study'!AT$62:AT$157,0)),0,1)</f>
        <v>1</v>
      </c>
      <c r="AJ56" s="99">
        <f>IF(ISNA(MATCH($AD56,'Overlap Study'!AN$62:AN$157,0)),0,1)</f>
        <v>1</v>
      </c>
      <c r="AK56" s="110">
        <f>IF(ISNA(MATCH($AD56,'Overlap Study'!AH$62:AH$157,0)),0,1)</f>
        <v>1</v>
      </c>
      <c r="AL56" s="117">
        <f>IF(ISNA(MATCH($AD56,'Overlap Study'!AB$62:AB$157,0)),0,1)</f>
        <v>0</v>
      </c>
      <c r="AM56" s="99">
        <f>IF(ISNA(MATCH($AD56,'Overlap Study'!V$62:V$157,0)),0,1)</f>
        <v>0</v>
      </c>
      <c r="AN56" s="99">
        <f>IF(ISNA(MATCH($AD56,'Overlap Study'!P$62:P$157,0)),0,1)</f>
        <v>0</v>
      </c>
      <c r="AO56" s="99">
        <f>IF(ISNA(MATCH($AD56,'Overlap Study'!H$53:H$132,0)),0,1)</f>
        <v>0</v>
      </c>
      <c r="AP56" s="110">
        <f>IF(ISNA(MATCH($AD56,'Overlap Study'!B$53:B$100,0)),0,1)</f>
        <v>0</v>
      </c>
      <c r="AT56" s="169">
        <v>70</v>
      </c>
      <c r="AU56" s="222">
        <f t="shared" si="2"/>
        <v>2</v>
      </c>
      <c r="AV56" s="99">
        <f>IF(ISNA(MATCH($AT56,'Overlap Study'!$BU$166:$BU$213,0)),0,1)</f>
        <v>0</v>
      </c>
      <c r="AW56" s="99">
        <f>IF(ISNA(MATCH(AT56,'Overlap Study'!BJ$166:BJ$213,0)),0,1)</f>
        <v>1</v>
      </c>
      <c r="AX56" s="99">
        <f>IF(ISNA(MATCH($AT56,'Overlap Study'!AZ$166:AZ$213,0)),0,1)</f>
        <v>0</v>
      </c>
      <c r="AY56" s="99">
        <f>IF(ISNA(MATCH($AT56,'Overlap Study'!AT$166:AT$213,0)),0,1)</f>
        <v>0</v>
      </c>
      <c r="AZ56" s="99">
        <f>IF(ISNA(MATCH($AT56,'Overlap Study'!AN$166:AN$213,0)),0,1)</f>
        <v>1</v>
      </c>
      <c r="BA56" s="99">
        <f>IF(ISNA(MATCH($AT56,'Overlap Study'!AH$166:AH$213,0)),0,1)</f>
        <v>0</v>
      </c>
      <c r="BB56" s="117">
        <f>IF(ISNA(MATCH(AT56,'Overlap Study'!$AB$166:$AB$213,0)),0,1)</f>
        <v>0</v>
      </c>
      <c r="BC56" s="99">
        <f>IF(ISNA(MATCH($AT56,'Overlap Study'!$V$166:$V$213,0)),0,1)</f>
        <v>0</v>
      </c>
      <c r="BD56" s="99">
        <f>IF(ISNA(MATCH($AT56,'Overlap Study'!$P$166:$P$213,0)),0,1)</f>
        <v>0</v>
      </c>
      <c r="BE56" s="99"/>
      <c r="BF56" s="110"/>
      <c r="BH56" s="100"/>
      <c r="BJ56" s="117"/>
      <c r="BK56" s="169">
        <v>329</v>
      </c>
      <c r="BL56" s="222">
        <f t="shared" si="21"/>
        <v>1</v>
      </c>
      <c r="BM56" s="99">
        <f>IF(ISNA(MATCH(BK56,'Overlap Study'!$BU$220:$BU$243,0)),0,1)</f>
        <v>0</v>
      </c>
      <c r="BN56" s="99">
        <f>IF(ISNA(MATCH(BK56,'Overlap Study'!$BJ$220:$BJ$243,0)),0,1)</f>
        <v>1</v>
      </c>
      <c r="BO56" s="99">
        <f>IF(ISNA(MATCH(BK56,'Overlap Study'!$AZ$220:$AZ$243,0)),0,1)</f>
        <v>0</v>
      </c>
      <c r="BP56" s="99">
        <f>IF(ISNA(MATCH(BK56,'Overlap Study'!$AT$220:$AT$243,0)),0,1)</f>
        <v>0</v>
      </c>
      <c r="BQ56" s="99">
        <f>IF(ISNA(MATCH(BK56,'Overlap Study'!$AN$220:$AN$243,0)),0,1)</f>
        <v>0</v>
      </c>
      <c r="BR56" s="110">
        <f>IF(ISNA(MATCH(BK56,'Overlap Study'!$AH$220:$AH$243,0)),0,1)</f>
        <v>0</v>
      </c>
      <c r="BS56">
        <f t="shared" ca="1" si="9"/>
        <v>3</v>
      </c>
      <c r="BT56" s="158"/>
      <c r="BW56" s="172">
        <v>3357</v>
      </c>
      <c r="BX56" s="223">
        <f t="shared" si="22"/>
        <v>1</v>
      </c>
      <c r="BY56" s="98">
        <f>IF(ISNA(MATCH(BW56,'Overlap Study'!$BU$250:$BU$261,0)),0,1)</f>
        <v>1</v>
      </c>
      <c r="BZ56" s="98">
        <f>IF(ISNA(MATCH(BW56,'Overlap Study'!$BJ$250:$BJ$261,0)),0,1)</f>
        <v>0</v>
      </c>
      <c r="CA56" s="98">
        <f>IF(ISNA(MATCH(BW56,'Overlap Study'!$AZ$250:$AZ$261,0)),0,1)</f>
        <v>0</v>
      </c>
      <c r="CB56" s="98">
        <f>IF(ISNA(MATCH(BW56,'Overlap Study'!$AT$250:$AT$261,0)),0,1)</f>
        <v>0</v>
      </c>
      <c r="CC56" s="98">
        <f>IF(ISNA(MATCH(BW56,'Overlap Study'!$AN$250:$AN$261,0)),0,1)</f>
        <v>0</v>
      </c>
      <c r="CD56" s="114">
        <f>IF(ISNA(MATCH(BW56,'Overlap Study'!$AH$250:$AH$261,0)),0,1)</f>
        <v>0</v>
      </c>
      <c r="CE56">
        <f ca="1">INDEX($AD$2:$AE$403,MATCH(BW56,$AD$2:$AD$403,0),2)</f>
        <v>1</v>
      </c>
    </row>
    <row r="57" spans="2:83" ht="13.5" thickBot="1">
      <c r="B57" s="109">
        <v>37</v>
      </c>
      <c r="C57" s="99">
        <f t="shared" si="12"/>
        <v>1</v>
      </c>
      <c r="D57" s="110">
        <f t="shared" si="15"/>
        <v>0</v>
      </c>
      <c r="F57" s="109">
        <v>66</v>
      </c>
      <c r="G57" s="202">
        <f t="shared" si="19"/>
        <v>1</v>
      </c>
      <c r="H57" s="10">
        <v>4</v>
      </c>
      <c r="N57" s="238">
        <v>1124</v>
      </c>
      <c r="O57" s="99">
        <f t="shared" si="20"/>
        <v>77</v>
      </c>
      <c r="AB57" s="123">
        <f t="shared" si="14"/>
        <v>56</v>
      </c>
      <c r="AC57">
        <f t="shared" ca="1" si="8"/>
        <v>1</v>
      </c>
      <c r="AD57" s="109">
        <v>64</v>
      </c>
      <c r="AE57" s="109">
        <f ca="1">SUM(INDIRECT(CONCATENATE(AA$5,AB57+1)):INDIRECT(CONCATENATE(AA$6,AB57+1)))</f>
        <v>4</v>
      </c>
      <c r="AF57" s="117">
        <f>IF(ISNA(MATCH(AD57,'Overlap Study'!BU$62:BU$157,0)),0,1)</f>
        <v>0</v>
      </c>
      <c r="AG57" s="99">
        <f>IF(ISNA(MATCH(AD57,'Overlap Study'!BJ$62:BJ$157,0)),0,1)</f>
        <v>0</v>
      </c>
      <c r="AH57" s="99">
        <f>IF(ISNA(MATCH($AD57,'Overlap Study'!AZ$62:AZ$157,0)),0,1)</f>
        <v>0</v>
      </c>
      <c r="AI57" s="99">
        <f>IF(ISNA(MATCH($AD57,'Overlap Study'!AT$62:AT$157,0)),0,1)</f>
        <v>0</v>
      </c>
      <c r="AJ57" s="99">
        <f>IF(ISNA(MATCH($AD57,'Overlap Study'!AN$62:AN$157,0)),0,1)</f>
        <v>0</v>
      </c>
      <c r="AK57" s="110">
        <f>IF(ISNA(MATCH($AD57,'Overlap Study'!AH$62:AH$157,0)),0,1)</f>
        <v>1</v>
      </c>
      <c r="AL57" s="117">
        <f>IF(ISNA(MATCH($AD57,'Overlap Study'!AB$62:AB$157,0)),0,1)</f>
        <v>1</v>
      </c>
      <c r="AM57" s="99">
        <f>IF(ISNA(MATCH($AD57,'Overlap Study'!V$62:V$157,0)),0,1)</f>
        <v>0</v>
      </c>
      <c r="AN57" s="99">
        <f>IF(ISNA(MATCH($AD57,'Overlap Study'!P$62:P$157,0)),0,1)</f>
        <v>1</v>
      </c>
      <c r="AO57" s="99">
        <f>IF(ISNA(MATCH($AD57,'Overlap Study'!H$53:H$132,0)),0,1)</f>
        <v>0</v>
      </c>
      <c r="AP57" s="110">
        <f>IF(ISNA(MATCH($AD57,'Overlap Study'!B$53:B$100,0)),0,1)</f>
        <v>1</v>
      </c>
      <c r="AT57" s="169">
        <v>74</v>
      </c>
      <c r="AU57" s="222">
        <f t="shared" si="2"/>
        <v>2</v>
      </c>
      <c r="AV57" s="99">
        <f>IF(ISNA(MATCH($AT57,'Overlap Study'!$BU$166:$BU$213,0)),0,1)</f>
        <v>0</v>
      </c>
      <c r="AW57" s="99">
        <f>IF(ISNA(MATCH(AT57,'Overlap Study'!BJ$166:BJ$213,0)),0,1)</f>
        <v>0</v>
      </c>
      <c r="AX57" s="99">
        <f>IF(ISNA(MATCH($AT57,'Overlap Study'!AZ$166:AZ$213,0)),0,1)</f>
        <v>0</v>
      </c>
      <c r="AY57" s="99">
        <f>IF(ISNA(MATCH($AT57,'Overlap Study'!AT$166:AT$213,0)),0,1)</f>
        <v>0</v>
      </c>
      <c r="AZ57" s="99">
        <f>IF(ISNA(MATCH($AT57,'Overlap Study'!AN$166:AN$213,0)),0,1)</f>
        <v>0</v>
      </c>
      <c r="BA57" s="99">
        <f>IF(ISNA(MATCH($AT57,'Overlap Study'!AH$166:AH$213,0)),0,1)</f>
        <v>1</v>
      </c>
      <c r="BB57" s="117">
        <f>IF(ISNA(MATCH(AT57,'Overlap Study'!$AB$166:$AB$213,0)),0,1)</f>
        <v>0</v>
      </c>
      <c r="BC57" s="99">
        <f>IF(ISNA(MATCH($AT57,'Overlap Study'!$V$166:$V$213,0)),0,1)</f>
        <v>1</v>
      </c>
      <c r="BD57" s="99">
        <f>IF(ISNA(MATCH($AT57,'Overlap Study'!$P$166:$P$213,0)),0,1)</f>
        <v>0</v>
      </c>
      <c r="BE57" s="99"/>
      <c r="BF57" s="110"/>
      <c r="BH57" s="100"/>
      <c r="BJ57" s="117"/>
      <c r="BK57" s="169">
        <v>337</v>
      </c>
      <c r="BL57" s="222">
        <f t="shared" si="21"/>
        <v>1</v>
      </c>
      <c r="BM57" s="99">
        <f>IF(ISNA(MATCH(BK57,'Overlap Study'!$BU$220:$BU$243,0)),0,1)</f>
        <v>0</v>
      </c>
      <c r="BN57" s="99">
        <f>IF(ISNA(MATCH(BK57,'Overlap Study'!$BJ$220:$BJ$243,0)),0,1)</f>
        <v>0</v>
      </c>
      <c r="BO57" s="99">
        <f>IF(ISNA(MATCH(BK57,'Overlap Study'!$AZ$220:$AZ$243,0)),0,1)</f>
        <v>0</v>
      </c>
      <c r="BP57" s="99">
        <f>IF(ISNA(MATCH(BK57,'Overlap Study'!$AT$220:$AT$243,0)),0,1)</f>
        <v>0</v>
      </c>
      <c r="BQ57" s="99">
        <f>IF(ISNA(MATCH(BK57,'Overlap Study'!$AN$220:$AN$243,0)),0,1)</f>
        <v>0</v>
      </c>
      <c r="BR57" s="110">
        <f>IF(ISNA(MATCH(BK57,'Overlap Study'!$AH$220:$AH$243,0)),0,1)</f>
        <v>1</v>
      </c>
      <c r="BS57">
        <f t="shared" ca="1" si="9"/>
        <v>2</v>
      </c>
      <c r="BT57" s="158"/>
      <c r="BY57">
        <f t="shared" ref="BY57:CD57" si="23">SUM(BY2:BY56)</f>
        <v>12</v>
      </c>
      <c r="BZ57">
        <f t="shared" si="23"/>
        <v>12</v>
      </c>
      <c r="CA57">
        <f t="shared" si="23"/>
        <v>12</v>
      </c>
      <c r="CB57">
        <f t="shared" si="23"/>
        <v>12</v>
      </c>
      <c r="CC57">
        <f t="shared" si="23"/>
        <v>12</v>
      </c>
      <c r="CD57">
        <f t="shared" si="23"/>
        <v>12</v>
      </c>
    </row>
    <row r="58" spans="2:83">
      <c r="B58" s="113">
        <v>37</v>
      </c>
      <c r="C58" s="99">
        <f t="shared" si="12"/>
        <v>2</v>
      </c>
      <c r="D58" s="110">
        <f t="shared" si="15"/>
        <v>2</v>
      </c>
      <c r="F58" s="109">
        <v>103</v>
      </c>
      <c r="G58" s="202">
        <f t="shared" si="19"/>
        <v>1</v>
      </c>
      <c r="H58" s="10">
        <v>4</v>
      </c>
      <c r="N58" s="100">
        <v>1218</v>
      </c>
      <c r="O58" s="99">
        <f t="shared" si="20"/>
        <v>78</v>
      </c>
      <c r="AB58" s="123">
        <f t="shared" si="14"/>
        <v>57</v>
      </c>
      <c r="AC58">
        <f t="shared" ca="1" si="8"/>
        <v>1</v>
      </c>
      <c r="AD58" s="109">
        <v>66</v>
      </c>
      <c r="AE58" s="109">
        <f ca="1">SUM(INDIRECT(CONCATENATE(AA$5,AB58+1)):INDIRECT(CONCATENATE(AA$6,AB58+1)))</f>
        <v>4</v>
      </c>
      <c r="AF58" s="117">
        <f>IF(ISNA(MATCH(AD58,'Overlap Study'!BU$62:BU$157,0)),0,1)</f>
        <v>0</v>
      </c>
      <c r="AG58" s="99">
        <f>IF(ISNA(MATCH(AD58,'Overlap Study'!BJ$62:BJ$157,0)),0,1)</f>
        <v>0</v>
      </c>
      <c r="AH58" s="99">
        <f>IF(ISNA(MATCH($AD58,'Overlap Study'!AZ$62:AZ$157,0)),0,1)</f>
        <v>0</v>
      </c>
      <c r="AI58" s="99">
        <f>IF(ISNA(MATCH($AD58,'Overlap Study'!AT$62:AT$157,0)),0,1)</f>
        <v>0</v>
      </c>
      <c r="AJ58" s="99">
        <f>IF(ISNA(MATCH($AD58,'Overlap Study'!AN$62:AN$157,0)),0,1)</f>
        <v>1</v>
      </c>
      <c r="AK58" s="110">
        <f>IF(ISNA(MATCH($AD58,'Overlap Study'!AH$62:AH$157,0)),0,1)</f>
        <v>1</v>
      </c>
      <c r="AL58" s="117">
        <f>IF(ISNA(MATCH($AD58,'Overlap Study'!AB$62:AB$157,0)),0,1)</f>
        <v>1</v>
      </c>
      <c r="AM58" s="99">
        <f>IF(ISNA(MATCH($AD58,'Overlap Study'!V$62:V$157,0)),0,1)</f>
        <v>0</v>
      </c>
      <c r="AN58" s="99">
        <f>IF(ISNA(MATCH($AD58,'Overlap Study'!P$62:P$157,0)),0,1)</f>
        <v>1</v>
      </c>
      <c r="AO58" s="99">
        <f>IF(ISNA(MATCH($AD58,'Overlap Study'!H$53:H$132,0)),0,1)</f>
        <v>0</v>
      </c>
      <c r="AP58" s="110">
        <f>IF(ISNA(MATCH($AD58,'Overlap Study'!B$53:B$100,0)),0,1)</f>
        <v>0</v>
      </c>
      <c r="AT58" s="169">
        <v>102</v>
      </c>
      <c r="AU58" s="222">
        <f t="shared" si="2"/>
        <v>2</v>
      </c>
      <c r="AV58" s="99">
        <f>IF(ISNA(MATCH($AT58,'Overlap Study'!$BU$166:$BU$213,0)),0,1)</f>
        <v>1</v>
      </c>
      <c r="AW58" s="99">
        <f>IF(ISNA(MATCH(AT58,'Overlap Study'!BJ$166:BJ$213,0)),0,1)</f>
        <v>1</v>
      </c>
      <c r="AX58" s="99">
        <f>IF(ISNA(MATCH($AT58,'Overlap Study'!AZ$166:AZ$213,0)),0,1)</f>
        <v>0</v>
      </c>
      <c r="AY58" s="99">
        <f>IF(ISNA(MATCH($AT58,'Overlap Study'!AT$166:AT$213,0)),0,1)</f>
        <v>0</v>
      </c>
      <c r="AZ58" s="99">
        <f>IF(ISNA(MATCH($AT58,'Overlap Study'!AN$166:AN$213,0)),0,1)</f>
        <v>0</v>
      </c>
      <c r="BA58" s="99">
        <f>IF(ISNA(MATCH($AT58,'Overlap Study'!AH$166:AH$213,0)),0,1)</f>
        <v>0</v>
      </c>
      <c r="BB58" s="117">
        <f>IF(ISNA(MATCH(AT58,'Overlap Study'!$AB$166:$AB$213,0)),0,1)</f>
        <v>0</v>
      </c>
      <c r="BC58" s="99">
        <f>IF(ISNA(MATCH($AT58,'Overlap Study'!$V$166:$V$213,0)),0,1)</f>
        <v>0</v>
      </c>
      <c r="BD58" s="99">
        <f>IF(ISNA(MATCH($AT58,'Overlap Study'!$P$166:$P$213,0)),0,1)</f>
        <v>0</v>
      </c>
      <c r="BE58" s="99"/>
      <c r="BF58" s="110"/>
      <c r="BH58" s="100"/>
      <c r="BJ58" s="117"/>
      <c r="BK58" s="169">
        <v>348</v>
      </c>
      <c r="BL58" s="222">
        <f t="shared" si="21"/>
        <v>1</v>
      </c>
      <c r="BM58" s="99">
        <f>IF(ISNA(MATCH(BK58,'Overlap Study'!$BU$220:$BU$243,0)),0,1)</f>
        <v>0</v>
      </c>
      <c r="BN58" s="99">
        <f>IF(ISNA(MATCH(BK58,'Overlap Study'!$BJ$220:$BJ$243,0)),0,1)</f>
        <v>0</v>
      </c>
      <c r="BO58" s="99">
        <f>IF(ISNA(MATCH(BK58,'Overlap Study'!$AZ$220:$AZ$243,0)),0,1)</f>
        <v>1</v>
      </c>
      <c r="BP58" s="99">
        <f>IF(ISNA(MATCH(BK58,'Overlap Study'!$AT$220:$AT$243,0)),0,1)</f>
        <v>0</v>
      </c>
      <c r="BQ58" s="99">
        <f>IF(ISNA(MATCH(BK58,'Overlap Study'!$AN$220:$AN$243,0)),0,1)</f>
        <v>0</v>
      </c>
      <c r="BR58" s="110">
        <f>IF(ISNA(MATCH(BK58,'Overlap Study'!$AH$220:$AH$243,0)),0,1)</f>
        <v>0</v>
      </c>
      <c r="BS58">
        <f t="shared" ca="1" si="9"/>
        <v>1</v>
      </c>
      <c r="BT58" s="100"/>
    </row>
    <row r="59" spans="2:83">
      <c r="B59" s="109">
        <v>38</v>
      </c>
      <c r="C59" s="99">
        <f t="shared" si="12"/>
        <v>1</v>
      </c>
      <c r="D59" s="110">
        <f t="shared" si="15"/>
        <v>1</v>
      </c>
      <c r="F59" s="211">
        <v>107</v>
      </c>
      <c r="G59" s="202">
        <f t="shared" si="19"/>
        <v>1</v>
      </c>
      <c r="H59" s="10">
        <v>4</v>
      </c>
      <c r="N59" s="100">
        <v>1305</v>
      </c>
      <c r="O59" s="99">
        <f t="shared" si="20"/>
        <v>79</v>
      </c>
      <c r="Q59" s="100"/>
      <c r="AB59" s="123">
        <f t="shared" si="14"/>
        <v>58</v>
      </c>
      <c r="AC59">
        <f t="shared" ca="1" si="8"/>
        <v>1</v>
      </c>
      <c r="AD59" s="111">
        <v>103</v>
      </c>
      <c r="AE59" s="109">
        <f ca="1">SUM(INDIRECT(CONCATENATE(AA$5,AB59+1)):INDIRECT(CONCATENATE(AA$6,AB59+1)))</f>
        <v>4</v>
      </c>
      <c r="AF59" s="117">
        <f>IF(ISNA(MATCH(AD59,'Overlap Study'!BU$62:BU$157,0)),0,1)</f>
        <v>0</v>
      </c>
      <c r="AG59" s="99">
        <f>IF(ISNA(MATCH(AD59,'Overlap Study'!BJ$62:BJ$157,0)),0,1)</f>
        <v>0</v>
      </c>
      <c r="AH59" s="99">
        <f>IF(ISNA(MATCH($AD59,'Overlap Study'!AZ$62:AZ$157,0)),0,1)</f>
        <v>1</v>
      </c>
      <c r="AI59" s="99">
        <f>IF(ISNA(MATCH($AD59,'Overlap Study'!AT$62:AT$157,0)),0,1)</f>
        <v>0</v>
      </c>
      <c r="AJ59" s="99">
        <f>IF(ISNA(MATCH($AD59,'Overlap Study'!AN$62:AN$157,0)),0,1)</f>
        <v>1</v>
      </c>
      <c r="AK59" s="110">
        <f>IF(ISNA(MATCH($AD59,'Overlap Study'!AH$62:AH$157,0)),0,1)</f>
        <v>1</v>
      </c>
      <c r="AL59" s="117">
        <f>IF(ISNA(MATCH($AD59,'Overlap Study'!AB$62:AB$157,0)),0,1)</f>
        <v>0</v>
      </c>
      <c r="AM59" s="99">
        <f>IF(ISNA(MATCH($AD59,'Overlap Study'!V$62:V$157,0)),0,1)</f>
        <v>1</v>
      </c>
      <c r="AN59" s="99">
        <f>IF(ISNA(MATCH($AD59,'Overlap Study'!P$62:P$157,0)),0,1)</f>
        <v>0</v>
      </c>
      <c r="AO59" s="99">
        <f>IF(ISNA(MATCH($AD59,'Overlap Study'!H$53:H$132,0)),0,1)</f>
        <v>0</v>
      </c>
      <c r="AP59" s="110">
        <f>IF(ISNA(MATCH($AD59,'Overlap Study'!B$53:B$100,0)),0,1)</f>
        <v>0</v>
      </c>
      <c r="AT59" s="169">
        <v>108</v>
      </c>
      <c r="AU59" s="222">
        <f t="shared" si="2"/>
        <v>2</v>
      </c>
      <c r="AV59" s="99">
        <f>IF(ISNA(MATCH($AT59,'Overlap Study'!$BU$166:$BU$213,0)),0,1)</f>
        <v>0</v>
      </c>
      <c r="AW59" s="99">
        <f>IF(ISNA(MATCH(AT59,'Overlap Study'!BJ$166:BJ$213,0)),0,1)</f>
        <v>0</v>
      </c>
      <c r="AX59" s="99">
        <f>IF(ISNA(MATCH($AT59,'Overlap Study'!AZ$166:AZ$213,0)),0,1)</f>
        <v>0</v>
      </c>
      <c r="AY59" s="99">
        <f>IF(ISNA(MATCH($AT59,'Overlap Study'!AT$166:AT$213,0)),0,1)</f>
        <v>0</v>
      </c>
      <c r="AZ59" s="99">
        <f>IF(ISNA(MATCH($AT59,'Overlap Study'!AN$166:AN$213,0)),0,1)</f>
        <v>0</v>
      </c>
      <c r="BA59" s="99">
        <f>IF(ISNA(MATCH($AT59,'Overlap Study'!AH$166:AH$213,0)),0,1)</f>
        <v>1</v>
      </c>
      <c r="BB59" s="117">
        <f>IF(ISNA(MATCH(AT59,'Overlap Study'!$AB$166:$AB$213,0)),0,1)</f>
        <v>0</v>
      </c>
      <c r="BC59" s="99">
        <f>IF(ISNA(MATCH($AT59,'Overlap Study'!$V$166:$V$213,0)),0,1)</f>
        <v>0</v>
      </c>
      <c r="BD59" s="99">
        <f>IF(ISNA(MATCH($AT59,'Overlap Study'!$P$166:$P$213,0)),0,1)</f>
        <v>1</v>
      </c>
      <c r="BE59" s="99"/>
      <c r="BF59" s="110"/>
      <c r="BH59" s="158"/>
      <c r="BJ59" s="117"/>
      <c r="BK59" s="169">
        <v>365</v>
      </c>
      <c r="BL59" s="222">
        <f t="shared" si="21"/>
        <v>1</v>
      </c>
      <c r="BM59" s="99">
        <f>IF(ISNA(MATCH(BK59,'Overlap Study'!$BU$220:$BU$243,0)),0,1)</f>
        <v>0</v>
      </c>
      <c r="BN59" s="99">
        <f>IF(ISNA(MATCH(BK59,'Overlap Study'!$BJ$220:$BJ$243,0)),0,1)</f>
        <v>0</v>
      </c>
      <c r="BO59" s="99">
        <f>IF(ISNA(MATCH(BK59,'Overlap Study'!$AZ$220:$AZ$243,0)),0,1)</f>
        <v>1</v>
      </c>
      <c r="BP59" s="99">
        <f>IF(ISNA(MATCH(BK59,'Overlap Study'!$AT$220:$AT$243,0)),0,1)</f>
        <v>0</v>
      </c>
      <c r="BQ59" s="99">
        <f>IF(ISNA(MATCH(BK59,'Overlap Study'!$AN$220:$AN$243,0)),0,1)</f>
        <v>0</v>
      </c>
      <c r="BR59" s="110">
        <f>IF(ISNA(MATCH(BK59,'Overlap Study'!$AH$220:$AH$243,0)),0,1)</f>
        <v>0</v>
      </c>
      <c r="BS59">
        <f t="shared" ca="1" si="9"/>
        <v>10</v>
      </c>
      <c r="BT59" s="100"/>
    </row>
    <row r="60" spans="2:83">
      <c r="B60" s="109">
        <v>39</v>
      </c>
      <c r="C60" s="99">
        <f t="shared" si="12"/>
        <v>1</v>
      </c>
      <c r="D60" s="110">
        <f t="shared" si="15"/>
        <v>0</v>
      </c>
      <c r="F60" s="211">
        <v>141</v>
      </c>
      <c r="G60" s="202">
        <f t="shared" si="19"/>
        <v>1</v>
      </c>
      <c r="H60" s="10">
        <v>4</v>
      </c>
      <c r="N60" s="100">
        <v>1306</v>
      </c>
      <c r="O60" s="99">
        <f t="shared" si="20"/>
        <v>326</v>
      </c>
      <c r="Q60" s="100"/>
      <c r="AB60" s="123">
        <f t="shared" si="14"/>
        <v>59</v>
      </c>
      <c r="AC60">
        <f t="shared" ca="1" si="8"/>
        <v>1</v>
      </c>
      <c r="AD60" s="112">
        <v>107</v>
      </c>
      <c r="AE60" s="109">
        <f ca="1">SUM(INDIRECT(CONCATENATE(AA$5,AB60+1)):INDIRECT(CONCATENATE(AA$6,AB60+1)))</f>
        <v>4</v>
      </c>
      <c r="AF60" s="117">
        <f>IF(ISNA(MATCH(AD60,'Overlap Study'!BU$62:BU$157,0)),0,1)</f>
        <v>0</v>
      </c>
      <c r="AG60" s="99">
        <f>IF(ISNA(MATCH(AD60,'Overlap Study'!BJ$62:BJ$157,0)),0,1)</f>
        <v>1</v>
      </c>
      <c r="AH60" s="99">
        <f>IF(ISNA(MATCH($AD60,'Overlap Study'!AZ$62:AZ$157,0)),0,1)</f>
        <v>0</v>
      </c>
      <c r="AI60" s="99">
        <f>IF(ISNA(MATCH($AD60,'Overlap Study'!AT$62:AT$157,0)),0,1)</f>
        <v>1</v>
      </c>
      <c r="AJ60" s="99">
        <f>IF(ISNA(MATCH($AD60,'Overlap Study'!AN$62:AN$157,0)),0,1)</f>
        <v>0</v>
      </c>
      <c r="AK60" s="110">
        <f>IF(ISNA(MATCH($AD60,'Overlap Study'!AH$62:AH$157,0)),0,1)</f>
        <v>1</v>
      </c>
      <c r="AL60" s="117">
        <f>IF(ISNA(MATCH($AD60,'Overlap Study'!AB$62:AB$157,0)),0,1)</f>
        <v>1</v>
      </c>
      <c r="AM60" s="99">
        <f>IF(ISNA(MATCH($AD60,'Overlap Study'!V$62:V$157,0)),0,1)</f>
        <v>0</v>
      </c>
      <c r="AN60" s="99">
        <f>IF(ISNA(MATCH($AD60,'Overlap Study'!P$62:P$157,0)),0,1)</f>
        <v>0</v>
      </c>
      <c r="AO60" s="99">
        <f>IF(ISNA(MATCH($AD60,'Overlap Study'!H$53:H$132,0)),0,1)</f>
        <v>0</v>
      </c>
      <c r="AP60" s="110">
        <f>IF(ISNA(MATCH($AD60,'Overlap Study'!B$53:B$100,0)),0,1)</f>
        <v>0</v>
      </c>
      <c r="AT60" s="169">
        <v>135</v>
      </c>
      <c r="AU60" s="222">
        <f t="shared" si="2"/>
        <v>2</v>
      </c>
      <c r="AV60" s="99">
        <f>IF(ISNA(MATCH($AT60,'Overlap Study'!$BU$166:$BU$213,0)),0,1)</f>
        <v>0</v>
      </c>
      <c r="AW60" s="99">
        <f>IF(ISNA(MATCH(AT60,'Overlap Study'!BJ$166:BJ$213,0)),0,1)</f>
        <v>1</v>
      </c>
      <c r="AX60" s="99">
        <f>IF(ISNA(MATCH($AT60,'Overlap Study'!AZ$166:AZ$213,0)),0,1)</f>
        <v>0</v>
      </c>
      <c r="AY60" s="99">
        <f>IF(ISNA(MATCH($AT60,'Overlap Study'!AT$166:AT$213,0)),0,1)</f>
        <v>0</v>
      </c>
      <c r="AZ60" s="99">
        <f>IF(ISNA(MATCH($AT60,'Overlap Study'!AN$166:AN$213,0)),0,1)</f>
        <v>0</v>
      </c>
      <c r="BA60" s="99">
        <f>IF(ISNA(MATCH($AT60,'Overlap Study'!AH$166:AH$213,0)),0,1)</f>
        <v>1</v>
      </c>
      <c r="BB60" s="117">
        <f>IF(ISNA(MATCH(AT60,'Overlap Study'!$AB$166:$AB$213,0)),0,1)</f>
        <v>0</v>
      </c>
      <c r="BC60" s="99">
        <f>IF(ISNA(MATCH($AT60,'Overlap Study'!$V$166:$V$213,0)),0,1)</f>
        <v>0</v>
      </c>
      <c r="BD60" s="99">
        <f>IF(ISNA(MATCH($AT60,'Overlap Study'!$P$166:$P$213,0)),0,1)</f>
        <v>0</v>
      </c>
      <c r="BE60" s="99"/>
      <c r="BF60" s="110"/>
      <c r="BH60" s="158"/>
      <c r="BJ60" s="117"/>
      <c r="BK60" s="169">
        <v>368</v>
      </c>
      <c r="BL60" s="222">
        <f t="shared" si="21"/>
        <v>1</v>
      </c>
      <c r="BM60" s="99">
        <f>IF(ISNA(MATCH(BK60,'Overlap Study'!$BU$220:$BU$243,0)),0,1)</f>
        <v>0</v>
      </c>
      <c r="BN60" s="99">
        <f>IF(ISNA(MATCH(BK60,'Overlap Study'!$BJ$220:$BJ$243,0)),0,1)</f>
        <v>0</v>
      </c>
      <c r="BO60" s="99">
        <f>IF(ISNA(MATCH(BK60,'Overlap Study'!$AZ$220:$AZ$243,0)),0,1)</f>
        <v>1</v>
      </c>
      <c r="BP60" s="99">
        <f>IF(ISNA(MATCH(BK60,'Overlap Study'!$AT$220:$AT$243,0)),0,1)</f>
        <v>0</v>
      </c>
      <c r="BQ60" s="99">
        <f>IF(ISNA(MATCH(BK60,'Overlap Study'!$AN$220:$AN$243,0)),0,1)</f>
        <v>0</v>
      </c>
      <c r="BR60" s="110">
        <f>IF(ISNA(MATCH(BK60,'Overlap Study'!$AH$220:$AH$243,0)),0,1)</f>
        <v>0</v>
      </c>
      <c r="BS60">
        <f t="shared" ca="1" si="9"/>
        <v>4</v>
      </c>
      <c r="BT60" s="100"/>
    </row>
    <row r="61" spans="2:83">
      <c r="B61" s="109">
        <v>39</v>
      </c>
      <c r="C61" s="99">
        <f t="shared" si="12"/>
        <v>2</v>
      </c>
      <c r="D61" s="110">
        <f t="shared" si="15"/>
        <v>2</v>
      </c>
      <c r="F61" s="109">
        <v>157</v>
      </c>
      <c r="G61" s="202">
        <f t="shared" si="19"/>
        <v>1</v>
      </c>
      <c r="H61" s="10">
        <v>4</v>
      </c>
      <c r="N61" s="100">
        <v>1511</v>
      </c>
      <c r="O61" s="99">
        <f t="shared" si="20"/>
        <v>80</v>
      </c>
      <c r="Q61" s="100"/>
      <c r="AB61" s="123">
        <f t="shared" si="14"/>
        <v>60</v>
      </c>
      <c r="AC61">
        <f t="shared" ca="1" si="8"/>
        <v>1</v>
      </c>
      <c r="AD61" s="109">
        <v>157</v>
      </c>
      <c r="AE61" s="109">
        <f ca="1">SUM(INDIRECT(CONCATENATE(AA$5,AB61+1)):INDIRECT(CONCATENATE(AA$6,AB61+1)))</f>
        <v>4</v>
      </c>
      <c r="AF61" s="117">
        <f>IF(ISNA(MATCH(AD61,'Overlap Study'!BU$62:BU$157,0)),0,1)</f>
        <v>0</v>
      </c>
      <c r="AG61" s="99">
        <f>IF(ISNA(MATCH(AD61,'Overlap Study'!BJ$62:BJ$157,0)),0,1)</f>
        <v>0</v>
      </c>
      <c r="AH61" s="99">
        <f>IF(ISNA(MATCH($AD61,'Overlap Study'!AZ$62:AZ$157,0)),0,1)</f>
        <v>0</v>
      </c>
      <c r="AI61" s="99">
        <f>IF(ISNA(MATCH($AD61,'Overlap Study'!AT$62:AT$157,0)),0,1)</f>
        <v>0</v>
      </c>
      <c r="AJ61" s="99">
        <f>IF(ISNA(MATCH($AD61,'Overlap Study'!AN$62:AN$157,0)),0,1)</f>
        <v>0</v>
      </c>
      <c r="AK61" s="110">
        <f>IF(ISNA(MATCH($AD61,'Overlap Study'!AH$62:AH$157,0)),0,1)</f>
        <v>0</v>
      </c>
      <c r="AL61" s="117">
        <f>IF(ISNA(MATCH($AD61,'Overlap Study'!AB$62:AB$157,0)),0,1)</f>
        <v>1</v>
      </c>
      <c r="AM61" s="99">
        <f>IF(ISNA(MATCH($AD61,'Overlap Study'!V$62:V$157,0)),0,1)</f>
        <v>1</v>
      </c>
      <c r="AN61" s="99">
        <f>IF(ISNA(MATCH($AD61,'Overlap Study'!P$62:P$157,0)),0,1)</f>
        <v>1</v>
      </c>
      <c r="AO61" s="99">
        <f>IF(ISNA(MATCH($AD61,'Overlap Study'!H$53:H$132,0)),0,1)</f>
        <v>0</v>
      </c>
      <c r="AP61" s="110">
        <f>IF(ISNA(MATCH($AD61,'Overlap Study'!B$53:B$100,0)),0,1)</f>
        <v>1</v>
      </c>
      <c r="AT61" s="171">
        <v>141</v>
      </c>
      <c r="AU61" s="222">
        <f t="shared" si="2"/>
        <v>2</v>
      </c>
      <c r="AV61" s="99">
        <f>IF(ISNA(MATCH($AT61,'Overlap Study'!$BU$166:$BU$213,0)),0,1)</f>
        <v>1</v>
      </c>
      <c r="AW61" s="99">
        <f>IF(ISNA(MATCH(AT61,'Overlap Study'!BJ$166:BJ$213,0)),0,1)</f>
        <v>0</v>
      </c>
      <c r="AX61" s="99">
        <f>IF(ISNA(MATCH($AT61,'Overlap Study'!AZ$166:AZ$213,0)),0,1)</f>
        <v>1</v>
      </c>
      <c r="AY61" s="99">
        <f>IF(ISNA(MATCH($AT61,'Overlap Study'!AT$166:AT$213,0)),0,1)</f>
        <v>0</v>
      </c>
      <c r="AZ61" s="99">
        <f>IF(ISNA(MATCH($AT61,'Overlap Study'!AN$166:AN$213,0)),0,1)</f>
        <v>0</v>
      </c>
      <c r="BA61" s="99">
        <f>IF(ISNA(MATCH($AT61,'Overlap Study'!AH$166:AH$213,0)),0,1)</f>
        <v>0</v>
      </c>
      <c r="BB61" s="117">
        <f>IF(ISNA(MATCH(AT61,'Overlap Study'!$AB$166:$AB$213,0)),0,1)</f>
        <v>0</v>
      </c>
      <c r="BC61" s="99">
        <f>IF(ISNA(MATCH($AT61,'Overlap Study'!$V$166:$V$213,0)),0,1)</f>
        <v>0</v>
      </c>
      <c r="BD61" s="99">
        <f>IF(ISNA(MATCH($AT61,'Overlap Study'!$P$166:$P$213,0)),0,1)</f>
        <v>0</v>
      </c>
      <c r="BE61" s="99"/>
      <c r="BF61" s="110"/>
      <c r="BH61" s="100"/>
      <c r="BJ61" s="117"/>
      <c r="BK61" s="169">
        <v>384</v>
      </c>
      <c r="BL61" s="222">
        <f t="shared" si="21"/>
        <v>1</v>
      </c>
      <c r="BM61" s="99">
        <f>IF(ISNA(MATCH(BK61,'Overlap Study'!$BU$220:$BU$243,0)),0,1)</f>
        <v>0</v>
      </c>
      <c r="BN61" s="99">
        <f>IF(ISNA(MATCH(BK61,'Overlap Study'!$BJ$220:$BJ$243,0)),0,1)</f>
        <v>0</v>
      </c>
      <c r="BO61" s="99">
        <f>IF(ISNA(MATCH(BK61,'Overlap Study'!$AZ$220:$AZ$243,0)),0,1)</f>
        <v>1</v>
      </c>
      <c r="BP61" s="99">
        <f>IF(ISNA(MATCH(BK61,'Overlap Study'!$AT$220:$AT$243,0)),0,1)</f>
        <v>0</v>
      </c>
      <c r="BQ61" s="99">
        <f>IF(ISNA(MATCH(BK61,'Overlap Study'!$AN$220:$AN$243,0)),0,1)</f>
        <v>0</v>
      </c>
      <c r="BR61" s="110">
        <f>IF(ISNA(MATCH(BK61,'Overlap Study'!$AH$220:$AH$243,0)),0,1)</f>
        <v>0</v>
      </c>
      <c r="BS61">
        <f t="shared" ca="1" si="9"/>
        <v>3</v>
      </c>
      <c r="BT61" s="158"/>
    </row>
    <row r="62" spans="2:83">
      <c r="B62" s="112">
        <v>40</v>
      </c>
      <c r="C62" s="99">
        <f t="shared" si="12"/>
        <v>1</v>
      </c>
      <c r="D62" s="110">
        <f t="shared" si="15"/>
        <v>0</v>
      </c>
      <c r="F62" s="109">
        <v>179</v>
      </c>
      <c r="G62" s="202">
        <f t="shared" si="19"/>
        <v>1</v>
      </c>
      <c r="H62" s="10">
        <v>4</v>
      </c>
      <c r="N62" s="100">
        <v>1519</v>
      </c>
      <c r="O62" s="99">
        <f t="shared" si="20"/>
        <v>186</v>
      </c>
      <c r="Q62" s="100"/>
      <c r="AB62" s="123">
        <f t="shared" si="14"/>
        <v>61</v>
      </c>
      <c r="AC62">
        <f t="shared" ca="1" si="8"/>
        <v>1</v>
      </c>
      <c r="AD62" s="109">
        <v>179</v>
      </c>
      <c r="AE62" s="109">
        <f ca="1">SUM(INDIRECT(CONCATENATE(AA$5,AB62+1)):INDIRECT(CONCATENATE(AA$6,AB62+1)))</f>
        <v>5</v>
      </c>
      <c r="AF62" s="117">
        <f>IF(ISNA(MATCH(AD62,'Overlap Study'!BU$62:BU$157,0)),0,1)</f>
        <v>0</v>
      </c>
      <c r="AG62" s="99">
        <f>IF(ISNA(MATCH(AD62,'Overlap Study'!BJ$62:BJ$157,0)),0,1)</f>
        <v>0</v>
      </c>
      <c r="AH62" s="99">
        <f>IF(ISNA(MATCH($AD62,'Overlap Study'!AZ$62:AZ$157,0)),0,1)</f>
        <v>1</v>
      </c>
      <c r="AI62" s="99">
        <f>IF(ISNA(MATCH($AD62,'Overlap Study'!AT$62:AT$157,0)),0,1)</f>
        <v>1</v>
      </c>
      <c r="AJ62" s="99">
        <f>IF(ISNA(MATCH($AD62,'Overlap Study'!AN$62:AN$157,0)),0,1)</f>
        <v>1</v>
      </c>
      <c r="AK62" s="110">
        <f>IF(ISNA(MATCH($AD62,'Overlap Study'!AH$62:AH$157,0)),0,1)</f>
        <v>1</v>
      </c>
      <c r="AL62" s="117">
        <f>IF(ISNA(MATCH($AD62,'Overlap Study'!AB$62:AB$157,0)),0,1)</f>
        <v>1</v>
      </c>
      <c r="AM62" s="99">
        <f>IF(ISNA(MATCH($AD62,'Overlap Study'!V$62:V$157,0)),0,1)</f>
        <v>0</v>
      </c>
      <c r="AN62" s="99">
        <f>IF(ISNA(MATCH($AD62,'Overlap Study'!P$62:P$157,0)),0,1)</f>
        <v>0</v>
      </c>
      <c r="AO62" s="99">
        <f>IF(ISNA(MATCH($AD62,'Overlap Study'!H$53:H$132,0)),0,1)</f>
        <v>0</v>
      </c>
      <c r="AP62" s="110">
        <f>IF(ISNA(MATCH($AD62,'Overlap Study'!B$53:B$100,0)),0,1)</f>
        <v>0</v>
      </c>
      <c r="AT62" s="201">
        <v>157</v>
      </c>
      <c r="AU62" s="222">
        <f t="shared" si="2"/>
        <v>2</v>
      </c>
      <c r="AV62" s="99">
        <f>IF(ISNA(MATCH($AT62,'Overlap Study'!$BU$166:$BU$213,0)),0,1)</f>
        <v>0</v>
      </c>
      <c r="AW62" s="99">
        <f>IF(ISNA(MATCH(AT62,'Overlap Study'!BJ$166:BJ$213,0)),0,1)</f>
        <v>0</v>
      </c>
      <c r="AX62" s="99">
        <f>IF(ISNA(MATCH($AT62,'Overlap Study'!AZ$166:AZ$213,0)),0,1)</f>
        <v>0</v>
      </c>
      <c r="AY62" s="99">
        <f>IF(ISNA(MATCH($AT62,'Overlap Study'!AT$166:AT$213,0)),0,1)</f>
        <v>0</v>
      </c>
      <c r="AZ62" s="99">
        <f>IF(ISNA(MATCH($AT62,'Overlap Study'!AN$166:AN$213,0)),0,1)</f>
        <v>0</v>
      </c>
      <c r="BA62" s="99">
        <f>IF(ISNA(MATCH($AT62,'Overlap Study'!AH$166:AH$213,0)),0,1)</f>
        <v>0</v>
      </c>
      <c r="BB62" s="117">
        <f>IF(ISNA(MATCH(AT62,'Overlap Study'!$AB$166:$AB$213,0)),0,1)</f>
        <v>1</v>
      </c>
      <c r="BC62" s="99">
        <f>IF(ISNA(MATCH($AT62,'Overlap Study'!$V$166:$V$213,0)),0,1)</f>
        <v>0</v>
      </c>
      <c r="BD62" s="99">
        <f>IF(ISNA(MATCH($AT62,'Overlap Study'!$P$166:$P$213,0)),0,1)</f>
        <v>1</v>
      </c>
      <c r="BE62" s="99"/>
      <c r="BF62" s="110"/>
      <c r="BH62" s="100"/>
      <c r="BJ62" s="117"/>
      <c r="BK62" s="169">
        <v>386</v>
      </c>
      <c r="BL62" s="222">
        <f t="shared" si="21"/>
        <v>1</v>
      </c>
      <c r="BM62" s="99">
        <f>IF(ISNA(MATCH(BK62,'Overlap Study'!$BU$220:$BU$243,0)),0,1)</f>
        <v>0</v>
      </c>
      <c r="BN62" s="99">
        <f>IF(ISNA(MATCH(BK62,'Overlap Study'!$BJ$220:$BJ$243,0)),0,1)</f>
        <v>0</v>
      </c>
      <c r="BO62" s="99">
        <f>IF(ISNA(MATCH(BK62,'Overlap Study'!$AZ$220:$AZ$243,0)),0,1)</f>
        <v>0</v>
      </c>
      <c r="BP62" s="99">
        <f>IF(ISNA(MATCH(BK62,'Overlap Study'!$AT$220:$AT$243,0)),0,1)</f>
        <v>1</v>
      </c>
      <c r="BQ62" s="99">
        <f>IF(ISNA(MATCH(BK62,'Overlap Study'!$AN$220:$AN$243,0)),0,1)</f>
        <v>0</v>
      </c>
      <c r="BR62" s="110">
        <f>IF(ISNA(MATCH(BK62,'Overlap Study'!$AH$220:$AH$243,0)),0,1)</f>
        <v>0</v>
      </c>
      <c r="BS62">
        <f t="shared" ca="1" si="9"/>
        <v>3</v>
      </c>
      <c r="BT62" s="158"/>
    </row>
    <row r="63" spans="2:83">
      <c r="B63" s="109">
        <v>40</v>
      </c>
      <c r="C63" s="99">
        <f t="shared" si="12"/>
        <v>2</v>
      </c>
      <c r="D63" s="110">
        <f t="shared" si="15"/>
        <v>0</v>
      </c>
      <c r="F63" s="112">
        <v>191</v>
      </c>
      <c r="G63" s="202">
        <f t="shared" si="19"/>
        <v>1</v>
      </c>
      <c r="H63" s="10">
        <v>4</v>
      </c>
      <c r="N63" s="100">
        <v>1538</v>
      </c>
      <c r="O63" s="99">
        <f t="shared" si="20"/>
        <v>188</v>
      </c>
      <c r="Q63" s="100"/>
      <c r="AB63" s="123">
        <f t="shared" si="14"/>
        <v>62</v>
      </c>
      <c r="AC63">
        <f t="shared" ca="1" si="8"/>
        <v>1</v>
      </c>
      <c r="AD63" s="109">
        <v>191</v>
      </c>
      <c r="AE63" s="109">
        <f ca="1">SUM(INDIRECT(CONCATENATE(AA$5,AB63+1)):INDIRECT(CONCATENATE(AA$6,AB63+1)))</f>
        <v>4</v>
      </c>
      <c r="AF63" s="117">
        <f>IF(ISNA(MATCH(AD63,'Overlap Study'!BU$62:BU$157,0)),0,1)</f>
        <v>0</v>
      </c>
      <c r="AG63" s="99">
        <f>IF(ISNA(MATCH(AD63,'Overlap Study'!BJ$62:BJ$157,0)),0,1)</f>
        <v>0</v>
      </c>
      <c r="AH63" s="99">
        <f>IF(ISNA(MATCH($AD63,'Overlap Study'!AZ$62:AZ$157,0)),0,1)</f>
        <v>1</v>
      </c>
      <c r="AI63" s="99">
        <f>IF(ISNA(MATCH($AD63,'Overlap Study'!AT$62:AT$157,0)),0,1)</f>
        <v>1</v>
      </c>
      <c r="AJ63" s="99">
        <f>IF(ISNA(MATCH($AD63,'Overlap Study'!AN$62:AN$157,0)),0,1)</f>
        <v>0</v>
      </c>
      <c r="AK63" s="110">
        <f>IF(ISNA(MATCH($AD63,'Overlap Study'!AH$62:AH$157,0)),0,1)</f>
        <v>1</v>
      </c>
      <c r="AL63" s="117">
        <f>IF(ISNA(MATCH($AD63,'Overlap Study'!AB$62:AB$157,0)),0,1)</f>
        <v>0</v>
      </c>
      <c r="AM63" s="99">
        <f>IF(ISNA(MATCH($AD63,'Overlap Study'!V$62:V$157,0)),0,1)</f>
        <v>1</v>
      </c>
      <c r="AN63" s="99">
        <f>IF(ISNA(MATCH($AD63,'Overlap Study'!P$62:P$157,0)),0,1)</f>
        <v>0</v>
      </c>
      <c r="AO63" s="99">
        <f>IF(ISNA(MATCH($AD63,'Overlap Study'!H$53:H$132,0)),0,1)</f>
        <v>0</v>
      </c>
      <c r="AP63" s="110">
        <f>IF(ISNA(MATCH($AD63,'Overlap Study'!B$53:B$100,0)),0,1)</f>
        <v>0</v>
      </c>
      <c r="AT63" s="169">
        <v>176</v>
      </c>
      <c r="AU63" s="222">
        <f t="shared" si="2"/>
        <v>2</v>
      </c>
      <c r="AV63" s="99">
        <f>IF(ISNA(MATCH($AT63,'Overlap Study'!$BU$166:$BU$213,0)),0,1)</f>
        <v>0</v>
      </c>
      <c r="AW63" s="99">
        <f>IF(ISNA(MATCH(AT63,'Overlap Study'!BJ$166:BJ$213,0)),0,1)</f>
        <v>0</v>
      </c>
      <c r="AX63" s="99">
        <f>IF(ISNA(MATCH($AT63,'Overlap Study'!AZ$166:AZ$213,0)),0,1)</f>
        <v>0</v>
      </c>
      <c r="AY63" s="99">
        <f>IF(ISNA(MATCH($AT63,'Overlap Study'!AT$166:AT$213,0)),0,1)</f>
        <v>0</v>
      </c>
      <c r="AZ63" s="99">
        <f>IF(ISNA(MATCH($AT63,'Overlap Study'!AN$166:AN$213,0)),0,1)</f>
        <v>1</v>
      </c>
      <c r="BA63" s="99">
        <f>IF(ISNA(MATCH($AT63,'Overlap Study'!AH$166:AH$213,0)),0,1)</f>
        <v>0</v>
      </c>
      <c r="BB63" s="117">
        <f>IF(ISNA(MATCH(AT63,'Overlap Study'!$AB$166:$AB$213,0)),0,1)</f>
        <v>1</v>
      </c>
      <c r="BC63" s="99">
        <f>IF(ISNA(MATCH($AT63,'Overlap Study'!$V$166:$V$213,0)),0,1)</f>
        <v>0</v>
      </c>
      <c r="BD63" s="99">
        <f>IF(ISNA(MATCH($AT63,'Overlap Study'!$P$166:$P$213,0)),0,1)</f>
        <v>0</v>
      </c>
      <c r="BE63" s="99"/>
      <c r="BF63" s="110"/>
      <c r="BH63" s="100"/>
      <c r="BJ63" s="117"/>
      <c r="BK63" s="169">
        <v>399</v>
      </c>
      <c r="BL63" s="222">
        <f t="shared" si="21"/>
        <v>1</v>
      </c>
      <c r="BM63" s="99">
        <f>IF(ISNA(MATCH(BK63,'Overlap Study'!$BU$220:$BU$243,0)),0,1)</f>
        <v>0</v>
      </c>
      <c r="BN63" s="99">
        <f>IF(ISNA(MATCH(BK63,'Overlap Study'!$BJ$220:$BJ$243,0)),0,1)</f>
        <v>1</v>
      </c>
      <c r="BO63" s="99">
        <f>IF(ISNA(MATCH(BK63,'Overlap Study'!$AZ$220:$AZ$243,0)),0,1)</f>
        <v>0</v>
      </c>
      <c r="BP63" s="99">
        <f>IF(ISNA(MATCH(BK63,'Overlap Study'!$AT$220:$AT$243,0)),0,1)</f>
        <v>0</v>
      </c>
      <c r="BQ63" s="99">
        <f>IF(ISNA(MATCH(BK63,'Overlap Study'!$AN$220:$AN$243,0)),0,1)</f>
        <v>0</v>
      </c>
      <c r="BR63" s="110">
        <f>IF(ISNA(MATCH(BK63,'Overlap Study'!$AH$220:$AH$243,0)),0,1)</f>
        <v>0</v>
      </c>
      <c r="BS63">
        <f t="shared" ca="1" si="9"/>
        <v>3</v>
      </c>
      <c r="BT63" s="100"/>
    </row>
    <row r="64" spans="2:83">
      <c r="B64" s="109">
        <v>40</v>
      </c>
      <c r="C64" s="99">
        <f t="shared" si="12"/>
        <v>3</v>
      </c>
      <c r="D64" s="110">
        <f t="shared" si="15"/>
        <v>0</v>
      </c>
      <c r="F64" s="109">
        <v>195</v>
      </c>
      <c r="G64" s="202">
        <f t="shared" si="19"/>
        <v>1</v>
      </c>
      <c r="H64" s="10">
        <v>4</v>
      </c>
      <c r="N64" s="158">
        <v>1592</v>
      </c>
      <c r="O64" s="99">
        <f t="shared" si="20"/>
        <v>40</v>
      </c>
      <c r="Q64" s="158"/>
      <c r="AB64" s="123">
        <f t="shared" si="14"/>
        <v>63</v>
      </c>
      <c r="AC64">
        <f t="shared" ca="1" si="8"/>
        <v>1</v>
      </c>
      <c r="AD64" s="109">
        <v>195</v>
      </c>
      <c r="AE64" s="109">
        <f ca="1">SUM(INDIRECT(CONCATENATE(AA$5,AB64+1)):INDIRECT(CONCATENATE(AA$6,AB64+1)))</f>
        <v>4</v>
      </c>
      <c r="AF64" s="117">
        <f>IF(ISNA(MATCH(AD64,'Overlap Study'!BU$62:BU$157,0)),0,1)</f>
        <v>0</v>
      </c>
      <c r="AG64" s="99">
        <f>IF(ISNA(MATCH(AD64,'Overlap Study'!BJ$62:BJ$157,0)),0,1)</f>
        <v>0</v>
      </c>
      <c r="AH64" s="99">
        <f>IF(ISNA(MATCH($AD64,'Overlap Study'!AZ$62:AZ$157,0)),0,1)</f>
        <v>1</v>
      </c>
      <c r="AI64" s="99">
        <f>IF(ISNA(MATCH($AD64,'Overlap Study'!AT$62:AT$157,0)),0,1)</f>
        <v>1</v>
      </c>
      <c r="AJ64" s="99">
        <f>IF(ISNA(MATCH($AD64,'Overlap Study'!AN$62:AN$157,0)),0,1)</f>
        <v>1</v>
      </c>
      <c r="AK64" s="110">
        <f>IF(ISNA(MATCH($AD64,'Overlap Study'!AH$62:AH$157,0)),0,1)</f>
        <v>1</v>
      </c>
      <c r="AL64" s="117">
        <f>IF(ISNA(MATCH($AD64,'Overlap Study'!AB$62:AB$157,0)),0,1)</f>
        <v>0</v>
      </c>
      <c r="AM64" s="99">
        <f>IF(ISNA(MATCH($AD64,'Overlap Study'!V$62:V$157,0)),0,1)</f>
        <v>0</v>
      </c>
      <c r="AN64" s="99">
        <f>IF(ISNA(MATCH($AD64,'Overlap Study'!P$62:P$157,0)),0,1)</f>
        <v>0</v>
      </c>
      <c r="AO64" s="99">
        <f>IF(ISNA(MATCH($AD64,'Overlap Study'!H$53:H$132,0)),0,1)</f>
        <v>0</v>
      </c>
      <c r="AP64" s="110">
        <f>IF(ISNA(MATCH($AD64,'Overlap Study'!B$53:B$100,0)),0,1)</f>
        <v>0</v>
      </c>
      <c r="AT64" s="201">
        <v>180</v>
      </c>
      <c r="AU64" s="222">
        <f t="shared" si="2"/>
        <v>2</v>
      </c>
      <c r="AV64" s="99">
        <f>IF(ISNA(MATCH($AT64,'Overlap Study'!$BU$166:$BU$213,0)),0,1)</f>
        <v>0</v>
      </c>
      <c r="AW64" s="99">
        <f>IF(ISNA(MATCH(AT64,'Overlap Study'!BJ$166:BJ$213,0)),0,1)</f>
        <v>0</v>
      </c>
      <c r="AX64" s="99">
        <f>IF(ISNA(MATCH($AT64,'Overlap Study'!AZ$166:AZ$213,0)),0,1)</f>
        <v>0</v>
      </c>
      <c r="AY64" s="99">
        <f>IF(ISNA(MATCH($AT64,'Overlap Study'!AT$166:AT$213,0)),0,1)</f>
        <v>0</v>
      </c>
      <c r="AZ64" s="99">
        <f>IF(ISNA(MATCH($AT64,'Overlap Study'!AN$166:AN$213,0)),0,1)</f>
        <v>0</v>
      </c>
      <c r="BA64" s="99">
        <f>IF(ISNA(MATCH($AT64,'Overlap Study'!AH$166:AH$213,0)),0,1)</f>
        <v>0</v>
      </c>
      <c r="BB64" s="117">
        <f>IF(ISNA(MATCH(AT64,'Overlap Study'!$AB$166:$AB$213,0)),0,1)</f>
        <v>0</v>
      </c>
      <c r="BC64" s="99">
        <f>IF(ISNA(MATCH($AT64,'Overlap Study'!$V$166:$V$213,0)),0,1)</f>
        <v>1</v>
      </c>
      <c r="BD64" s="99">
        <f>IF(ISNA(MATCH($AT64,'Overlap Study'!$P$166:$P$213,0)),0,1)</f>
        <v>1</v>
      </c>
      <c r="BE64" s="99"/>
      <c r="BF64" s="110"/>
      <c r="BH64" s="100"/>
      <c r="BJ64" s="117"/>
      <c r="BK64" s="169">
        <v>447</v>
      </c>
      <c r="BL64" s="222">
        <f t="shared" si="21"/>
        <v>1</v>
      </c>
      <c r="BM64" s="99">
        <f>IF(ISNA(MATCH(BK64,'Overlap Study'!$BU$220:$BU$243,0)),0,1)</f>
        <v>0</v>
      </c>
      <c r="BN64" s="99">
        <f>IF(ISNA(MATCH(BK64,'Overlap Study'!$BJ$220:$BJ$243,0)),0,1)</f>
        <v>0</v>
      </c>
      <c r="BO64" s="99">
        <f>IF(ISNA(MATCH(BK64,'Overlap Study'!$AZ$220:$AZ$243,0)),0,1)</f>
        <v>0</v>
      </c>
      <c r="BP64" s="99">
        <f>IF(ISNA(MATCH(BK64,'Overlap Study'!$AT$220:$AT$243,0)),0,1)</f>
        <v>0</v>
      </c>
      <c r="BQ64" s="99">
        <f>IF(ISNA(MATCH(BK64,'Overlap Study'!$AN$220:$AN$243,0)),0,1)</f>
        <v>0</v>
      </c>
      <c r="BR64" s="110">
        <f>IF(ISNA(MATCH(BK64,'Overlap Study'!$AH$220:$AH$243,0)),0,1)</f>
        <v>1</v>
      </c>
      <c r="BS64">
        <f t="shared" ca="1" si="9"/>
        <v>2</v>
      </c>
      <c r="BT64" s="158"/>
    </row>
    <row r="65" spans="2:72" ht="13.5" thickBot="1">
      <c r="B65" s="211">
        <v>40</v>
      </c>
      <c r="C65" s="99">
        <f t="shared" si="12"/>
        <v>4</v>
      </c>
      <c r="D65" s="110">
        <f t="shared" si="15"/>
        <v>0</v>
      </c>
      <c r="F65" s="211">
        <v>222</v>
      </c>
      <c r="G65" s="202">
        <f t="shared" si="19"/>
        <v>1</v>
      </c>
      <c r="H65" s="10">
        <v>4</v>
      </c>
      <c r="N65" s="164">
        <v>1622</v>
      </c>
      <c r="O65" s="99">
        <f t="shared" si="20"/>
        <v>189</v>
      </c>
      <c r="Q65" s="100"/>
      <c r="AB65" s="123">
        <f t="shared" si="14"/>
        <v>64</v>
      </c>
      <c r="AC65">
        <f t="shared" ca="1" si="8"/>
        <v>1</v>
      </c>
      <c r="AD65" s="109">
        <v>222</v>
      </c>
      <c r="AE65" s="109">
        <f ca="1">SUM(INDIRECT(CONCATENATE(AA$5,AB65+1)):INDIRECT(CONCATENATE(AA$6,AB65+1)))</f>
        <v>4</v>
      </c>
      <c r="AF65" s="117">
        <f>IF(ISNA(MATCH(AD65,'Overlap Study'!BU$62:BU$157,0)),0,1)</f>
        <v>0</v>
      </c>
      <c r="AG65" s="99">
        <f>IF(ISNA(MATCH(AD65,'Overlap Study'!BJ$62:BJ$157,0)),0,1)</f>
        <v>1</v>
      </c>
      <c r="AH65" s="99">
        <f>IF(ISNA(MATCH($AD65,'Overlap Study'!AZ$62:AZ$157,0)),0,1)</f>
        <v>0</v>
      </c>
      <c r="AI65" s="99">
        <f>IF(ISNA(MATCH($AD65,'Overlap Study'!AT$62:AT$157,0)),0,1)</f>
        <v>0</v>
      </c>
      <c r="AJ65" s="99">
        <f>IF(ISNA(MATCH($AD65,'Overlap Study'!AN$62:AN$157,0)),0,1)</f>
        <v>1</v>
      </c>
      <c r="AK65" s="110">
        <f>IF(ISNA(MATCH($AD65,'Overlap Study'!AH$62:AH$157,0)),0,1)</f>
        <v>0</v>
      </c>
      <c r="AL65" s="117">
        <f>IF(ISNA(MATCH($AD65,'Overlap Study'!AB$62:AB$157,0)),0,1)</f>
        <v>1</v>
      </c>
      <c r="AM65" s="99">
        <f>IF(ISNA(MATCH($AD65,'Overlap Study'!V$62:V$157,0)),0,1)</f>
        <v>1</v>
      </c>
      <c r="AN65" s="99">
        <f>IF(ISNA(MATCH($AD65,'Overlap Study'!P$62:P$157,0)),0,1)</f>
        <v>0</v>
      </c>
      <c r="AO65" s="99">
        <f>IF(ISNA(MATCH($AD65,'Overlap Study'!H$53:H$132,0)),0,1)</f>
        <v>0</v>
      </c>
      <c r="AP65" s="110">
        <f>IF(ISNA(MATCH($AD65,'Overlap Study'!B$53:B$100,0)),0,1)</f>
        <v>0</v>
      </c>
      <c r="AT65" s="169">
        <v>190</v>
      </c>
      <c r="AU65" s="222">
        <f t="shared" si="2"/>
        <v>2</v>
      </c>
      <c r="AV65" s="99">
        <f>IF(ISNA(MATCH($AT65,'Overlap Study'!$BU$166:$BU$213,0)),0,1)</f>
        <v>0</v>
      </c>
      <c r="AW65" s="99">
        <f>IF(ISNA(MATCH(AT65,'Overlap Study'!BJ$166:BJ$213,0)),0,1)</f>
        <v>0</v>
      </c>
      <c r="AX65" s="99">
        <f>IF(ISNA(MATCH($AT65,'Overlap Study'!AZ$166:AZ$213,0)),0,1)</f>
        <v>0</v>
      </c>
      <c r="AY65" s="99">
        <f>IF(ISNA(MATCH($AT65,'Overlap Study'!AT$166:AT$213,0)),0,1)</f>
        <v>1</v>
      </c>
      <c r="AZ65" s="99">
        <f>IF(ISNA(MATCH($AT65,'Overlap Study'!AN$166:AN$213,0)),0,1)</f>
        <v>1</v>
      </c>
      <c r="BA65" s="99">
        <f>IF(ISNA(MATCH($AT65,'Overlap Study'!AH$166:AH$213,0)),0,1)</f>
        <v>0</v>
      </c>
      <c r="BB65" s="117">
        <f>IF(ISNA(MATCH(AT65,'Overlap Study'!$AB$166:$AB$213,0)),0,1)</f>
        <v>0</v>
      </c>
      <c r="BC65" s="99">
        <f>IF(ISNA(MATCH($AT65,'Overlap Study'!$V$166:$V$213,0)),0,1)</f>
        <v>0</v>
      </c>
      <c r="BD65" s="99">
        <f>IF(ISNA(MATCH($AT65,'Overlap Study'!$P$166:$P$213,0)),0,1)</f>
        <v>0</v>
      </c>
      <c r="BE65" s="99"/>
      <c r="BF65" s="110"/>
      <c r="BH65" s="100"/>
      <c r="BJ65" s="117"/>
      <c r="BK65" s="171">
        <v>451</v>
      </c>
      <c r="BL65" s="222">
        <f t="shared" si="21"/>
        <v>1</v>
      </c>
      <c r="BM65" s="99">
        <f>IF(ISNA(MATCH(BK65,'Overlap Study'!$BU$220:$BU$243,0)),0,1)</f>
        <v>0</v>
      </c>
      <c r="BN65" s="99">
        <f>IF(ISNA(MATCH(BK65,'Overlap Study'!$BJ$220:$BJ$243,0)),0,1)</f>
        <v>0</v>
      </c>
      <c r="BO65" s="99">
        <f>IF(ISNA(MATCH(BK65,'Overlap Study'!$AZ$220:$AZ$243,0)),0,1)</f>
        <v>0</v>
      </c>
      <c r="BP65" s="99">
        <f>IF(ISNA(MATCH(BK65,'Overlap Study'!$AT$220:$AT$243,0)),0,1)</f>
        <v>0</v>
      </c>
      <c r="BQ65" s="99">
        <f>IF(ISNA(MATCH(BK65,'Overlap Study'!$AN$220:$AN$243,0)),0,1)</f>
        <v>1</v>
      </c>
      <c r="BR65" s="110">
        <f>IF(ISNA(MATCH(BK65,'Overlap Study'!$AH$220:$AH$243,0)),0,1)</f>
        <v>0</v>
      </c>
      <c r="BS65">
        <f t="shared" ca="1" si="9"/>
        <v>1</v>
      </c>
      <c r="BT65" s="100"/>
    </row>
    <row r="66" spans="2:72">
      <c r="B66" s="211">
        <v>40</v>
      </c>
      <c r="C66" s="99">
        <f t="shared" si="12"/>
        <v>5</v>
      </c>
      <c r="D66" s="110">
        <f t="shared" si="15"/>
        <v>5</v>
      </c>
      <c r="F66" s="211">
        <v>230</v>
      </c>
      <c r="G66" s="202">
        <f>IF(F66&lt;&gt;F65,1,G65+1)</f>
        <v>1</v>
      </c>
      <c r="H66" s="10">
        <v>4</v>
      </c>
      <c r="N66" s="158">
        <v>1625</v>
      </c>
      <c r="O66" s="99">
        <f t="shared" ref="O66:O97" si="24">MATCH(N66,F$2:F$400,0)</f>
        <v>81</v>
      </c>
      <c r="Q66" s="100"/>
      <c r="AB66" s="123">
        <f t="shared" si="14"/>
        <v>65</v>
      </c>
      <c r="AC66">
        <f t="shared" ca="1" si="8"/>
        <v>1</v>
      </c>
      <c r="AD66" s="109">
        <v>230</v>
      </c>
      <c r="AE66" s="109">
        <f ca="1">SUM(INDIRECT(CONCATENATE(AA$5,AB66+1)):INDIRECT(CONCATENATE(AA$6,AB66+1)))</f>
        <v>4</v>
      </c>
      <c r="AF66" s="117">
        <f>IF(ISNA(MATCH(AD66,'Overlap Study'!BU$62:BU$157,0)),0,1)</f>
        <v>1</v>
      </c>
      <c r="AG66" s="99">
        <f>IF(ISNA(MATCH(AD66,'Overlap Study'!BJ$62:BJ$157,0)),0,1)</f>
        <v>0</v>
      </c>
      <c r="AH66" s="99">
        <f>IF(ISNA(MATCH($AD66,'Overlap Study'!AZ$62:AZ$157,0)),0,1)</f>
        <v>0</v>
      </c>
      <c r="AI66" s="99">
        <f>IF(ISNA(MATCH($AD66,'Overlap Study'!AT$62:AT$157,0)),0,1)</f>
        <v>0</v>
      </c>
      <c r="AJ66" s="99">
        <f>IF(ISNA(MATCH($AD66,'Overlap Study'!AN$62:AN$157,0)),0,1)</f>
        <v>0</v>
      </c>
      <c r="AK66" s="110">
        <f>IF(ISNA(MATCH($AD66,'Overlap Study'!AH$62:AH$157,0)),0,1)</f>
        <v>1</v>
      </c>
      <c r="AL66" s="117">
        <f>IF(ISNA(MATCH($AD66,'Overlap Study'!AB$62:AB$157,0)),0,1)</f>
        <v>0</v>
      </c>
      <c r="AM66" s="99">
        <f>IF(ISNA(MATCH($AD66,'Overlap Study'!V$62:V$157,0)),0,1)</f>
        <v>0</v>
      </c>
      <c r="AN66" s="99">
        <f>IF(ISNA(MATCH($AD66,'Overlap Study'!P$62:P$157,0)),0,1)</f>
        <v>1</v>
      </c>
      <c r="AO66" s="99">
        <f>IF(ISNA(MATCH($AD66,'Overlap Study'!H$53:H$132,0)),0,1)</f>
        <v>1</v>
      </c>
      <c r="AP66" s="110">
        <f>IF(ISNA(MATCH($AD66,'Overlap Study'!B$53:B$100,0)),0,1)</f>
        <v>0</v>
      </c>
      <c r="AT66" s="169">
        <v>230</v>
      </c>
      <c r="AU66" s="222">
        <f t="shared" ref="AU66:AU129" si="25">SUM(AV66:BF66)</f>
        <v>2</v>
      </c>
      <c r="AV66" s="99">
        <f>IF(ISNA(MATCH($AT66,'Overlap Study'!$BU$166:$BU$213,0)),0,1)</f>
        <v>1</v>
      </c>
      <c r="AW66" s="99">
        <f>IF(ISNA(MATCH(AT66,'Overlap Study'!BJ$166:BJ$213,0)),0,1)</f>
        <v>0</v>
      </c>
      <c r="AX66" s="99">
        <f>IF(ISNA(MATCH($AT66,'Overlap Study'!AZ$166:AZ$213,0)),0,1)</f>
        <v>0</v>
      </c>
      <c r="AY66" s="99">
        <f>IF(ISNA(MATCH($AT66,'Overlap Study'!AT$166:AT$213,0)),0,1)</f>
        <v>0</v>
      </c>
      <c r="AZ66" s="99">
        <f>IF(ISNA(MATCH($AT66,'Overlap Study'!AN$166:AN$213,0)),0,1)</f>
        <v>0</v>
      </c>
      <c r="BA66" s="99">
        <f>IF(ISNA(MATCH($AT66,'Overlap Study'!AH$166:AH$213,0)),0,1)</f>
        <v>0</v>
      </c>
      <c r="BB66" s="117">
        <f>IF(ISNA(MATCH(AT66,'Overlap Study'!$AB$166:$AB$213,0)),0,1)</f>
        <v>0</v>
      </c>
      <c r="BC66" s="99">
        <f>IF(ISNA(MATCH($AT66,'Overlap Study'!$V$166:$V$213,0)),0,1)</f>
        <v>0</v>
      </c>
      <c r="BD66" s="99">
        <f>IF(ISNA(MATCH($AT66,'Overlap Study'!$P$166:$P$213,0)),0,1)</f>
        <v>1</v>
      </c>
      <c r="BE66" s="99"/>
      <c r="BF66" s="110"/>
      <c r="BH66" s="100"/>
      <c r="BJ66" s="117"/>
      <c r="BK66" s="171">
        <v>469</v>
      </c>
      <c r="BL66" s="222">
        <f t="shared" ref="BL66:BL97" si="26">SUM(BM66:BR66)</f>
        <v>1</v>
      </c>
      <c r="BM66" s="99">
        <f>IF(ISNA(MATCH(BK66,'Overlap Study'!$BU$220:$BU$243,0)),0,1)</f>
        <v>1</v>
      </c>
      <c r="BN66" s="99">
        <f>IF(ISNA(MATCH(BK66,'Overlap Study'!$BJ$220:$BJ$243,0)),0,1)</f>
        <v>0</v>
      </c>
      <c r="BO66" s="99">
        <f>IF(ISNA(MATCH(BK66,'Overlap Study'!$AZ$220:$AZ$243,0)),0,1)</f>
        <v>0</v>
      </c>
      <c r="BP66" s="99">
        <f>IF(ISNA(MATCH(BK66,'Overlap Study'!$AT$220:$AT$243,0)),0,1)</f>
        <v>0</v>
      </c>
      <c r="BQ66" s="99">
        <f>IF(ISNA(MATCH(BK66,'Overlap Study'!$AN$220:$AN$243,0)),0,1)</f>
        <v>0</v>
      </c>
      <c r="BR66" s="110">
        <f>IF(ISNA(MATCH(BK66,'Overlap Study'!$AH$220:$AH$243,0)),0,1)</f>
        <v>0</v>
      </c>
      <c r="BS66">
        <f t="shared" ca="1" si="9"/>
        <v>10</v>
      </c>
      <c r="BT66" s="158"/>
    </row>
    <row r="67" spans="2:72">
      <c r="B67" s="109">
        <v>41</v>
      </c>
      <c r="C67" s="99">
        <f t="shared" si="12"/>
        <v>1</v>
      </c>
      <c r="D67" s="110">
        <f t="shared" si="15"/>
        <v>0</v>
      </c>
      <c r="F67" s="109">
        <v>267</v>
      </c>
      <c r="G67" s="202">
        <f>IF(F67&lt;&gt;F66,1,G66+1)</f>
        <v>1</v>
      </c>
      <c r="H67" s="10">
        <v>4</v>
      </c>
      <c r="K67" t="s">
        <v>69</v>
      </c>
      <c r="N67" s="158">
        <v>1676</v>
      </c>
      <c r="O67" s="99">
        <f t="shared" si="24"/>
        <v>353</v>
      </c>
      <c r="Q67" s="100"/>
      <c r="AB67" s="123">
        <f t="shared" si="14"/>
        <v>66</v>
      </c>
      <c r="AC67">
        <f t="shared" ref="AC67:AC130" ca="1" si="27">IF(AE67&gt;0,1,0)</f>
        <v>1</v>
      </c>
      <c r="AD67" s="109">
        <v>267</v>
      </c>
      <c r="AE67" s="109">
        <f ca="1">SUM(INDIRECT(CONCATENATE(AA$5,AB67+1)):INDIRECT(CONCATENATE(AA$6,AB67+1)))</f>
        <v>4</v>
      </c>
      <c r="AF67" s="117">
        <f>IF(ISNA(MATCH(AD67,'Overlap Study'!BU$62:BU$157,0)),0,1)</f>
        <v>0</v>
      </c>
      <c r="AG67" s="99">
        <f>IF(ISNA(MATCH(AD67,'Overlap Study'!BJ$62:BJ$157,0)),0,1)</f>
        <v>0</v>
      </c>
      <c r="AH67" s="99">
        <f>IF(ISNA(MATCH($AD67,'Overlap Study'!AZ$62:AZ$157,0)),0,1)</f>
        <v>0</v>
      </c>
      <c r="AI67" s="99">
        <f>IF(ISNA(MATCH($AD67,'Overlap Study'!AT$62:AT$157,0)),0,1)</f>
        <v>0</v>
      </c>
      <c r="AJ67" s="99">
        <f>IF(ISNA(MATCH($AD67,'Overlap Study'!AN$62:AN$157,0)),0,1)</f>
        <v>0</v>
      </c>
      <c r="AK67" s="110">
        <f>IF(ISNA(MATCH($AD67,'Overlap Study'!AH$62:AH$157,0)),0,1)</f>
        <v>0</v>
      </c>
      <c r="AL67" s="117">
        <f>IF(ISNA(MATCH($AD67,'Overlap Study'!AB$62:AB$157,0)),0,1)</f>
        <v>0</v>
      </c>
      <c r="AM67" s="99">
        <f>IF(ISNA(MATCH($AD67,'Overlap Study'!V$62:V$157,0)),0,1)</f>
        <v>1</v>
      </c>
      <c r="AN67" s="99">
        <f>IF(ISNA(MATCH($AD67,'Overlap Study'!P$62:P$157,0)),0,1)</f>
        <v>1</v>
      </c>
      <c r="AO67" s="99">
        <f>IF(ISNA(MATCH($AD67,'Overlap Study'!H$53:H$132,0)),0,1)</f>
        <v>1</v>
      </c>
      <c r="AP67" s="110">
        <f>IF(ISNA(MATCH($AD67,'Overlap Study'!B$53:B$100,0)),0,1)</f>
        <v>1</v>
      </c>
      <c r="AT67" s="169">
        <v>245</v>
      </c>
      <c r="AU67" s="222">
        <f t="shared" si="25"/>
        <v>2</v>
      </c>
      <c r="AV67" s="99">
        <f>IF(ISNA(MATCH($AT67,'Overlap Study'!$BU$166:$BU$213,0)),0,1)</f>
        <v>0</v>
      </c>
      <c r="AW67" s="99">
        <f>IF(ISNA(MATCH(AT67,'Overlap Study'!BJ$166:BJ$213,0)),0,1)</f>
        <v>1</v>
      </c>
      <c r="AX67" s="99">
        <f>IF(ISNA(MATCH($AT67,'Overlap Study'!AZ$166:AZ$213,0)),0,1)</f>
        <v>0</v>
      </c>
      <c r="AY67" s="99">
        <f>IF(ISNA(MATCH($AT67,'Overlap Study'!AT$166:AT$213,0)),0,1)</f>
        <v>0</v>
      </c>
      <c r="AZ67" s="99">
        <f>IF(ISNA(MATCH($AT67,'Overlap Study'!AN$166:AN$213,0)),0,1)</f>
        <v>0</v>
      </c>
      <c r="BA67" s="99">
        <f>IF(ISNA(MATCH($AT67,'Overlap Study'!AH$166:AH$213,0)),0,1)</f>
        <v>1</v>
      </c>
      <c r="BB67" s="117">
        <f>IF(ISNA(MATCH(AT67,'Overlap Study'!$AB$166:$AB$213,0)),0,1)</f>
        <v>0</v>
      </c>
      <c r="BC67" s="99">
        <f>IF(ISNA(MATCH($AT67,'Overlap Study'!$V$166:$V$213,0)),0,1)</f>
        <v>0</v>
      </c>
      <c r="BD67" s="99">
        <f>IF(ISNA(MATCH($AT67,'Overlap Study'!$P$166:$P$213,0)),0,1)</f>
        <v>0</v>
      </c>
      <c r="BE67" s="99"/>
      <c r="BF67" s="110"/>
      <c r="BH67" s="100"/>
      <c r="BJ67" s="117"/>
      <c r="BK67" s="171">
        <v>488</v>
      </c>
      <c r="BL67" s="222">
        <f t="shared" si="26"/>
        <v>1</v>
      </c>
      <c r="BM67" s="99">
        <f>IF(ISNA(MATCH(BK67,'Overlap Study'!$BU$220:$BU$243,0)),0,1)</f>
        <v>0</v>
      </c>
      <c r="BN67" s="99">
        <f>IF(ISNA(MATCH(BK67,'Overlap Study'!$BJ$220:$BJ$243,0)),0,1)</f>
        <v>1</v>
      </c>
      <c r="BO67" s="99">
        <f>IF(ISNA(MATCH(BK67,'Overlap Study'!$AZ$220:$AZ$243,0)),0,1)</f>
        <v>0</v>
      </c>
      <c r="BP67" s="99">
        <f>IF(ISNA(MATCH(BK67,'Overlap Study'!$AT$220:$AT$243,0)),0,1)</f>
        <v>0</v>
      </c>
      <c r="BQ67" s="99">
        <f>IF(ISNA(MATCH(BK67,'Overlap Study'!$AN$220:$AN$243,0)),0,1)</f>
        <v>0</v>
      </c>
      <c r="BR67" s="110">
        <f>IF(ISNA(MATCH(BK67,'Overlap Study'!$AH$220:$AH$243,0)),0,1)</f>
        <v>0</v>
      </c>
      <c r="BS67">
        <f t="shared" ref="BS67:BS104" ca="1" si="28">INDEX($AD$2:$AE$402,MATCH(BK67,$AD$2:$AD$402,0),2)</f>
        <v>2</v>
      </c>
      <c r="BT67" s="100"/>
    </row>
    <row r="68" spans="2:72">
      <c r="B68" s="109">
        <v>41</v>
      </c>
      <c r="C68" s="99">
        <f t="shared" si="12"/>
        <v>2</v>
      </c>
      <c r="D68" s="110">
        <f t="shared" si="15"/>
        <v>2</v>
      </c>
      <c r="F68" s="211">
        <v>271</v>
      </c>
      <c r="G68" s="202">
        <f>IF(F68&lt;&gt;F67,1,G67+1)</f>
        <v>1</v>
      </c>
      <c r="H68" s="10">
        <v>4</v>
      </c>
      <c r="K68" t="s">
        <v>66</v>
      </c>
      <c r="N68" s="158">
        <v>1714</v>
      </c>
      <c r="O68" s="99">
        <f t="shared" si="24"/>
        <v>192</v>
      </c>
      <c r="Q68" s="100"/>
      <c r="AB68" s="123">
        <f t="shared" ref="AB68:AB131" si="29">AB67+1</f>
        <v>67</v>
      </c>
      <c r="AC68">
        <f t="shared" ca="1" si="27"/>
        <v>1</v>
      </c>
      <c r="AD68" s="109">
        <v>271</v>
      </c>
      <c r="AE68" s="109">
        <f ca="1">SUM(INDIRECT(CONCATENATE(AA$5,AB68+1)):INDIRECT(CONCATENATE(AA$6,AB68+1)))</f>
        <v>4</v>
      </c>
      <c r="AF68" s="117">
        <f>IF(ISNA(MATCH(AD68,'Overlap Study'!BU$62:BU$157,0)),0,1)</f>
        <v>1</v>
      </c>
      <c r="AG68" s="99">
        <f>IF(ISNA(MATCH(AD68,'Overlap Study'!BJ$62:BJ$157,0)),0,1)</f>
        <v>0</v>
      </c>
      <c r="AH68" s="99">
        <f>IF(ISNA(MATCH($AD68,'Overlap Study'!AZ$62:AZ$157,0)),0,1)</f>
        <v>0</v>
      </c>
      <c r="AI68" s="99">
        <f>IF(ISNA(MATCH($AD68,'Overlap Study'!AT$62:AT$157,0)),0,1)</f>
        <v>0</v>
      </c>
      <c r="AJ68" s="99">
        <f>IF(ISNA(MATCH($AD68,'Overlap Study'!AN$62:AN$157,0)),0,1)</f>
        <v>1</v>
      </c>
      <c r="AK68" s="110">
        <f>IF(ISNA(MATCH($AD68,'Overlap Study'!AH$62:AH$157,0)),0,1)</f>
        <v>0</v>
      </c>
      <c r="AL68" s="117">
        <f>IF(ISNA(MATCH($AD68,'Overlap Study'!AB$62:AB$157,0)),0,1)</f>
        <v>0</v>
      </c>
      <c r="AM68" s="99">
        <f>IF(ISNA(MATCH($AD68,'Overlap Study'!V$62:V$157,0)),0,1)</f>
        <v>1</v>
      </c>
      <c r="AN68" s="99">
        <f>IF(ISNA(MATCH($AD68,'Overlap Study'!P$62:P$157,0)),0,1)</f>
        <v>1</v>
      </c>
      <c r="AO68" s="99">
        <f>IF(ISNA(MATCH($AD68,'Overlap Study'!H$53:H$132,0)),0,1)</f>
        <v>0</v>
      </c>
      <c r="AP68" s="110">
        <f>IF(ISNA(MATCH($AD68,'Overlap Study'!B$53:B$100,0)),0,1)</f>
        <v>0</v>
      </c>
      <c r="AT68" s="201">
        <v>267</v>
      </c>
      <c r="AU68" s="222">
        <f t="shared" si="25"/>
        <v>2</v>
      </c>
      <c r="AV68" s="99">
        <f>IF(ISNA(MATCH($AT68,'Overlap Study'!$BU$166:$BU$213,0)),0,1)</f>
        <v>0</v>
      </c>
      <c r="AW68" s="99">
        <f>IF(ISNA(MATCH(AT68,'Overlap Study'!BJ$166:BJ$213,0)),0,1)</f>
        <v>0</v>
      </c>
      <c r="AX68" s="99">
        <f>IF(ISNA(MATCH($AT68,'Overlap Study'!AZ$166:AZ$213,0)),0,1)</f>
        <v>0</v>
      </c>
      <c r="AY68" s="99">
        <f>IF(ISNA(MATCH($AT68,'Overlap Study'!AT$166:AT$213,0)),0,1)</f>
        <v>0</v>
      </c>
      <c r="AZ68" s="99">
        <f>IF(ISNA(MATCH($AT68,'Overlap Study'!AN$166:AN$213,0)),0,1)</f>
        <v>0</v>
      </c>
      <c r="BA68" s="99">
        <f>IF(ISNA(MATCH($AT68,'Overlap Study'!AH$166:AH$213,0)),0,1)</f>
        <v>0</v>
      </c>
      <c r="BB68" s="117">
        <f>IF(ISNA(MATCH(AT68,'Overlap Study'!$AB$166:$AB$213,0)),0,1)</f>
        <v>0</v>
      </c>
      <c r="BC68" s="99">
        <f>IF(ISNA(MATCH($AT68,'Overlap Study'!$V$166:$V$213,0)),0,1)</f>
        <v>1</v>
      </c>
      <c r="BD68" s="99">
        <f>IF(ISNA(MATCH($AT68,'Overlap Study'!$P$166:$P$213,0)),0,1)</f>
        <v>1</v>
      </c>
      <c r="BE68" s="99"/>
      <c r="BF68" s="110"/>
      <c r="BH68" s="100"/>
      <c r="BJ68" s="117"/>
      <c r="BK68" s="169">
        <v>492</v>
      </c>
      <c r="BL68" s="222">
        <f t="shared" si="26"/>
        <v>1</v>
      </c>
      <c r="BM68" s="99">
        <f>IF(ISNA(MATCH(BK68,'Overlap Study'!$BU$220:$BU$243,0)),0,1)</f>
        <v>0</v>
      </c>
      <c r="BN68" s="99">
        <f>IF(ISNA(MATCH(BK68,'Overlap Study'!$BJ$220:$BJ$243,0)),0,1)</f>
        <v>0</v>
      </c>
      <c r="BO68" s="99">
        <f>IF(ISNA(MATCH(BK68,'Overlap Study'!$AZ$220:$AZ$243,0)),0,1)</f>
        <v>0</v>
      </c>
      <c r="BP68" s="99">
        <f>IF(ISNA(MATCH(BK68,'Overlap Study'!$AT$220:$AT$243,0)),0,1)</f>
        <v>0</v>
      </c>
      <c r="BQ68" s="99">
        <f>IF(ISNA(MATCH(BK68,'Overlap Study'!$AN$220:$AN$243,0)),0,1)</f>
        <v>0</v>
      </c>
      <c r="BR68" s="110">
        <f>IF(ISNA(MATCH(BK68,'Overlap Study'!$AH$220:$AH$243,0)),0,1)</f>
        <v>1</v>
      </c>
      <c r="BS68">
        <f t="shared" ca="1" si="28"/>
        <v>2</v>
      </c>
    </row>
    <row r="69" spans="2:72">
      <c r="B69" s="109">
        <v>45</v>
      </c>
      <c r="C69" s="99">
        <f t="shared" ref="C69:C132" si="30">IF(B69&lt;&gt;B68,1,C68+1)</f>
        <v>1</v>
      </c>
      <c r="D69" s="110">
        <f t="shared" ref="D69:D132" si="31">IF(C69&gt;=C70,C69,0)</f>
        <v>0</v>
      </c>
      <c r="F69" s="262">
        <v>308</v>
      </c>
      <c r="G69" s="202">
        <v>1</v>
      </c>
      <c r="H69" s="10">
        <v>4</v>
      </c>
      <c r="K69" t="s">
        <v>67</v>
      </c>
      <c r="N69" s="100">
        <v>1717</v>
      </c>
      <c r="O69" s="99">
        <f t="shared" si="24"/>
        <v>120</v>
      </c>
      <c r="Q69" s="100"/>
      <c r="AB69" s="123">
        <f t="shared" si="29"/>
        <v>68</v>
      </c>
      <c r="AC69">
        <f t="shared" ca="1" si="27"/>
        <v>1</v>
      </c>
      <c r="AD69" s="109">
        <v>308</v>
      </c>
      <c r="AE69" s="109">
        <f ca="1">SUM(INDIRECT(CONCATENATE(AA$5,AB69+1)):INDIRECT(CONCATENATE(AA$6,AB69+1)))</f>
        <v>4</v>
      </c>
      <c r="AF69" s="117">
        <f>IF(ISNA(MATCH(AD69,'Overlap Study'!BU$62:BU$157,0)),0,1)</f>
        <v>1</v>
      </c>
      <c r="AG69" s="99">
        <f>IF(ISNA(MATCH(AD69,'Overlap Study'!BJ$62:BJ$157,0)),0,1)</f>
        <v>0</v>
      </c>
      <c r="AH69" s="99">
        <f>IF(ISNA(MATCH($AD69,'Overlap Study'!AZ$62:AZ$157,0)),0,1)</f>
        <v>0</v>
      </c>
      <c r="AI69" s="99">
        <f>IF(ISNA(MATCH($AD69,'Overlap Study'!AT$62:AT$157,0)),0,1)</f>
        <v>0</v>
      </c>
      <c r="AJ69" s="99">
        <f>IF(ISNA(MATCH($AD69,'Overlap Study'!AN$62:AN$157,0)),0,1)</f>
        <v>0</v>
      </c>
      <c r="AK69" s="110">
        <f>IF(ISNA(MATCH($AD69,'Overlap Study'!AH$62:AH$157,0)),0,1)</f>
        <v>0</v>
      </c>
      <c r="AL69" s="117">
        <f>IF(ISNA(MATCH($AD69,'Overlap Study'!AB$62:AB$157,0)),0,1)</f>
        <v>0</v>
      </c>
      <c r="AM69" s="99">
        <f>IF(ISNA(MATCH($AD69,'Overlap Study'!V$62:V$157,0)),0,1)</f>
        <v>1</v>
      </c>
      <c r="AN69" s="99">
        <f>IF(ISNA(MATCH($AD69,'Overlap Study'!P$62:P$157,0)),0,1)</f>
        <v>1</v>
      </c>
      <c r="AO69" s="99">
        <f>IF(ISNA(MATCH($AD69,'Overlap Study'!H$53:H$132,0)),0,1)</f>
        <v>1</v>
      </c>
      <c r="AP69" s="110">
        <f>IF(ISNA(MATCH($AD69,'Overlap Study'!B$53:B$100,0)),0,1)</f>
        <v>0</v>
      </c>
      <c r="AT69" s="169">
        <v>271</v>
      </c>
      <c r="AU69" s="222">
        <f t="shared" si="25"/>
        <v>2</v>
      </c>
      <c r="AV69" s="99">
        <f>IF(ISNA(MATCH($AT69,'Overlap Study'!$BU$166:$BU$213,0)),0,1)</f>
        <v>0</v>
      </c>
      <c r="AW69" s="99">
        <f>IF(ISNA(MATCH(AT69,'Overlap Study'!BJ$166:BJ$213,0)),0,1)</f>
        <v>0</v>
      </c>
      <c r="AX69" s="99">
        <f>IF(ISNA(MATCH($AT69,'Overlap Study'!AZ$166:AZ$213,0)),0,1)</f>
        <v>0</v>
      </c>
      <c r="AY69" s="99">
        <f>IF(ISNA(MATCH($AT69,'Overlap Study'!AT$166:AT$213,0)),0,1)</f>
        <v>0</v>
      </c>
      <c r="AZ69" s="99">
        <f>IF(ISNA(MATCH($AT69,'Overlap Study'!AN$166:AN$213,0)),0,1)</f>
        <v>1</v>
      </c>
      <c r="BA69" s="99">
        <f>IF(ISNA(MATCH($AT69,'Overlap Study'!AH$166:AH$213,0)),0,1)</f>
        <v>0</v>
      </c>
      <c r="BB69" s="117">
        <f>IF(ISNA(MATCH(AT69,'Overlap Study'!$AB$166:$AB$213,0)),0,1)</f>
        <v>0</v>
      </c>
      <c r="BC69" s="99">
        <f>IF(ISNA(MATCH($AT69,'Overlap Study'!$V$166:$V$213,0)),0,1)</f>
        <v>0</v>
      </c>
      <c r="BD69" s="99">
        <f>IF(ISNA(MATCH($AT69,'Overlap Study'!$P$166:$P$213,0)),0,1)</f>
        <v>1</v>
      </c>
      <c r="BE69" s="99"/>
      <c r="BF69" s="110"/>
      <c r="BH69" s="100"/>
      <c r="BJ69" s="117"/>
      <c r="BK69" s="169">
        <v>494</v>
      </c>
      <c r="BL69" s="222">
        <f t="shared" si="26"/>
        <v>1</v>
      </c>
      <c r="BM69" s="99">
        <f>IF(ISNA(MATCH(BK69,'Overlap Study'!$BU$220:$BU$243,0)),0,1)</f>
        <v>0</v>
      </c>
      <c r="BN69" s="99">
        <f>IF(ISNA(MATCH(BK69,'Overlap Study'!$BJ$220:$BJ$243,0)),0,1)</f>
        <v>0</v>
      </c>
      <c r="BO69" s="99">
        <f>IF(ISNA(MATCH(BK69,'Overlap Study'!$AZ$220:$AZ$243,0)),0,1)</f>
        <v>0</v>
      </c>
      <c r="BP69" s="99">
        <f>IF(ISNA(MATCH(BK69,'Overlap Study'!$AT$220:$AT$243,0)),0,1)</f>
        <v>0</v>
      </c>
      <c r="BQ69" s="99">
        <f>IF(ISNA(MATCH(BK69,'Overlap Study'!$AN$220:$AN$243,0)),0,1)</f>
        <v>0</v>
      </c>
      <c r="BR69" s="110">
        <f>IF(ISNA(MATCH(BK69,'Overlap Study'!$AH$220:$AH$243,0)),0,1)</f>
        <v>1</v>
      </c>
      <c r="BS69">
        <f t="shared" ca="1" si="28"/>
        <v>7</v>
      </c>
    </row>
    <row r="70" spans="2:72">
      <c r="B70" s="113">
        <v>45</v>
      </c>
      <c r="C70" s="99">
        <f t="shared" si="30"/>
        <v>2</v>
      </c>
      <c r="D70" s="110">
        <f t="shared" si="31"/>
        <v>0</v>
      </c>
      <c r="F70" s="109">
        <v>311</v>
      </c>
      <c r="G70" s="202">
        <f t="shared" ref="G70:G133" si="32">IF(F70&lt;&gt;F69,1,G69+1)</f>
        <v>1</v>
      </c>
      <c r="H70" s="10">
        <v>4</v>
      </c>
      <c r="K70" t="s">
        <v>68</v>
      </c>
      <c r="N70" s="100">
        <v>1718</v>
      </c>
      <c r="O70" s="99">
        <f t="shared" si="24"/>
        <v>193</v>
      </c>
      <c r="Q70" s="100"/>
      <c r="AB70" s="123">
        <f t="shared" si="29"/>
        <v>69</v>
      </c>
      <c r="AC70">
        <f t="shared" ca="1" si="27"/>
        <v>1</v>
      </c>
      <c r="AD70" s="109">
        <v>340</v>
      </c>
      <c r="AE70" s="109">
        <f ca="1">SUM(INDIRECT(CONCATENATE(AA$5,AB70+1)):INDIRECT(CONCATENATE(AA$6,AB70+1)))</f>
        <v>4</v>
      </c>
      <c r="AF70" s="117">
        <f>IF(ISNA(MATCH(AD70,'Overlap Study'!BU$62:BU$157,0)),0,1)</f>
        <v>0</v>
      </c>
      <c r="AG70" s="99">
        <f>IF(ISNA(MATCH(AD70,'Overlap Study'!BJ$62:BJ$157,0)),0,1)</f>
        <v>0</v>
      </c>
      <c r="AH70" s="99">
        <f>IF(ISNA(MATCH($AD70,'Overlap Study'!AZ$62:AZ$157,0)),0,1)</f>
        <v>0</v>
      </c>
      <c r="AI70" s="99">
        <f>IF(ISNA(MATCH($AD70,'Overlap Study'!AT$62:AT$157,0)),0,1)</f>
        <v>0</v>
      </c>
      <c r="AJ70" s="99">
        <f>IF(ISNA(MATCH($AD70,'Overlap Study'!AN$62:AN$157,0)),0,1)</f>
        <v>0</v>
      </c>
      <c r="AK70" s="110">
        <f>IF(ISNA(MATCH($AD70,'Overlap Study'!AH$62:AH$157,0)),0,1)</f>
        <v>0</v>
      </c>
      <c r="AL70" s="117">
        <f>IF(ISNA(MATCH($AD70,'Overlap Study'!AB$62:AB$157,0)),0,1)</f>
        <v>1</v>
      </c>
      <c r="AM70" s="99">
        <f>IF(ISNA(MATCH($AD70,'Overlap Study'!V$62:V$157,0)),0,1)</f>
        <v>0</v>
      </c>
      <c r="AN70" s="99">
        <f>IF(ISNA(MATCH($AD70,'Overlap Study'!P$62:P$157,0)),0,1)</f>
        <v>1</v>
      </c>
      <c r="AO70" s="99">
        <f>IF(ISNA(MATCH($AD70,'Overlap Study'!H$53:H$132,0)),0,1)</f>
        <v>1</v>
      </c>
      <c r="AP70" s="110">
        <f>IF(ISNA(MATCH($AD70,'Overlap Study'!B$53:B$100,0)),0,1)</f>
        <v>1</v>
      </c>
      <c r="AT70" s="201">
        <v>292</v>
      </c>
      <c r="AU70" s="222">
        <f t="shared" si="25"/>
        <v>2</v>
      </c>
      <c r="AV70" s="99">
        <f>IF(ISNA(MATCH($AT70,'Overlap Study'!$BU$166:$BU$213,0)),0,1)</f>
        <v>0</v>
      </c>
      <c r="AW70" s="99">
        <f>IF(ISNA(MATCH(AT70,'Overlap Study'!BJ$166:BJ$213,0)),0,1)</f>
        <v>0</v>
      </c>
      <c r="AX70" s="99">
        <f>IF(ISNA(MATCH($AT70,'Overlap Study'!AZ$166:AZ$213,0)),0,1)</f>
        <v>0</v>
      </c>
      <c r="AY70" s="99">
        <f>IF(ISNA(MATCH($AT70,'Overlap Study'!AT$166:AT$213,0)),0,1)</f>
        <v>0</v>
      </c>
      <c r="AZ70" s="99">
        <f>IF(ISNA(MATCH($AT70,'Overlap Study'!AN$166:AN$213,0)),0,1)</f>
        <v>0</v>
      </c>
      <c r="BA70" s="99">
        <f>IF(ISNA(MATCH($AT70,'Overlap Study'!AH$166:AH$213,0)),0,1)</f>
        <v>0</v>
      </c>
      <c r="BB70" s="117">
        <f>IF(ISNA(MATCH(AT70,'Overlap Study'!$AB$166:$AB$213,0)),0,1)</f>
        <v>1</v>
      </c>
      <c r="BC70" s="99">
        <f>IF(ISNA(MATCH($AT70,'Overlap Study'!$V$166:$V$213,0)),0,1)</f>
        <v>1</v>
      </c>
      <c r="BD70" s="99">
        <f>IF(ISNA(MATCH($AT70,'Overlap Study'!$P$166:$P$213,0)),0,1)</f>
        <v>0</v>
      </c>
      <c r="BE70" s="99"/>
      <c r="BF70" s="110"/>
      <c r="BH70" s="100"/>
      <c r="BJ70" s="117"/>
      <c r="BK70" s="169">
        <v>522</v>
      </c>
      <c r="BL70" s="222">
        <f t="shared" si="26"/>
        <v>1</v>
      </c>
      <c r="BM70" s="99">
        <f>IF(ISNA(MATCH(BK70,'Overlap Study'!$BU$220:$BU$243,0)),0,1)</f>
        <v>0</v>
      </c>
      <c r="BN70" s="99">
        <f>IF(ISNA(MATCH(BK70,'Overlap Study'!$BJ$220:$BJ$243,0)),0,1)</f>
        <v>0</v>
      </c>
      <c r="BO70" s="99">
        <f>IF(ISNA(MATCH(BK70,'Overlap Study'!$AZ$220:$AZ$243,0)),0,1)</f>
        <v>0</v>
      </c>
      <c r="BP70" s="99">
        <f>IF(ISNA(MATCH(BK70,'Overlap Study'!$AT$220:$AT$243,0)),0,1)</f>
        <v>0</v>
      </c>
      <c r="BQ70" s="99">
        <f>IF(ISNA(MATCH(BK70,'Overlap Study'!$AN$220:$AN$243,0)),0,1)</f>
        <v>1</v>
      </c>
      <c r="BR70" s="110">
        <f>IF(ISNA(MATCH(BK70,'Overlap Study'!$AH$220:$AH$243,0)),0,1)</f>
        <v>0</v>
      </c>
      <c r="BS70">
        <f t="shared" ca="1" si="28"/>
        <v>4</v>
      </c>
    </row>
    <row r="71" spans="2:72">
      <c r="B71" s="109">
        <v>45</v>
      </c>
      <c r="C71" s="99">
        <f t="shared" si="30"/>
        <v>3</v>
      </c>
      <c r="D71" s="110">
        <f t="shared" si="31"/>
        <v>0</v>
      </c>
      <c r="F71" s="109">
        <v>340</v>
      </c>
      <c r="G71" s="202">
        <f t="shared" si="32"/>
        <v>1</v>
      </c>
      <c r="H71" s="10">
        <v>4</v>
      </c>
      <c r="N71" s="100">
        <v>1730</v>
      </c>
      <c r="O71" s="99">
        <f t="shared" si="24"/>
        <v>357</v>
      </c>
      <c r="Q71" s="158"/>
      <c r="AB71" s="123">
        <f t="shared" si="29"/>
        <v>70</v>
      </c>
      <c r="AC71">
        <f t="shared" ca="1" si="27"/>
        <v>1</v>
      </c>
      <c r="AD71" s="109">
        <v>368</v>
      </c>
      <c r="AE71" s="109">
        <f ca="1">SUM(INDIRECT(CONCATENATE(AA$5,AB71+1)):INDIRECT(CONCATENATE(AA$6,AB71+1)))</f>
        <v>4</v>
      </c>
      <c r="AF71" s="117">
        <f>IF(ISNA(MATCH(AD71,'Overlap Study'!BU$62:BU$157,0)),0,1)</f>
        <v>1</v>
      </c>
      <c r="AG71" s="99">
        <f>IF(ISNA(MATCH(AD71,'Overlap Study'!BJ$62:BJ$157,0)),0,1)</f>
        <v>1</v>
      </c>
      <c r="AH71" s="99">
        <f>IF(ISNA(MATCH($AD71,'Overlap Study'!AZ$62:AZ$157,0)),0,1)</f>
        <v>1</v>
      </c>
      <c r="AI71" s="99">
        <f>IF(ISNA(MATCH($AD71,'Overlap Study'!AT$62:AT$157,0)),0,1)</f>
        <v>0</v>
      </c>
      <c r="AJ71" s="99">
        <f>IF(ISNA(MATCH($AD71,'Overlap Study'!AN$62:AN$157,0)),0,1)</f>
        <v>0</v>
      </c>
      <c r="AK71" s="110">
        <f>IF(ISNA(MATCH($AD71,'Overlap Study'!AH$62:AH$157,0)),0,1)</f>
        <v>0</v>
      </c>
      <c r="AL71" s="117">
        <f>IF(ISNA(MATCH($AD71,'Overlap Study'!AB$62:AB$157,0)),0,1)</f>
        <v>0</v>
      </c>
      <c r="AM71" s="99">
        <f>IF(ISNA(MATCH($AD71,'Overlap Study'!V$62:V$157,0)),0,1)</f>
        <v>0</v>
      </c>
      <c r="AN71" s="99">
        <f>IF(ISNA(MATCH($AD71,'Overlap Study'!P$62:P$157,0)),0,1)</f>
        <v>1</v>
      </c>
      <c r="AO71" s="99">
        <f>IF(ISNA(MATCH($AD71,'Overlap Study'!H$53:H$132,0)),0,1)</f>
        <v>0</v>
      </c>
      <c r="AP71" s="110">
        <f>IF(ISNA(MATCH($AD71,'Overlap Study'!B$53:B$100,0)),0,1)</f>
        <v>0</v>
      </c>
      <c r="AT71" s="201">
        <v>302</v>
      </c>
      <c r="AU71" s="222">
        <f t="shared" si="25"/>
        <v>2</v>
      </c>
      <c r="AV71" s="99">
        <f>IF(ISNA(MATCH($AT71,'Overlap Study'!$BU$166:$BU$213,0)),0,1)</f>
        <v>0</v>
      </c>
      <c r="AW71" s="99">
        <f>IF(ISNA(MATCH(AT71,'Overlap Study'!BJ$166:BJ$213,0)),0,1)</f>
        <v>0</v>
      </c>
      <c r="AX71" s="99">
        <f>IF(ISNA(MATCH($AT71,'Overlap Study'!AZ$166:AZ$213,0)),0,1)</f>
        <v>0</v>
      </c>
      <c r="AY71" s="99">
        <f>IF(ISNA(MATCH($AT71,'Overlap Study'!AT$166:AT$213,0)),0,1)</f>
        <v>0</v>
      </c>
      <c r="AZ71" s="99">
        <f>IF(ISNA(MATCH($AT71,'Overlap Study'!AN$166:AN$213,0)),0,1)</f>
        <v>0</v>
      </c>
      <c r="BA71" s="99">
        <f>IF(ISNA(MATCH($AT71,'Overlap Study'!AH$166:AH$213,0)),0,1)</f>
        <v>0</v>
      </c>
      <c r="BB71" s="117">
        <f>IF(ISNA(MATCH(AT71,'Overlap Study'!$AB$166:$AB$213,0)),0,1)</f>
        <v>1</v>
      </c>
      <c r="BC71" s="99">
        <f>IF(ISNA(MATCH($AT71,'Overlap Study'!$V$166:$V$213,0)),0,1)</f>
        <v>1</v>
      </c>
      <c r="BD71" s="99">
        <f>IF(ISNA(MATCH($AT71,'Overlap Study'!$P$166:$P$213,0)),0,1)</f>
        <v>0</v>
      </c>
      <c r="BE71" s="99"/>
      <c r="BF71" s="110"/>
      <c r="BH71" s="158"/>
      <c r="BJ71" s="117"/>
      <c r="BK71" s="169">
        <v>537</v>
      </c>
      <c r="BL71" s="222">
        <f t="shared" si="26"/>
        <v>1</v>
      </c>
      <c r="BM71" s="99">
        <f>IF(ISNA(MATCH(BK71,'Overlap Study'!$BU$220:$BU$243,0)),0,1)</f>
        <v>0</v>
      </c>
      <c r="BN71" s="99">
        <f>IF(ISNA(MATCH(BK71,'Overlap Study'!$BJ$220:$BJ$243,0)),0,1)</f>
        <v>0</v>
      </c>
      <c r="BO71" s="99">
        <f>IF(ISNA(MATCH(BK71,'Overlap Study'!$AZ$220:$AZ$243,0)),0,1)</f>
        <v>0</v>
      </c>
      <c r="BP71" s="99">
        <f>IF(ISNA(MATCH(BK71,'Overlap Study'!$AT$220:$AT$243,0)),0,1)</f>
        <v>0</v>
      </c>
      <c r="BQ71" s="99">
        <f>IF(ISNA(MATCH(BK71,'Overlap Study'!$AN$220:$AN$243,0)),0,1)</f>
        <v>0</v>
      </c>
      <c r="BR71" s="110">
        <f>IF(ISNA(MATCH(BK71,'Overlap Study'!$AH$220:$AH$243,0)),0,1)</f>
        <v>1</v>
      </c>
      <c r="BS71">
        <f t="shared" ca="1" si="28"/>
        <v>2</v>
      </c>
    </row>
    <row r="72" spans="2:72">
      <c r="B72" s="111">
        <v>45</v>
      </c>
      <c r="C72" s="99">
        <f t="shared" si="30"/>
        <v>4</v>
      </c>
      <c r="D72" s="110">
        <f t="shared" si="31"/>
        <v>0</v>
      </c>
      <c r="F72" s="211">
        <v>368</v>
      </c>
      <c r="G72" s="202">
        <f t="shared" si="32"/>
        <v>1</v>
      </c>
      <c r="H72" s="10">
        <v>4</v>
      </c>
      <c r="N72" s="100">
        <v>1732</v>
      </c>
      <c r="O72" s="99">
        <f t="shared" si="24"/>
        <v>194</v>
      </c>
      <c r="Q72" s="158"/>
      <c r="AB72" s="123">
        <f t="shared" si="29"/>
        <v>71</v>
      </c>
      <c r="AC72">
        <f t="shared" ca="1" si="27"/>
        <v>1</v>
      </c>
      <c r="AD72" s="109">
        <v>503</v>
      </c>
      <c r="AE72" s="109">
        <f ca="1">SUM(INDIRECT(CONCATENATE(AA$5,AB72+1)):INDIRECT(CONCATENATE(AA$6,AB72+1)))</f>
        <v>4</v>
      </c>
      <c r="AF72" s="117">
        <f>IF(ISNA(MATCH(AD72,'Overlap Study'!BU$62:BU$157,0)),0,1)</f>
        <v>0</v>
      </c>
      <c r="AG72" s="99">
        <f>IF(ISNA(MATCH(AD72,'Overlap Study'!BJ$62:BJ$157,0)),0,1)</f>
        <v>1</v>
      </c>
      <c r="AH72" s="99">
        <f>IF(ISNA(MATCH($AD72,'Overlap Study'!AZ$62:AZ$157,0)),0,1)</f>
        <v>0</v>
      </c>
      <c r="AI72" s="99">
        <f>IF(ISNA(MATCH($AD72,'Overlap Study'!AT$62:AT$157,0)),0,1)</f>
        <v>1</v>
      </c>
      <c r="AJ72" s="99">
        <f>IF(ISNA(MATCH($AD72,'Overlap Study'!AN$62:AN$157,0)),0,1)</f>
        <v>1</v>
      </c>
      <c r="AK72" s="110">
        <f>IF(ISNA(MATCH($AD72,'Overlap Study'!AH$62:AH$157,0)),0,1)</f>
        <v>1</v>
      </c>
      <c r="AL72" s="117">
        <f>IF(ISNA(MATCH($AD72,'Overlap Study'!AB$62:AB$157,0)),0,1)</f>
        <v>0</v>
      </c>
      <c r="AM72" s="99">
        <f>IF(ISNA(MATCH($AD72,'Overlap Study'!V$62:V$157,0)),0,1)</f>
        <v>0</v>
      </c>
      <c r="AN72" s="99">
        <f>IF(ISNA(MATCH($AD72,'Overlap Study'!P$62:P$157,0)),0,1)</f>
        <v>0</v>
      </c>
      <c r="AO72" s="99">
        <f>IF(ISNA(MATCH($AD72,'Overlap Study'!H$53:H$132,0)),0,1)</f>
        <v>0</v>
      </c>
      <c r="AP72" s="110">
        <f>IF(ISNA(MATCH($AD72,'Overlap Study'!B$53:B$100,0)),0,1)</f>
        <v>0</v>
      </c>
      <c r="AT72" s="169">
        <v>329</v>
      </c>
      <c r="AU72" s="222">
        <f t="shared" si="25"/>
        <v>2</v>
      </c>
      <c r="AV72" s="99">
        <f>IF(ISNA(MATCH($AT72,'Overlap Study'!$BU$166:$BU$213,0)),0,1)</f>
        <v>0</v>
      </c>
      <c r="AW72" s="99">
        <f>IF(ISNA(MATCH(AT72,'Overlap Study'!BJ$166:BJ$213,0)),0,1)</f>
        <v>1</v>
      </c>
      <c r="AX72" s="99">
        <f>IF(ISNA(MATCH($AT72,'Overlap Study'!AZ$166:AZ$213,0)),0,1)</f>
        <v>0</v>
      </c>
      <c r="AY72" s="99">
        <f>IF(ISNA(MATCH($AT72,'Overlap Study'!AT$166:AT$213,0)),0,1)</f>
        <v>0</v>
      </c>
      <c r="AZ72" s="99">
        <f>IF(ISNA(MATCH($AT72,'Overlap Study'!AN$166:AN$213,0)),0,1)</f>
        <v>0</v>
      </c>
      <c r="BA72" s="99">
        <f>IF(ISNA(MATCH($AT72,'Overlap Study'!AH$166:AH$213,0)),0,1)</f>
        <v>0</v>
      </c>
      <c r="BB72" s="117">
        <f>IF(ISNA(MATCH(AT72,'Overlap Study'!$AB$166:$AB$213,0)),0,1)</f>
        <v>0</v>
      </c>
      <c r="BC72" s="99">
        <f>IF(ISNA(MATCH($AT72,'Overlap Study'!$V$166:$V$213,0)),0,1)</f>
        <v>0</v>
      </c>
      <c r="BD72" s="99">
        <f>IF(ISNA(MATCH($AT72,'Overlap Study'!$P$166:$P$213,0)),0,1)</f>
        <v>1</v>
      </c>
      <c r="BE72" s="99"/>
      <c r="BF72" s="110"/>
      <c r="BH72" s="100"/>
      <c r="BJ72" s="117"/>
      <c r="BK72" s="169">
        <v>547</v>
      </c>
      <c r="BL72" s="222">
        <f t="shared" si="26"/>
        <v>1</v>
      </c>
      <c r="BM72" s="99">
        <f>IF(ISNA(MATCH(BK72,'Overlap Study'!$BU$220:$BU$243,0)),0,1)</f>
        <v>0</v>
      </c>
      <c r="BN72" s="99">
        <f>IF(ISNA(MATCH(BK72,'Overlap Study'!$BJ$220:$BJ$243,0)),0,1)</f>
        <v>0</v>
      </c>
      <c r="BO72" s="99">
        <f>IF(ISNA(MATCH(BK72,'Overlap Study'!$AZ$220:$AZ$243,0)),0,1)</f>
        <v>0</v>
      </c>
      <c r="BP72" s="99">
        <f>IF(ISNA(MATCH(BK72,'Overlap Study'!$AT$220:$AT$243,0)),0,1)</f>
        <v>0</v>
      </c>
      <c r="BQ72" s="99">
        <f>IF(ISNA(MATCH(BK72,'Overlap Study'!$AN$220:$AN$243,0)),0,1)</f>
        <v>1</v>
      </c>
      <c r="BR72" s="110">
        <f>IF(ISNA(MATCH(BK72,'Overlap Study'!$AH$220:$AH$243,0)),0,1)</f>
        <v>0</v>
      </c>
      <c r="BS72">
        <f t="shared" ca="1" si="28"/>
        <v>3</v>
      </c>
    </row>
    <row r="73" spans="2:72" ht="13.5" thickBot="1">
      <c r="B73" s="112">
        <v>45</v>
      </c>
      <c r="C73" s="99">
        <f t="shared" si="30"/>
        <v>5</v>
      </c>
      <c r="D73" s="110">
        <f t="shared" si="31"/>
        <v>0</v>
      </c>
      <c r="F73" s="211">
        <v>503</v>
      </c>
      <c r="G73" s="202">
        <f t="shared" si="32"/>
        <v>1</v>
      </c>
      <c r="H73" s="10">
        <v>4</v>
      </c>
      <c r="N73" s="164">
        <v>1771</v>
      </c>
      <c r="O73" s="99">
        <f t="shared" si="24"/>
        <v>121</v>
      </c>
      <c r="Q73" s="100"/>
      <c r="AB73" s="123">
        <f t="shared" si="29"/>
        <v>72</v>
      </c>
      <c r="AC73">
        <f t="shared" ca="1" si="27"/>
        <v>1</v>
      </c>
      <c r="AD73" s="109">
        <v>522</v>
      </c>
      <c r="AE73" s="109">
        <f ca="1">SUM(INDIRECT(CONCATENATE(AA$5,AB73+1)):INDIRECT(CONCATENATE(AA$6,AB73+1)))</f>
        <v>4</v>
      </c>
      <c r="AF73" s="117">
        <f>IF(ISNA(MATCH(AD73,'Overlap Study'!BU$62:BU$157,0)),0,1)</f>
        <v>0</v>
      </c>
      <c r="AG73" s="99">
        <f>IF(ISNA(MATCH(AD73,'Overlap Study'!BJ$62:BJ$157,0)),0,1)</f>
        <v>0</v>
      </c>
      <c r="AH73" s="99">
        <f>IF(ISNA(MATCH($AD73,'Overlap Study'!AZ$62:AZ$157,0)),0,1)</f>
        <v>0</v>
      </c>
      <c r="AI73" s="99">
        <f>IF(ISNA(MATCH($AD73,'Overlap Study'!AT$62:AT$157,0)),0,1)</f>
        <v>0</v>
      </c>
      <c r="AJ73" s="99">
        <f>IF(ISNA(MATCH($AD73,'Overlap Study'!AN$62:AN$157,0)),0,1)</f>
        <v>1</v>
      </c>
      <c r="AK73" s="110">
        <f>IF(ISNA(MATCH($AD73,'Overlap Study'!AH$62:AH$157,0)),0,1)</f>
        <v>0</v>
      </c>
      <c r="AL73" s="117">
        <f>IF(ISNA(MATCH($AD73,'Overlap Study'!AB$62:AB$157,0)),0,1)</f>
        <v>1</v>
      </c>
      <c r="AM73" s="99">
        <f>IF(ISNA(MATCH($AD73,'Overlap Study'!V$62:V$157,0)),0,1)</f>
        <v>1</v>
      </c>
      <c r="AN73" s="99">
        <f>IF(ISNA(MATCH($AD73,'Overlap Study'!P$62:P$157,0)),0,1)</f>
        <v>1</v>
      </c>
      <c r="AO73" s="99">
        <f>IF(ISNA(MATCH($AD73,'Overlap Study'!H$53:H$132,0)),0,1)</f>
        <v>0</v>
      </c>
      <c r="AP73" s="110">
        <f>IF(ISNA(MATCH($AD73,'Overlap Study'!B$53:B$100,0)),0,1)</f>
        <v>0</v>
      </c>
      <c r="AT73" s="201">
        <v>340</v>
      </c>
      <c r="AU73" s="222">
        <f t="shared" si="25"/>
        <v>2</v>
      </c>
      <c r="AV73" s="99">
        <f>IF(ISNA(MATCH($AT73,'Overlap Study'!$BU$166:$BU$213,0)),0,1)</f>
        <v>0</v>
      </c>
      <c r="AW73" s="99">
        <f>IF(ISNA(MATCH(AT73,'Overlap Study'!BJ$166:BJ$213,0)),0,1)</f>
        <v>0</v>
      </c>
      <c r="AX73" s="99">
        <f>IF(ISNA(MATCH($AT73,'Overlap Study'!AZ$166:AZ$213,0)),0,1)</f>
        <v>0</v>
      </c>
      <c r="AY73" s="99">
        <f>IF(ISNA(MATCH($AT73,'Overlap Study'!AT$166:AT$213,0)),0,1)</f>
        <v>0</v>
      </c>
      <c r="AZ73" s="99">
        <f>IF(ISNA(MATCH($AT73,'Overlap Study'!AN$166:AN$213,0)),0,1)</f>
        <v>0</v>
      </c>
      <c r="BA73" s="99">
        <f>IF(ISNA(MATCH($AT73,'Overlap Study'!AH$166:AH$213,0)),0,1)</f>
        <v>0</v>
      </c>
      <c r="BB73" s="117">
        <f>IF(ISNA(MATCH(AT73,'Overlap Study'!$AB$166:$AB$213,0)),0,1)</f>
        <v>1</v>
      </c>
      <c r="BC73" s="99">
        <f>IF(ISNA(MATCH($AT73,'Overlap Study'!$V$166:$V$213,0)),0,1)</f>
        <v>0</v>
      </c>
      <c r="BD73" s="99">
        <f>IF(ISNA(MATCH($AT73,'Overlap Study'!$P$166:$P$213,0)),0,1)</f>
        <v>1</v>
      </c>
      <c r="BE73" s="99"/>
      <c r="BF73" s="110"/>
      <c r="BH73" s="100"/>
      <c r="BJ73" s="117"/>
      <c r="BK73" s="169">
        <v>766</v>
      </c>
      <c r="BL73" s="222">
        <f t="shared" si="26"/>
        <v>1</v>
      </c>
      <c r="BM73" s="99">
        <f>IF(ISNA(MATCH(BK73,'Overlap Study'!$BU$220:$BU$243,0)),0,1)</f>
        <v>0</v>
      </c>
      <c r="BN73" s="99">
        <f>IF(ISNA(MATCH(BK73,'Overlap Study'!$BJ$220:$BJ$243,0)),0,1)</f>
        <v>0</v>
      </c>
      <c r="BO73" s="99">
        <f>IF(ISNA(MATCH(BK73,'Overlap Study'!$AZ$220:$AZ$243,0)),0,1)</f>
        <v>0</v>
      </c>
      <c r="BP73" s="99">
        <f>IF(ISNA(MATCH(BK73,'Overlap Study'!$AT$220:$AT$243,0)),0,1)</f>
        <v>0</v>
      </c>
      <c r="BQ73" s="99">
        <f>IF(ISNA(MATCH(BK73,'Overlap Study'!$AN$220:$AN$243,0)),0,1)</f>
        <v>0</v>
      </c>
      <c r="BR73" s="110">
        <f>IF(ISNA(MATCH(BK73,'Overlap Study'!$AH$220:$AH$243,0)),0,1)</f>
        <v>1</v>
      </c>
      <c r="BS73">
        <f t="shared" ca="1" si="28"/>
        <v>1</v>
      </c>
    </row>
    <row r="74" spans="2:72">
      <c r="B74" s="112">
        <v>45</v>
      </c>
      <c r="C74" s="99">
        <f t="shared" si="30"/>
        <v>6</v>
      </c>
      <c r="D74" s="110">
        <f t="shared" si="31"/>
        <v>0</v>
      </c>
      <c r="F74" s="109">
        <v>522</v>
      </c>
      <c r="G74" s="202">
        <f t="shared" si="32"/>
        <v>1</v>
      </c>
      <c r="H74" s="10">
        <v>4</v>
      </c>
      <c r="N74" s="100">
        <v>1868</v>
      </c>
      <c r="O74" s="99">
        <f t="shared" si="24"/>
        <v>197</v>
      </c>
      <c r="Q74" s="100"/>
      <c r="AB74" s="123">
        <f t="shared" si="29"/>
        <v>73</v>
      </c>
      <c r="AC74">
        <f t="shared" ca="1" si="27"/>
        <v>1</v>
      </c>
      <c r="AD74" s="109">
        <v>868</v>
      </c>
      <c r="AE74" s="109">
        <f ca="1">SUM(INDIRECT(CONCATENATE(AA$5,AB74+1)):INDIRECT(CONCATENATE(AA$6,AB74+1)))</f>
        <v>4</v>
      </c>
      <c r="AF74" s="117">
        <f>IF(ISNA(MATCH(AD74,'Overlap Study'!BU$62:BU$157,0)),0,1)</f>
        <v>0</v>
      </c>
      <c r="AG74" s="99">
        <f>IF(ISNA(MATCH(AD74,'Overlap Study'!BJ$62:BJ$157,0)),0,1)</f>
        <v>0</v>
      </c>
      <c r="AH74" s="99">
        <f>IF(ISNA(MATCH($AD74,'Overlap Study'!AZ$62:AZ$157,0)),0,1)</f>
        <v>0</v>
      </c>
      <c r="AI74" s="99">
        <f>IF(ISNA(MATCH($AD74,'Overlap Study'!AT$62:AT$157,0)),0,1)</f>
        <v>0</v>
      </c>
      <c r="AJ74" s="99">
        <f>IF(ISNA(MATCH($AD74,'Overlap Study'!AN$62:AN$157,0)),0,1)</f>
        <v>1</v>
      </c>
      <c r="AK74" s="110">
        <f>IF(ISNA(MATCH($AD74,'Overlap Study'!AH$62:AH$157,0)),0,1)</f>
        <v>1</v>
      </c>
      <c r="AL74" s="117">
        <f>IF(ISNA(MATCH($AD74,'Overlap Study'!AB$62:AB$157,0)),0,1)</f>
        <v>1</v>
      </c>
      <c r="AM74" s="99">
        <f>IF(ISNA(MATCH($AD74,'Overlap Study'!V$62:V$157,0)),0,1)</f>
        <v>1</v>
      </c>
      <c r="AN74" s="99">
        <f>IF(ISNA(MATCH($AD74,'Overlap Study'!P$62:P$157,0)),0,1)</f>
        <v>0</v>
      </c>
      <c r="AO74" s="99">
        <f>IF(ISNA(MATCH($AD74,'Overlap Study'!H$53:H$132,0)),0,1)</f>
        <v>0</v>
      </c>
      <c r="AP74" s="110">
        <f>IF(ISNA(MATCH($AD74,'Overlap Study'!B$53:B$100,0)),0,1)</f>
        <v>0</v>
      </c>
      <c r="AT74" s="169">
        <v>353</v>
      </c>
      <c r="AU74" s="222">
        <f t="shared" si="25"/>
        <v>2</v>
      </c>
      <c r="AV74" s="99">
        <f>IF(ISNA(MATCH($AT74,'Overlap Study'!$BU$166:$BU$213,0)),0,1)</f>
        <v>0</v>
      </c>
      <c r="AW74" s="99">
        <f>IF(ISNA(MATCH(AT74,'Overlap Study'!BJ$166:BJ$213,0)),0,1)</f>
        <v>0</v>
      </c>
      <c r="AX74" s="99">
        <f>IF(ISNA(MATCH($AT74,'Overlap Study'!AZ$166:AZ$213,0)),0,1)</f>
        <v>0</v>
      </c>
      <c r="AY74" s="99">
        <f>IF(ISNA(MATCH($AT74,'Overlap Study'!AT$166:AT$213,0)),0,1)</f>
        <v>0</v>
      </c>
      <c r="AZ74" s="99">
        <f>IF(ISNA(MATCH($AT74,'Overlap Study'!AN$166:AN$213,0)),0,1)</f>
        <v>0</v>
      </c>
      <c r="BA74" s="99">
        <f>IF(ISNA(MATCH($AT74,'Overlap Study'!AH$166:AH$213,0)),0,1)</f>
        <v>1</v>
      </c>
      <c r="BB74" s="117">
        <f>IF(ISNA(MATCH(AT74,'Overlap Study'!$AB$166:$AB$213,0)),0,1)</f>
        <v>0</v>
      </c>
      <c r="BC74" s="99">
        <f>IF(ISNA(MATCH($AT74,'Overlap Study'!$V$166:$V$213,0)),0,1)</f>
        <v>0</v>
      </c>
      <c r="BD74" s="99">
        <f>IF(ISNA(MATCH($AT74,'Overlap Study'!$P$166:$P$213,0)),0,1)</f>
        <v>1</v>
      </c>
      <c r="BE74" s="99"/>
      <c r="BF74" s="110"/>
      <c r="BH74" s="158"/>
      <c r="BJ74" s="117"/>
      <c r="BK74" s="169">
        <v>842</v>
      </c>
      <c r="BL74" s="222">
        <f t="shared" si="26"/>
        <v>1</v>
      </c>
      <c r="BM74" s="99">
        <f>IF(ISNA(MATCH(BK74,'Overlap Study'!$BU$220:$BU$243,0)),0,1)</f>
        <v>0</v>
      </c>
      <c r="BN74" s="99">
        <f>IF(ISNA(MATCH(BK74,'Overlap Study'!$BJ$220:$BJ$243,0)),0,1)</f>
        <v>0</v>
      </c>
      <c r="BO74" s="99">
        <f>IF(ISNA(MATCH(BK74,'Overlap Study'!$AZ$220:$AZ$243,0)),0,1)</f>
        <v>1</v>
      </c>
      <c r="BP74" s="99">
        <f>IF(ISNA(MATCH(BK74,'Overlap Study'!$AT$220:$AT$243,0)),0,1)</f>
        <v>0</v>
      </c>
      <c r="BQ74" s="99">
        <f>IF(ISNA(MATCH(BK74,'Overlap Study'!$AN$220:$AN$243,0)),0,1)</f>
        <v>0</v>
      </c>
      <c r="BR74" s="110">
        <f>IF(ISNA(MATCH(BK74,'Overlap Study'!$AH$220:$AH$243,0)),0,1)</f>
        <v>0</v>
      </c>
      <c r="BS74">
        <f t="shared" ca="1" si="28"/>
        <v>1</v>
      </c>
    </row>
    <row r="75" spans="2:72">
      <c r="B75" s="112">
        <v>45</v>
      </c>
      <c r="C75" s="99">
        <f t="shared" si="30"/>
        <v>7</v>
      </c>
      <c r="D75" s="110">
        <f t="shared" si="31"/>
        <v>0</v>
      </c>
      <c r="F75" s="109">
        <v>868</v>
      </c>
      <c r="G75" s="202">
        <f t="shared" si="32"/>
        <v>1</v>
      </c>
      <c r="H75" s="10">
        <v>4</v>
      </c>
      <c r="N75" s="100">
        <v>1902</v>
      </c>
      <c r="O75" s="99">
        <f t="shared" si="24"/>
        <v>82</v>
      </c>
      <c r="Q75" s="100"/>
      <c r="AB75" s="123">
        <f t="shared" si="29"/>
        <v>74</v>
      </c>
      <c r="AC75">
        <f t="shared" ca="1" si="27"/>
        <v>1</v>
      </c>
      <c r="AD75" s="111">
        <v>968</v>
      </c>
      <c r="AE75" s="109">
        <f ca="1">SUM(INDIRECT(CONCATENATE(AA$5,AB75+1)):INDIRECT(CONCATENATE(AA$6,AB75+1)))</f>
        <v>4</v>
      </c>
      <c r="AF75" s="117">
        <f>IF(ISNA(MATCH(AD75,'Overlap Study'!BU$62:BU$157,0)),0,1)</f>
        <v>1</v>
      </c>
      <c r="AG75" s="99">
        <f>IF(ISNA(MATCH(AD75,'Overlap Study'!BJ$62:BJ$157,0)),0,1)</f>
        <v>0</v>
      </c>
      <c r="AH75" s="99">
        <f>IF(ISNA(MATCH($AD75,'Overlap Study'!AZ$62:AZ$157,0)),0,1)</f>
        <v>1</v>
      </c>
      <c r="AI75" s="99">
        <f>IF(ISNA(MATCH($AD75,'Overlap Study'!AT$62:AT$157,0)),0,1)</f>
        <v>0</v>
      </c>
      <c r="AJ75" s="99">
        <f>IF(ISNA(MATCH($AD75,'Overlap Study'!AN$62:AN$157,0)),0,1)</f>
        <v>1</v>
      </c>
      <c r="AK75" s="110">
        <f>IF(ISNA(MATCH($AD75,'Overlap Study'!AH$62:AH$157,0)),0,1)</f>
        <v>0</v>
      </c>
      <c r="AL75" s="117">
        <f>IF(ISNA(MATCH($AD75,'Overlap Study'!AB$62:AB$157,0)),0,1)</f>
        <v>1</v>
      </c>
      <c r="AM75" s="99">
        <f>IF(ISNA(MATCH($AD75,'Overlap Study'!V$62:V$157,0)),0,1)</f>
        <v>0</v>
      </c>
      <c r="AN75" s="99">
        <f>IF(ISNA(MATCH($AD75,'Overlap Study'!P$62:P$157,0)),0,1)</f>
        <v>0</v>
      </c>
      <c r="AO75" s="99">
        <f>IF(ISNA(MATCH($AD75,'Overlap Study'!H$53:H$132,0)),0,1)</f>
        <v>0</v>
      </c>
      <c r="AP75" s="110">
        <f>IF(ISNA(MATCH($AD75,'Overlap Study'!B$53:B$100,0)),0,1)</f>
        <v>0</v>
      </c>
      <c r="AT75" s="169">
        <v>386</v>
      </c>
      <c r="AU75" s="222">
        <f t="shared" si="25"/>
        <v>2</v>
      </c>
      <c r="AV75" s="99">
        <f>IF(ISNA(MATCH($AT75,'Overlap Study'!$BU$166:$BU$213,0)),0,1)</f>
        <v>0</v>
      </c>
      <c r="AW75" s="99">
        <f>IF(ISNA(MATCH(AT75,'Overlap Study'!BJ$166:BJ$213,0)),0,1)</f>
        <v>0</v>
      </c>
      <c r="AX75" s="99">
        <f>IF(ISNA(MATCH($AT75,'Overlap Study'!AZ$166:AZ$213,0)),0,1)</f>
        <v>0</v>
      </c>
      <c r="AY75" s="99">
        <f>IF(ISNA(MATCH($AT75,'Overlap Study'!AT$166:AT$213,0)),0,1)</f>
        <v>1</v>
      </c>
      <c r="AZ75" s="99">
        <f>IF(ISNA(MATCH($AT75,'Overlap Study'!AN$166:AN$213,0)),0,1)</f>
        <v>0</v>
      </c>
      <c r="BA75" s="99">
        <f>IF(ISNA(MATCH($AT75,'Overlap Study'!AH$166:AH$213,0)),0,1)</f>
        <v>0</v>
      </c>
      <c r="BB75" s="117">
        <f>IF(ISNA(MATCH(AT75,'Overlap Study'!$AB$166:$AB$213,0)),0,1)</f>
        <v>1</v>
      </c>
      <c r="BC75" s="99">
        <f>IF(ISNA(MATCH($AT75,'Overlap Study'!$V$166:$V$213,0)),0,1)</f>
        <v>0</v>
      </c>
      <c r="BD75" s="99">
        <f>IF(ISNA(MATCH($AT75,'Overlap Study'!$P$166:$P$213,0)),0,1)</f>
        <v>0</v>
      </c>
      <c r="BE75" s="99"/>
      <c r="BF75" s="110"/>
      <c r="BH75" s="100"/>
      <c r="BJ75" s="117"/>
      <c r="BK75" s="169">
        <v>870</v>
      </c>
      <c r="BL75" s="222">
        <f t="shared" si="26"/>
        <v>1</v>
      </c>
      <c r="BM75" s="99">
        <f>IF(ISNA(MATCH(BK75,'Overlap Study'!$BU$220:$BU$243,0)),0,1)</f>
        <v>0</v>
      </c>
      <c r="BN75" s="99">
        <f>IF(ISNA(MATCH(BK75,'Overlap Study'!$BJ$220:$BJ$243,0)),0,1)</f>
        <v>1</v>
      </c>
      <c r="BO75" s="99">
        <f>IF(ISNA(MATCH(BK75,'Overlap Study'!$AZ$220:$AZ$243,0)),0,1)</f>
        <v>0</v>
      </c>
      <c r="BP75" s="99">
        <f>IF(ISNA(MATCH(BK75,'Overlap Study'!$AT$220:$AT$243,0)),0,1)</f>
        <v>0</v>
      </c>
      <c r="BQ75" s="99">
        <f>IF(ISNA(MATCH(BK75,'Overlap Study'!$AN$220:$AN$243,0)),0,1)</f>
        <v>0</v>
      </c>
      <c r="BR75" s="110">
        <f>IF(ISNA(MATCH(BK75,'Overlap Study'!$AH$220:$AH$243,0)),0,1)</f>
        <v>0</v>
      </c>
      <c r="BS75">
        <f t="shared" ca="1" si="28"/>
        <v>1</v>
      </c>
    </row>
    <row r="76" spans="2:72">
      <c r="B76" s="109">
        <v>45</v>
      </c>
      <c r="C76" s="99">
        <f t="shared" si="30"/>
        <v>8</v>
      </c>
      <c r="D76" s="110">
        <f t="shared" si="31"/>
        <v>0</v>
      </c>
      <c r="F76" s="211">
        <v>968</v>
      </c>
      <c r="G76" s="202">
        <f t="shared" si="32"/>
        <v>1</v>
      </c>
      <c r="H76" s="10">
        <v>4</v>
      </c>
      <c r="N76" s="158">
        <v>1918</v>
      </c>
      <c r="O76" s="99">
        <f t="shared" si="24"/>
        <v>198</v>
      </c>
      <c r="Q76" s="100"/>
      <c r="AB76" s="123">
        <f t="shared" si="29"/>
        <v>75</v>
      </c>
      <c r="AC76">
        <f t="shared" ca="1" si="27"/>
        <v>1</v>
      </c>
      <c r="AD76" s="109">
        <v>1038</v>
      </c>
      <c r="AE76" s="109">
        <f ca="1">SUM(INDIRECT(CONCATENATE(AA$5,AB76+1)):INDIRECT(CONCATENATE(AA$6,AB76+1)))</f>
        <v>4</v>
      </c>
      <c r="AF76" s="117">
        <f>IF(ISNA(MATCH(AD76,'Overlap Study'!BU$62:BU$157,0)),0,1)</f>
        <v>0</v>
      </c>
      <c r="AG76" s="99">
        <f>IF(ISNA(MATCH(AD76,'Overlap Study'!BJ$62:BJ$157,0)),0,1)</f>
        <v>0</v>
      </c>
      <c r="AH76" s="99">
        <f>IF(ISNA(MATCH($AD76,'Overlap Study'!AZ$62:AZ$157,0)),0,1)</f>
        <v>0</v>
      </c>
      <c r="AI76" s="99">
        <f>IF(ISNA(MATCH($AD76,'Overlap Study'!AT$62:AT$157,0)),0,1)</f>
        <v>1</v>
      </c>
      <c r="AJ76" s="99">
        <f>IF(ISNA(MATCH($AD76,'Overlap Study'!AN$62:AN$157,0)),0,1)</f>
        <v>1</v>
      </c>
      <c r="AK76" s="110">
        <f>IF(ISNA(MATCH($AD76,'Overlap Study'!AH$62:AH$157,0)),0,1)</f>
        <v>0</v>
      </c>
      <c r="AL76" s="117">
        <f>IF(ISNA(MATCH($AD76,'Overlap Study'!AB$62:AB$157,0)),0,1)</f>
        <v>1</v>
      </c>
      <c r="AM76" s="99">
        <f>IF(ISNA(MATCH($AD76,'Overlap Study'!V$62:V$157,0)),0,1)</f>
        <v>1</v>
      </c>
      <c r="AN76" s="99">
        <f>IF(ISNA(MATCH($AD76,'Overlap Study'!P$62:P$157,0)),0,1)</f>
        <v>0</v>
      </c>
      <c r="AO76" s="99">
        <f>IF(ISNA(MATCH($AD76,'Overlap Study'!H$53:H$132,0)),0,1)</f>
        <v>0</v>
      </c>
      <c r="AP76" s="110">
        <f>IF(ISNA(MATCH($AD76,'Overlap Study'!B$53:B$100,0)),0,1)</f>
        <v>0</v>
      </c>
      <c r="AT76" s="169">
        <v>492</v>
      </c>
      <c r="AU76" s="222">
        <f t="shared" si="25"/>
        <v>2</v>
      </c>
      <c r="AV76" s="99">
        <f>IF(ISNA(MATCH($AT76,'Overlap Study'!$BU$166:$BU$213,0)),0,1)</f>
        <v>0</v>
      </c>
      <c r="AW76" s="99">
        <f>IF(ISNA(MATCH(AT76,'Overlap Study'!BJ$166:BJ$213,0)),0,1)</f>
        <v>0</v>
      </c>
      <c r="AX76" s="99">
        <f>IF(ISNA(MATCH($AT76,'Overlap Study'!AZ$166:AZ$213,0)),0,1)</f>
        <v>0</v>
      </c>
      <c r="AY76" s="99">
        <f>IF(ISNA(MATCH($AT76,'Overlap Study'!AT$166:AT$213,0)),0,1)</f>
        <v>0</v>
      </c>
      <c r="AZ76" s="99">
        <f>IF(ISNA(MATCH($AT76,'Overlap Study'!AN$166:AN$213,0)),0,1)</f>
        <v>0</v>
      </c>
      <c r="BA76" s="99">
        <f>IF(ISNA(MATCH($AT76,'Overlap Study'!AH$166:AH$213,0)),0,1)</f>
        <v>1</v>
      </c>
      <c r="BB76" s="117">
        <f>IF(ISNA(MATCH(AT76,'Overlap Study'!$AB$166:$AB$213,0)),0,1)</f>
        <v>1</v>
      </c>
      <c r="BC76" s="99">
        <f>IF(ISNA(MATCH($AT76,'Overlap Study'!$V$166:$V$213,0)),0,1)</f>
        <v>0</v>
      </c>
      <c r="BD76" s="99">
        <f>IF(ISNA(MATCH($AT76,'Overlap Study'!$P$166:$P$213,0)),0,1)</f>
        <v>0</v>
      </c>
      <c r="BE76" s="99"/>
      <c r="BF76" s="110"/>
      <c r="BH76" s="158"/>
      <c r="BJ76" s="117"/>
      <c r="BK76" s="169">
        <v>888</v>
      </c>
      <c r="BL76" s="222">
        <f t="shared" si="26"/>
        <v>1</v>
      </c>
      <c r="BM76" s="99">
        <f>IF(ISNA(MATCH(BK76,'Overlap Study'!$BU$220:$BU$243,0)),0,1)</f>
        <v>1</v>
      </c>
      <c r="BN76" s="99">
        <f>IF(ISNA(MATCH(BK76,'Overlap Study'!$BJ$220:$BJ$243,0)),0,1)</f>
        <v>0</v>
      </c>
      <c r="BO76" s="99">
        <f>IF(ISNA(MATCH(BK76,'Overlap Study'!$AZ$220:$AZ$243,0)),0,1)</f>
        <v>0</v>
      </c>
      <c r="BP76" s="99">
        <f>IF(ISNA(MATCH(BK76,'Overlap Study'!$AT$220:$AT$243,0)),0,1)</f>
        <v>0</v>
      </c>
      <c r="BQ76" s="99">
        <f>IF(ISNA(MATCH(BK76,'Overlap Study'!$AN$220:$AN$243,0)),0,1)</f>
        <v>0</v>
      </c>
      <c r="BR76" s="110">
        <f>IF(ISNA(MATCH(BK76,'Overlap Study'!$AH$220:$AH$243,0)),0,1)</f>
        <v>0</v>
      </c>
      <c r="BS76">
        <f t="shared" ca="1" si="28"/>
        <v>1</v>
      </c>
    </row>
    <row r="77" spans="2:72">
      <c r="B77" s="211">
        <v>45</v>
      </c>
      <c r="C77" s="99">
        <f t="shared" si="30"/>
        <v>9</v>
      </c>
      <c r="D77" s="110">
        <f t="shared" si="31"/>
        <v>9</v>
      </c>
      <c r="F77" s="112">
        <v>1038</v>
      </c>
      <c r="G77" s="202">
        <f t="shared" si="32"/>
        <v>1</v>
      </c>
      <c r="H77" s="10">
        <v>4</v>
      </c>
      <c r="N77" s="100">
        <v>1922</v>
      </c>
      <c r="O77" s="99">
        <f t="shared" si="24"/>
        <v>361</v>
      </c>
      <c r="Q77" s="100"/>
      <c r="AB77" s="123">
        <f t="shared" si="29"/>
        <v>76</v>
      </c>
      <c r="AC77">
        <f t="shared" ca="1" si="27"/>
        <v>1</v>
      </c>
      <c r="AD77" s="109">
        <v>1124</v>
      </c>
      <c r="AE77" s="109">
        <f ca="1">SUM(INDIRECT(CONCATENATE(AA$5,AB77+1)):INDIRECT(CONCATENATE(AA$6,AB77+1)))</f>
        <v>4</v>
      </c>
      <c r="AF77" s="117">
        <f>IF(ISNA(MATCH(AD77,'Overlap Study'!BU$62:BU$157,0)),0,1)</f>
        <v>1</v>
      </c>
      <c r="AG77" s="99">
        <f>IF(ISNA(MATCH(AD77,'Overlap Study'!BJ$62:BJ$157,0)),0,1)</f>
        <v>1</v>
      </c>
      <c r="AH77" s="99">
        <f>IF(ISNA(MATCH($AD77,'Overlap Study'!AZ$62:AZ$157,0)),0,1)</f>
        <v>1</v>
      </c>
      <c r="AI77" s="99">
        <f>IF(ISNA(MATCH($AD77,'Overlap Study'!AT$62:AT$157,0)),0,1)</f>
        <v>1</v>
      </c>
      <c r="AJ77" s="99">
        <f>IF(ISNA(MATCH($AD77,'Overlap Study'!AN$62:AN$157,0)),0,1)</f>
        <v>0</v>
      </c>
      <c r="AK77" s="110">
        <f>IF(ISNA(MATCH($AD77,'Overlap Study'!AH$62:AH$157,0)),0,1)</f>
        <v>0</v>
      </c>
      <c r="AL77" s="117">
        <f>IF(ISNA(MATCH($AD77,'Overlap Study'!AB$62:AB$157,0)),0,1)</f>
        <v>0</v>
      </c>
      <c r="AM77" s="99">
        <f>IF(ISNA(MATCH($AD77,'Overlap Study'!V$62:V$157,0)),0,1)</f>
        <v>0</v>
      </c>
      <c r="AN77" s="99">
        <f>IF(ISNA(MATCH($AD77,'Overlap Study'!P$62:P$157,0)),0,1)</f>
        <v>0</v>
      </c>
      <c r="AO77" s="99">
        <f>IF(ISNA(MATCH($AD77,'Overlap Study'!H$53:H$132,0)),0,1)</f>
        <v>0</v>
      </c>
      <c r="AP77" s="110">
        <f>IF(ISNA(MATCH($AD77,'Overlap Study'!B$53:B$100,0)),0,1)</f>
        <v>0</v>
      </c>
      <c r="AT77" s="169">
        <v>547</v>
      </c>
      <c r="AU77" s="222">
        <f t="shared" si="25"/>
        <v>2</v>
      </c>
      <c r="AV77" s="99">
        <f>IF(ISNA(MATCH($AT77,'Overlap Study'!$BU$166:$BU$213,0)),0,1)</f>
        <v>0</v>
      </c>
      <c r="AW77" s="99">
        <f>IF(ISNA(MATCH(AT77,'Overlap Study'!BJ$166:BJ$213,0)),0,1)</f>
        <v>0</v>
      </c>
      <c r="AX77" s="99">
        <f>IF(ISNA(MATCH($AT77,'Overlap Study'!AZ$166:AZ$213,0)),0,1)</f>
        <v>0</v>
      </c>
      <c r="AY77" s="99">
        <f>IF(ISNA(MATCH($AT77,'Overlap Study'!AT$166:AT$213,0)),0,1)</f>
        <v>0</v>
      </c>
      <c r="AZ77" s="99">
        <f>IF(ISNA(MATCH($AT77,'Overlap Study'!AN$166:AN$213,0)),0,1)</f>
        <v>1</v>
      </c>
      <c r="BA77" s="99">
        <f>IF(ISNA(MATCH($AT77,'Overlap Study'!AH$166:AH$213,0)),0,1)</f>
        <v>0</v>
      </c>
      <c r="BB77" s="117">
        <f>IF(ISNA(MATCH(AT77,'Overlap Study'!$AB$166:$AB$213,0)),0,1)</f>
        <v>0</v>
      </c>
      <c r="BC77" s="99">
        <f>IF(ISNA(MATCH($AT77,'Overlap Study'!$V$166:$V$213,0)),0,1)</f>
        <v>1</v>
      </c>
      <c r="BD77" s="99">
        <f>IF(ISNA(MATCH($AT77,'Overlap Study'!$P$166:$P$213,0)),0,1)</f>
        <v>0</v>
      </c>
      <c r="BE77" s="99"/>
      <c r="BF77" s="110"/>
      <c r="BH77" s="158"/>
      <c r="BJ77" s="117"/>
      <c r="BK77" s="169">
        <v>971</v>
      </c>
      <c r="BL77" s="222">
        <f t="shared" si="26"/>
        <v>1</v>
      </c>
      <c r="BM77" s="99">
        <f>IF(ISNA(MATCH(BK77,'Overlap Study'!$BU$220:$BU$243,0)),0,1)</f>
        <v>0</v>
      </c>
      <c r="BN77" s="99">
        <f>IF(ISNA(MATCH(BK77,'Overlap Study'!$BJ$220:$BJ$243,0)),0,1)</f>
        <v>1</v>
      </c>
      <c r="BO77" s="99">
        <f>IF(ISNA(MATCH(BK77,'Overlap Study'!$AZ$220:$AZ$243,0)),0,1)</f>
        <v>0</v>
      </c>
      <c r="BP77" s="99">
        <f>IF(ISNA(MATCH(BK77,'Overlap Study'!$AT$220:$AT$243,0)),0,1)</f>
        <v>0</v>
      </c>
      <c r="BQ77" s="99">
        <f>IF(ISNA(MATCH(BK77,'Overlap Study'!$AN$220:$AN$243,0)),0,1)</f>
        <v>0</v>
      </c>
      <c r="BR77" s="110">
        <f>IF(ISNA(MATCH(BK77,'Overlap Study'!$AH$220:$AH$243,0)),0,1)</f>
        <v>0</v>
      </c>
      <c r="BS77">
        <f t="shared" ca="1" si="28"/>
        <v>3</v>
      </c>
    </row>
    <row r="78" spans="2:72">
      <c r="B78" s="109">
        <v>47</v>
      </c>
      <c r="C78" s="99">
        <f t="shared" si="30"/>
        <v>1</v>
      </c>
      <c r="D78" s="110">
        <f t="shared" si="31"/>
        <v>0</v>
      </c>
      <c r="F78" s="211">
        <v>1124</v>
      </c>
      <c r="G78" s="202">
        <f t="shared" si="32"/>
        <v>1</v>
      </c>
      <c r="H78" s="10">
        <v>4</v>
      </c>
      <c r="N78" s="158">
        <v>1986</v>
      </c>
      <c r="O78" s="99">
        <f t="shared" si="24"/>
        <v>364</v>
      </c>
      <c r="Q78" s="100"/>
      <c r="AB78" s="123">
        <f t="shared" si="29"/>
        <v>77</v>
      </c>
      <c r="AC78">
        <f t="shared" ca="1" si="27"/>
        <v>1</v>
      </c>
      <c r="AD78" s="109">
        <v>1218</v>
      </c>
      <c r="AE78" s="109">
        <f ca="1">SUM(INDIRECT(CONCATENATE(AA$5,AB78+1)):INDIRECT(CONCATENATE(AA$6,AB78+1)))</f>
        <v>4</v>
      </c>
      <c r="AF78" s="117">
        <f>IF(ISNA(MATCH(AD78,'Overlap Study'!BU$62:BU$157,0)),0,1)</f>
        <v>1</v>
      </c>
      <c r="AG78" s="99">
        <f>IF(ISNA(MATCH(AD78,'Overlap Study'!BJ$62:BJ$157,0)),0,1)</f>
        <v>1</v>
      </c>
      <c r="AH78" s="99">
        <f>IF(ISNA(MATCH($AD78,'Overlap Study'!AZ$62:AZ$157,0)),0,1)</f>
        <v>1</v>
      </c>
      <c r="AI78" s="99">
        <f>IF(ISNA(MATCH($AD78,'Overlap Study'!AT$62:AT$157,0)),0,1)</f>
        <v>0</v>
      </c>
      <c r="AJ78" s="99">
        <f>IF(ISNA(MATCH($AD78,'Overlap Study'!AN$62:AN$157,0)),0,1)</f>
        <v>0</v>
      </c>
      <c r="AK78" s="110">
        <f>IF(ISNA(MATCH($AD78,'Overlap Study'!AH$62:AH$157,0)),0,1)</f>
        <v>0</v>
      </c>
      <c r="AL78" s="117">
        <f>IF(ISNA(MATCH($AD78,'Overlap Study'!AB$62:AB$157,0)),0,1)</f>
        <v>1</v>
      </c>
      <c r="AM78" s="99">
        <f>IF(ISNA(MATCH($AD78,'Overlap Study'!V$62:V$157,0)),0,1)</f>
        <v>0</v>
      </c>
      <c r="AN78" s="99">
        <f>IF(ISNA(MATCH($AD78,'Overlap Study'!P$62:P$157,0)),0,1)</f>
        <v>0</v>
      </c>
      <c r="AO78" s="99">
        <f>IF(ISNA(MATCH($AD78,'Overlap Study'!H$53:H$132,0)),0,1)</f>
        <v>0</v>
      </c>
      <c r="AP78" s="110">
        <f>IF(ISNA(MATCH($AD78,'Overlap Study'!B$53:B$100,0)),0,1)</f>
        <v>0</v>
      </c>
      <c r="AT78" s="201">
        <v>716</v>
      </c>
      <c r="AU78" s="222">
        <f t="shared" si="25"/>
        <v>2</v>
      </c>
      <c r="AV78" s="99">
        <f>IF(ISNA(MATCH($AT78,'Overlap Study'!$BU$166:$BU$213,0)),0,1)</f>
        <v>0</v>
      </c>
      <c r="AW78" s="99">
        <f>IF(ISNA(MATCH(AT78,'Overlap Study'!BJ$166:BJ$213,0)),0,1)</f>
        <v>0</v>
      </c>
      <c r="AX78" s="99">
        <f>IF(ISNA(MATCH($AT78,'Overlap Study'!AZ$166:AZ$213,0)),0,1)</f>
        <v>0</v>
      </c>
      <c r="AY78" s="99">
        <f>IF(ISNA(MATCH($AT78,'Overlap Study'!AT$166:AT$213,0)),0,1)</f>
        <v>0</v>
      </c>
      <c r="AZ78" s="99">
        <f>IF(ISNA(MATCH($AT78,'Overlap Study'!AN$166:AN$213,0)),0,1)</f>
        <v>0</v>
      </c>
      <c r="BA78" s="99">
        <f>IF(ISNA(MATCH($AT78,'Overlap Study'!AH$166:AH$213,0)),0,1)</f>
        <v>0</v>
      </c>
      <c r="BB78" s="117">
        <f>IF(ISNA(MATCH(AT78,'Overlap Study'!$AB$166:$AB$213,0)),0,1)</f>
        <v>1</v>
      </c>
      <c r="BC78" s="99">
        <f>IF(ISNA(MATCH($AT78,'Overlap Study'!$V$166:$V$213,0)),0,1)</f>
        <v>0</v>
      </c>
      <c r="BD78" s="99">
        <f>IF(ISNA(MATCH($AT78,'Overlap Study'!$P$166:$P$213,0)),0,1)</f>
        <v>1</v>
      </c>
      <c r="BE78" s="99"/>
      <c r="BF78" s="110"/>
      <c r="BH78" s="100"/>
      <c r="BJ78" s="117"/>
      <c r="BK78" s="171">
        <v>1024</v>
      </c>
      <c r="BL78" s="222">
        <f t="shared" si="26"/>
        <v>1</v>
      </c>
      <c r="BM78" s="99">
        <f>IF(ISNA(MATCH(BK78,'Overlap Study'!$BU$220:$BU$243,0)),0,1)</f>
        <v>0</v>
      </c>
      <c r="BN78" s="99">
        <f>IF(ISNA(MATCH(BK78,'Overlap Study'!$BJ$220:$BJ$243,0)),0,1)</f>
        <v>0</v>
      </c>
      <c r="BO78" s="99">
        <f>IF(ISNA(MATCH(BK78,'Overlap Study'!$AZ$220:$AZ$243,0)),0,1)</f>
        <v>1</v>
      </c>
      <c r="BP78" s="99">
        <f>IF(ISNA(MATCH(BK78,'Overlap Study'!$AT$220:$AT$243,0)),0,1)</f>
        <v>0</v>
      </c>
      <c r="BQ78" s="99">
        <f>IF(ISNA(MATCH(BK78,'Overlap Study'!$AN$220:$AN$243,0)),0,1)</f>
        <v>0</v>
      </c>
      <c r="BR78" s="110">
        <f>IF(ISNA(MATCH(BK78,'Overlap Study'!$AH$220:$AH$243,0)),0,1)</f>
        <v>0</v>
      </c>
      <c r="BS78">
        <f t="shared" ca="1" si="28"/>
        <v>2</v>
      </c>
    </row>
    <row r="79" spans="2:72">
      <c r="B79" s="113">
        <v>47</v>
      </c>
      <c r="C79" s="99">
        <f t="shared" si="30"/>
        <v>2</v>
      </c>
      <c r="D79" s="110">
        <f t="shared" si="31"/>
        <v>0</v>
      </c>
      <c r="F79" s="211">
        <v>1218</v>
      </c>
      <c r="G79" s="202">
        <f t="shared" si="32"/>
        <v>1</v>
      </c>
      <c r="H79" s="10">
        <v>4</v>
      </c>
      <c r="N79" s="100">
        <v>2016</v>
      </c>
      <c r="O79" s="99">
        <f t="shared" si="24"/>
        <v>199</v>
      </c>
      <c r="Q79" s="158"/>
      <c r="AB79" s="123">
        <f t="shared" si="29"/>
        <v>78</v>
      </c>
      <c r="AC79">
        <f t="shared" ca="1" si="27"/>
        <v>1</v>
      </c>
      <c r="AD79" s="109">
        <v>1305</v>
      </c>
      <c r="AE79" s="109">
        <f ca="1">SUM(INDIRECT(CONCATENATE(AA$5,AB79+1)):INDIRECT(CONCATENATE(AA$6,AB79+1)))</f>
        <v>4</v>
      </c>
      <c r="AF79" s="117">
        <f>IF(ISNA(MATCH(AD79,'Overlap Study'!BU$62:BU$157,0)),0,1)</f>
        <v>1</v>
      </c>
      <c r="AG79" s="99">
        <f>IF(ISNA(MATCH(AD79,'Overlap Study'!BJ$62:BJ$157,0)),0,1)</f>
        <v>0</v>
      </c>
      <c r="AH79" s="99">
        <f>IF(ISNA(MATCH($AD79,'Overlap Study'!AZ$62:AZ$157,0)),0,1)</f>
        <v>0</v>
      </c>
      <c r="AI79" s="99">
        <f>IF(ISNA(MATCH($AD79,'Overlap Study'!AT$62:AT$157,0)),0,1)</f>
        <v>1</v>
      </c>
      <c r="AJ79" s="99">
        <f>IF(ISNA(MATCH($AD79,'Overlap Study'!AN$62:AN$157,0)),0,1)</f>
        <v>1</v>
      </c>
      <c r="AK79" s="110">
        <f>IF(ISNA(MATCH($AD79,'Overlap Study'!AH$62:AH$157,0)),0,1)</f>
        <v>1</v>
      </c>
      <c r="AL79" s="117">
        <f>IF(ISNA(MATCH($AD79,'Overlap Study'!AB$62:AB$157,0)),0,1)</f>
        <v>0</v>
      </c>
      <c r="AM79" s="99">
        <f>IF(ISNA(MATCH($AD79,'Overlap Study'!V$62:V$157,0)),0,1)</f>
        <v>0</v>
      </c>
      <c r="AN79" s="99">
        <f>IF(ISNA(MATCH($AD79,'Overlap Study'!P$62:P$157,0)),0,1)</f>
        <v>0</v>
      </c>
      <c r="AO79" s="99">
        <f>IF(ISNA(MATCH($AD79,'Overlap Study'!H$53:H$132,0)),0,1)</f>
        <v>0</v>
      </c>
      <c r="AP79" s="110">
        <f>IF(ISNA(MATCH($AD79,'Overlap Study'!B$53:B$100,0)),0,1)</f>
        <v>0</v>
      </c>
      <c r="AT79" s="169">
        <v>910</v>
      </c>
      <c r="AU79" s="222">
        <f t="shared" si="25"/>
        <v>2</v>
      </c>
      <c r="AV79" s="99">
        <f>IF(ISNA(MATCH($AT79,'Overlap Study'!$BU$166:$BU$213,0)),0,1)</f>
        <v>0</v>
      </c>
      <c r="AW79" s="99">
        <f>IF(ISNA(MATCH(AT79,'Overlap Study'!BJ$166:BJ$213,0)),0,1)</f>
        <v>0</v>
      </c>
      <c r="AX79" s="99">
        <f>IF(ISNA(MATCH($AT79,'Overlap Study'!AZ$166:AZ$213,0)),0,1)</f>
        <v>0</v>
      </c>
      <c r="AY79" s="99">
        <f>IF(ISNA(MATCH($AT79,'Overlap Study'!AT$166:AT$213,0)),0,1)</f>
        <v>1</v>
      </c>
      <c r="AZ79" s="99">
        <f>IF(ISNA(MATCH($AT79,'Overlap Study'!AN$166:AN$213,0)),0,1)</f>
        <v>0</v>
      </c>
      <c r="BA79" s="99">
        <f>IF(ISNA(MATCH($AT79,'Overlap Study'!AH$166:AH$213,0)),0,1)</f>
        <v>1</v>
      </c>
      <c r="BB79" s="117">
        <f>IF(ISNA(MATCH(AT79,'Overlap Study'!$AB$166:$AB$213,0)),0,1)</f>
        <v>0</v>
      </c>
      <c r="BC79" s="99">
        <f>IF(ISNA(MATCH($AT79,'Overlap Study'!$V$166:$V$213,0)),0,1)</f>
        <v>0</v>
      </c>
      <c r="BD79" s="99">
        <f>IF(ISNA(MATCH($AT79,'Overlap Study'!$P$166:$P$213,0)),0,1)</f>
        <v>0</v>
      </c>
      <c r="BE79" s="99"/>
      <c r="BF79" s="110"/>
      <c r="BH79" s="100"/>
      <c r="BJ79" s="117"/>
      <c r="BK79" s="169">
        <v>1086</v>
      </c>
      <c r="BL79" s="222">
        <f t="shared" si="26"/>
        <v>1</v>
      </c>
      <c r="BM79" s="99">
        <f>IF(ISNA(MATCH(BK79,'Overlap Study'!$BU$220:$BU$243,0)),0,1)</f>
        <v>1</v>
      </c>
      <c r="BN79" s="99">
        <f>IF(ISNA(MATCH(BK79,'Overlap Study'!$BJ$220:$BJ$243,0)),0,1)</f>
        <v>0</v>
      </c>
      <c r="BO79" s="99">
        <f>IF(ISNA(MATCH(BK79,'Overlap Study'!$AZ$220:$AZ$243,0)),0,1)</f>
        <v>0</v>
      </c>
      <c r="BP79" s="99">
        <f>IF(ISNA(MATCH(BK79,'Overlap Study'!$AT$220:$AT$243,0)),0,1)</f>
        <v>0</v>
      </c>
      <c r="BQ79" s="99">
        <f>IF(ISNA(MATCH(BK79,'Overlap Study'!$AN$220:$AN$243,0)),0,1)</f>
        <v>0</v>
      </c>
      <c r="BR79" s="110">
        <f>IF(ISNA(MATCH(BK79,'Overlap Study'!$AH$220:$AH$243,0)),0,1)</f>
        <v>0</v>
      </c>
      <c r="BS79">
        <f t="shared" ca="1" si="28"/>
        <v>2</v>
      </c>
    </row>
    <row r="80" spans="2:72">
      <c r="B80" s="112">
        <v>47</v>
      </c>
      <c r="C80" s="99">
        <f t="shared" si="30"/>
        <v>3</v>
      </c>
      <c r="D80" s="110">
        <f t="shared" si="31"/>
        <v>0</v>
      </c>
      <c r="F80" s="211">
        <v>1305</v>
      </c>
      <c r="G80" s="202">
        <f t="shared" si="32"/>
        <v>1</v>
      </c>
      <c r="H80" s="10">
        <v>4</v>
      </c>
      <c r="N80" s="100">
        <v>2041</v>
      </c>
      <c r="O80" s="99">
        <f t="shared" si="24"/>
        <v>367</v>
      </c>
      <c r="Q80" s="100"/>
      <c r="AB80" s="123">
        <f t="shared" si="29"/>
        <v>79</v>
      </c>
      <c r="AC80">
        <f t="shared" ca="1" si="27"/>
        <v>1</v>
      </c>
      <c r="AD80" s="109">
        <v>1511</v>
      </c>
      <c r="AE80" s="109">
        <f ca="1">SUM(INDIRECT(CONCATENATE(AA$5,AB80+1)):INDIRECT(CONCATENATE(AA$6,AB80+1)))</f>
        <v>4</v>
      </c>
      <c r="AF80" s="117">
        <f>IF(ISNA(MATCH(AD80,'Overlap Study'!BU$62:BU$157,0)),0,1)</f>
        <v>1</v>
      </c>
      <c r="AG80" s="99">
        <f>IF(ISNA(MATCH(AD80,'Overlap Study'!BJ$62:BJ$157,0)),0,1)</f>
        <v>0</v>
      </c>
      <c r="AH80" s="99">
        <f>IF(ISNA(MATCH($AD80,'Overlap Study'!AZ$62:AZ$157,0)),0,1)</f>
        <v>1</v>
      </c>
      <c r="AI80" s="99">
        <f>IF(ISNA(MATCH($AD80,'Overlap Study'!AT$62:AT$157,0)),0,1)</f>
        <v>1</v>
      </c>
      <c r="AJ80" s="99">
        <f>IF(ISNA(MATCH($AD80,'Overlap Study'!AN$62:AN$157,0)),0,1)</f>
        <v>1</v>
      </c>
      <c r="AK80" s="110">
        <f>IF(ISNA(MATCH($AD80,'Overlap Study'!AH$62:AH$157,0)),0,1)</f>
        <v>0</v>
      </c>
      <c r="AL80" s="117">
        <f>IF(ISNA(MATCH($AD80,'Overlap Study'!AB$62:AB$157,0)),0,1)</f>
        <v>0</v>
      </c>
      <c r="AM80" s="99">
        <f>IF(ISNA(MATCH($AD80,'Overlap Study'!V$62:V$157,0)),0,1)</f>
        <v>0</v>
      </c>
      <c r="AN80" s="99">
        <f>IF(ISNA(MATCH($AD80,'Overlap Study'!P$62:P$157,0)),0,1)</f>
        <v>0</v>
      </c>
      <c r="AO80" s="99">
        <f>IF(ISNA(MATCH($AD80,'Overlap Study'!H$53:H$132,0)),0,1)</f>
        <v>0</v>
      </c>
      <c r="AP80" s="110">
        <f>IF(ISNA(MATCH($AD80,'Overlap Study'!B$53:B$100,0)),0,1)</f>
        <v>0</v>
      </c>
      <c r="AT80" s="169">
        <v>997</v>
      </c>
      <c r="AU80" s="222">
        <f t="shared" si="25"/>
        <v>2</v>
      </c>
      <c r="AV80" s="99">
        <f>IF(ISNA(MATCH($AT80,'Overlap Study'!$BU$166:$BU$213,0)),0,1)</f>
        <v>0</v>
      </c>
      <c r="AW80" s="99">
        <f>IF(ISNA(MATCH(AT80,'Overlap Study'!BJ$166:BJ$213,0)),0,1)</f>
        <v>0</v>
      </c>
      <c r="AX80" s="99">
        <f>IF(ISNA(MATCH($AT80,'Overlap Study'!AZ$166:AZ$213,0)),0,1)</f>
        <v>0</v>
      </c>
      <c r="AY80" s="99">
        <f>IF(ISNA(MATCH($AT80,'Overlap Study'!AT$166:AT$213,0)),0,1)</f>
        <v>1</v>
      </c>
      <c r="AZ80" s="99">
        <f>IF(ISNA(MATCH($AT80,'Overlap Study'!AN$166:AN$213,0)),0,1)</f>
        <v>0</v>
      </c>
      <c r="BA80" s="99">
        <f>IF(ISNA(MATCH($AT80,'Overlap Study'!AH$166:AH$213,0)),0,1)</f>
        <v>1</v>
      </c>
      <c r="BB80" s="117">
        <f>IF(ISNA(MATCH(AT80,'Overlap Study'!$AB$166:$AB$213,0)),0,1)</f>
        <v>0</v>
      </c>
      <c r="BC80" s="99">
        <f>IF(ISNA(MATCH($AT80,'Overlap Study'!$V$166:$V$213,0)),0,1)</f>
        <v>0</v>
      </c>
      <c r="BD80" s="99">
        <f>IF(ISNA(MATCH($AT80,'Overlap Study'!$P$166:$P$213,0)),0,1)</f>
        <v>0</v>
      </c>
      <c r="BE80" s="99"/>
      <c r="BF80" s="110"/>
      <c r="BH80" s="100"/>
      <c r="BJ80" s="117"/>
      <c r="BK80" s="169">
        <v>1108</v>
      </c>
      <c r="BL80" s="222">
        <f t="shared" si="26"/>
        <v>1</v>
      </c>
      <c r="BM80" s="99">
        <f>IF(ISNA(MATCH(BK80,'Overlap Study'!$BU$220:$BU$243,0)),0,1)</f>
        <v>0</v>
      </c>
      <c r="BN80" s="99">
        <f>IF(ISNA(MATCH(BK80,'Overlap Study'!$BJ$220:$BJ$243,0)),0,1)</f>
        <v>0</v>
      </c>
      <c r="BO80" s="99">
        <f>IF(ISNA(MATCH(BK80,'Overlap Study'!$AZ$220:$AZ$243,0)),0,1)</f>
        <v>0</v>
      </c>
      <c r="BP80" s="99">
        <f>IF(ISNA(MATCH(BK80,'Overlap Study'!$AT$220:$AT$243,0)),0,1)</f>
        <v>0</v>
      </c>
      <c r="BQ80" s="99">
        <f>IF(ISNA(MATCH(BK80,'Overlap Study'!$AN$220:$AN$243,0)),0,1)</f>
        <v>0</v>
      </c>
      <c r="BR80" s="110">
        <f>IF(ISNA(MATCH(BK80,'Overlap Study'!$AH$220:$AH$243,0)),0,1)</f>
        <v>1</v>
      </c>
      <c r="BS80">
        <f t="shared" ca="1" si="28"/>
        <v>3</v>
      </c>
    </row>
    <row r="81" spans="2:71" ht="13.5" thickBot="1">
      <c r="B81" s="109">
        <v>47</v>
      </c>
      <c r="C81" s="99">
        <f t="shared" si="30"/>
        <v>4</v>
      </c>
      <c r="D81" s="110">
        <f t="shared" si="31"/>
        <v>0</v>
      </c>
      <c r="F81" s="211">
        <v>1511</v>
      </c>
      <c r="G81" s="202">
        <f t="shared" si="32"/>
        <v>1</v>
      </c>
      <c r="H81" s="10">
        <v>4</v>
      </c>
      <c r="N81" s="238">
        <v>2056</v>
      </c>
      <c r="O81" s="99">
        <f t="shared" si="24"/>
        <v>83</v>
      </c>
      <c r="Q81" s="100"/>
      <c r="AB81" s="123">
        <f t="shared" si="29"/>
        <v>80</v>
      </c>
      <c r="AC81">
        <f t="shared" ca="1" si="27"/>
        <v>1</v>
      </c>
      <c r="AD81" s="109">
        <v>1625</v>
      </c>
      <c r="AE81" s="109">
        <f ca="1">SUM(INDIRECT(CONCATENATE(AA$5,AB81+1)):INDIRECT(CONCATENATE(AA$6,AB81+1)))</f>
        <v>4</v>
      </c>
      <c r="AF81" s="117">
        <f>IF(ISNA(MATCH(AD81,'Overlap Study'!BU$62:BU$157,0)),0,1)</f>
        <v>1</v>
      </c>
      <c r="AG81" s="99">
        <f>IF(ISNA(MATCH(AD81,'Overlap Study'!BJ$62:BJ$157,0)),0,1)</f>
        <v>1</v>
      </c>
      <c r="AH81" s="99">
        <f>IF(ISNA(MATCH($AD81,'Overlap Study'!AZ$62:AZ$157,0)),0,1)</f>
        <v>1</v>
      </c>
      <c r="AI81" s="99">
        <f>IF(ISNA(MATCH($AD81,'Overlap Study'!AT$62:AT$157,0)),0,1)</f>
        <v>0</v>
      </c>
      <c r="AJ81" s="99">
        <f>IF(ISNA(MATCH($AD81,'Overlap Study'!AN$62:AN$157,0)),0,1)</f>
        <v>1</v>
      </c>
      <c r="AK81" s="110">
        <f>IF(ISNA(MATCH($AD81,'Overlap Study'!AH$62:AH$157,0)),0,1)</f>
        <v>0</v>
      </c>
      <c r="AL81" s="117">
        <f>IF(ISNA(MATCH($AD81,'Overlap Study'!AB$62:AB$157,0)),0,1)</f>
        <v>0</v>
      </c>
      <c r="AM81" s="99">
        <f>IF(ISNA(MATCH($AD81,'Overlap Study'!V$62:V$157,0)),0,1)</f>
        <v>0</v>
      </c>
      <c r="AN81" s="99">
        <f>IF(ISNA(MATCH($AD81,'Overlap Study'!P$62:P$157,0)),0,1)</f>
        <v>0</v>
      </c>
      <c r="AO81" s="99">
        <f>IF(ISNA(MATCH($AD81,'Overlap Study'!H$53:H$132,0)),0,1)</f>
        <v>0</v>
      </c>
      <c r="AP81" s="110">
        <f>IF(ISNA(MATCH($AD81,'Overlap Study'!B$53:B$100,0)),0,1)</f>
        <v>0</v>
      </c>
      <c r="AT81" s="169">
        <v>1024</v>
      </c>
      <c r="AU81" s="222">
        <f t="shared" si="25"/>
        <v>2</v>
      </c>
      <c r="AV81" s="99">
        <f>IF(ISNA(MATCH($AT81,'Overlap Study'!$BU$166:$BU$213,0)),0,1)</f>
        <v>0</v>
      </c>
      <c r="AW81" s="99">
        <f>IF(ISNA(MATCH(AT81,'Overlap Study'!BJ$166:BJ$213,0)),0,1)</f>
        <v>0</v>
      </c>
      <c r="AX81" s="99">
        <f>IF(ISNA(MATCH($AT81,'Overlap Study'!AZ$166:AZ$213,0)),0,1)</f>
        <v>1</v>
      </c>
      <c r="AY81" s="99">
        <f>IF(ISNA(MATCH($AT81,'Overlap Study'!AT$166:AT$213,0)),0,1)</f>
        <v>0</v>
      </c>
      <c r="AZ81" s="99">
        <f>IF(ISNA(MATCH($AT81,'Overlap Study'!AN$166:AN$213,0)),0,1)</f>
        <v>0</v>
      </c>
      <c r="BA81" s="99">
        <f>IF(ISNA(MATCH($AT81,'Overlap Study'!AH$166:AH$213,0)),0,1)</f>
        <v>1</v>
      </c>
      <c r="BB81" s="117">
        <f>IF(ISNA(MATCH(AT81,'Overlap Study'!$AB$166:$AB$213,0)),0,1)</f>
        <v>0</v>
      </c>
      <c r="BC81" s="99">
        <f>IF(ISNA(MATCH($AT81,'Overlap Study'!$V$166:$V$213,0)),0,1)</f>
        <v>0</v>
      </c>
      <c r="BD81" s="99">
        <f>IF(ISNA(MATCH($AT81,'Overlap Study'!$P$166:$P$213,0)),0,1)</f>
        <v>0</v>
      </c>
      <c r="BE81" s="99"/>
      <c r="BF81" s="110"/>
      <c r="BH81" s="100"/>
      <c r="BJ81" s="117"/>
      <c r="BK81" s="169">
        <v>1126</v>
      </c>
      <c r="BL81" s="222">
        <f t="shared" si="26"/>
        <v>1</v>
      </c>
      <c r="BM81" s="99">
        <f>IF(ISNA(MATCH(BK81,'Overlap Study'!$BU$220:$BU$243,0)),0,1)</f>
        <v>0</v>
      </c>
      <c r="BN81" s="99">
        <f>IF(ISNA(MATCH(BK81,'Overlap Study'!$BJ$220:$BJ$243,0)),0,1)</f>
        <v>0</v>
      </c>
      <c r="BO81" s="99">
        <f>IF(ISNA(MATCH(BK81,'Overlap Study'!$AZ$220:$AZ$243,0)),0,1)</f>
        <v>0</v>
      </c>
      <c r="BP81" s="99">
        <f>IF(ISNA(MATCH(BK81,'Overlap Study'!$AT$220:$AT$243,0)),0,1)</f>
        <v>0</v>
      </c>
      <c r="BQ81" s="99">
        <f>IF(ISNA(MATCH(BK81,'Overlap Study'!$AN$220:$AN$243,0)),0,1)</f>
        <v>1</v>
      </c>
      <c r="BR81" s="110">
        <f>IF(ISNA(MATCH(BK81,'Overlap Study'!$AH$220:$AH$243,0)),0,1)</f>
        <v>0</v>
      </c>
      <c r="BS81">
        <f t="shared" ca="1" si="28"/>
        <v>5</v>
      </c>
    </row>
    <row r="82" spans="2:71">
      <c r="B82" s="109">
        <v>47</v>
      </c>
      <c r="C82" s="99">
        <f t="shared" si="30"/>
        <v>5</v>
      </c>
      <c r="D82" s="110">
        <f t="shared" si="31"/>
        <v>0</v>
      </c>
      <c r="F82" s="211">
        <v>1625</v>
      </c>
      <c r="G82" s="202">
        <f t="shared" si="32"/>
        <v>1</v>
      </c>
      <c r="H82" s="10">
        <v>4</v>
      </c>
      <c r="N82" s="100">
        <v>2122</v>
      </c>
      <c r="O82" s="99">
        <f t="shared" si="24"/>
        <v>373</v>
      </c>
      <c r="Q82" s="100"/>
      <c r="AB82" s="123">
        <f t="shared" si="29"/>
        <v>81</v>
      </c>
      <c r="AC82">
        <f t="shared" ca="1" si="27"/>
        <v>1</v>
      </c>
      <c r="AD82" s="109">
        <v>1902</v>
      </c>
      <c r="AE82" s="109">
        <f ca="1">SUM(INDIRECT(CONCATENATE(AA$5,AB82+1)):INDIRECT(CONCATENATE(AA$6,AB82+1)))</f>
        <v>4</v>
      </c>
      <c r="AF82" s="117">
        <f>IF(ISNA(MATCH(AD82,'Overlap Study'!BU$62:BU$157,0)),0,1)</f>
        <v>1</v>
      </c>
      <c r="AG82" s="99">
        <f>IF(ISNA(MATCH(AD82,'Overlap Study'!BJ$62:BJ$157,0)),0,1)</f>
        <v>1</v>
      </c>
      <c r="AH82" s="99">
        <f>IF(ISNA(MATCH($AD82,'Overlap Study'!AZ$62:AZ$157,0)),0,1)</f>
        <v>0</v>
      </c>
      <c r="AI82" s="99">
        <f>IF(ISNA(MATCH($AD82,'Overlap Study'!AT$62:AT$157,0)),0,1)</f>
        <v>1</v>
      </c>
      <c r="AJ82" s="99">
        <f>IF(ISNA(MATCH($AD82,'Overlap Study'!AN$62:AN$157,0)),0,1)</f>
        <v>1</v>
      </c>
      <c r="AK82" s="110">
        <f>IF(ISNA(MATCH($AD82,'Overlap Study'!AH$62:AH$157,0)),0,1)</f>
        <v>0</v>
      </c>
      <c r="AL82" s="117">
        <f>IF(ISNA(MATCH($AD82,'Overlap Study'!AB$62:AB$157,0)),0,1)</f>
        <v>0</v>
      </c>
      <c r="AM82" s="99">
        <f>IF(ISNA(MATCH($AD82,'Overlap Study'!V$62:V$157,0)),0,1)</f>
        <v>0</v>
      </c>
      <c r="AN82" s="99">
        <f>IF(ISNA(MATCH($AD82,'Overlap Study'!P$62:P$157,0)),0,1)</f>
        <v>0</v>
      </c>
      <c r="AO82" s="99">
        <f>IF(ISNA(MATCH($AD82,'Overlap Study'!H$53:H$132,0)),0,1)</f>
        <v>0</v>
      </c>
      <c r="AP82" s="110">
        <f>IF(ISNA(MATCH($AD82,'Overlap Study'!B$53:B$100,0)),0,1)</f>
        <v>0</v>
      </c>
      <c r="AT82" s="171">
        <v>1038</v>
      </c>
      <c r="AU82" s="222">
        <f t="shared" si="25"/>
        <v>2</v>
      </c>
      <c r="AV82" s="99">
        <f>IF(ISNA(MATCH($AT82,'Overlap Study'!$BU$166:$BU$213,0)),0,1)</f>
        <v>0</v>
      </c>
      <c r="AW82" s="99">
        <f>IF(ISNA(MATCH(AT82,'Overlap Study'!BJ$166:BJ$213,0)),0,1)</f>
        <v>0</v>
      </c>
      <c r="AX82" s="99">
        <f>IF(ISNA(MATCH($AT82,'Overlap Study'!AZ$166:AZ$213,0)),0,1)</f>
        <v>0</v>
      </c>
      <c r="AY82" s="99">
        <f>IF(ISNA(MATCH($AT82,'Overlap Study'!AT$166:AT$213,0)),0,1)</f>
        <v>0</v>
      </c>
      <c r="AZ82" s="99">
        <f>IF(ISNA(MATCH($AT82,'Overlap Study'!AN$166:AN$213,0)),0,1)</f>
        <v>1</v>
      </c>
      <c r="BA82" s="99">
        <f>IF(ISNA(MATCH($AT82,'Overlap Study'!AH$166:AH$213,0)),0,1)</f>
        <v>0</v>
      </c>
      <c r="BB82" s="117">
        <f>IF(ISNA(MATCH(AT82,'Overlap Study'!$AB$166:$AB$213,0)),0,1)</f>
        <v>1</v>
      </c>
      <c r="BC82" s="99">
        <f>IF(ISNA(MATCH($AT82,'Overlap Study'!$V$166:$V$213,0)),0,1)</f>
        <v>0</v>
      </c>
      <c r="BD82" s="99">
        <f>IF(ISNA(MATCH($AT82,'Overlap Study'!$P$166:$P$213,0)),0,1)</f>
        <v>0</v>
      </c>
      <c r="BE82" s="99"/>
      <c r="BF82" s="110"/>
      <c r="BH82" s="100"/>
      <c r="BJ82" s="117"/>
      <c r="BK82" s="169">
        <v>1139</v>
      </c>
      <c r="BL82" s="222">
        <f t="shared" si="26"/>
        <v>1</v>
      </c>
      <c r="BM82" s="99">
        <f>IF(ISNA(MATCH(BK82,'Overlap Study'!$BU$220:$BU$243,0)),0,1)</f>
        <v>0</v>
      </c>
      <c r="BN82" s="99">
        <f>IF(ISNA(MATCH(BK82,'Overlap Study'!$BJ$220:$BJ$243,0)),0,1)</f>
        <v>0</v>
      </c>
      <c r="BO82" s="99">
        <f>IF(ISNA(MATCH(BK82,'Overlap Study'!$AZ$220:$AZ$243,0)),0,1)</f>
        <v>0</v>
      </c>
      <c r="BP82" s="99">
        <f>IF(ISNA(MATCH(BK82,'Overlap Study'!$AT$220:$AT$243,0)),0,1)</f>
        <v>0</v>
      </c>
      <c r="BQ82" s="99">
        <f>IF(ISNA(MATCH(BK82,'Overlap Study'!$AN$220:$AN$243,0)),0,1)</f>
        <v>1</v>
      </c>
      <c r="BR82" s="110">
        <f>IF(ISNA(MATCH(BK82,'Overlap Study'!$AH$220:$AH$243,0)),0,1)</f>
        <v>0</v>
      </c>
      <c r="BS82">
        <f t="shared" ca="1" si="28"/>
        <v>1</v>
      </c>
    </row>
    <row r="83" spans="2:71">
      <c r="B83" s="111">
        <v>47</v>
      </c>
      <c r="C83" s="99">
        <f t="shared" si="30"/>
        <v>6</v>
      </c>
      <c r="D83" s="110">
        <f t="shared" si="31"/>
        <v>0</v>
      </c>
      <c r="F83" s="211">
        <v>1902</v>
      </c>
      <c r="G83" s="202">
        <f t="shared" si="32"/>
        <v>1</v>
      </c>
      <c r="H83" s="10">
        <v>4</v>
      </c>
      <c r="N83" s="100">
        <v>2130</v>
      </c>
      <c r="O83" s="99">
        <f t="shared" si="24"/>
        <v>374</v>
      </c>
      <c r="Q83" s="100"/>
      <c r="AB83" s="123">
        <f t="shared" si="29"/>
        <v>82</v>
      </c>
      <c r="AC83">
        <f t="shared" ca="1" si="27"/>
        <v>1</v>
      </c>
      <c r="AD83" s="109">
        <v>2056</v>
      </c>
      <c r="AE83" s="109">
        <f ca="1">SUM(INDIRECT(CONCATENATE(AA$5,AB83+1)):INDIRECT(CONCATENATE(AA$6,AB83+1)))</f>
        <v>4</v>
      </c>
      <c r="AF83" s="117">
        <f>IF(ISNA(MATCH(AD83,'Overlap Study'!BU$62:BU$157,0)),0,1)</f>
        <v>1</v>
      </c>
      <c r="AG83" s="99">
        <f>IF(ISNA(MATCH(AD83,'Overlap Study'!BJ$62:BJ$157,0)),0,1)</f>
        <v>1</v>
      </c>
      <c r="AH83" s="99">
        <f>IF(ISNA(MATCH($AD83,'Overlap Study'!AZ$62:AZ$157,0)),0,1)</f>
        <v>1</v>
      </c>
      <c r="AI83" s="99">
        <f>IF(ISNA(MATCH($AD83,'Overlap Study'!AT$62:AT$157,0)),0,1)</f>
        <v>1</v>
      </c>
      <c r="AJ83" s="99">
        <f>IF(ISNA(MATCH($AD83,'Overlap Study'!AN$62:AN$157,0)),0,1)</f>
        <v>0</v>
      </c>
      <c r="AK83" s="110">
        <f>IF(ISNA(MATCH($AD83,'Overlap Study'!AH$62:AH$157,0)),0,1)</f>
        <v>0</v>
      </c>
      <c r="AL83" s="117">
        <f>IF(ISNA(MATCH($AD83,'Overlap Study'!AB$62:AB$157,0)),0,1)</f>
        <v>0</v>
      </c>
      <c r="AM83" s="99">
        <f>IF(ISNA(MATCH($AD83,'Overlap Study'!V$62:V$157,0)),0,1)</f>
        <v>0</v>
      </c>
      <c r="AN83" s="99">
        <f>IF(ISNA(MATCH($AD83,'Overlap Study'!P$62:P$157,0)),0,1)</f>
        <v>0</v>
      </c>
      <c r="AO83" s="99">
        <f>IF(ISNA(MATCH($AD83,'Overlap Study'!H$53:H$132,0)),0,1)</f>
        <v>0</v>
      </c>
      <c r="AP83" s="110">
        <f>IF(ISNA(MATCH($AD83,'Overlap Study'!B$53:B$100,0)),0,1)</f>
        <v>0</v>
      </c>
      <c r="AT83" s="169">
        <v>1218</v>
      </c>
      <c r="AU83" s="222">
        <f t="shared" si="25"/>
        <v>2</v>
      </c>
      <c r="AV83" s="99">
        <f>IF(ISNA(MATCH($AT83,'Overlap Study'!$BU$166:$BU$213,0)),0,1)</f>
        <v>0</v>
      </c>
      <c r="AW83" s="99">
        <f>IF(ISNA(MATCH(AT83,'Overlap Study'!BJ$166:BJ$213,0)),0,1)</f>
        <v>1</v>
      </c>
      <c r="AX83" s="99">
        <f>IF(ISNA(MATCH($AT83,'Overlap Study'!AZ$166:AZ$213,0)),0,1)</f>
        <v>0</v>
      </c>
      <c r="AY83" s="99">
        <f>IF(ISNA(MATCH($AT83,'Overlap Study'!AT$166:AT$213,0)),0,1)</f>
        <v>0</v>
      </c>
      <c r="AZ83" s="99">
        <f>IF(ISNA(MATCH($AT83,'Overlap Study'!AN$166:AN$213,0)),0,1)</f>
        <v>0</v>
      </c>
      <c r="BA83" s="99">
        <f>IF(ISNA(MATCH($AT83,'Overlap Study'!AH$166:AH$213,0)),0,1)</f>
        <v>0</v>
      </c>
      <c r="BB83" s="117">
        <f>IF(ISNA(MATCH(AT83,'Overlap Study'!$AB$166:$AB$213,0)),0,1)</f>
        <v>1</v>
      </c>
      <c r="BC83" s="99">
        <f>IF(ISNA(MATCH($AT83,'Overlap Study'!$V$166:$V$213,0)),0,1)</f>
        <v>0</v>
      </c>
      <c r="BD83" s="99">
        <f>IF(ISNA(MATCH($AT83,'Overlap Study'!$P$166:$P$213,0)),0,1)</f>
        <v>0</v>
      </c>
      <c r="BE83" s="99"/>
      <c r="BF83" s="110"/>
      <c r="BH83" s="100"/>
      <c r="BJ83" s="117"/>
      <c r="BK83" s="169">
        <v>1218</v>
      </c>
      <c r="BL83" s="222">
        <f t="shared" si="26"/>
        <v>1</v>
      </c>
      <c r="BM83" s="99">
        <f>IF(ISNA(MATCH(BK83,'Overlap Study'!$BU$220:$BU$243,0)),0,1)</f>
        <v>0</v>
      </c>
      <c r="BN83" s="99">
        <f>IF(ISNA(MATCH(BK83,'Overlap Study'!$BJ$220:$BJ$243,0)),0,1)</f>
        <v>1</v>
      </c>
      <c r="BO83" s="99">
        <f>IF(ISNA(MATCH(BK83,'Overlap Study'!$AZ$220:$AZ$243,0)),0,1)</f>
        <v>0</v>
      </c>
      <c r="BP83" s="99">
        <f>IF(ISNA(MATCH(BK83,'Overlap Study'!$AT$220:$AT$243,0)),0,1)</f>
        <v>0</v>
      </c>
      <c r="BQ83" s="99">
        <f>IF(ISNA(MATCH(BK83,'Overlap Study'!$AN$220:$AN$243,0)),0,1)</f>
        <v>0</v>
      </c>
      <c r="BR83" s="110">
        <f>IF(ISNA(MATCH(BK83,'Overlap Study'!$AH$220:$AH$243,0)),0,1)</f>
        <v>0</v>
      </c>
      <c r="BS83">
        <f t="shared" ca="1" si="28"/>
        <v>4</v>
      </c>
    </row>
    <row r="84" spans="2:71">
      <c r="B84" s="109">
        <v>47</v>
      </c>
      <c r="C84" s="99">
        <f t="shared" si="30"/>
        <v>7</v>
      </c>
      <c r="D84" s="110">
        <f t="shared" si="31"/>
        <v>0</v>
      </c>
      <c r="F84" s="211">
        <v>2056</v>
      </c>
      <c r="G84" s="202">
        <f t="shared" si="32"/>
        <v>1</v>
      </c>
      <c r="H84" s="10">
        <v>4</v>
      </c>
      <c r="N84" s="100">
        <v>2137</v>
      </c>
      <c r="O84" s="99">
        <f t="shared" si="24"/>
        <v>375</v>
      </c>
      <c r="Q84" s="100"/>
      <c r="AB84" s="123">
        <f t="shared" si="29"/>
        <v>83</v>
      </c>
      <c r="AC84">
        <f t="shared" ca="1" si="27"/>
        <v>1</v>
      </c>
      <c r="AD84" s="109">
        <v>11</v>
      </c>
      <c r="AE84" s="109">
        <f ca="1">SUM(INDIRECT(CONCATENATE(AA$5,AB84+1)):INDIRECT(CONCATENATE(AA$6,AB84+1)))</f>
        <v>3</v>
      </c>
      <c r="AF84" s="117">
        <f>IF(ISNA(MATCH(AD84,'Overlap Study'!BU$62:BU$157,0)),0,1)</f>
        <v>0</v>
      </c>
      <c r="AG84" s="99">
        <f>IF(ISNA(MATCH(AD84,'Overlap Study'!BJ$62:BJ$157,0)),0,1)</f>
        <v>0</v>
      </c>
      <c r="AH84" s="99">
        <f>IF(ISNA(MATCH($AD84,'Overlap Study'!AZ$62:AZ$157,0)),0,1)</f>
        <v>1</v>
      </c>
      <c r="AI84" s="99">
        <f>IF(ISNA(MATCH($AD84,'Overlap Study'!AT$62:AT$157,0)),0,1)</f>
        <v>0</v>
      </c>
      <c r="AJ84" s="99">
        <f>IF(ISNA(MATCH($AD84,'Overlap Study'!AN$62:AN$157,0)),0,1)</f>
        <v>1</v>
      </c>
      <c r="AK84" s="110">
        <f>IF(ISNA(MATCH($AD84,'Overlap Study'!AH$62:AH$157,0)),0,1)</f>
        <v>0</v>
      </c>
      <c r="AL84" s="117">
        <f>IF(ISNA(MATCH($AD84,'Overlap Study'!AB$62:AB$157,0)),0,1)</f>
        <v>1</v>
      </c>
      <c r="AM84" s="99">
        <f>IF(ISNA(MATCH($AD84,'Overlap Study'!V$62:V$157,0)),0,1)</f>
        <v>0</v>
      </c>
      <c r="AN84" s="99">
        <f>IF(ISNA(MATCH($AD84,'Overlap Study'!P$62:P$157,0)),0,1)</f>
        <v>0</v>
      </c>
      <c r="AO84" s="99">
        <f>IF(ISNA(MATCH($AD84,'Overlap Study'!H$53:H$132,0)),0,1)</f>
        <v>0</v>
      </c>
      <c r="AP84" s="110">
        <f>IF(ISNA(MATCH($AD84,'Overlap Study'!B$53:B$100,0)),0,1)</f>
        <v>0</v>
      </c>
      <c r="AT84" s="169">
        <v>1507</v>
      </c>
      <c r="AU84" s="222">
        <f t="shared" si="25"/>
        <v>2</v>
      </c>
      <c r="AV84" s="99">
        <f>IF(ISNA(MATCH($AT84,'Overlap Study'!$BU$166:$BU$213,0)),0,1)</f>
        <v>0</v>
      </c>
      <c r="AW84" s="99">
        <f>IF(ISNA(MATCH(AT84,'Overlap Study'!BJ$166:BJ$213,0)),0,1)</f>
        <v>1</v>
      </c>
      <c r="AX84" s="99">
        <f>IF(ISNA(MATCH($AT84,'Overlap Study'!AZ$166:AZ$213,0)),0,1)</f>
        <v>0</v>
      </c>
      <c r="AY84" s="99">
        <f>IF(ISNA(MATCH($AT84,'Overlap Study'!AT$166:AT$213,0)),0,1)</f>
        <v>0</v>
      </c>
      <c r="AZ84" s="99">
        <f>IF(ISNA(MATCH($AT84,'Overlap Study'!AN$166:AN$213,0)),0,1)</f>
        <v>0</v>
      </c>
      <c r="BA84" s="99">
        <f>IF(ISNA(MATCH($AT84,'Overlap Study'!AH$166:AH$213,0)),0,1)</f>
        <v>1</v>
      </c>
      <c r="BB84" s="117">
        <f>IF(ISNA(MATCH(AT84,'Overlap Study'!$AB$166:$AB$213,0)),0,1)</f>
        <v>0</v>
      </c>
      <c r="BC84" s="99">
        <f>IF(ISNA(MATCH($AT84,'Overlap Study'!$V$166:$V$213,0)),0,1)</f>
        <v>0</v>
      </c>
      <c r="BD84" s="99">
        <f>IF(ISNA(MATCH($AT84,'Overlap Study'!$P$166:$P$213,0)),0,1)</f>
        <v>0</v>
      </c>
      <c r="BE84" s="99"/>
      <c r="BF84" s="110"/>
      <c r="BH84" s="100"/>
      <c r="BJ84" s="117"/>
      <c r="BK84" s="169">
        <v>1270</v>
      </c>
      <c r="BL84" s="222">
        <f t="shared" si="26"/>
        <v>1</v>
      </c>
      <c r="BM84" s="99">
        <f>IF(ISNA(MATCH(BK84,'Overlap Study'!$BU$220:$BU$243,0)),0,1)</f>
        <v>0</v>
      </c>
      <c r="BN84" s="99">
        <f>IF(ISNA(MATCH(BK84,'Overlap Study'!$BJ$220:$BJ$243,0)),0,1)</f>
        <v>0</v>
      </c>
      <c r="BO84" s="99">
        <f>IF(ISNA(MATCH(BK84,'Overlap Study'!$AZ$220:$AZ$243,0)),0,1)</f>
        <v>0</v>
      </c>
      <c r="BP84" s="99">
        <f>IF(ISNA(MATCH(BK84,'Overlap Study'!$AT$220:$AT$243,0)),0,1)</f>
        <v>1</v>
      </c>
      <c r="BQ84" s="99">
        <f>IF(ISNA(MATCH(BK84,'Overlap Study'!$AN$220:$AN$243,0)),0,1)</f>
        <v>0</v>
      </c>
      <c r="BR84" s="110">
        <f>IF(ISNA(MATCH(BK84,'Overlap Study'!$AH$220:$AH$243,0)),0,1)</f>
        <v>0</v>
      </c>
      <c r="BS84">
        <f t="shared" ca="1" si="28"/>
        <v>1</v>
      </c>
    </row>
    <row r="85" spans="2:71">
      <c r="B85" s="109">
        <v>47</v>
      </c>
      <c r="C85" s="99">
        <f t="shared" si="30"/>
        <v>8</v>
      </c>
      <c r="D85" s="110">
        <f t="shared" si="31"/>
        <v>8</v>
      </c>
      <c r="F85" s="109">
        <v>11</v>
      </c>
      <c r="G85" s="202">
        <f t="shared" si="32"/>
        <v>1</v>
      </c>
      <c r="H85" s="10">
        <v>3</v>
      </c>
      <c r="N85" s="158">
        <v>2337</v>
      </c>
      <c r="O85" s="99">
        <f t="shared" si="24"/>
        <v>201</v>
      </c>
      <c r="Q85" s="100"/>
      <c r="AB85" s="123">
        <f t="shared" si="29"/>
        <v>84</v>
      </c>
      <c r="AC85">
        <f t="shared" ca="1" si="27"/>
        <v>1</v>
      </c>
      <c r="AD85" s="109">
        <v>20</v>
      </c>
      <c r="AE85" s="109">
        <f ca="1">SUM(INDIRECT(CONCATENATE(AA$5,AB85+1)):INDIRECT(CONCATENATE(AA$6,AB85+1)))</f>
        <v>3</v>
      </c>
      <c r="AF85" s="117">
        <f>IF(ISNA(MATCH(AD85,'Overlap Study'!BU$62:BU$157,0)),0,1)</f>
        <v>1</v>
      </c>
      <c r="AG85" s="99">
        <f>IF(ISNA(MATCH(AD85,'Overlap Study'!BJ$62:BJ$157,0)),0,1)</f>
        <v>0</v>
      </c>
      <c r="AH85" s="99">
        <f>IF(ISNA(MATCH($AD85,'Overlap Study'!AZ$62:AZ$157,0)),0,1)</f>
        <v>1</v>
      </c>
      <c r="AI85" s="99">
        <f>IF(ISNA(MATCH($AD85,'Overlap Study'!AT$62:AT$157,0)),0,1)</f>
        <v>0</v>
      </c>
      <c r="AJ85" s="99">
        <f>IF(ISNA(MATCH($AD85,'Overlap Study'!AN$62:AN$157,0)),0,1)</f>
        <v>1</v>
      </c>
      <c r="AK85" s="110">
        <f>IF(ISNA(MATCH($AD85,'Overlap Study'!AH$62:AH$157,0)),0,1)</f>
        <v>0</v>
      </c>
      <c r="AL85" s="117">
        <f>IF(ISNA(MATCH($AD85,'Overlap Study'!AB$62:AB$157,0)),0,1)</f>
        <v>0</v>
      </c>
      <c r="AM85" s="99">
        <f>IF(ISNA(MATCH($AD85,'Overlap Study'!V$62:V$157,0)),0,1)</f>
        <v>0</v>
      </c>
      <c r="AN85" s="99">
        <f>IF(ISNA(MATCH($AD85,'Overlap Study'!P$62:P$157,0)),0,1)</f>
        <v>0</v>
      </c>
      <c r="AO85" s="99">
        <f>IF(ISNA(MATCH($AD85,'Overlap Study'!H$53:H$132,0)),0,1)</f>
        <v>0</v>
      </c>
      <c r="AP85" s="110">
        <f>IF(ISNA(MATCH($AD85,'Overlap Study'!B$53:B$100,0)),0,1)</f>
        <v>0</v>
      </c>
      <c r="AT85" s="169">
        <v>1511</v>
      </c>
      <c r="AU85" s="222">
        <f t="shared" si="25"/>
        <v>2</v>
      </c>
      <c r="AV85" s="99">
        <f>IF(ISNA(MATCH($AT85,'Overlap Study'!$BU$166:$BU$213,0)),0,1)</f>
        <v>0</v>
      </c>
      <c r="AW85" s="99">
        <f>IF(ISNA(MATCH(AT85,'Overlap Study'!BJ$166:BJ$213,0)),0,1)</f>
        <v>0</v>
      </c>
      <c r="AX85" s="99">
        <f>IF(ISNA(MATCH($AT85,'Overlap Study'!AZ$166:AZ$213,0)),0,1)</f>
        <v>1</v>
      </c>
      <c r="AY85" s="99">
        <f>IF(ISNA(MATCH($AT85,'Overlap Study'!AT$166:AT$213,0)),0,1)</f>
        <v>0</v>
      </c>
      <c r="AZ85" s="99">
        <f>IF(ISNA(MATCH($AT85,'Overlap Study'!AN$166:AN$213,0)),0,1)</f>
        <v>1</v>
      </c>
      <c r="BA85" s="99">
        <f>IF(ISNA(MATCH($AT85,'Overlap Study'!AH$166:AH$213,0)),0,1)</f>
        <v>0</v>
      </c>
      <c r="BB85" s="117">
        <f>IF(ISNA(MATCH(AT85,'Overlap Study'!$AB$166:$AB$213,0)),0,1)</f>
        <v>0</v>
      </c>
      <c r="BC85" s="99">
        <f>IF(ISNA(MATCH($AT85,'Overlap Study'!$V$166:$V$213,0)),0,1)</f>
        <v>0</v>
      </c>
      <c r="BD85" s="99">
        <f>IF(ISNA(MATCH($AT85,'Overlap Study'!$P$166:$P$213,0)),0,1)</f>
        <v>0</v>
      </c>
      <c r="BE85" s="99"/>
      <c r="BF85" s="110"/>
      <c r="BH85" s="158"/>
      <c r="BJ85" s="117"/>
      <c r="BK85" s="169">
        <v>1319</v>
      </c>
      <c r="BL85" s="222">
        <f t="shared" si="26"/>
        <v>1</v>
      </c>
      <c r="BM85" s="99">
        <f>IF(ISNA(MATCH(BK85,'Overlap Study'!$BU$220:$BU$243,0)),0,1)</f>
        <v>0</v>
      </c>
      <c r="BN85" s="99">
        <f>IF(ISNA(MATCH(BK85,'Overlap Study'!$BJ$220:$BJ$243,0)),0,1)</f>
        <v>0</v>
      </c>
      <c r="BO85" s="99">
        <f>IF(ISNA(MATCH(BK85,'Overlap Study'!$AZ$220:$AZ$243,0)),0,1)</f>
        <v>0</v>
      </c>
      <c r="BP85" s="99">
        <f>IF(ISNA(MATCH(BK85,'Overlap Study'!$AT$220:$AT$243,0)),0,1)</f>
        <v>1</v>
      </c>
      <c r="BQ85" s="99">
        <f>IF(ISNA(MATCH(BK85,'Overlap Study'!$AN$220:$AN$243,0)),0,1)</f>
        <v>0</v>
      </c>
      <c r="BR85" s="110">
        <f>IF(ISNA(MATCH(BK85,'Overlap Study'!$AH$220:$AH$243,0)),0,1)</f>
        <v>0</v>
      </c>
      <c r="BS85">
        <f t="shared" ca="1" si="28"/>
        <v>2</v>
      </c>
    </row>
    <row r="86" spans="2:71">
      <c r="B86" s="109">
        <v>48</v>
      </c>
      <c r="C86" s="99">
        <f t="shared" si="30"/>
        <v>1</v>
      </c>
      <c r="D86" s="110">
        <f t="shared" si="31"/>
        <v>0</v>
      </c>
      <c r="F86" s="211">
        <v>20</v>
      </c>
      <c r="G86" s="202">
        <f t="shared" si="32"/>
        <v>1</v>
      </c>
      <c r="H86" s="10">
        <v>3</v>
      </c>
      <c r="N86" s="100">
        <v>2429</v>
      </c>
      <c r="O86" s="99">
        <f t="shared" si="24"/>
        <v>386</v>
      </c>
      <c r="Q86" s="100"/>
      <c r="AB86" s="123">
        <f t="shared" si="29"/>
        <v>85</v>
      </c>
      <c r="AC86">
        <f t="shared" ca="1" si="27"/>
        <v>1</v>
      </c>
      <c r="AD86" s="109">
        <v>59</v>
      </c>
      <c r="AE86" s="109">
        <f ca="1">SUM(INDIRECT(CONCATENATE(AA$5,AB86+1)):INDIRECT(CONCATENATE(AA$6,AB86+1)))</f>
        <v>3</v>
      </c>
      <c r="AF86" s="117">
        <f>IF(ISNA(MATCH(AD86,'Overlap Study'!BU$62:BU$157,0)),0,1)</f>
        <v>0</v>
      </c>
      <c r="AG86" s="99">
        <f>IF(ISNA(MATCH(AD86,'Overlap Study'!BJ$62:BJ$157,0)),0,1)</f>
        <v>0</v>
      </c>
      <c r="AH86" s="99">
        <f>IF(ISNA(MATCH($AD86,'Overlap Study'!AZ$62:AZ$157,0)),0,1)</f>
        <v>0</v>
      </c>
      <c r="AI86" s="99">
        <f>IF(ISNA(MATCH($AD86,'Overlap Study'!AT$62:AT$157,0)),0,1)</f>
        <v>0</v>
      </c>
      <c r="AJ86" s="99">
        <f>IF(ISNA(MATCH($AD86,'Overlap Study'!AN$62:AN$157,0)),0,1)</f>
        <v>0</v>
      </c>
      <c r="AK86" s="110">
        <f>IF(ISNA(MATCH($AD86,'Overlap Study'!AH$62:AH$157,0)),0,1)</f>
        <v>0</v>
      </c>
      <c r="AL86" s="117">
        <f>IF(ISNA(MATCH($AD86,'Overlap Study'!AB$62:AB$157,0)),0,1)</f>
        <v>0</v>
      </c>
      <c r="AM86" s="99">
        <f>IF(ISNA(MATCH($AD86,'Overlap Study'!V$62:V$157,0)),0,1)</f>
        <v>1</v>
      </c>
      <c r="AN86" s="99">
        <f>IF(ISNA(MATCH($AD86,'Overlap Study'!P$62:P$157,0)),0,1)</f>
        <v>0</v>
      </c>
      <c r="AO86" s="99">
        <f>IF(ISNA(MATCH($AD86,'Overlap Study'!H$53:H$132,0)),0,1)</f>
        <v>1</v>
      </c>
      <c r="AP86" s="110">
        <f>IF(ISNA(MATCH($AD86,'Overlap Study'!B$53:B$100,0)),0,1)</f>
        <v>1</v>
      </c>
      <c r="AT86" s="169">
        <v>1538</v>
      </c>
      <c r="AU86" s="222">
        <f t="shared" si="25"/>
        <v>2</v>
      </c>
      <c r="AV86" s="99">
        <f>IF(ISNA(MATCH($AT86,'Overlap Study'!$BU$166:$BU$213,0)),0,1)</f>
        <v>1</v>
      </c>
      <c r="AW86" s="99">
        <f>IF(ISNA(MATCH(AT86,'Overlap Study'!BJ$166:BJ$213,0)),0,1)</f>
        <v>1</v>
      </c>
      <c r="AX86" s="99">
        <f>IF(ISNA(MATCH($AT86,'Overlap Study'!AZ$166:AZ$213,0)),0,1)</f>
        <v>0</v>
      </c>
      <c r="AY86" s="99">
        <f>IF(ISNA(MATCH($AT86,'Overlap Study'!AT$166:AT$213,0)),0,1)</f>
        <v>0</v>
      </c>
      <c r="AZ86" s="99">
        <f>IF(ISNA(MATCH($AT86,'Overlap Study'!AN$166:AN$213,0)),0,1)</f>
        <v>0</v>
      </c>
      <c r="BA86" s="99">
        <f>IF(ISNA(MATCH($AT86,'Overlap Study'!AH$166:AH$213,0)),0,1)</f>
        <v>0</v>
      </c>
      <c r="BB86" s="117">
        <f>IF(ISNA(MATCH(AT86,'Overlap Study'!$AB$166:$AB$213,0)),0,1)</f>
        <v>0</v>
      </c>
      <c r="BC86" s="99">
        <f>IF(ISNA(MATCH($AT86,'Overlap Study'!$V$166:$V$213,0)),0,1)</f>
        <v>0</v>
      </c>
      <c r="BD86" s="99">
        <f>IF(ISNA(MATCH($AT86,'Overlap Study'!$P$166:$P$213,0)),0,1)</f>
        <v>0</v>
      </c>
      <c r="BE86" s="99"/>
      <c r="BF86" s="110"/>
      <c r="BH86" s="158"/>
      <c r="BJ86" s="117"/>
      <c r="BK86" s="169">
        <v>1507</v>
      </c>
      <c r="BL86" s="222">
        <f t="shared" si="26"/>
        <v>1</v>
      </c>
      <c r="BM86" s="99">
        <f>IF(ISNA(MATCH(BK86,'Overlap Study'!$BU$220:$BU$243,0)),0,1)</f>
        <v>0</v>
      </c>
      <c r="BN86" s="99">
        <f>IF(ISNA(MATCH(BK86,'Overlap Study'!$BJ$220:$BJ$243,0)),0,1)</f>
        <v>1</v>
      </c>
      <c r="BO86" s="99">
        <f>IF(ISNA(MATCH(BK86,'Overlap Study'!$AZ$220:$AZ$243,0)),0,1)</f>
        <v>0</v>
      </c>
      <c r="BP86" s="99">
        <f>IF(ISNA(MATCH(BK86,'Overlap Study'!$AT$220:$AT$243,0)),0,1)</f>
        <v>0</v>
      </c>
      <c r="BQ86" s="99">
        <f>IF(ISNA(MATCH(BK86,'Overlap Study'!$AN$220:$AN$243,0)),0,1)</f>
        <v>0</v>
      </c>
      <c r="BR86" s="110">
        <f>IF(ISNA(MATCH(BK86,'Overlap Study'!$AH$220:$AH$243,0)),0,1)</f>
        <v>0</v>
      </c>
      <c r="BS86">
        <f t="shared" ca="1" si="28"/>
        <v>2</v>
      </c>
    </row>
    <row r="87" spans="2:71">
      <c r="B87" s="112">
        <v>48</v>
      </c>
      <c r="C87" s="99">
        <f t="shared" si="30"/>
        <v>2</v>
      </c>
      <c r="D87" s="110">
        <f t="shared" si="31"/>
        <v>0</v>
      </c>
      <c r="F87" s="111">
        <v>59</v>
      </c>
      <c r="G87" s="202">
        <f t="shared" si="32"/>
        <v>1</v>
      </c>
      <c r="H87" s="10">
        <v>3</v>
      </c>
      <c r="N87" s="100">
        <v>2612</v>
      </c>
      <c r="O87" s="99">
        <f t="shared" si="24"/>
        <v>388</v>
      </c>
      <c r="Q87" s="158"/>
      <c r="AB87" s="123">
        <f t="shared" si="29"/>
        <v>86</v>
      </c>
      <c r="AC87">
        <f t="shared" ca="1" si="27"/>
        <v>1</v>
      </c>
      <c r="AD87" s="109">
        <v>61</v>
      </c>
      <c r="AE87" s="109">
        <f ca="1">SUM(INDIRECT(CONCATENATE(AA$5,AB87+1)):INDIRECT(CONCATENATE(AA$6,AB87+1)))</f>
        <v>3</v>
      </c>
      <c r="AF87" s="117">
        <f>IF(ISNA(MATCH(AD87,'Overlap Study'!BU$62:BU$157,0)),0,1)</f>
        <v>0</v>
      </c>
      <c r="AG87" s="99">
        <f>IF(ISNA(MATCH(AD87,'Overlap Study'!BJ$62:BJ$157,0)),0,1)</f>
        <v>0</v>
      </c>
      <c r="AH87" s="99">
        <f>IF(ISNA(MATCH($AD87,'Overlap Study'!AZ$62:AZ$157,0)),0,1)</f>
        <v>0</v>
      </c>
      <c r="AI87" s="99">
        <f>IF(ISNA(MATCH($AD87,'Overlap Study'!AT$62:AT$157,0)),0,1)</f>
        <v>0</v>
      </c>
      <c r="AJ87" s="99">
        <f>IF(ISNA(MATCH($AD87,'Overlap Study'!AN$62:AN$157,0)),0,1)</f>
        <v>0</v>
      </c>
      <c r="AK87" s="110">
        <f>IF(ISNA(MATCH($AD87,'Overlap Study'!AH$62:AH$157,0)),0,1)</f>
        <v>0</v>
      </c>
      <c r="AL87" s="117">
        <f>IF(ISNA(MATCH($AD87,'Overlap Study'!AB$62:AB$157,0)),0,1)</f>
        <v>1</v>
      </c>
      <c r="AM87" s="99">
        <f>IF(ISNA(MATCH($AD87,'Overlap Study'!V$62:V$157,0)),0,1)</f>
        <v>0</v>
      </c>
      <c r="AN87" s="99">
        <f>IF(ISNA(MATCH($AD87,'Overlap Study'!P$62:P$157,0)),0,1)</f>
        <v>0</v>
      </c>
      <c r="AO87" s="99">
        <f>IF(ISNA(MATCH($AD87,'Overlap Study'!H$53:H$132,0)),0,1)</f>
        <v>1</v>
      </c>
      <c r="AP87" s="110">
        <f>IF(ISNA(MATCH($AD87,'Overlap Study'!B$53:B$100,0)),0,1)</f>
        <v>1</v>
      </c>
      <c r="AT87" s="169">
        <v>1717</v>
      </c>
      <c r="AU87" s="222">
        <f t="shared" si="25"/>
        <v>2</v>
      </c>
      <c r="AV87" s="99">
        <f>IF(ISNA(MATCH($AT87,'Overlap Study'!$BU$166:$BU$213,0)),0,1)</f>
        <v>0</v>
      </c>
      <c r="AW87" s="99">
        <f>IF(ISNA(MATCH(AT87,'Overlap Study'!BJ$166:BJ$213,0)),0,1)</f>
        <v>1</v>
      </c>
      <c r="AX87" s="99">
        <f>IF(ISNA(MATCH($AT87,'Overlap Study'!AZ$166:AZ$213,0)),0,1)</f>
        <v>1</v>
      </c>
      <c r="AY87" s="99">
        <f>IF(ISNA(MATCH($AT87,'Overlap Study'!AT$166:AT$213,0)),0,1)</f>
        <v>0</v>
      </c>
      <c r="AZ87" s="99">
        <f>IF(ISNA(MATCH($AT87,'Overlap Study'!AN$166:AN$213,0)),0,1)</f>
        <v>0</v>
      </c>
      <c r="BA87" s="99">
        <f>IF(ISNA(MATCH($AT87,'Overlap Study'!AH$166:AH$213,0)),0,1)</f>
        <v>0</v>
      </c>
      <c r="BB87" s="117">
        <f>IF(ISNA(MATCH(AT87,'Overlap Study'!$AB$166:$AB$213,0)),0,1)</f>
        <v>0</v>
      </c>
      <c r="BC87" s="99">
        <f>IF(ISNA(MATCH($AT87,'Overlap Study'!$V$166:$V$213,0)),0,1)</f>
        <v>0</v>
      </c>
      <c r="BD87" s="99">
        <f>IF(ISNA(MATCH($AT87,'Overlap Study'!$P$166:$P$213,0)),0,1)</f>
        <v>0</v>
      </c>
      <c r="BE87" s="99"/>
      <c r="BF87" s="110"/>
      <c r="BH87" s="100"/>
      <c r="BJ87" s="117"/>
      <c r="BK87" s="169">
        <v>1510</v>
      </c>
      <c r="BL87" s="222">
        <f t="shared" si="26"/>
        <v>1</v>
      </c>
      <c r="BM87" s="99">
        <f>IF(ISNA(MATCH(BK87,'Overlap Study'!$BU$220:$BU$243,0)),0,1)</f>
        <v>0</v>
      </c>
      <c r="BN87" s="99">
        <f>IF(ISNA(MATCH(BK87,'Overlap Study'!$BJ$220:$BJ$243,0)),0,1)</f>
        <v>0</v>
      </c>
      <c r="BO87" s="99">
        <f>IF(ISNA(MATCH(BK87,'Overlap Study'!$AZ$220:$AZ$243,0)),0,1)</f>
        <v>0</v>
      </c>
      <c r="BP87" s="99">
        <f>IF(ISNA(MATCH(BK87,'Overlap Study'!$AT$220:$AT$243,0)),0,1)</f>
        <v>0</v>
      </c>
      <c r="BQ87" s="99">
        <f>IF(ISNA(MATCH(BK87,'Overlap Study'!$AN$220:$AN$243,0)),0,1)</f>
        <v>0</v>
      </c>
      <c r="BR87" s="110">
        <f>IF(ISNA(MATCH(BK87,'Overlap Study'!$AH$220:$AH$243,0)),0,1)</f>
        <v>1</v>
      </c>
      <c r="BS87">
        <f t="shared" ca="1" si="28"/>
        <v>1</v>
      </c>
    </row>
    <row r="88" spans="2:71">
      <c r="B88" s="109">
        <v>48</v>
      </c>
      <c r="C88" s="99">
        <f t="shared" si="30"/>
        <v>3</v>
      </c>
      <c r="D88" s="110">
        <f t="shared" si="31"/>
        <v>0</v>
      </c>
      <c r="F88" s="109">
        <v>61</v>
      </c>
      <c r="G88" s="202">
        <f t="shared" si="32"/>
        <v>1</v>
      </c>
      <c r="H88" s="10">
        <v>3</v>
      </c>
      <c r="N88" s="100">
        <v>2619</v>
      </c>
      <c r="O88" s="99">
        <f t="shared" si="24"/>
        <v>389</v>
      </c>
      <c r="Q88" s="100"/>
      <c r="AB88" s="123">
        <f t="shared" si="29"/>
        <v>87</v>
      </c>
      <c r="AC88">
        <f t="shared" ca="1" si="27"/>
        <v>1</v>
      </c>
      <c r="AD88" s="112">
        <v>69</v>
      </c>
      <c r="AE88" s="109">
        <f ca="1">SUM(INDIRECT(CONCATENATE(AA$5,AB88+1)):INDIRECT(CONCATENATE(AA$6,AB88+1)))</f>
        <v>3</v>
      </c>
      <c r="AF88" s="117">
        <f>IF(ISNA(MATCH(AD88,'Overlap Study'!BU$62:BU$157,0)),0,1)</f>
        <v>0</v>
      </c>
      <c r="AG88" s="99">
        <f>IF(ISNA(MATCH(AD88,'Overlap Study'!BJ$62:BJ$157,0)),0,1)</f>
        <v>0</v>
      </c>
      <c r="AH88" s="99">
        <f>IF(ISNA(MATCH($AD88,'Overlap Study'!AZ$62:AZ$157,0)),0,1)</f>
        <v>0</v>
      </c>
      <c r="AI88" s="99">
        <f>IF(ISNA(MATCH($AD88,'Overlap Study'!AT$62:AT$157,0)),0,1)</f>
        <v>0</v>
      </c>
      <c r="AJ88" s="99">
        <f>IF(ISNA(MATCH($AD88,'Overlap Study'!AN$62:AN$157,0)),0,1)</f>
        <v>1</v>
      </c>
      <c r="AK88" s="110">
        <f>IF(ISNA(MATCH($AD88,'Overlap Study'!AH$62:AH$157,0)),0,1)</f>
        <v>0</v>
      </c>
      <c r="AL88" s="117">
        <f>IF(ISNA(MATCH($AD88,'Overlap Study'!AB$62:AB$157,0)),0,1)</f>
        <v>0</v>
      </c>
      <c r="AM88" s="99">
        <f>IF(ISNA(MATCH($AD88,'Overlap Study'!V$62:V$157,0)),0,1)</f>
        <v>1</v>
      </c>
      <c r="AN88" s="99">
        <f>IF(ISNA(MATCH($AD88,'Overlap Study'!P$62:P$157,0)),0,1)</f>
        <v>0</v>
      </c>
      <c r="AO88" s="99">
        <f>IF(ISNA(MATCH($AD88,'Overlap Study'!H$53:H$132,0)),0,1)</f>
        <v>1</v>
      </c>
      <c r="AP88" s="110">
        <f>IF(ISNA(MATCH($AD88,'Overlap Study'!B$53:B$100,0)),0,1)</f>
        <v>0</v>
      </c>
      <c r="AT88" s="169">
        <v>1718</v>
      </c>
      <c r="AU88" s="222">
        <f t="shared" si="25"/>
        <v>2</v>
      </c>
      <c r="AV88" s="99">
        <f>IF(ISNA(MATCH($AT88,'Overlap Study'!$BU$166:$BU$213,0)),0,1)</f>
        <v>1</v>
      </c>
      <c r="AW88" s="99">
        <f>IF(ISNA(MATCH(AT88,'Overlap Study'!BJ$166:BJ$213,0)),0,1)</f>
        <v>0</v>
      </c>
      <c r="AX88" s="99">
        <f>IF(ISNA(MATCH($AT88,'Overlap Study'!AZ$166:AZ$213,0)),0,1)</f>
        <v>0</v>
      </c>
      <c r="AY88" s="99">
        <f>IF(ISNA(MATCH($AT88,'Overlap Study'!AT$166:AT$213,0)),0,1)</f>
        <v>0</v>
      </c>
      <c r="AZ88" s="99">
        <f>IF(ISNA(MATCH($AT88,'Overlap Study'!AN$166:AN$213,0)),0,1)</f>
        <v>1</v>
      </c>
      <c r="BA88" s="99">
        <f>IF(ISNA(MATCH($AT88,'Overlap Study'!AH$166:AH$213,0)),0,1)</f>
        <v>0</v>
      </c>
      <c r="BB88" s="117">
        <f>IF(ISNA(MATCH(AT88,'Overlap Study'!$AB$166:$AB$213,0)),0,1)</f>
        <v>0</v>
      </c>
      <c r="BC88" s="99">
        <f>IF(ISNA(MATCH($AT88,'Overlap Study'!$V$166:$V$213,0)),0,1)</f>
        <v>0</v>
      </c>
      <c r="BD88" s="99">
        <f>IF(ISNA(MATCH($AT88,'Overlap Study'!$P$166:$P$213,0)),0,1)</f>
        <v>0</v>
      </c>
      <c r="BE88" s="99"/>
      <c r="BF88" s="110"/>
      <c r="BH88" s="100"/>
      <c r="BJ88" s="117"/>
      <c r="BK88" s="171">
        <v>1577</v>
      </c>
      <c r="BL88" s="222">
        <f t="shared" si="26"/>
        <v>1</v>
      </c>
      <c r="BM88" s="99">
        <f>IF(ISNA(MATCH(BK88,'Overlap Study'!$BU$220:$BU$243,0)),0,1)</f>
        <v>0</v>
      </c>
      <c r="BN88" s="99">
        <f>IF(ISNA(MATCH(BK88,'Overlap Study'!$BJ$220:$BJ$243,0)),0,1)</f>
        <v>0</v>
      </c>
      <c r="BO88" s="99">
        <f>IF(ISNA(MATCH(BK88,'Overlap Study'!$AZ$220:$AZ$243,0)),0,1)</f>
        <v>1</v>
      </c>
      <c r="BP88" s="99">
        <f>IF(ISNA(MATCH(BK88,'Overlap Study'!$AT$220:$AT$243,0)),0,1)</f>
        <v>0</v>
      </c>
      <c r="BQ88" s="99">
        <f>IF(ISNA(MATCH(BK88,'Overlap Study'!$AN$220:$AN$243,0)),0,1)</f>
        <v>0</v>
      </c>
      <c r="BR88" s="110">
        <f>IF(ISNA(MATCH(BK88,'Overlap Study'!$AH$220:$AH$243,0)),0,1)</f>
        <v>0</v>
      </c>
      <c r="BS88">
        <f t="shared" ca="1" si="28"/>
        <v>1</v>
      </c>
    </row>
    <row r="89" spans="2:71" ht="13.5" thickBot="1">
      <c r="B89" s="109">
        <v>48</v>
      </c>
      <c r="C89" s="99">
        <f t="shared" si="30"/>
        <v>4</v>
      </c>
      <c r="D89" s="110">
        <f t="shared" si="31"/>
        <v>0</v>
      </c>
      <c r="F89" s="109">
        <v>69</v>
      </c>
      <c r="G89" s="202">
        <f t="shared" si="32"/>
        <v>1</v>
      </c>
      <c r="H89" s="10">
        <v>3</v>
      </c>
      <c r="N89" s="164">
        <v>2630</v>
      </c>
      <c r="O89" s="99">
        <f t="shared" si="24"/>
        <v>390</v>
      </c>
      <c r="Q89" s="100"/>
      <c r="AB89" s="123">
        <f t="shared" si="29"/>
        <v>88</v>
      </c>
      <c r="AC89">
        <f t="shared" ca="1" si="27"/>
        <v>1</v>
      </c>
      <c r="AD89" s="111">
        <v>70</v>
      </c>
      <c r="AE89" s="109">
        <f ca="1">SUM(INDIRECT(CONCATENATE(AA$5,AB89+1)):INDIRECT(CONCATENATE(AA$6,AB89+1)))</f>
        <v>3</v>
      </c>
      <c r="AF89" s="117">
        <f>IF(ISNA(MATCH(AD89,'Overlap Study'!BU$62:BU$157,0)),0,1)</f>
        <v>1</v>
      </c>
      <c r="AG89" s="99">
        <f>IF(ISNA(MATCH(AD89,'Overlap Study'!BJ$62:BJ$157,0)),0,1)</f>
        <v>1</v>
      </c>
      <c r="AH89" s="99">
        <f>IF(ISNA(MATCH($AD89,'Overlap Study'!AZ$62:AZ$157,0)),0,1)</f>
        <v>0</v>
      </c>
      <c r="AI89" s="99">
        <f>IF(ISNA(MATCH($AD89,'Overlap Study'!AT$62:AT$157,0)),0,1)</f>
        <v>0</v>
      </c>
      <c r="AJ89" s="99">
        <f>IF(ISNA(MATCH($AD89,'Overlap Study'!AN$62:AN$157,0)),0,1)</f>
        <v>1</v>
      </c>
      <c r="AK89" s="110">
        <f>IF(ISNA(MATCH($AD89,'Overlap Study'!AH$62:AH$157,0)),0,1)</f>
        <v>0</v>
      </c>
      <c r="AL89" s="117">
        <f>IF(ISNA(MATCH($AD89,'Overlap Study'!AB$62:AB$157,0)),0,1)</f>
        <v>0</v>
      </c>
      <c r="AM89" s="99">
        <f>IF(ISNA(MATCH($AD89,'Overlap Study'!V$62:V$157,0)),0,1)</f>
        <v>0</v>
      </c>
      <c r="AN89" s="99">
        <f>IF(ISNA(MATCH($AD89,'Overlap Study'!P$62:P$157,0)),0,1)</f>
        <v>0</v>
      </c>
      <c r="AO89" s="99">
        <f>IF(ISNA(MATCH($AD89,'Overlap Study'!H$53:H$132,0)),0,1)</f>
        <v>0</v>
      </c>
      <c r="AP89" s="110">
        <f>IF(ISNA(MATCH($AD89,'Overlap Study'!B$53:B$100,0)),0,1)</f>
        <v>0</v>
      </c>
      <c r="AT89" s="201">
        <v>1</v>
      </c>
      <c r="AU89" s="222">
        <f t="shared" si="25"/>
        <v>1</v>
      </c>
      <c r="AV89" s="99">
        <f>IF(ISNA(MATCH($AT89,'Overlap Study'!$BU$166:$BU$213,0)),0,1)</f>
        <v>0</v>
      </c>
      <c r="AW89" s="99">
        <f>IF(ISNA(MATCH(AT89,'Overlap Study'!BJ$166:BJ$213,0)),0,1)</f>
        <v>0</v>
      </c>
      <c r="AX89" s="99">
        <f>IF(ISNA(MATCH($AT89,'Overlap Study'!AZ$166:AZ$213,0)),0,1)</f>
        <v>0</v>
      </c>
      <c r="AY89" s="99">
        <f>IF(ISNA(MATCH($AT89,'Overlap Study'!AT$166:AT$213,0)),0,1)</f>
        <v>0</v>
      </c>
      <c r="AZ89" s="99">
        <f>IF(ISNA(MATCH($AT89,'Overlap Study'!AN$166:AN$213,0)),0,1)</f>
        <v>0</v>
      </c>
      <c r="BA89" s="99">
        <f>IF(ISNA(MATCH($AT89,'Overlap Study'!AH$166:AH$213,0)),0,1)</f>
        <v>0</v>
      </c>
      <c r="BB89" s="117">
        <f>IF(ISNA(MATCH(AT89,'Overlap Study'!$AB$166:$AB$213,0)),0,1)</f>
        <v>0</v>
      </c>
      <c r="BC89" s="99">
        <f>IF(ISNA(MATCH($AT89,'Overlap Study'!$V$166:$V$213,0)),0,1)</f>
        <v>0</v>
      </c>
      <c r="BD89" s="99">
        <f>IF(ISNA(MATCH($AT89,'Overlap Study'!$P$166:$P$213,0)),0,1)</f>
        <v>1</v>
      </c>
      <c r="BE89" s="99"/>
      <c r="BF89" s="110"/>
      <c r="BH89" s="100"/>
      <c r="BJ89" s="117"/>
      <c r="BK89" s="171">
        <v>1592</v>
      </c>
      <c r="BL89" s="222">
        <f t="shared" si="26"/>
        <v>1</v>
      </c>
      <c r="BM89" s="99">
        <f>IF(ISNA(MATCH(BK89,'Overlap Study'!$BU$220:$BU$243,0)),0,1)</f>
        <v>0</v>
      </c>
      <c r="BN89" s="99">
        <f>IF(ISNA(MATCH(BK89,'Overlap Study'!$BJ$220:$BJ$243,0)),0,1)</f>
        <v>0</v>
      </c>
      <c r="BO89" s="99">
        <f>IF(ISNA(MATCH(BK89,'Overlap Study'!$AZ$220:$AZ$243,0)),0,1)</f>
        <v>0</v>
      </c>
      <c r="BP89" s="99">
        <f>IF(ISNA(MATCH(BK89,'Overlap Study'!$AT$220:$AT$243,0)),0,1)</f>
        <v>1</v>
      </c>
      <c r="BQ89" s="99">
        <f>IF(ISNA(MATCH(BK89,'Overlap Study'!$AN$220:$AN$243,0)),0,1)</f>
        <v>0</v>
      </c>
      <c r="BR89" s="110">
        <f>IF(ISNA(MATCH(BK89,'Overlap Study'!$AH$220:$AH$243,0)),0,1)</f>
        <v>0</v>
      </c>
      <c r="BS89">
        <f t="shared" ca="1" si="28"/>
        <v>5</v>
      </c>
    </row>
    <row r="90" spans="2:71">
      <c r="B90" s="109">
        <v>48</v>
      </c>
      <c r="C90" s="99">
        <f t="shared" si="30"/>
        <v>5</v>
      </c>
      <c r="D90" s="110">
        <f t="shared" si="31"/>
        <v>0</v>
      </c>
      <c r="F90" s="211">
        <v>70</v>
      </c>
      <c r="G90" s="202">
        <f t="shared" si="32"/>
        <v>1</v>
      </c>
      <c r="H90" s="10">
        <v>3</v>
      </c>
      <c r="N90" s="100">
        <v>2757</v>
      </c>
      <c r="O90" s="99">
        <f t="shared" si="24"/>
        <v>392</v>
      </c>
      <c r="AB90" s="123">
        <f t="shared" si="29"/>
        <v>89</v>
      </c>
      <c r="AC90">
        <f t="shared" ca="1" si="27"/>
        <v>1</v>
      </c>
      <c r="AD90" s="112">
        <v>74</v>
      </c>
      <c r="AE90" s="109">
        <f ca="1">SUM(INDIRECT(CONCATENATE(AA$5,AB90+1)):INDIRECT(CONCATENATE(AA$6,AB90+1)))</f>
        <v>3</v>
      </c>
      <c r="AF90" s="117">
        <f>IF(ISNA(MATCH(AD90,'Overlap Study'!BU$62:BU$157,0)),0,1)</f>
        <v>0</v>
      </c>
      <c r="AG90" s="99">
        <f>IF(ISNA(MATCH(AD90,'Overlap Study'!BJ$62:BJ$157,0)),0,1)</f>
        <v>0</v>
      </c>
      <c r="AH90" s="99">
        <f>IF(ISNA(MATCH($AD90,'Overlap Study'!AZ$62:AZ$157,0)),0,1)</f>
        <v>0</v>
      </c>
      <c r="AI90" s="99">
        <f>IF(ISNA(MATCH($AD90,'Overlap Study'!AT$62:AT$157,0)),0,1)</f>
        <v>0</v>
      </c>
      <c r="AJ90" s="99">
        <f>IF(ISNA(MATCH($AD90,'Overlap Study'!AN$62:AN$157,0)),0,1)</f>
        <v>0</v>
      </c>
      <c r="AK90" s="110">
        <f>IF(ISNA(MATCH($AD90,'Overlap Study'!AH$62:AH$157,0)),0,1)</f>
        <v>1</v>
      </c>
      <c r="AL90" s="117">
        <f>IF(ISNA(MATCH($AD90,'Overlap Study'!AB$62:AB$157,0)),0,1)</f>
        <v>0</v>
      </c>
      <c r="AM90" s="99">
        <f>IF(ISNA(MATCH($AD90,'Overlap Study'!V$62:V$157,0)),0,1)</f>
        <v>1</v>
      </c>
      <c r="AN90" s="99">
        <f>IF(ISNA(MATCH($AD90,'Overlap Study'!P$62:P$157,0)),0,1)</f>
        <v>0</v>
      </c>
      <c r="AO90" s="99">
        <f>IF(ISNA(MATCH($AD90,'Overlap Study'!H$53:H$132,0)),0,1)</f>
        <v>1</v>
      </c>
      <c r="AP90" s="110">
        <f>IF(ISNA(MATCH($AD90,'Overlap Study'!B$53:B$100,0)),0,1)</f>
        <v>0</v>
      </c>
      <c r="AT90" s="201">
        <v>9</v>
      </c>
      <c r="AU90" s="222">
        <f t="shared" si="25"/>
        <v>1</v>
      </c>
      <c r="AV90" s="99">
        <f>IF(ISNA(MATCH($AT90,'Overlap Study'!$BU$166:$BU$213,0)),0,1)</f>
        <v>0</v>
      </c>
      <c r="AW90" s="99">
        <f>IF(ISNA(MATCH(AT90,'Overlap Study'!BJ$166:BJ$213,0)),0,1)</f>
        <v>0</v>
      </c>
      <c r="AX90" s="99">
        <f>IF(ISNA(MATCH($AT90,'Overlap Study'!AZ$166:AZ$213,0)),0,1)</f>
        <v>0</v>
      </c>
      <c r="AY90" s="99">
        <f>IF(ISNA(MATCH($AT90,'Overlap Study'!AT$166:AT$213,0)),0,1)</f>
        <v>0</v>
      </c>
      <c r="AZ90" s="99">
        <f>IF(ISNA(MATCH($AT90,'Overlap Study'!AN$166:AN$213,0)),0,1)</f>
        <v>0</v>
      </c>
      <c r="BA90" s="99">
        <f>IF(ISNA(MATCH($AT90,'Overlap Study'!AH$166:AH$213,0)),0,1)</f>
        <v>0</v>
      </c>
      <c r="BB90" s="117">
        <f>IF(ISNA(MATCH(AT90,'Overlap Study'!$AB$166:$AB$213,0)),0,1)</f>
        <v>0</v>
      </c>
      <c r="BC90" s="99">
        <f>IF(ISNA(MATCH($AT90,'Overlap Study'!$V$166:$V$213,0)),0,1)</f>
        <v>1</v>
      </c>
      <c r="BD90" s="99">
        <f>IF(ISNA(MATCH($AT90,'Overlap Study'!$P$166:$P$213,0)),0,1)</f>
        <v>0</v>
      </c>
      <c r="BE90" s="99"/>
      <c r="BF90" s="110"/>
      <c r="BH90" s="100"/>
      <c r="BJ90" s="117"/>
      <c r="BK90" s="171">
        <v>1676</v>
      </c>
      <c r="BL90" s="222">
        <f t="shared" si="26"/>
        <v>1</v>
      </c>
      <c r="BM90" s="99">
        <f>IF(ISNA(MATCH(BK90,'Overlap Study'!$BU$220:$BU$243,0)),0,1)</f>
        <v>1</v>
      </c>
      <c r="BN90" s="99">
        <f>IF(ISNA(MATCH(BK90,'Overlap Study'!$BJ$220:$BJ$243,0)),0,1)</f>
        <v>0</v>
      </c>
      <c r="BO90" s="99">
        <f>IF(ISNA(MATCH(BK90,'Overlap Study'!$AZ$220:$AZ$243,0)),0,1)</f>
        <v>0</v>
      </c>
      <c r="BP90" s="99">
        <f>IF(ISNA(MATCH(BK90,'Overlap Study'!$AT$220:$AT$243,0)),0,1)</f>
        <v>0</v>
      </c>
      <c r="BQ90" s="99">
        <f>IF(ISNA(MATCH(BK90,'Overlap Study'!$AN$220:$AN$243,0)),0,1)</f>
        <v>0</v>
      </c>
      <c r="BR90" s="110">
        <f>IF(ISNA(MATCH(BK90,'Overlap Study'!$AH$220:$AH$243,0)),0,1)</f>
        <v>0</v>
      </c>
      <c r="BS90">
        <f t="shared" ca="1" si="28"/>
        <v>1</v>
      </c>
    </row>
    <row r="91" spans="2:71">
      <c r="B91" s="109">
        <v>48</v>
      </c>
      <c r="C91" s="99">
        <f t="shared" si="30"/>
        <v>6</v>
      </c>
      <c r="D91" s="110">
        <f t="shared" si="31"/>
        <v>6</v>
      </c>
      <c r="F91" s="112">
        <v>74</v>
      </c>
      <c r="G91" s="202">
        <f t="shared" si="32"/>
        <v>1</v>
      </c>
      <c r="H91" s="10">
        <v>3</v>
      </c>
      <c r="N91" s="100">
        <v>2775</v>
      </c>
      <c r="O91" s="99">
        <f t="shared" si="24"/>
        <v>202</v>
      </c>
      <c r="AB91" s="123">
        <f t="shared" si="29"/>
        <v>90</v>
      </c>
      <c r="AC91">
        <f t="shared" ca="1" si="27"/>
        <v>1</v>
      </c>
      <c r="AD91" s="112">
        <v>102</v>
      </c>
      <c r="AE91" s="109">
        <f ca="1">SUM(INDIRECT(CONCATENATE(AA$5,AB91+1)):INDIRECT(CONCATENATE(AA$6,AB91+1)))</f>
        <v>3</v>
      </c>
      <c r="AF91" s="117">
        <f>IF(ISNA(MATCH(AD91,'Overlap Study'!BU$62:BU$157,0)),0,1)</f>
        <v>1</v>
      </c>
      <c r="AG91" s="99">
        <f>IF(ISNA(MATCH(AD91,'Overlap Study'!BJ$62:BJ$157,0)),0,1)</f>
        <v>1</v>
      </c>
      <c r="AH91" s="99">
        <f>IF(ISNA(MATCH($AD91,'Overlap Study'!AZ$62:AZ$157,0)),0,1)</f>
        <v>0</v>
      </c>
      <c r="AI91" s="99">
        <f>IF(ISNA(MATCH($AD91,'Overlap Study'!AT$62:AT$157,0)),0,1)</f>
        <v>0</v>
      </c>
      <c r="AJ91" s="99">
        <f>IF(ISNA(MATCH($AD91,'Overlap Study'!AN$62:AN$157,0)),0,1)</f>
        <v>0</v>
      </c>
      <c r="AK91" s="110">
        <f>IF(ISNA(MATCH($AD91,'Overlap Study'!AH$62:AH$157,0)),0,1)</f>
        <v>0</v>
      </c>
      <c r="AL91" s="117">
        <f>IF(ISNA(MATCH($AD91,'Overlap Study'!AB$62:AB$157,0)),0,1)</f>
        <v>0</v>
      </c>
      <c r="AM91" s="99">
        <f>IF(ISNA(MATCH($AD91,'Overlap Study'!V$62:V$157,0)),0,1)</f>
        <v>0</v>
      </c>
      <c r="AN91" s="99">
        <f>IF(ISNA(MATCH($AD91,'Overlap Study'!P$62:P$157,0)),0,1)</f>
        <v>0</v>
      </c>
      <c r="AO91" s="99">
        <f>IF(ISNA(MATCH($AD91,'Overlap Study'!H$53:H$132,0)),0,1)</f>
        <v>0</v>
      </c>
      <c r="AP91" s="110">
        <f>IF(ISNA(MATCH($AD91,'Overlap Study'!B$53:B$100,0)),0,1)</f>
        <v>1</v>
      </c>
      <c r="AT91" s="169">
        <v>11</v>
      </c>
      <c r="AU91" s="222">
        <f t="shared" si="25"/>
        <v>1</v>
      </c>
      <c r="AV91" s="99">
        <f>IF(ISNA(MATCH($AT91,'Overlap Study'!$BU$166:$BU$213,0)),0,1)</f>
        <v>0</v>
      </c>
      <c r="AW91" s="99">
        <f>IF(ISNA(MATCH(AT91,'Overlap Study'!BJ$166:BJ$213,0)),0,1)</f>
        <v>0</v>
      </c>
      <c r="AX91" s="99">
        <f>IF(ISNA(MATCH($AT91,'Overlap Study'!AZ$166:AZ$213,0)),0,1)</f>
        <v>1</v>
      </c>
      <c r="AY91" s="99">
        <f>IF(ISNA(MATCH($AT91,'Overlap Study'!AT$166:AT$213,0)),0,1)</f>
        <v>0</v>
      </c>
      <c r="AZ91" s="99">
        <f>IF(ISNA(MATCH($AT91,'Overlap Study'!AN$166:AN$213,0)),0,1)</f>
        <v>0</v>
      </c>
      <c r="BA91" s="99">
        <f>IF(ISNA(MATCH($AT91,'Overlap Study'!AH$166:AH$213,0)),0,1)</f>
        <v>0</v>
      </c>
      <c r="BB91" s="117">
        <f>IF(ISNA(MATCH(AT91,'Overlap Study'!$AB$166:$AB$213,0)),0,1)</f>
        <v>0</v>
      </c>
      <c r="BC91" s="99">
        <f>IF(ISNA(MATCH($AT91,'Overlap Study'!$V$166:$V$213,0)),0,1)</f>
        <v>0</v>
      </c>
      <c r="BD91" s="99">
        <f>IF(ISNA(MATCH($AT91,'Overlap Study'!$P$166:$P$213,0)),0,1)</f>
        <v>0</v>
      </c>
      <c r="BE91" s="99"/>
      <c r="BF91" s="110"/>
      <c r="BH91" s="100"/>
      <c r="BJ91" s="117"/>
      <c r="BK91" s="169">
        <v>1718</v>
      </c>
      <c r="BL91" s="222">
        <f t="shared" si="26"/>
        <v>1</v>
      </c>
      <c r="BM91" s="99">
        <f>IF(ISNA(MATCH(BK91,'Overlap Study'!$BU$220:$BU$243,0)),0,1)</f>
        <v>1</v>
      </c>
      <c r="BN91" s="99">
        <f>IF(ISNA(MATCH(BK91,'Overlap Study'!$BJ$220:$BJ$243,0)),0,1)</f>
        <v>0</v>
      </c>
      <c r="BO91" s="99">
        <f>IF(ISNA(MATCH(BK91,'Overlap Study'!$AZ$220:$AZ$243,0)),0,1)</f>
        <v>0</v>
      </c>
      <c r="BP91" s="99">
        <f>IF(ISNA(MATCH(BK91,'Overlap Study'!$AT$220:$AT$243,0)),0,1)</f>
        <v>0</v>
      </c>
      <c r="BQ91" s="99">
        <f>IF(ISNA(MATCH(BK91,'Overlap Study'!$AN$220:$AN$243,0)),0,1)</f>
        <v>0</v>
      </c>
      <c r="BR91" s="110">
        <f>IF(ISNA(MATCH(BK91,'Overlap Study'!$AH$220:$AH$243,0)),0,1)</f>
        <v>0</v>
      </c>
      <c r="BS91">
        <f t="shared" ca="1" si="28"/>
        <v>2</v>
      </c>
    </row>
    <row r="92" spans="2:71" ht="13.5" thickBot="1">
      <c r="B92" s="211">
        <v>51</v>
      </c>
      <c r="C92" s="99">
        <f t="shared" si="30"/>
        <v>1</v>
      </c>
      <c r="D92" s="110">
        <f t="shared" si="31"/>
        <v>1</v>
      </c>
      <c r="F92" s="211">
        <v>102</v>
      </c>
      <c r="G92" s="202">
        <f t="shared" si="32"/>
        <v>1</v>
      </c>
      <c r="H92" s="10">
        <v>3</v>
      </c>
      <c r="N92" s="100">
        <v>2854</v>
      </c>
      <c r="O92" s="99">
        <f t="shared" si="24"/>
        <v>394</v>
      </c>
      <c r="AB92" s="123">
        <f t="shared" si="29"/>
        <v>91</v>
      </c>
      <c r="AC92">
        <f t="shared" ca="1" si="27"/>
        <v>1</v>
      </c>
      <c r="AD92" s="109">
        <v>122</v>
      </c>
      <c r="AE92" s="109">
        <f ca="1">SUM(INDIRECT(CONCATENATE(AA$5,AB92+1)):INDIRECT(CONCATENATE(AA$6,AB92+1)))</f>
        <v>3</v>
      </c>
      <c r="AF92" s="117">
        <f>IF(ISNA(MATCH(AD92,'Overlap Study'!BU$62:BU$157,0)),0,1)</f>
        <v>0</v>
      </c>
      <c r="AG92" s="99">
        <f>IF(ISNA(MATCH(AD92,'Overlap Study'!BJ$62:BJ$157,0)),0,1)</f>
        <v>0</v>
      </c>
      <c r="AH92" s="99">
        <f>IF(ISNA(MATCH($AD92,'Overlap Study'!AZ$62:AZ$157,0)),0,1)</f>
        <v>1</v>
      </c>
      <c r="AI92" s="99">
        <f>IF(ISNA(MATCH($AD92,'Overlap Study'!AT$62:AT$157,0)),0,1)</f>
        <v>0</v>
      </c>
      <c r="AJ92" s="99">
        <f>IF(ISNA(MATCH($AD92,'Overlap Study'!AN$62:AN$157,0)),0,1)</f>
        <v>1</v>
      </c>
      <c r="AK92" s="110">
        <f>IF(ISNA(MATCH($AD92,'Overlap Study'!AH$62:AH$157,0)),0,1)</f>
        <v>0</v>
      </c>
      <c r="AL92" s="117">
        <f>IF(ISNA(MATCH($AD92,'Overlap Study'!AB$62:AB$157,0)),0,1)</f>
        <v>0</v>
      </c>
      <c r="AM92" s="99">
        <f>IF(ISNA(MATCH($AD92,'Overlap Study'!V$62:V$157,0)),0,1)</f>
        <v>0</v>
      </c>
      <c r="AN92" s="99">
        <f>IF(ISNA(MATCH($AD92,'Overlap Study'!P$62:P$157,0)),0,1)</f>
        <v>0</v>
      </c>
      <c r="AO92" s="99">
        <f>IF(ISNA(MATCH($AD92,'Overlap Study'!H$53:H$132,0)),0,1)</f>
        <v>1</v>
      </c>
      <c r="AP92" s="110">
        <f>IF(ISNA(MATCH($AD92,'Overlap Study'!B$53:B$100,0)),0,1)</f>
        <v>0</v>
      </c>
      <c r="AT92" s="169">
        <v>39</v>
      </c>
      <c r="AU92" s="222">
        <f t="shared" si="25"/>
        <v>1</v>
      </c>
      <c r="AV92" s="99">
        <f>IF(ISNA(MATCH($AT92,'Overlap Study'!$BU$166:$BU$213,0)),0,1)</f>
        <v>0</v>
      </c>
      <c r="AW92" s="99">
        <f>IF(ISNA(MATCH(AT92,'Overlap Study'!BJ$166:BJ$213,0)),0,1)</f>
        <v>0</v>
      </c>
      <c r="AX92" s="99">
        <f>IF(ISNA(MATCH($AT92,'Overlap Study'!AZ$166:AZ$213,0)),0,1)</f>
        <v>1</v>
      </c>
      <c r="AY92" s="99">
        <f>IF(ISNA(MATCH($AT92,'Overlap Study'!AT$166:AT$213,0)),0,1)</f>
        <v>0</v>
      </c>
      <c r="AZ92" s="99">
        <f>IF(ISNA(MATCH($AT92,'Overlap Study'!AN$166:AN$213,0)),0,1)</f>
        <v>0</v>
      </c>
      <c r="BA92" s="99">
        <f>IF(ISNA(MATCH($AT92,'Overlap Study'!AH$166:AH$213,0)),0,1)</f>
        <v>0</v>
      </c>
      <c r="BB92" s="117">
        <f>IF(ISNA(MATCH(AT92,'Overlap Study'!$AB$166:$AB$213,0)),0,1)</f>
        <v>0</v>
      </c>
      <c r="BC92" s="99">
        <f>IF(ISNA(MATCH($AT92,'Overlap Study'!$V$166:$V$213,0)),0,1)</f>
        <v>0</v>
      </c>
      <c r="BD92" s="99">
        <f>IF(ISNA(MATCH($AT92,'Overlap Study'!$P$166:$P$213,0)),0,1)</f>
        <v>0</v>
      </c>
      <c r="BE92" s="99"/>
      <c r="BF92" s="110"/>
      <c r="BH92" s="100"/>
      <c r="BJ92" s="118"/>
      <c r="BK92" s="169">
        <v>1732</v>
      </c>
      <c r="BL92" s="222">
        <f t="shared" si="26"/>
        <v>1</v>
      </c>
      <c r="BM92" s="99">
        <f>IF(ISNA(MATCH(BK92,'Overlap Study'!$BU$220:$BU$243,0)),0,1)</f>
        <v>0</v>
      </c>
      <c r="BN92" s="99">
        <f>IF(ISNA(MATCH(BK92,'Overlap Study'!$BJ$220:$BJ$243,0)),0,1)</f>
        <v>0</v>
      </c>
      <c r="BO92" s="99">
        <f>IF(ISNA(MATCH(BK92,'Overlap Study'!$AZ$220:$AZ$243,0)),0,1)</f>
        <v>0</v>
      </c>
      <c r="BP92" s="99">
        <f>IF(ISNA(MATCH(BK92,'Overlap Study'!$AT$220:$AT$243,0)),0,1)</f>
        <v>1</v>
      </c>
      <c r="BQ92" s="99">
        <f>IF(ISNA(MATCH(BK92,'Overlap Study'!$AN$220:$AN$243,0)),0,1)</f>
        <v>0</v>
      </c>
      <c r="BR92" s="110">
        <f>IF(ISNA(MATCH(BK92,'Overlap Study'!$AH$220:$AH$243,0)),0,1)</f>
        <v>0</v>
      </c>
      <c r="BS92">
        <f t="shared" ca="1" si="28"/>
        <v>2</v>
      </c>
    </row>
    <row r="93" spans="2:71">
      <c r="B93" s="109">
        <v>53</v>
      </c>
      <c r="C93" s="99">
        <f t="shared" si="30"/>
        <v>1</v>
      </c>
      <c r="D93" s="110">
        <f t="shared" si="31"/>
        <v>1</v>
      </c>
      <c r="F93" s="109">
        <v>122</v>
      </c>
      <c r="G93" s="202">
        <f t="shared" si="32"/>
        <v>1</v>
      </c>
      <c r="H93" s="10">
        <v>3</v>
      </c>
      <c r="N93" s="100">
        <v>3138</v>
      </c>
      <c r="O93" s="99">
        <f t="shared" si="24"/>
        <v>396</v>
      </c>
      <c r="AB93" s="123">
        <f t="shared" si="29"/>
        <v>92</v>
      </c>
      <c r="AC93">
        <f t="shared" ca="1" si="27"/>
        <v>1</v>
      </c>
      <c r="AD93" s="109">
        <v>141</v>
      </c>
      <c r="AE93" s="109">
        <f ca="1">SUM(INDIRECT(CONCATENATE(AA$5,AB93+1)):INDIRECT(CONCATENATE(AA$6,AB93+1)))</f>
        <v>3</v>
      </c>
      <c r="AF93" s="117">
        <f>IF(ISNA(MATCH(AD93,'Overlap Study'!BU$62:BU$157,0)),0,1)</f>
        <v>1</v>
      </c>
      <c r="AG93" s="99">
        <f>IF(ISNA(MATCH(AD93,'Overlap Study'!BJ$62:BJ$157,0)),0,1)</f>
        <v>0</v>
      </c>
      <c r="AH93" s="99">
        <f>IF(ISNA(MATCH($AD93,'Overlap Study'!AZ$62:AZ$157,0)),0,1)</f>
        <v>1</v>
      </c>
      <c r="AI93" s="99">
        <f>IF(ISNA(MATCH($AD93,'Overlap Study'!AT$62:AT$157,0)),0,1)</f>
        <v>0</v>
      </c>
      <c r="AJ93" s="99">
        <f>IF(ISNA(MATCH($AD93,'Overlap Study'!AN$62:AN$157,0)),0,1)</f>
        <v>0</v>
      </c>
      <c r="AK93" s="110">
        <f>IF(ISNA(MATCH($AD93,'Overlap Study'!AH$62:AH$157,0)),0,1)</f>
        <v>0</v>
      </c>
      <c r="AL93" s="117">
        <f>IF(ISNA(MATCH($AD93,'Overlap Study'!AB$62:AB$157,0)),0,1)</f>
        <v>0</v>
      </c>
      <c r="AM93" s="99">
        <f>IF(ISNA(MATCH($AD93,'Overlap Study'!V$62:V$157,0)),0,1)</f>
        <v>0</v>
      </c>
      <c r="AN93" s="99">
        <f>IF(ISNA(MATCH($AD93,'Overlap Study'!P$62:P$157,0)),0,1)</f>
        <v>0</v>
      </c>
      <c r="AO93" s="99">
        <f>IF(ISNA(MATCH($AD93,'Overlap Study'!H$53:H$132,0)),0,1)</f>
        <v>1</v>
      </c>
      <c r="AP93" s="110">
        <f>IF(ISNA(MATCH($AD93,'Overlap Study'!B$53:B$100,0)),0,1)</f>
        <v>0</v>
      </c>
      <c r="AT93" s="201">
        <v>47</v>
      </c>
      <c r="AU93" s="222">
        <f t="shared" si="25"/>
        <v>1</v>
      </c>
      <c r="AV93" s="99">
        <f>IF(ISNA(MATCH($AT93,'Overlap Study'!$BU$166:$BU$213,0)),0,1)</f>
        <v>0</v>
      </c>
      <c r="AW93" s="99">
        <f>IF(ISNA(MATCH(AT93,'Overlap Study'!BJ$166:BJ$213,0)),0,1)</f>
        <v>0</v>
      </c>
      <c r="AX93" s="99">
        <f>IF(ISNA(MATCH($AT93,'Overlap Study'!AZ$166:AZ$213,0)),0,1)</f>
        <v>0</v>
      </c>
      <c r="AY93" s="99">
        <f>IF(ISNA(MATCH($AT93,'Overlap Study'!AT$166:AT$213,0)),0,1)</f>
        <v>0</v>
      </c>
      <c r="AZ93" s="99">
        <f>IF(ISNA(MATCH($AT93,'Overlap Study'!AN$166:AN$213,0)),0,1)</f>
        <v>0</v>
      </c>
      <c r="BA93" s="99">
        <f>IF(ISNA(MATCH($AT93,'Overlap Study'!AH$166:AH$213,0)),0,1)</f>
        <v>0</v>
      </c>
      <c r="BB93" s="117">
        <f>IF(ISNA(MATCH(AT93,'Overlap Study'!$AB$166:$AB$213,0)),0,1)</f>
        <v>0</v>
      </c>
      <c r="BC93" s="99">
        <f>IF(ISNA(MATCH($AT93,'Overlap Study'!$V$166:$V$213,0)),0,1)</f>
        <v>1</v>
      </c>
      <c r="BD93" s="99">
        <f>IF(ISNA(MATCH($AT93,'Overlap Study'!$P$166:$P$213,0)),0,1)</f>
        <v>0</v>
      </c>
      <c r="BE93" s="99"/>
      <c r="BF93" s="110"/>
      <c r="BH93" s="100"/>
      <c r="BK93" s="169">
        <v>1816</v>
      </c>
      <c r="BL93" s="222">
        <f t="shared" si="26"/>
        <v>1</v>
      </c>
      <c r="BM93" s="99">
        <f>IF(ISNA(MATCH(BK93,'Overlap Study'!$BU$220:$BU$243,0)),0,1)</f>
        <v>0</v>
      </c>
      <c r="BN93" s="99">
        <f>IF(ISNA(MATCH(BK93,'Overlap Study'!$BJ$220:$BJ$243,0)),0,1)</f>
        <v>0</v>
      </c>
      <c r="BO93" s="99">
        <f>IF(ISNA(MATCH(BK93,'Overlap Study'!$AZ$220:$AZ$243,0)),0,1)</f>
        <v>0</v>
      </c>
      <c r="BP93" s="99">
        <f>IF(ISNA(MATCH(BK93,'Overlap Study'!$AT$220:$AT$243,0)),0,1)</f>
        <v>1</v>
      </c>
      <c r="BQ93" s="99">
        <f>IF(ISNA(MATCH(BK93,'Overlap Study'!$AN$220:$AN$243,0)),0,1)</f>
        <v>0</v>
      </c>
      <c r="BR93" s="110">
        <f>IF(ISNA(MATCH(BK93,'Overlap Study'!$AH$220:$AH$243,0)),0,1)</f>
        <v>0</v>
      </c>
      <c r="BS93">
        <f t="shared" ca="1" si="28"/>
        <v>2</v>
      </c>
    </row>
    <row r="94" spans="2:71">
      <c r="B94" s="109">
        <v>56</v>
      </c>
      <c r="C94" s="99">
        <f t="shared" si="30"/>
        <v>1</v>
      </c>
      <c r="D94" s="110">
        <f t="shared" si="31"/>
        <v>0</v>
      </c>
      <c r="F94" s="109">
        <v>224</v>
      </c>
      <c r="G94" s="202">
        <f t="shared" si="32"/>
        <v>1</v>
      </c>
      <c r="H94" s="10">
        <v>3</v>
      </c>
      <c r="N94" s="100">
        <v>3234</v>
      </c>
      <c r="O94" s="99">
        <f t="shared" si="24"/>
        <v>397</v>
      </c>
      <c r="AB94" s="123">
        <f t="shared" si="29"/>
        <v>93</v>
      </c>
      <c r="AC94">
        <f t="shared" ca="1" si="27"/>
        <v>1</v>
      </c>
      <c r="AD94" s="109">
        <v>224</v>
      </c>
      <c r="AE94" s="109">
        <f ca="1">SUM(INDIRECT(CONCATENATE(AA$5,AB94+1)):INDIRECT(CONCATENATE(AA$6,AB94+1)))</f>
        <v>3</v>
      </c>
      <c r="AF94" s="117">
        <f>IF(ISNA(MATCH(AD94,'Overlap Study'!BU$62:BU$157,0)),0,1)</f>
        <v>0</v>
      </c>
      <c r="AG94" s="99">
        <f>IF(ISNA(MATCH(AD94,'Overlap Study'!BJ$62:BJ$157,0)),0,1)</f>
        <v>0</v>
      </c>
      <c r="AH94" s="99">
        <f>IF(ISNA(MATCH($AD94,'Overlap Study'!AZ$62:AZ$157,0)),0,1)</f>
        <v>0</v>
      </c>
      <c r="AI94" s="99">
        <f>IF(ISNA(MATCH($AD94,'Overlap Study'!AT$62:AT$157,0)),0,1)</f>
        <v>0</v>
      </c>
      <c r="AJ94" s="99">
        <f>IF(ISNA(MATCH($AD94,'Overlap Study'!AN$62:AN$157,0)),0,1)</f>
        <v>0</v>
      </c>
      <c r="AK94" s="110">
        <f>IF(ISNA(MATCH($AD94,'Overlap Study'!AH$62:AH$157,0)),0,1)</f>
        <v>0</v>
      </c>
      <c r="AL94" s="117">
        <f>IF(ISNA(MATCH($AD94,'Overlap Study'!AB$62:AB$157,0)),0,1)</f>
        <v>1</v>
      </c>
      <c r="AM94" s="99">
        <f>IF(ISNA(MATCH($AD94,'Overlap Study'!V$62:V$157,0)),0,1)</f>
        <v>1</v>
      </c>
      <c r="AN94" s="99">
        <f>IF(ISNA(MATCH($AD94,'Overlap Study'!P$62:P$157,0)),0,1)</f>
        <v>1</v>
      </c>
      <c r="AO94" s="99">
        <f>IF(ISNA(MATCH($AD94,'Overlap Study'!H$53:H$132,0)),0,1)</f>
        <v>0</v>
      </c>
      <c r="AP94" s="110">
        <f>IF(ISNA(MATCH($AD94,'Overlap Study'!B$53:B$100,0)),0,1)</f>
        <v>0</v>
      </c>
      <c r="AT94" s="169">
        <v>51</v>
      </c>
      <c r="AU94" s="222">
        <f t="shared" si="25"/>
        <v>1</v>
      </c>
      <c r="AV94" s="99">
        <f>IF(ISNA(MATCH($AT94,'Overlap Study'!$BU$166:$BU$213,0)),0,1)</f>
        <v>1</v>
      </c>
      <c r="AW94" s="99">
        <f>IF(ISNA(MATCH(AT94,'Overlap Study'!BJ$166:BJ$213,0)),0,1)</f>
        <v>0</v>
      </c>
      <c r="AX94" s="99">
        <f>IF(ISNA(MATCH($AT94,'Overlap Study'!AZ$166:AZ$213,0)),0,1)</f>
        <v>0</v>
      </c>
      <c r="AY94" s="99">
        <f>IF(ISNA(MATCH($AT94,'Overlap Study'!AT$166:AT$213,0)),0,1)</f>
        <v>0</v>
      </c>
      <c r="AZ94" s="99">
        <f>IF(ISNA(MATCH($AT94,'Overlap Study'!AN$166:AN$213,0)),0,1)</f>
        <v>0</v>
      </c>
      <c r="BA94" s="99">
        <f>IF(ISNA(MATCH($AT94,'Overlap Study'!AH$166:AH$213,0)),0,1)</f>
        <v>0</v>
      </c>
      <c r="BB94" s="117">
        <f>IF(ISNA(MATCH(AT94,'Overlap Study'!$AB$166:$AB$213,0)),0,1)</f>
        <v>0</v>
      </c>
      <c r="BC94" s="99">
        <f>IF(ISNA(MATCH($AT94,'Overlap Study'!$V$166:$V$213,0)),0,1)</f>
        <v>0</v>
      </c>
      <c r="BD94" s="99">
        <f>IF(ISNA(MATCH($AT94,'Overlap Study'!$P$166:$P$213,0)),0,1)</f>
        <v>0</v>
      </c>
      <c r="BE94" s="99"/>
      <c r="BF94" s="110"/>
      <c r="BH94" s="100"/>
      <c r="BK94" s="169">
        <v>1918</v>
      </c>
      <c r="BL94" s="222">
        <f t="shared" si="26"/>
        <v>1</v>
      </c>
      <c r="BM94" s="99">
        <f>IF(ISNA(MATCH(BK94,'Overlap Study'!$BU$220:$BU$243,0)),0,1)</f>
        <v>0</v>
      </c>
      <c r="BN94" s="99">
        <f>IF(ISNA(MATCH(BK94,'Overlap Study'!$BJ$220:$BJ$243,0)),0,1)</f>
        <v>1</v>
      </c>
      <c r="BO94" s="99">
        <f>IF(ISNA(MATCH(BK94,'Overlap Study'!$AZ$220:$AZ$243,0)),0,1)</f>
        <v>0</v>
      </c>
      <c r="BP94" s="99">
        <f>IF(ISNA(MATCH(BK94,'Overlap Study'!$AT$220:$AT$243,0)),0,1)</f>
        <v>0</v>
      </c>
      <c r="BQ94" s="99">
        <f>IF(ISNA(MATCH(BK94,'Overlap Study'!$AN$220:$AN$243,0)),0,1)</f>
        <v>0</v>
      </c>
      <c r="BR94" s="110">
        <f>IF(ISNA(MATCH(BK94,'Overlap Study'!$AH$220:$AH$243,0)),0,1)</f>
        <v>0</v>
      </c>
      <c r="BS94">
        <f t="shared" ca="1" si="28"/>
        <v>2</v>
      </c>
    </row>
    <row r="95" spans="2:71">
      <c r="B95" s="109">
        <v>56</v>
      </c>
      <c r="C95" s="99">
        <f t="shared" si="30"/>
        <v>2</v>
      </c>
      <c r="D95" s="110">
        <f t="shared" si="31"/>
        <v>0</v>
      </c>
      <c r="F95" s="109">
        <v>229</v>
      </c>
      <c r="G95" s="202">
        <f t="shared" si="32"/>
        <v>1</v>
      </c>
      <c r="H95" s="10">
        <v>3</v>
      </c>
      <c r="N95" s="100">
        <v>3256</v>
      </c>
      <c r="O95" s="99">
        <f t="shared" si="24"/>
        <v>398</v>
      </c>
      <c r="AB95" s="123">
        <f t="shared" si="29"/>
        <v>94</v>
      </c>
      <c r="AC95">
        <f t="shared" ca="1" si="27"/>
        <v>1</v>
      </c>
      <c r="AD95" s="111">
        <v>229</v>
      </c>
      <c r="AE95" s="109">
        <f ca="1">SUM(INDIRECT(CONCATENATE(AA$5,AB95+1)):INDIRECT(CONCATENATE(AA$6,AB95+1)))</f>
        <v>3</v>
      </c>
      <c r="AF95" s="117">
        <f>IF(ISNA(MATCH(AD95,'Overlap Study'!BU$62:BU$157,0)),0,1)</f>
        <v>0</v>
      </c>
      <c r="AG95" s="99">
        <f>IF(ISNA(MATCH(AD95,'Overlap Study'!BJ$62:BJ$157,0)),0,1)</f>
        <v>0</v>
      </c>
      <c r="AH95" s="99">
        <f>IF(ISNA(MATCH($AD95,'Overlap Study'!AZ$62:AZ$157,0)),0,1)</f>
        <v>0</v>
      </c>
      <c r="AI95" s="99">
        <f>IF(ISNA(MATCH($AD95,'Overlap Study'!AT$62:AT$157,0)),0,1)</f>
        <v>1</v>
      </c>
      <c r="AJ95" s="99">
        <f>IF(ISNA(MATCH($AD95,'Overlap Study'!AN$62:AN$157,0)),0,1)</f>
        <v>1</v>
      </c>
      <c r="AK95" s="110">
        <f>IF(ISNA(MATCH($AD95,'Overlap Study'!AH$62:AH$157,0)),0,1)</f>
        <v>1</v>
      </c>
      <c r="AL95" s="117">
        <f>IF(ISNA(MATCH($AD95,'Overlap Study'!AB$62:AB$157,0)),0,1)</f>
        <v>0</v>
      </c>
      <c r="AM95" s="99">
        <f>IF(ISNA(MATCH($AD95,'Overlap Study'!V$62:V$157,0)),0,1)</f>
        <v>0</v>
      </c>
      <c r="AN95" s="99">
        <f>IF(ISNA(MATCH($AD95,'Overlap Study'!P$62:P$157,0)),0,1)</f>
        <v>0</v>
      </c>
      <c r="AO95" s="99">
        <f>IF(ISNA(MATCH($AD95,'Overlap Study'!H$53:H$132,0)),0,1)</f>
        <v>0</v>
      </c>
      <c r="AP95" s="110">
        <f>IF(ISNA(MATCH($AD95,'Overlap Study'!B$53:B$100,0)),0,1)</f>
        <v>0</v>
      </c>
      <c r="AT95" s="169">
        <v>56</v>
      </c>
      <c r="AU95" s="222">
        <f t="shared" si="25"/>
        <v>1</v>
      </c>
      <c r="AV95" s="99">
        <f>IF(ISNA(MATCH($AT95,'Overlap Study'!$BU$166:$BU$213,0)),0,1)</f>
        <v>0</v>
      </c>
      <c r="AW95" s="99">
        <f>IF(ISNA(MATCH(AT95,'Overlap Study'!BJ$166:BJ$213,0)),0,1)</f>
        <v>0</v>
      </c>
      <c r="AX95" s="99">
        <f>IF(ISNA(MATCH($AT95,'Overlap Study'!AZ$166:AZ$213,0)),0,1)</f>
        <v>0</v>
      </c>
      <c r="AY95" s="99">
        <f>IF(ISNA(MATCH($AT95,'Overlap Study'!AT$166:AT$213,0)),0,1)</f>
        <v>0</v>
      </c>
      <c r="AZ95" s="99">
        <f>IF(ISNA(MATCH($AT95,'Overlap Study'!AN$166:AN$213,0)),0,1)</f>
        <v>0</v>
      </c>
      <c r="BA95" s="99">
        <f>IF(ISNA(MATCH($AT95,'Overlap Study'!AH$166:AH$213,0)),0,1)</f>
        <v>1</v>
      </c>
      <c r="BB95" s="117">
        <f>IF(ISNA(MATCH(AT95,'Overlap Study'!$AB$166:$AB$213,0)),0,1)</f>
        <v>0</v>
      </c>
      <c r="BC95" s="99">
        <f>IF(ISNA(MATCH($AT95,'Overlap Study'!$V$166:$V$213,0)),0,1)</f>
        <v>0</v>
      </c>
      <c r="BD95" s="99">
        <f>IF(ISNA(MATCH($AT95,'Overlap Study'!$P$166:$P$213,0)),0,1)</f>
        <v>0</v>
      </c>
      <c r="BE95" s="99"/>
      <c r="BF95" s="110"/>
      <c r="BH95" s="100"/>
      <c r="BK95" s="171">
        <v>1986</v>
      </c>
      <c r="BL95" s="222">
        <f t="shared" si="26"/>
        <v>1</v>
      </c>
      <c r="BM95" s="99">
        <f>IF(ISNA(MATCH(BK95,'Overlap Study'!$BU$220:$BU$243,0)),0,1)</f>
        <v>1</v>
      </c>
      <c r="BN95" s="99">
        <f>IF(ISNA(MATCH(BK95,'Overlap Study'!$BJ$220:$BJ$243,0)),0,1)</f>
        <v>0</v>
      </c>
      <c r="BO95" s="99">
        <f>IF(ISNA(MATCH(BK95,'Overlap Study'!$AZ$220:$AZ$243,0)),0,1)</f>
        <v>0</v>
      </c>
      <c r="BP95" s="99">
        <f>IF(ISNA(MATCH(BK95,'Overlap Study'!$AT$220:$AT$243,0)),0,1)</f>
        <v>0</v>
      </c>
      <c r="BQ95" s="99">
        <f>IF(ISNA(MATCH(BK95,'Overlap Study'!$AN$220:$AN$243,0)),0,1)</f>
        <v>0</v>
      </c>
      <c r="BR95" s="110">
        <f>IF(ISNA(MATCH(BK95,'Overlap Study'!$AH$220:$AH$243,0)),0,1)</f>
        <v>0</v>
      </c>
      <c r="BS95">
        <f t="shared" ca="1" si="28"/>
        <v>1</v>
      </c>
    </row>
    <row r="96" spans="2:71">
      <c r="B96" s="109">
        <v>56</v>
      </c>
      <c r="C96" s="99">
        <f t="shared" si="30"/>
        <v>3</v>
      </c>
      <c r="D96" s="110">
        <f t="shared" si="31"/>
        <v>0</v>
      </c>
      <c r="F96" s="109">
        <v>231</v>
      </c>
      <c r="G96" s="202">
        <f t="shared" si="32"/>
        <v>1</v>
      </c>
      <c r="H96" s="10">
        <v>3</v>
      </c>
      <c r="N96" s="100">
        <v>3280</v>
      </c>
      <c r="O96" s="99">
        <f t="shared" si="24"/>
        <v>399</v>
      </c>
      <c r="AB96" s="123">
        <f t="shared" si="29"/>
        <v>95</v>
      </c>
      <c r="AC96">
        <f t="shared" ca="1" si="27"/>
        <v>1</v>
      </c>
      <c r="AD96" s="111">
        <v>231</v>
      </c>
      <c r="AE96" s="109">
        <f ca="1">SUM(INDIRECT(CONCATENATE(AA$5,AB96+1)):INDIRECT(CONCATENATE(AA$6,AB96+1)))</f>
        <v>3</v>
      </c>
      <c r="AF96" s="117">
        <f>IF(ISNA(MATCH(AD96,'Overlap Study'!BU$62:BU$157,0)),0,1)</f>
        <v>0</v>
      </c>
      <c r="AG96" s="99">
        <f>IF(ISNA(MATCH(AD96,'Overlap Study'!BJ$62:BJ$157,0)),0,1)</f>
        <v>0</v>
      </c>
      <c r="AH96" s="99">
        <f>IF(ISNA(MATCH($AD96,'Overlap Study'!AZ$62:AZ$157,0)),0,1)</f>
        <v>1</v>
      </c>
      <c r="AI96" s="99">
        <f>IF(ISNA(MATCH($AD96,'Overlap Study'!AT$62:AT$157,0)),0,1)</f>
        <v>0</v>
      </c>
      <c r="AJ96" s="99">
        <f>IF(ISNA(MATCH($AD96,'Overlap Study'!AN$62:AN$157,0)),0,1)</f>
        <v>0</v>
      </c>
      <c r="AK96" s="110">
        <f>IF(ISNA(MATCH($AD96,'Overlap Study'!AH$62:AH$157,0)),0,1)</f>
        <v>1</v>
      </c>
      <c r="AL96" s="117">
        <f>IF(ISNA(MATCH($AD96,'Overlap Study'!AB$62:AB$157,0)),0,1)</f>
        <v>0</v>
      </c>
      <c r="AM96" s="99">
        <f>IF(ISNA(MATCH($AD96,'Overlap Study'!V$62:V$157,0)),0,1)</f>
        <v>1</v>
      </c>
      <c r="AN96" s="99">
        <f>IF(ISNA(MATCH($AD96,'Overlap Study'!P$62:P$157,0)),0,1)</f>
        <v>0</v>
      </c>
      <c r="AO96" s="99">
        <f>IF(ISNA(MATCH($AD96,'Overlap Study'!H$53:H$132,0)),0,1)</f>
        <v>0</v>
      </c>
      <c r="AP96" s="110">
        <f>IF(ISNA(MATCH($AD96,'Overlap Study'!B$53:B$100,0)),0,1)</f>
        <v>0</v>
      </c>
      <c r="AT96" s="169">
        <v>61</v>
      </c>
      <c r="AU96" s="222">
        <f t="shared" si="25"/>
        <v>1</v>
      </c>
      <c r="AV96" s="99">
        <f>IF(ISNA(MATCH($AT96,'Overlap Study'!$BU$166:$BU$213,0)),0,1)</f>
        <v>0</v>
      </c>
      <c r="AW96" s="99">
        <f>IF(ISNA(MATCH(AT96,'Overlap Study'!BJ$166:BJ$213,0)),0,1)</f>
        <v>0</v>
      </c>
      <c r="AX96" s="99">
        <f>IF(ISNA(MATCH($AT96,'Overlap Study'!AZ$166:AZ$213,0)),0,1)</f>
        <v>0</v>
      </c>
      <c r="AY96" s="99">
        <f>IF(ISNA(MATCH($AT96,'Overlap Study'!AT$166:AT$213,0)),0,1)</f>
        <v>0</v>
      </c>
      <c r="AZ96" s="99">
        <f>IF(ISNA(MATCH($AT96,'Overlap Study'!AN$166:AN$213,0)),0,1)</f>
        <v>0</v>
      </c>
      <c r="BA96" s="99">
        <f>IF(ISNA(MATCH($AT96,'Overlap Study'!AH$166:AH$213,0)),0,1)</f>
        <v>0</v>
      </c>
      <c r="BB96" s="117">
        <f>IF(ISNA(MATCH(AT96,'Overlap Study'!$AB$166:$AB$213,0)),0,1)</f>
        <v>1</v>
      </c>
      <c r="BC96" s="99">
        <f>IF(ISNA(MATCH($AT96,'Overlap Study'!$V$166:$V$213,0)),0,1)</f>
        <v>0</v>
      </c>
      <c r="BD96" s="99">
        <f>IF(ISNA(MATCH($AT96,'Overlap Study'!$P$166:$P$213,0)),0,1)</f>
        <v>0</v>
      </c>
      <c r="BE96" s="99"/>
      <c r="BF96" s="110"/>
      <c r="BH96" s="100"/>
      <c r="BK96" s="169">
        <v>2016</v>
      </c>
      <c r="BL96" s="222">
        <f t="shared" si="26"/>
        <v>1</v>
      </c>
      <c r="BM96" s="99">
        <f>IF(ISNA(MATCH(BK96,'Overlap Study'!$BU$220:$BU$243,0)),0,1)</f>
        <v>0</v>
      </c>
      <c r="BN96" s="99">
        <f>IF(ISNA(MATCH(BK96,'Overlap Study'!$BJ$220:$BJ$243,0)),0,1)</f>
        <v>0</v>
      </c>
      <c r="BO96" s="99">
        <f>IF(ISNA(MATCH(BK96,'Overlap Study'!$AZ$220:$AZ$243,0)),0,1)</f>
        <v>1</v>
      </c>
      <c r="BP96" s="99">
        <f>IF(ISNA(MATCH(BK96,'Overlap Study'!$AT$220:$AT$243,0)),0,1)</f>
        <v>0</v>
      </c>
      <c r="BQ96" s="99">
        <f>IF(ISNA(MATCH(BK96,'Overlap Study'!$AN$220:$AN$243,0)),0,1)</f>
        <v>0</v>
      </c>
      <c r="BR96" s="110">
        <f>IF(ISNA(MATCH(BK96,'Overlap Study'!$AH$220:$AH$243,0)),0,1)</f>
        <v>0</v>
      </c>
      <c r="BS96">
        <f t="shared" ca="1" si="28"/>
        <v>2</v>
      </c>
    </row>
    <row r="97" spans="2:71" ht="13.5" thickBot="1">
      <c r="B97" s="109">
        <v>56</v>
      </c>
      <c r="C97" s="99">
        <f t="shared" si="30"/>
        <v>4</v>
      </c>
      <c r="D97" s="110">
        <f t="shared" si="31"/>
        <v>0</v>
      </c>
      <c r="F97" s="211">
        <v>245</v>
      </c>
      <c r="G97" s="202">
        <f t="shared" si="32"/>
        <v>1</v>
      </c>
      <c r="H97" s="10">
        <v>3</v>
      </c>
      <c r="N97" s="164">
        <v>3357</v>
      </c>
      <c r="O97" s="99" t="e">
        <f t="shared" si="24"/>
        <v>#N/A</v>
      </c>
      <c r="AB97" s="123">
        <f t="shared" si="29"/>
        <v>96</v>
      </c>
      <c r="AC97">
        <f t="shared" ca="1" si="27"/>
        <v>1</v>
      </c>
      <c r="AD97" s="109">
        <v>245</v>
      </c>
      <c r="AE97" s="109">
        <f ca="1">SUM(INDIRECT(CONCATENATE(AA$5,AB97+1)):INDIRECT(CONCATENATE(AA$6,AB97+1)))</f>
        <v>3</v>
      </c>
      <c r="AF97" s="117">
        <f>IF(ISNA(MATCH(AD97,'Overlap Study'!BU$62:BU$157,0)),0,1)</f>
        <v>0</v>
      </c>
      <c r="AG97" s="99">
        <f>IF(ISNA(MATCH(AD97,'Overlap Study'!BJ$62:BJ$157,0)),0,1)</f>
        <v>1</v>
      </c>
      <c r="AH97" s="99">
        <f>IF(ISNA(MATCH($AD97,'Overlap Study'!AZ$62:AZ$157,0)),0,1)</f>
        <v>0</v>
      </c>
      <c r="AI97" s="99">
        <f>IF(ISNA(MATCH($AD97,'Overlap Study'!AT$62:AT$157,0)),0,1)</f>
        <v>0</v>
      </c>
      <c r="AJ97" s="99">
        <f>IF(ISNA(MATCH($AD97,'Overlap Study'!AN$62:AN$157,0)),0,1)</f>
        <v>0</v>
      </c>
      <c r="AK97" s="110">
        <f>IF(ISNA(MATCH($AD97,'Overlap Study'!AH$62:AH$157,0)),0,1)</f>
        <v>1</v>
      </c>
      <c r="AL97" s="117">
        <f>IF(ISNA(MATCH($AD97,'Overlap Study'!AB$62:AB$157,0)),0,1)</f>
        <v>0</v>
      </c>
      <c r="AM97" s="99">
        <f>IF(ISNA(MATCH($AD97,'Overlap Study'!V$62:V$157,0)),0,1)</f>
        <v>1</v>
      </c>
      <c r="AN97" s="99">
        <f>IF(ISNA(MATCH($AD97,'Overlap Study'!P$62:P$157,0)),0,1)</f>
        <v>0</v>
      </c>
      <c r="AO97" s="99">
        <f>IF(ISNA(MATCH($AD97,'Overlap Study'!H$53:H$132,0)),0,1)</f>
        <v>0</v>
      </c>
      <c r="AP97" s="110">
        <f>IF(ISNA(MATCH($AD97,'Overlap Study'!B$53:B$100,0)),0,1)</f>
        <v>0</v>
      </c>
      <c r="AT97" s="201">
        <v>63</v>
      </c>
      <c r="AU97" s="222">
        <f t="shared" si="25"/>
        <v>1</v>
      </c>
      <c r="AV97" s="99">
        <f>IF(ISNA(MATCH($AT97,'Overlap Study'!$BU$166:$BU$213,0)),0,1)</f>
        <v>0</v>
      </c>
      <c r="AW97" s="99">
        <f>IF(ISNA(MATCH(AT97,'Overlap Study'!BJ$166:BJ$213,0)),0,1)</f>
        <v>0</v>
      </c>
      <c r="AX97" s="99">
        <f>IF(ISNA(MATCH($AT97,'Overlap Study'!AZ$166:AZ$213,0)),0,1)</f>
        <v>0</v>
      </c>
      <c r="AY97" s="99">
        <f>IF(ISNA(MATCH($AT97,'Overlap Study'!AT$166:AT$213,0)),0,1)</f>
        <v>0</v>
      </c>
      <c r="AZ97" s="99">
        <f>IF(ISNA(MATCH($AT97,'Overlap Study'!AN$166:AN$213,0)),0,1)</f>
        <v>0</v>
      </c>
      <c r="BA97" s="99">
        <f>IF(ISNA(MATCH($AT97,'Overlap Study'!AH$166:AH$213,0)),0,1)</f>
        <v>0</v>
      </c>
      <c r="BB97" s="117">
        <f>IF(ISNA(MATCH(AT97,'Overlap Study'!$AB$166:$AB$213,0)),0,1)</f>
        <v>0</v>
      </c>
      <c r="BC97" s="99">
        <f>IF(ISNA(MATCH($AT97,'Overlap Study'!$V$166:$V$213,0)),0,1)</f>
        <v>0</v>
      </c>
      <c r="BD97" s="99">
        <f>IF(ISNA(MATCH($AT97,'Overlap Study'!$P$166:$P$213,0)),0,1)</f>
        <v>1</v>
      </c>
      <c r="BE97" s="99"/>
      <c r="BF97" s="110"/>
      <c r="BH97" s="158"/>
      <c r="BK97" s="169">
        <v>2041</v>
      </c>
      <c r="BL97" s="222">
        <f t="shared" si="26"/>
        <v>1</v>
      </c>
      <c r="BM97" s="99">
        <f>IF(ISNA(MATCH(BK97,'Overlap Study'!$BU$220:$BU$243,0)),0,1)</f>
        <v>1</v>
      </c>
      <c r="BN97" s="99">
        <f>IF(ISNA(MATCH(BK97,'Overlap Study'!$BJ$220:$BJ$243,0)),0,1)</f>
        <v>0</v>
      </c>
      <c r="BO97" s="99">
        <f>IF(ISNA(MATCH(BK97,'Overlap Study'!$AZ$220:$AZ$243,0)),0,1)</f>
        <v>0</v>
      </c>
      <c r="BP97" s="99">
        <f>IF(ISNA(MATCH(BK97,'Overlap Study'!$AT$220:$AT$243,0)),0,1)</f>
        <v>0</v>
      </c>
      <c r="BQ97" s="99">
        <f>IF(ISNA(MATCH(BK97,'Overlap Study'!$AN$220:$AN$243,0)),0,1)</f>
        <v>0</v>
      </c>
      <c r="BR97" s="110">
        <f>IF(ISNA(MATCH(BK97,'Overlap Study'!$AH$220:$AH$243,0)),0,1)</f>
        <v>0</v>
      </c>
      <c r="BS97">
        <f t="shared" ca="1" si="28"/>
        <v>1</v>
      </c>
    </row>
    <row r="98" spans="2:71">
      <c r="B98" s="211">
        <v>56</v>
      </c>
      <c r="C98" s="99">
        <f t="shared" si="30"/>
        <v>5</v>
      </c>
      <c r="D98" s="110">
        <f t="shared" si="31"/>
        <v>5</v>
      </c>
      <c r="F98" s="211">
        <v>247</v>
      </c>
      <c r="G98" s="202">
        <f t="shared" si="32"/>
        <v>1</v>
      </c>
      <c r="H98" s="10">
        <v>3</v>
      </c>
      <c r="N98" s="100"/>
      <c r="AB98" s="123">
        <f t="shared" si="29"/>
        <v>97</v>
      </c>
      <c r="AC98">
        <f t="shared" ca="1" si="27"/>
        <v>1</v>
      </c>
      <c r="AD98" s="112">
        <v>247</v>
      </c>
      <c r="AE98" s="109">
        <f ca="1">SUM(INDIRECT(CONCATENATE(AA$5,AB98+1)):INDIRECT(CONCATENATE(AA$6,AB98+1)))</f>
        <v>3</v>
      </c>
      <c r="AF98" s="117">
        <f>IF(ISNA(MATCH(AD98,'Overlap Study'!BU$62:BU$157,0)),0,1)</f>
        <v>0</v>
      </c>
      <c r="AG98" s="99">
        <f>IF(ISNA(MATCH(AD98,'Overlap Study'!BJ$62:BJ$157,0)),0,1)</f>
        <v>1</v>
      </c>
      <c r="AH98" s="99">
        <f>IF(ISNA(MATCH($AD98,'Overlap Study'!AZ$62:AZ$157,0)),0,1)</f>
        <v>0</v>
      </c>
      <c r="AI98" s="99">
        <f>IF(ISNA(MATCH($AD98,'Overlap Study'!AT$62:AT$157,0)),0,1)</f>
        <v>1</v>
      </c>
      <c r="AJ98" s="99">
        <f>IF(ISNA(MATCH($AD98,'Overlap Study'!AN$62:AN$157,0)),0,1)</f>
        <v>0</v>
      </c>
      <c r="AK98" s="110">
        <f>IF(ISNA(MATCH($AD98,'Overlap Study'!AH$62:AH$157,0)),0,1)</f>
        <v>0</v>
      </c>
      <c r="AL98" s="117">
        <f>IF(ISNA(MATCH($AD98,'Overlap Study'!AB$62:AB$157,0)),0,1)</f>
        <v>0</v>
      </c>
      <c r="AM98" s="99">
        <f>IF(ISNA(MATCH($AD98,'Overlap Study'!V$62:V$157,0)),0,1)</f>
        <v>1</v>
      </c>
      <c r="AN98" s="99">
        <f>IF(ISNA(MATCH($AD98,'Overlap Study'!P$62:P$157,0)),0,1)</f>
        <v>0</v>
      </c>
      <c r="AO98" s="99">
        <f>IF(ISNA(MATCH($AD98,'Overlap Study'!H$53:H$132,0)),0,1)</f>
        <v>0</v>
      </c>
      <c r="AP98" s="110">
        <f>IF(ISNA(MATCH($AD98,'Overlap Study'!B$53:B$100,0)),0,1)</f>
        <v>0</v>
      </c>
      <c r="AT98" s="169">
        <v>78</v>
      </c>
      <c r="AU98" s="222">
        <f t="shared" si="25"/>
        <v>1</v>
      </c>
      <c r="AV98" s="99">
        <f>IF(ISNA(MATCH($AT98,'Overlap Study'!$BU$166:$BU$213,0)),0,1)</f>
        <v>1</v>
      </c>
      <c r="AW98" s="99">
        <f>IF(ISNA(MATCH(AT98,'Overlap Study'!BJ$166:BJ$213,0)),0,1)</f>
        <v>0</v>
      </c>
      <c r="AX98" s="99">
        <f>IF(ISNA(MATCH($AT98,'Overlap Study'!AZ$166:AZ$213,0)),0,1)</f>
        <v>0</v>
      </c>
      <c r="AY98" s="99">
        <f>IF(ISNA(MATCH($AT98,'Overlap Study'!AT$166:AT$213,0)),0,1)</f>
        <v>0</v>
      </c>
      <c r="AZ98" s="99">
        <f>IF(ISNA(MATCH($AT98,'Overlap Study'!AN$166:AN$213,0)),0,1)</f>
        <v>0</v>
      </c>
      <c r="BA98" s="99">
        <f>IF(ISNA(MATCH($AT98,'Overlap Study'!AH$166:AH$213,0)),0,1)</f>
        <v>0</v>
      </c>
      <c r="BB98" s="117">
        <f>IF(ISNA(MATCH(AT98,'Overlap Study'!$AB$166:$AB$213,0)),0,1)</f>
        <v>0</v>
      </c>
      <c r="BC98" s="99">
        <f>IF(ISNA(MATCH($AT98,'Overlap Study'!$V$166:$V$213,0)),0,1)</f>
        <v>0</v>
      </c>
      <c r="BD98" s="99">
        <f>IF(ISNA(MATCH($AT98,'Overlap Study'!$P$166:$P$213,0)),0,1)</f>
        <v>0</v>
      </c>
      <c r="BE98" s="99"/>
      <c r="BF98" s="110"/>
      <c r="BH98" s="100"/>
      <c r="BK98" s="171">
        <v>2056</v>
      </c>
      <c r="BL98" s="222">
        <f t="shared" ref="BL98:BL104" si="33">SUM(BM98:BR98)</f>
        <v>1</v>
      </c>
      <c r="BM98" s="99">
        <f>IF(ISNA(MATCH(BK98,'Overlap Study'!$BU$220:$BU$243,0)),0,1)</f>
        <v>1</v>
      </c>
      <c r="BN98" s="99">
        <f>IF(ISNA(MATCH(BK98,'Overlap Study'!$BJ$220:$BJ$243,0)),0,1)</f>
        <v>0</v>
      </c>
      <c r="BO98" s="99">
        <f>IF(ISNA(MATCH(BK98,'Overlap Study'!$AZ$220:$AZ$243,0)),0,1)</f>
        <v>0</v>
      </c>
      <c r="BP98" s="99">
        <f>IF(ISNA(MATCH(BK98,'Overlap Study'!$AT$220:$AT$243,0)),0,1)</f>
        <v>0</v>
      </c>
      <c r="BQ98" s="99">
        <f>IF(ISNA(MATCH(BK98,'Overlap Study'!$AN$220:$AN$243,0)),0,1)</f>
        <v>0</v>
      </c>
      <c r="BR98" s="110">
        <f>IF(ISNA(MATCH(BK98,'Overlap Study'!$AH$220:$AH$243,0)),0,1)</f>
        <v>0</v>
      </c>
      <c r="BS98">
        <f t="shared" ca="1" si="28"/>
        <v>4</v>
      </c>
    </row>
    <row r="99" spans="2:71">
      <c r="B99" s="112">
        <v>57</v>
      </c>
      <c r="C99" s="99">
        <f t="shared" si="30"/>
        <v>1</v>
      </c>
      <c r="D99" s="110">
        <f t="shared" si="31"/>
        <v>0</v>
      </c>
      <c r="F99" s="211">
        <v>263</v>
      </c>
      <c r="G99" s="202">
        <f t="shared" si="32"/>
        <v>1</v>
      </c>
      <c r="H99" s="10">
        <v>3</v>
      </c>
      <c r="N99" s="100"/>
      <c r="AB99" s="123">
        <f t="shared" si="29"/>
        <v>98</v>
      </c>
      <c r="AC99">
        <f t="shared" ca="1" si="27"/>
        <v>1</v>
      </c>
      <c r="AD99" s="109">
        <v>263</v>
      </c>
      <c r="AE99" s="109">
        <f ca="1">SUM(INDIRECT(CONCATENATE(AA$5,AB99+1)):INDIRECT(CONCATENATE(AA$6,AB99+1)))</f>
        <v>3</v>
      </c>
      <c r="AF99" s="117">
        <f>IF(ISNA(MATCH(AD99,'Overlap Study'!BU$62:BU$157,0)),0,1)</f>
        <v>1</v>
      </c>
      <c r="AG99" s="99">
        <f>IF(ISNA(MATCH(AD99,'Overlap Study'!BJ$62:BJ$157,0)),0,1)</f>
        <v>0</v>
      </c>
      <c r="AH99" s="99">
        <f>IF(ISNA(MATCH($AD99,'Overlap Study'!AZ$62:AZ$157,0)),0,1)</f>
        <v>0</v>
      </c>
      <c r="AI99" s="99">
        <f>IF(ISNA(MATCH($AD99,'Overlap Study'!AT$62:AT$157,0)),0,1)</f>
        <v>0</v>
      </c>
      <c r="AJ99" s="99">
        <f>IF(ISNA(MATCH($AD99,'Overlap Study'!AN$62:AN$157,0)),0,1)</f>
        <v>0</v>
      </c>
      <c r="AK99" s="110">
        <f>IF(ISNA(MATCH($AD99,'Overlap Study'!AH$62:AH$157,0)),0,1)</f>
        <v>0</v>
      </c>
      <c r="AL99" s="117">
        <f>IF(ISNA(MATCH($AD99,'Overlap Study'!AB$62:AB$157,0)),0,1)</f>
        <v>1</v>
      </c>
      <c r="AM99" s="99">
        <f>IF(ISNA(MATCH($AD99,'Overlap Study'!V$62:V$157,0)),0,1)</f>
        <v>1</v>
      </c>
      <c r="AN99" s="99">
        <f>IF(ISNA(MATCH($AD99,'Overlap Study'!P$62:P$157,0)),0,1)</f>
        <v>0</v>
      </c>
      <c r="AO99" s="99">
        <f>IF(ISNA(MATCH($AD99,'Overlap Study'!H$53:H$132,0)),0,1)</f>
        <v>0</v>
      </c>
      <c r="AP99" s="110">
        <f>IF(ISNA(MATCH($AD99,'Overlap Study'!B$53:B$100,0)),0,1)</f>
        <v>0</v>
      </c>
      <c r="AT99" s="201">
        <v>84</v>
      </c>
      <c r="AU99" s="222">
        <f t="shared" si="25"/>
        <v>1</v>
      </c>
      <c r="AV99" s="99">
        <f>IF(ISNA(MATCH($AT99,'Overlap Study'!$BU$166:$BU$213,0)),0,1)</f>
        <v>0</v>
      </c>
      <c r="AW99" s="99">
        <f>IF(ISNA(MATCH(AT99,'Overlap Study'!BJ$166:BJ$213,0)),0,1)</f>
        <v>0</v>
      </c>
      <c r="AX99" s="99">
        <f>IF(ISNA(MATCH($AT99,'Overlap Study'!AZ$166:AZ$213,0)),0,1)</f>
        <v>0</v>
      </c>
      <c r="AY99" s="99">
        <f>IF(ISNA(MATCH($AT99,'Overlap Study'!AT$166:AT$213,0)),0,1)</f>
        <v>0</v>
      </c>
      <c r="AZ99" s="99">
        <f>IF(ISNA(MATCH($AT99,'Overlap Study'!AN$166:AN$213,0)),0,1)</f>
        <v>0</v>
      </c>
      <c r="BA99" s="99">
        <f>IF(ISNA(MATCH($AT99,'Overlap Study'!AH$166:AH$213,0)),0,1)</f>
        <v>0</v>
      </c>
      <c r="BB99" s="117">
        <f>IF(ISNA(MATCH(AT99,'Overlap Study'!$AB$166:$AB$213,0)),0,1)</f>
        <v>0</v>
      </c>
      <c r="BC99" s="99">
        <f>IF(ISNA(MATCH($AT99,'Overlap Study'!$V$166:$V$213,0)),0,1)</f>
        <v>0</v>
      </c>
      <c r="BD99" s="99">
        <f>IF(ISNA(MATCH($AT99,'Overlap Study'!$P$166:$P$213,0)),0,1)</f>
        <v>1</v>
      </c>
      <c r="BE99" s="99"/>
      <c r="BF99" s="110"/>
      <c r="BH99" s="158"/>
      <c r="BK99" s="169">
        <v>2171</v>
      </c>
      <c r="BL99" s="222">
        <f t="shared" si="33"/>
        <v>1</v>
      </c>
      <c r="BM99" s="99">
        <f>IF(ISNA(MATCH(BK99,'Overlap Study'!$BU$220:$BU$243,0)),0,1)</f>
        <v>0</v>
      </c>
      <c r="BN99" s="99">
        <f>IF(ISNA(MATCH(BK99,'Overlap Study'!$BJ$220:$BJ$243,0)),0,1)</f>
        <v>0</v>
      </c>
      <c r="BO99" s="99">
        <f>IF(ISNA(MATCH(BK99,'Overlap Study'!$AZ$220:$AZ$243,0)),0,1)</f>
        <v>1</v>
      </c>
      <c r="BP99" s="99">
        <f>IF(ISNA(MATCH(BK99,'Overlap Study'!$AT$220:$AT$243,0)),0,1)</f>
        <v>0</v>
      </c>
      <c r="BQ99" s="99">
        <f>IF(ISNA(MATCH(BK99,'Overlap Study'!$AN$220:$AN$243,0)),0,1)</f>
        <v>0</v>
      </c>
      <c r="BR99" s="110">
        <f>IF(ISNA(MATCH(BK99,'Overlap Study'!$AH$220:$AH$243,0)),0,1)</f>
        <v>0</v>
      </c>
      <c r="BS99">
        <f t="shared" ca="1" si="28"/>
        <v>1</v>
      </c>
    </row>
    <row r="100" spans="2:71">
      <c r="B100" s="109">
        <v>57</v>
      </c>
      <c r="C100" s="99">
        <f t="shared" si="30"/>
        <v>2</v>
      </c>
      <c r="D100" s="110">
        <f t="shared" si="31"/>
        <v>2</v>
      </c>
      <c r="F100" s="109">
        <v>269</v>
      </c>
      <c r="G100" s="202">
        <f t="shared" si="32"/>
        <v>1</v>
      </c>
      <c r="H100" s="10">
        <v>3</v>
      </c>
      <c r="AB100" s="123">
        <f t="shared" si="29"/>
        <v>99</v>
      </c>
      <c r="AC100">
        <f t="shared" ca="1" si="27"/>
        <v>1</v>
      </c>
      <c r="AD100" s="111">
        <v>269</v>
      </c>
      <c r="AE100" s="109">
        <f ca="1">SUM(INDIRECT(CONCATENATE(AA$5,AB100+1)):INDIRECT(CONCATENATE(AA$6,AB100+1)))</f>
        <v>3</v>
      </c>
      <c r="AF100" s="117">
        <f>IF(ISNA(MATCH(AD100,'Overlap Study'!BU$62:BU$157,0)),0,1)</f>
        <v>0</v>
      </c>
      <c r="AG100" s="99">
        <f>IF(ISNA(MATCH(AD100,'Overlap Study'!BJ$62:BJ$157,0)),0,1)</f>
        <v>0</v>
      </c>
      <c r="AH100" s="99">
        <f>IF(ISNA(MATCH($AD100,'Overlap Study'!AZ$62:AZ$157,0)),0,1)</f>
        <v>0</v>
      </c>
      <c r="AI100" s="99">
        <f>IF(ISNA(MATCH($AD100,'Overlap Study'!AT$62:AT$157,0)),0,1)</f>
        <v>0</v>
      </c>
      <c r="AJ100" s="99">
        <f>IF(ISNA(MATCH($AD100,'Overlap Study'!AN$62:AN$157,0)),0,1)</f>
        <v>1</v>
      </c>
      <c r="AK100" s="110">
        <f>IF(ISNA(MATCH($AD100,'Overlap Study'!AH$62:AH$157,0)),0,1)</f>
        <v>1</v>
      </c>
      <c r="AL100" s="117">
        <f>IF(ISNA(MATCH($AD100,'Overlap Study'!AB$62:AB$157,0)),0,1)</f>
        <v>0</v>
      </c>
      <c r="AM100" s="99">
        <f>IF(ISNA(MATCH($AD100,'Overlap Study'!V$62:V$157,0)),0,1)</f>
        <v>0</v>
      </c>
      <c r="AN100" s="99">
        <f>IF(ISNA(MATCH($AD100,'Overlap Study'!P$62:P$157,0)),0,1)</f>
        <v>0</v>
      </c>
      <c r="AO100" s="99">
        <f>IF(ISNA(MATCH($AD100,'Overlap Study'!H$53:H$132,0)),0,1)</f>
        <v>0</v>
      </c>
      <c r="AP100" s="110">
        <f>IF(ISNA(MATCH($AD100,'Overlap Study'!B$53:B$100,0)),0,1)</f>
        <v>1</v>
      </c>
      <c r="AT100" s="169">
        <v>86</v>
      </c>
      <c r="AU100" s="222">
        <f t="shared" si="25"/>
        <v>1</v>
      </c>
      <c r="AV100" s="99">
        <f>IF(ISNA(MATCH($AT100,'Overlap Study'!$BU$166:$BU$213,0)),0,1)</f>
        <v>0</v>
      </c>
      <c r="AW100" s="99">
        <f>IF(ISNA(MATCH(AT100,'Overlap Study'!BJ$166:BJ$213,0)),0,1)</f>
        <v>0</v>
      </c>
      <c r="AX100" s="99">
        <f>IF(ISNA(MATCH($AT100,'Overlap Study'!AZ$166:AZ$213,0)),0,1)</f>
        <v>0</v>
      </c>
      <c r="AY100" s="99">
        <f>IF(ISNA(MATCH($AT100,'Overlap Study'!AT$166:AT$213,0)),0,1)</f>
        <v>0</v>
      </c>
      <c r="AZ100" s="99">
        <f>IF(ISNA(MATCH($AT100,'Overlap Study'!AN$166:AN$213,0)),0,1)</f>
        <v>1</v>
      </c>
      <c r="BA100" s="99">
        <f>IF(ISNA(MATCH($AT100,'Overlap Study'!AH$166:AH$213,0)),0,1)</f>
        <v>0</v>
      </c>
      <c r="BB100" s="117">
        <f>IF(ISNA(MATCH(AT100,'Overlap Study'!$AB$166:$AB$213,0)),0,1)</f>
        <v>0</v>
      </c>
      <c r="BC100" s="99">
        <f>IF(ISNA(MATCH($AT100,'Overlap Study'!$V$166:$V$213,0)),0,1)</f>
        <v>0</v>
      </c>
      <c r="BD100" s="99">
        <f>IF(ISNA(MATCH($AT100,'Overlap Study'!$P$166:$P$213,0)),0,1)</f>
        <v>0</v>
      </c>
      <c r="BE100" s="99"/>
      <c r="BF100" s="110"/>
      <c r="BH100" s="158"/>
      <c r="BK100" s="169">
        <v>2429</v>
      </c>
      <c r="BL100" s="222">
        <f t="shared" si="33"/>
        <v>1</v>
      </c>
      <c r="BM100" s="99">
        <f>IF(ISNA(MATCH(BK100,'Overlap Study'!$BU$220:$BU$243,0)),0,1)</f>
        <v>1</v>
      </c>
      <c r="BN100" s="99">
        <f>IF(ISNA(MATCH(BK100,'Overlap Study'!$BJ$220:$BJ$243,0)),0,1)</f>
        <v>0</v>
      </c>
      <c r="BO100" s="99">
        <f>IF(ISNA(MATCH(BK100,'Overlap Study'!$AZ$220:$AZ$243,0)),0,1)</f>
        <v>0</v>
      </c>
      <c r="BP100" s="99">
        <f>IF(ISNA(MATCH(BK100,'Overlap Study'!$AT$220:$AT$243,0)),0,1)</f>
        <v>0</v>
      </c>
      <c r="BQ100" s="99">
        <f>IF(ISNA(MATCH(BK100,'Overlap Study'!$AN$220:$AN$243,0)),0,1)</f>
        <v>0</v>
      </c>
      <c r="BR100" s="110">
        <f>IF(ISNA(MATCH(BK100,'Overlap Study'!$AH$220:$AH$243,0)),0,1)</f>
        <v>0</v>
      </c>
      <c r="BS100">
        <f t="shared" ca="1" si="28"/>
        <v>1</v>
      </c>
    </row>
    <row r="101" spans="2:71">
      <c r="B101" s="109">
        <v>58</v>
      </c>
      <c r="C101" s="99">
        <f t="shared" si="30"/>
        <v>1</v>
      </c>
      <c r="D101" s="110">
        <f t="shared" si="31"/>
        <v>1</v>
      </c>
      <c r="F101" s="109">
        <v>288</v>
      </c>
      <c r="G101" s="202">
        <f t="shared" si="32"/>
        <v>1</v>
      </c>
      <c r="H101" s="10">
        <v>3</v>
      </c>
      <c r="AB101" s="123">
        <f t="shared" si="29"/>
        <v>100</v>
      </c>
      <c r="AC101">
        <f t="shared" ca="1" si="27"/>
        <v>1</v>
      </c>
      <c r="AD101" s="112">
        <v>288</v>
      </c>
      <c r="AE101" s="109">
        <f ca="1">SUM(INDIRECT(CONCATENATE(AA$5,AB101+1)):INDIRECT(CONCATENATE(AA$6,AB101+1)))</f>
        <v>3</v>
      </c>
      <c r="AF101" s="117">
        <f>IF(ISNA(MATCH(AD101,'Overlap Study'!BU$62:BU$157,0)),0,1)</f>
        <v>0</v>
      </c>
      <c r="AG101" s="99">
        <f>IF(ISNA(MATCH(AD101,'Overlap Study'!BJ$62:BJ$157,0)),0,1)</f>
        <v>0</v>
      </c>
      <c r="AH101" s="99">
        <f>IF(ISNA(MATCH($AD101,'Overlap Study'!AZ$62:AZ$157,0)),0,1)</f>
        <v>0</v>
      </c>
      <c r="AI101" s="99">
        <f>IF(ISNA(MATCH($AD101,'Overlap Study'!AT$62:AT$157,0)),0,1)</f>
        <v>0</v>
      </c>
      <c r="AJ101" s="99">
        <f>IF(ISNA(MATCH($AD101,'Overlap Study'!AN$62:AN$157,0)),0,1)</f>
        <v>0</v>
      </c>
      <c r="AK101" s="110">
        <f>IF(ISNA(MATCH($AD101,'Overlap Study'!AH$62:AH$157,0)),0,1)</f>
        <v>0</v>
      </c>
      <c r="AL101" s="117">
        <f>IF(ISNA(MATCH($AD101,'Overlap Study'!AB$62:AB$157,0)),0,1)</f>
        <v>1</v>
      </c>
      <c r="AM101" s="99">
        <f>IF(ISNA(MATCH($AD101,'Overlap Study'!V$62:V$157,0)),0,1)</f>
        <v>0</v>
      </c>
      <c r="AN101" s="99">
        <f>IF(ISNA(MATCH($AD101,'Overlap Study'!P$62:P$157,0)),0,1)</f>
        <v>1</v>
      </c>
      <c r="AO101" s="99">
        <f>IF(ISNA(MATCH($AD101,'Overlap Study'!H$53:H$132,0)),0,1)</f>
        <v>1</v>
      </c>
      <c r="AP101" s="110">
        <f>IF(ISNA(MATCH($AD101,'Overlap Study'!B$53:B$100,0)),0,1)</f>
        <v>0</v>
      </c>
      <c r="AT101" s="201">
        <v>87</v>
      </c>
      <c r="AU101" s="222">
        <f t="shared" si="25"/>
        <v>1</v>
      </c>
      <c r="AV101" s="99">
        <f>IF(ISNA(MATCH($AT101,'Overlap Study'!$BU$166:$BU$213,0)),0,1)</f>
        <v>0</v>
      </c>
      <c r="AW101" s="99">
        <f>IF(ISNA(MATCH(AT101,'Overlap Study'!BJ$166:BJ$213,0)),0,1)</f>
        <v>0</v>
      </c>
      <c r="AX101" s="99">
        <f>IF(ISNA(MATCH($AT101,'Overlap Study'!AZ$166:AZ$213,0)),0,1)</f>
        <v>0</v>
      </c>
      <c r="AY101" s="99">
        <f>IF(ISNA(MATCH($AT101,'Overlap Study'!AT$166:AT$213,0)),0,1)</f>
        <v>0</v>
      </c>
      <c r="AZ101" s="99">
        <f>IF(ISNA(MATCH($AT101,'Overlap Study'!AN$166:AN$213,0)),0,1)</f>
        <v>0</v>
      </c>
      <c r="BA101" s="99">
        <f>IF(ISNA(MATCH($AT101,'Overlap Study'!AH$166:AH$213,0)),0,1)</f>
        <v>0</v>
      </c>
      <c r="BB101" s="117">
        <f>IF(ISNA(MATCH(AT101,'Overlap Study'!$AB$166:$AB$213,0)),0,1)</f>
        <v>0</v>
      </c>
      <c r="BC101" s="99">
        <f>IF(ISNA(MATCH($AT101,'Overlap Study'!$V$166:$V$213,0)),0,1)</f>
        <v>1</v>
      </c>
      <c r="BD101" s="99">
        <f>IF(ISNA(MATCH($AT101,'Overlap Study'!$P$166:$P$213,0)),0,1)</f>
        <v>0</v>
      </c>
      <c r="BE101" s="99"/>
      <c r="BF101" s="110"/>
      <c r="BH101" s="158"/>
      <c r="BK101" s="169">
        <v>2753</v>
      </c>
      <c r="BL101" s="222">
        <f t="shared" si="33"/>
        <v>1</v>
      </c>
      <c r="BM101" s="99">
        <f>IF(ISNA(MATCH(BK101,'Overlap Study'!$BU$220:$BU$243,0)),0,1)</f>
        <v>0</v>
      </c>
      <c r="BN101" s="99">
        <f>IF(ISNA(MATCH(BK101,'Overlap Study'!$BJ$220:$BJ$243,0)),0,1)</f>
        <v>1</v>
      </c>
      <c r="BO101" s="99">
        <f>IF(ISNA(MATCH(BK101,'Overlap Study'!$AZ$220:$AZ$243,0)),0,1)</f>
        <v>0</v>
      </c>
      <c r="BP101" s="99">
        <f>IF(ISNA(MATCH(BK101,'Overlap Study'!$AT$220:$AT$243,0)),0,1)</f>
        <v>0</v>
      </c>
      <c r="BQ101" s="99">
        <f>IF(ISNA(MATCH(BK101,'Overlap Study'!$AN$220:$AN$243,0)),0,1)</f>
        <v>0</v>
      </c>
      <c r="BR101" s="110">
        <f>IF(ISNA(MATCH(BK101,'Overlap Study'!$AH$220:$AH$243,0)),0,1)</f>
        <v>0</v>
      </c>
      <c r="BS101">
        <f t="shared" ca="1" si="28"/>
        <v>1</v>
      </c>
    </row>
    <row r="102" spans="2:71">
      <c r="B102" s="109">
        <v>59</v>
      </c>
      <c r="C102" s="99">
        <f t="shared" si="30"/>
        <v>1</v>
      </c>
      <c r="D102" s="110">
        <f t="shared" si="31"/>
        <v>0</v>
      </c>
      <c r="F102" s="109">
        <v>293</v>
      </c>
      <c r="G102" s="202">
        <f t="shared" si="32"/>
        <v>1</v>
      </c>
      <c r="H102" s="10">
        <v>3</v>
      </c>
      <c r="AB102" s="123">
        <f t="shared" si="29"/>
        <v>101</v>
      </c>
      <c r="AC102">
        <f t="shared" ca="1" si="27"/>
        <v>1</v>
      </c>
      <c r="AD102" s="112">
        <v>293</v>
      </c>
      <c r="AE102" s="109">
        <f ca="1">SUM(INDIRECT(CONCATENATE(AA$5,AB102+1)):INDIRECT(CONCATENATE(AA$6,AB102+1)))</f>
        <v>3</v>
      </c>
      <c r="AF102" s="117">
        <f>IF(ISNA(MATCH(AD102,'Overlap Study'!BU$62:BU$157,0)),0,1)</f>
        <v>0</v>
      </c>
      <c r="AG102" s="99">
        <f>IF(ISNA(MATCH(AD102,'Overlap Study'!BJ$62:BJ$157,0)),0,1)</f>
        <v>0</v>
      </c>
      <c r="AH102" s="99">
        <f>IF(ISNA(MATCH($AD102,'Overlap Study'!AZ$62:AZ$157,0)),0,1)</f>
        <v>0</v>
      </c>
      <c r="AI102" s="99">
        <f>IF(ISNA(MATCH($AD102,'Overlap Study'!AT$62:AT$157,0)),0,1)</f>
        <v>1</v>
      </c>
      <c r="AJ102" s="99">
        <f>IF(ISNA(MATCH($AD102,'Overlap Study'!AN$62:AN$157,0)),0,1)</f>
        <v>0</v>
      </c>
      <c r="AK102" s="110">
        <f>IF(ISNA(MATCH($AD102,'Overlap Study'!AH$62:AH$157,0)),0,1)</f>
        <v>1</v>
      </c>
      <c r="AL102" s="117">
        <f>IF(ISNA(MATCH($AD102,'Overlap Study'!AB$62:AB$157,0)),0,1)</f>
        <v>0</v>
      </c>
      <c r="AM102" s="99">
        <f>IF(ISNA(MATCH($AD102,'Overlap Study'!V$62:V$157,0)),0,1)</f>
        <v>0</v>
      </c>
      <c r="AN102" s="99">
        <f>IF(ISNA(MATCH($AD102,'Overlap Study'!P$62:P$157,0)),0,1)</f>
        <v>0</v>
      </c>
      <c r="AO102" s="99">
        <f>IF(ISNA(MATCH($AD102,'Overlap Study'!H$53:H$132,0)),0,1)</f>
        <v>1</v>
      </c>
      <c r="AP102" s="110">
        <f>IF(ISNA(MATCH($AD102,'Overlap Study'!B$53:B$100,0)),0,1)</f>
        <v>0</v>
      </c>
      <c r="AT102" s="169">
        <v>100</v>
      </c>
      <c r="AU102" s="222">
        <f t="shared" si="25"/>
        <v>1</v>
      </c>
      <c r="AV102" s="99">
        <f>IF(ISNA(MATCH($AT102,'Overlap Study'!$BU$166:$BU$213,0)),0,1)</f>
        <v>0</v>
      </c>
      <c r="AW102" s="99">
        <f>IF(ISNA(MATCH(AT102,'Overlap Study'!BJ$166:BJ$213,0)),0,1)</f>
        <v>0</v>
      </c>
      <c r="AX102" s="99">
        <f>IF(ISNA(MATCH($AT102,'Overlap Study'!AZ$166:AZ$213,0)),0,1)</f>
        <v>1</v>
      </c>
      <c r="AY102" s="99">
        <f>IF(ISNA(MATCH($AT102,'Overlap Study'!AT$166:AT$213,0)),0,1)</f>
        <v>0</v>
      </c>
      <c r="AZ102" s="99">
        <f>IF(ISNA(MATCH($AT102,'Overlap Study'!AN$166:AN$213,0)),0,1)</f>
        <v>0</v>
      </c>
      <c r="BA102" s="99">
        <f>IF(ISNA(MATCH($AT102,'Overlap Study'!AH$166:AH$213,0)),0,1)</f>
        <v>0</v>
      </c>
      <c r="BB102" s="117">
        <f>IF(ISNA(MATCH(AT102,'Overlap Study'!$AB$166:$AB$213,0)),0,1)</f>
        <v>0</v>
      </c>
      <c r="BC102" s="99">
        <f>IF(ISNA(MATCH($AT102,'Overlap Study'!$V$166:$V$213,0)),0,1)</f>
        <v>0</v>
      </c>
      <c r="BD102" s="99">
        <f>IF(ISNA(MATCH($AT102,'Overlap Study'!$P$166:$P$213,0)),0,1)</f>
        <v>0</v>
      </c>
      <c r="BE102" s="99"/>
      <c r="BF102" s="110"/>
      <c r="BH102" s="100"/>
      <c r="BK102" s="169">
        <v>2775</v>
      </c>
      <c r="BL102" s="222">
        <f t="shared" si="33"/>
        <v>1</v>
      </c>
      <c r="BM102" s="99">
        <f>IF(ISNA(MATCH(BK102,'Overlap Study'!$BU$220:$BU$243,0)),0,1)</f>
        <v>0</v>
      </c>
      <c r="BN102" s="99">
        <f>IF(ISNA(MATCH(BK102,'Overlap Study'!$BJ$220:$BJ$243,0)),0,1)</f>
        <v>1</v>
      </c>
      <c r="BO102" s="99">
        <f>IF(ISNA(MATCH(BK102,'Overlap Study'!$AZ$220:$AZ$243,0)),0,1)</f>
        <v>0</v>
      </c>
      <c r="BP102" s="99">
        <f>IF(ISNA(MATCH(BK102,'Overlap Study'!$AT$220:$AT$243,0)),0,1)</f>
        <v>0</v>
      </c>
      <c r="BQ102" s="99">
        <f>IF(ISNA(MATCH(BK102,'Overlap Study'!$AN$220:$AN$243,0)),0,1)</f>
        <v>0</v>
      </c>
      <c r="BR102" s="110">
        <f>IF(ISNA(MATCH(BK102,'Overlap Study'!$AH$220:$AH$243,0)),0,1)</f>
        <v>0</v>
      </c>
      <c r="BS102">
        <f t="shared" ca="1" si="28"/>
        <v>2</v>
      </c>
    </row>
    <row r="103" spans="2:71">
      <c r="B103" s="113">
        <v>59</v>
      </c>
      <c r="C103" s="99">
        <f t="shared" si="30"/>
        <v>2</v>
      </c>
      <c r="D103" s="110">
        <f t="shared" si="31"/>
        <v>0</v>
      </c>
      <c r="F103" s="109">
        <v>311</v>
      </c>
      <c r="G103" s="202">
        <f t="shared" si="32"/>
        <v>1</v>
      </c>
      <c r="H103" s="10">
        <v>3</v>
      </c>
      <c r="AB103" s="123">
        <f t="shared" si="29"/>
        <v>102</v>
      </c>
      <c r="AC103">
        <f t="shared" ca="1" si="27"/>
        <v>1</v>
      </c>
      <c r="AD103" s="109">
        <v>311</v>
      </c>
      <c r="AE103" s="109">
        <f ca="1">SUM(INDIRECT(CONCATENATE(AA$5,AB103+1)):INDIRECT(CONCATENATE(AA$6,AB103+1)))</f>
        <v>3</v>
      </c>
      <c r="AF103" s="117">
        <f>IF(ISNA(MATCH(AD103,'Overlap Study'!BU$62:BU$157,0)),0,1)</f>
        <v>0</v>
      </c>
      <c r="AG103" s="99">
        <f>IF(ISNA(MATCH(AD103,'Overlap Study'!BJ$62:BJ$157,0)),0,1)</f>
        <v>0</v>
      </c>
      <c r="AH103" s="99">
        <f>IF(ISNA(MATCH($AD103,'Overlap Study'!AZ$62:AZ$157,0)),0,1)</f>
        <v>0</v>
      </c>
      <c r="AI103" s="99">
        <f>IF(ISNA(MATCH($AD103,'Overlap Study'!AT$62:AT$157,0)),0,1)</f>
        <v>0</v>
      </c>
      <c r="AJ103" s="99">
        <f>IF(ISNA(MATCH($AD103,'Overlap Study'!AN$62:AN$157,0)),0,1)</f>
        <v>0</v>
      </c>
      <c r="AK103" s="110">
        <f>IF(ISNA(MATCH($AD103,'Overlap Study'!AH$62:AH$157,0)),0,1)</f>
        <v>0</v>
      </c>
      <c r="AL103" s="117">
        <f>IF(ISNA(MATCH($AD103,'Overlap Study'!AB$62:AB$157,0)),0,1)</f>
        <v>1</v>
      </c>
      <c r="AM103" s="99">
        <f>IF(ISNA(MATCH($AD103,'Overlap Study'!V$62:V$157,0)),0,1)</f>
        <v>1</v>
      </c>
      <c r="AN103" s="99">
        <f>IF(ISNA(MATCH($AD103,'Overlap Study'!P$62:P$157,0)),0,1)</f>
        <v>1</v>
      </c>
      <c r="AO103" s="99">
        <f>IF(ISNA(MATCH($AD103,'Overlap Study'!H$53:H$132,0)),0,1)</f>
        <v>0</v>
      </c>
      <c r="AP103" s="110">
        <f>IF(ISNA(MATCH($AD103,'Overlap Study'!B$53:B$100,0)),0,1)</f>
        <v>0</v>
      </c>
      <c r="AT103" s="169">
        <v>107</v>
      </c>
      <c r="AU103" s="222">
        <f t="shared" si="25"/>
        <v>1</v>
      </c>
      <c r="AV103" s="99">
        <f>IF(ISNA(MATCH($AT103,'Overlap Study'!$BU$166:$BU$213,0)),0,1)</f>
        <v>0</v>
      </c>
      <c r="AW103" s="99">
        <f>IF(ISNA(MATCH(AT103,'Overlap Study'!BJ$166:BJ$213,0)),0,1)</f>
        <v>0</v>
      </c>
      <c r="AX103" s="99">
        <f>IF(ISNA(MATCH($AT103,'Overlap Study'!AZ$166:AZ$213,0)),0,1)</f>
        <v>0</v>
      </c>
      <c r="AY103" s="99">
        <f>IF(ISNA(MATCH($AT103,'Overlap Study'!AT$166:AT$213,0)),0,1)</f>
        <v>1</v>
      </c>
      <c r="AZ103" s="99">
        <f>IF(ISNA(MATCH($AT103,'Overlap Study'!AN$166:AN$213,0)),0,1)</f>
        <v>0</v>
      </c>
      <c r="BA103" s="99">
        <f>IF(ISNA(MATCH($AT103,'Overlap Study'!AH$166:AH$213,0)),0,1)</f>
        <v>0</v>
      </c>
      <c r="BB103" s="117">
        <f>IF(ISNA(MATCH(AT103,'Overlap Study'!$AB$166:$AB$213,0)),0,1)</f>
        <v>0</v>
      </c>
      <c r="BC103" s="99">
        <f>IF(ISNA(MATCH($AT103,'Overlap Study'!$V$166:$V$213,0)),0,1)</f>
        <v>0</v>
      </c>
      <c r="BD103" s="99">
        <f>IF(ISNA(MATCH($AT103,'Overlap Study'!$P$166:$P$213,0)),0,1)</f>
        <v>0</v>
      </c>
      <c r="BE103" s="99"/>
      <c r="BF103" s="110"/>
      <c r="BH103" s="100"/>
      <c r="BK103" s="169">
        <v>3138</v>
      </c>
      <c r="BL103" s="222">
        <f t="shared" si="33"/>
        <v>1</v>
      </c>
      <c r="BM103" s="99">
        <f>IF(ISNA(MATCH(BK103,'Overlap Study'!$BU$220:$BU$243,0)),0,1)</f>
        <v>1</v>
      </c>
      <c r="BN103" s="99">
        <f>IF(ISNA(MATCH(BK103,'Overlap Study'!$BJ$220:$BJ$243,0)),0,1)</f>
        <v>0</v>
      </c>
      <c r="BO103" s="99">
        <f>IF(ISNA(MATCH(BK103,'Overlap Study'!$AZ$220:$AZ$243,0)),0,1)</f>
        <v>0</v>
      </c>
      <c r="BP103" s="99">
        <f>IF(ISNA(MATCH(BK103,'Overlap Study'!$AT$220:$AT$243,0)),0,1)</f>
        <v>0</v>
      </c>
      <c r="BQ103" s="99">
        <f>IF(ISNA(MATCH(BK103,'Overlap Study'!$AN$220:$AN$243,0)),0,1)</f>
        <v>0</v>
      </c>
      <c r="BR103" s="110">
        <f>IF(ISNA(MATCH(BK103,'Overlap Study'!$AH$220:$AH$243,0)),0,1)</f>
        <v>0</v>
      </c>
      <c r="BS103">
        <f t="shared" ca="1" si="28"/>
        <v>1</v>
      </c>
    </row>
    <row r="104" spans="2:71" ht="13.5" thickBot="1">
      <c r="B104" s="111">
        <v>59</v>
      </c>
      <c r="C104" s="99">
        <f t="shared" si="30"/>
        <v>3</v>
      </c>
      <c r="D104" s="110">
        <f t="shared" si="31"/>
        <v>3</v>
      </c>
      <c r="F104" s="211">
        <v>329</v>
      </c>
      <c r="G104" s="202">
        <f t="shared" si="32"/>
        <v>1</v>
      </c>
      <c r="H104" s="10">
        <v>3</v>
      </c>
      <c r="AB104" s="123">
        <f t="shared" si="29"/>
        <v>103</v>
      </c>
      <c r="AC104">
        <f t="shared" ca="1" si="27"/>
        <v>1</v>
      </c>
      <c r="AD104" s="109">
        <v>329</v>
      </c>
      <c r="AE104" s="109">
        <f ca="1">SUM(INDIRECT(CONCATENATE(AA$5,AB104+1)):INDIRECT(CONCATENATE(AA$6,AB104+1)))</f>
        <v>3</v>
      </c>
      <c r="AF104" s="117">
        <f>IF(ISNA(MATCH(AD104,'Overlap Study'!BU$62:BU$157,0)),0,1)</f>
        <v>0</v>
      </c>
      <c r="AG104" s="99">
        <f>IF(ISNA(MATCH(AD104,'Overlap Study'!BJ$62:BJ$157,0)),0,1)</f>
        <v>1</v>
      </c>
      <c r="AH104" s="99">
        <f>IF(ISNA(MATCH($AD104,'Overlap Study'!AZ$62:AZ$157,0)),0,1)</f>
        <v>0</v>
      </c>
      <c r="AI104" s="99">
        <f>IF(ISNA(MATCH($AD104,'Overlap Study'!AT$62:AT$157,0)),0,1)</f>
        <v>0</v>
      </c>
      <c r="AJ104" s="99">
        <f>IF(ISNA(MATCH($AD104,'Overlap Study'!AN$62:AN$157,0)),0,1)</f>
        <v>0</v>
      </c>
      <c r="AK104" s="110">
        <f>IF(ISNA(MATCH($AD104,'Overlap Study'!AH$62:AH$157,0)),0,1)</f>
        <v>0</v>
      </c>
      <c r="AL104" s="117">
        <f>IF(ISNA(MATCH($AD104,'Overlap Study'!AB$62:AB$157,0)),0,1)</f>
        <v>0</v>
      </c>
      <c r="AM104" s="99">
        <f>IF(ISNA(MATCH($AD104,'Overlap Study'!V$62:V$157,0)),0,1)</f>
        <v>0</v>
      </c>
      <c r="AN104" s="99">
        <f>IF(ISNA(MATCH($AD104,'Overlap Study'!P$62:P$157,0)),0,1)</f>
        <v>1</v>
      </c>
      <c r="AO104" s="99">
        <f>IF(ISNA(MATCH($AD104,'Overlap Study'!H$53:H$132,0)),0,1)</f>
        <v>1</v>
      </c>
      <c r="AP104" s="110">
        <f>IF(ISNA(MATCH($AD104,'Overlap Study'!B$53:B$100,0)),0,1)</f>
        <v>0</v>
      </c>
      <c r="AT104" s="169">
        <v>116</v>
      </c>
      <c r="AU104" s="222">
        <f t="shared" si="25"/>
        <v>1</v>
      </c>
      <c r="AV104" s="99">
        <f>IF(ISNA(MATCH($AT104,'Overlap Study'!$BU$166:$BU$213,0)),0,1)</f>
        <v>0</v>
      </c>
      <c r="AW104" s="99">
        <f>IF(ISNA(MATCH(AT104,'Overlap Study'!BJ$166:BJ$213,0)),0,1)</f>
        <v>0</v>
      </c>
      <c r="AX104" s="99">
        <f>IF(ISNA(MATCH($AT104,'Overlap Study'!AZ$166:AZ$213,0)),0,1)</f>
        <v>0</v>
      </c>
      <c r="AY104" s="99">
        <f>IF(ISNA(MATCH($AT104,'Overlap Study'!AT$166:AT$213,0)),0,1)</f>
        <v>1</v>
      </c>
      <c r="AZ104" s="99">
        <f>IF(ISNA(MATCH($AT104,'Overlap Study'!AN$166:AN$213,0)),0,1)</f>
        <v>0</v>
      </c>
      <c r="BA104" s="99">
        <f>IF(ISNA(MATCH($AT104,'Overlap Study'!AH$166:AH$213,0)),0,1)</f>
        <v>0</v>
      </c>
      <c r="BB104" s="117">
        <f>IF(ISNA(MATCH(AT104,'Overlap Study'!$AB$166:$AB$213,0)),0,1)</f>
        <v>0</v>
      </c>
      <c r="BC104" s="99">
        <f>IF(ISNA(MATCH($AT104,'Overlap Study'!$V$166:$V$213,0)),0,1)</f>
        <v>0</v>
      </c>
      <c r="BD104" s="99">
        <f>IF(ISNA(MATCH($AT104,'Overlap Study'!$P$166:$P$213,0)),0,1)</f>
        <v>0</v>
      </c>
      <c r="BE104" s="99"/>
      <c r="BF104" s="110"/>
      <c r="BH104" s="100"/>
      <c r="BK104" s="172">
        <v>3357</v>
      </c>
      <c r="BL104" s="223">
        <f t="shared" si="33"/>
        <v>1</v>
      </c>
      <c r="BM104" s="98">
        <f>IF(ISNA(MATCH(BK104,'Overlap Study'!$BU$220:$BU$243,0)),0,1)</f>
        <v>1</v>
      </c>
      <c r="BN104" s="98">
        <f>IF(ISNA(MATCH(BK104,'Overlap Study'!$BJ$220:$BJ$243,0)),0,1)</f>
        <v>0</v>
      </c>
      <c r="BO104" s="98">
        <f>IF(ISNA(MATCH(BK104,'Overlap Study'!$AZ$220:$AZ$243,0)),0,1)</f>
        <v>0</v>
      </c>
      <c r="BP104" s="98">
        <f>IF(ISNA(MATCH(BK104,'Overlap Study'!$AT$220:$AT$243,0)),0,1)</f>
        <v>0</v>
      </c>
      <c r="BQ104" s="98">
        <f>IF(ISNA(MATCH(BK104,'Overlap Study'!$AN$220:$AN$243,0)),0,1)</f>
        <v>0</v>
      </c>
      <c r="BR104" s="114">
        <f>IF(ISNA(MATCH(BK104,'Overlap Study'!$AH$220:$AH$243,0)),0,1)</f>
        <v>0</v>
      </c>
      <c r="BS104" t="e">
        <f t="shared" si="28"/>
        <v>#N/A</v>
      </c>
    </row>
    <row r="105" spans="2:71">
      <c r="B105" s="109">
        <v>60</v>
      </c>
      <c r="C105" s="99">
        <f t="shared" si="30"/>
        <v>1</v>
      </c>
      <c r="D105" s="110">
        <f t="shared" si="31"/>
        <v>0</v>
      </c>
      <c r="F105" s="211">
        <v>353</v>
      </c>
      <c r="G105" s="202">
        <f t="shared" si="32"/>
        <v>1</v>
      </c>
      <c r="H105" s="10">
        <v>3</v>
      </c>
      <c r="AB105" s="123">
        <f t="shared" si="29"/>
        <v>104</v>
      </c>
      <c r="AC105">
        <f t="shared" ca="1" si="27"/>
        <v>1</v>
      </c>
      <c r="AD105" s="112">
        <v>353</v>
      </c>
      <c r="AE105" s="109">
        <f ca="1">SUM(INDIRECT(CONCATENATE(AA$5,AB105+1)):INDIRECT(CONCATENATE(AA$6,AB105+1)))</f>
        <v>3</v>
      </c>
      <c r="AF105" s="117">
        <f>IF(ISNA(MATCH(AD105,'Overlap Study'!BU$62:BU$157,0)),0,1)</f>
        <v>0</v>
      </c>
      <c r="AG105" s="99">
        <f>IF(ISNA(MATCH(AD105,'Overlap Study'!BJ$62:BJ$157,0)),0,1)</f>
        <v>1</v>
      </c>
      <c r="AH105" s="99">
        <f>IF(ISNA(MATCH($AD105,'Overlap Study'!AZ$62:AZ$157,0)),0,1)</f>
        <v>0</v>
      </c>
      <c r="AI105" s="99">
        <f>IF(ISNA(MATCH($AD105,'Overlap Study'!AT$62:AT$157,0)),0,1)</f>
        <v>0</v>
      </c>
      <c r="AJ105" s="99">
        <f>IF(ISNA(MATCH($AD105,'Overlap Study'!AN$62:AN$157,0)),0,1)</f>
        <v>0</v>
      </c>
      <c r="AK105" s="110">
        <f>IF(ISNA(MATCH($AD105,'Overlap Study'!AH$62:AH$157,0)),0,1)</f>
        <v>1</v>
      </c>
      <c r="AL105" s="117">
        <f>IF(ISNA(MATCH($AD105,'Overlap Study'!AB$62:AB$157,0)),0,1)</f>
        <v>0</v>
      </c>
      <c r="AM105" s="99">
        <f>IF(ISNA(MATCH($AD105,'Overlap Study'!V$62:V$157,0)),0,1)</f>
        <v>0</v>
      </c>
      <c r="AN105" s="99">
        <f>IF(ISNA(MATCH($AD105,'Overlap Study'!P$62:P$157,0)),0,1)</f>
        <v>1</v>
      </c>
      <c r="AO105" s="99">
        <f>IF(ISNA(MATCH($AD105,'Overlap Study'!H$53:H$132,0)),0,1)</f>
        <v>0</v>
      </c>
      <c r="AP105" s="110">
        <f>IF(ISNA(MATCH($AD105,'Overlap Study'!B$53:B$100,0)),0,1)</f>
        <v>0</v>
      </c>
      <c r="AT105" s="169">
        <v>122</v>
      </c>
      <c r="AU105" s="222">
        <f t="shared" si="25"/>
        <v>1</v>
      </c>
      <c r="AV105" s="99">
        <f>IF(ISNA(MATCH($AT105,'Overlap Study'!$BU$166:$BU$213,0)),0,1)</f>
        <v>0</v>
      </c>
      <c r="AW105" s="99">
        <f>IF(ISNA(MATCH(AT105,'Overlap Study'!BJ$166:BJ$213,0)),0,1)</f>
        <v>0</v>
      </c>
      <c r="AX105" s="99">
        <f>IF(ISNA(MATCH($AT105,'Overlap Study'!AZ$166:AZ$213,0)),0,1)</f>
        <v>0</v>
      </c>
      <c r="AY105" s="99">
        <f>IF(ISNA(MATCH($AT105,'Overlap Study'!AT$166:AT$213,0)),0,1)</f>
        <v>0</v>
      </c>
      <c r="AZ105" s="99">
        <f>IF(ISNA(MATCH($AT105,'Overlap Study'!AN$166:AN$213,0)),0,1)</f>
        <v>1</v>
      </c>
      <c r="BA105" s="99">
        <f>IF(ISNA(MATCH($AT105,'Overlap Study'!AH$166:AH$213,0)),0,1)</f>
        <v>0</v>
      </c>
      <c r="BB105" s="117">
        <f>IF(ISNA(MATCH(AT105,'Overlap Study'!$AB$166:$AB$213,0)),0,1)</f>
        <v>0</v>
      </c>
      <c r="BC105" s="99">
        <f>IF(ISNA(MATCH($AT105,'Overlap Study'!$V$166:$V$213,0)),0,1)</f>
        <v>0</v>
      </c>
      <c r="BD105" s="99">
        <f>IF(ISNA(MATCH($AT105,'Overlap Study'!$P$166:$P$213,0)),0,1)</f>
        <v>0</v>
      </c>
      <c r="BE105" s="99"/>
      <c r="BF105" s="110"/>
      <c r="BH105" s="100"/>
      <c r="BK105" s="100"/>
      <c r="BL105" s="101"/>
      <c r="BM105" s="99"/>
      <c r="BN105" s="99"/>
      <c r="BO105" s="99"/>
      <c r="BP105" s="99"/>
      <c r="BQ105" s="99"/>
      <c r="BR105" s="99"/>
      <c r="BS105" s="99"/>
    </row>
    <row r="106" spans="2:71">
      <c r="B106" s="113">
        <v>60</v>
      </c>
      <c r="C106" s="99">
        <f t="shared" si="30"/>
        <v>2</v>
      </c>
      <c r="D106" s="110">
        <f t="shared" si="31"/>
        <v>0</v>
      </c>
      <c r="F106" s="109">
        <v>358</v>
      </c>
      <c r="G106" s="202">
        <f t="shared" si="32"/>
        <v>1</v>
      </c>
      <c r="H106" s="10">
        <v>3</v>
      </c>
      <c r="AB106" s="123">
        <f t="shared" si="29"/>
        <v>105</v>
      </c>
      <c r="AC106">
        <f t="shared" ca="1" si="27"/>
        <v>1</v>
      </c>
      <c r="AD106" s="109">
        <v>358</v>
      </c>
      <c r="AE106" s="109">
        <f ca="1">SUM(INDIRECT(CONCATENATE(AA$5,AB106+1)):INDIRECT(CONCATENATE(AA$6,AB106+1)))</f>
        <v>3</v>
      </c>
      <c r="AF106" s="117">
        <f>IF(ISNA(MATCH(AD106,'Overlap Study'!BU$62:BU$157,0)),0,1)</f>
        <v>0</v>
      </c>
      <c r="AG106" s="99">
        <f>IF(ISNA(MATCH(AD106,'Overlap Study'!BJ$62:BJ$157,0)),0,1)</f>
        <v>0</v>
      </c>
      <c r="AH106" s="99">
        <f>IF(ISNA(MATCH($AD106,'Overlap Study'!AZ$62:AZ$157,0)),0,1)</f>
        <v>0</v>
      </c>
      <c r="AI106" s="99">
        <f>IF(ISNA(MATCH($AD106,'Overlap Study'!AT$62:AT$157,0)),0,1)</f>
        <v>0</v>
      </c>
      <c r="AJ106" s="99">
        <f>IF(ISNA(MATCH($AD106,'Overlap Study'!AN$62:AN$157,0)),0,1)</f>
        <v>1</v>
      </c>
      <c r="AK106" s="110">
        <f>IF(ISNA(MATCH($AD106,'Overlap Study'!AH$62:AH$157,0)),0,1)</f>
        <v>0</v>
      </c>
      <c r="AL106" s="117">
        <f>IF(ISNA(MATCH($AD106,'Overlap Study'!AB$62:AB$157,0)),0,1)</f>
        <v>1</v>
      </c>
      <c r="AM106" s="99">
        <f>IF(ISNA(MATCH($AD106,'Overlap Study'!V$62:V$157,0)),0,1)</f>
        <v>1</v>
      </c>
      <c r="AN106" s="99">
        <f>IF(ISNA(MATCH($AD106,'Overlap Study'!P$62:P$157,0)),0,1)</f>
        <v>0</v>
      </c>
      <c r="AO106" s="99">
        <f>IF(ISNA(MATCH($AD106,'Overlap Study'!H$53:H$132,0)),0,1)</f>
        <v>0</v>
      </c>
      <c r="AP106" s="110">
        <f>IF(ISNA(MATCH($AD106,'Overlap Study'!B$53:B$100,0)),0,1)</f>
        <v>0</v>
      </c>
      <c r="AT106" s="201">
        <v>123</v>
      </c>
      <c r="AU106" s="222">
        <f t="shared" si="25"/>
        <v>1</v>
      </c>
      <c r="AV106" s="99">
        <f>IF(ISNA(MATCH($AT106,'Overlap Study'!$BU$166:$BU$213,0)),0,1)</f>
        <v>0</v>
      </c>
      <c r="AW106" s="99">
        <f>IF(ISNA(MATCH(AT106,'Overlap Study'!BJ$166:BJ$213,0)),0,1)</f>
        <v>0</v>
      </c>
      <c r="AX106" s="99">
        <f>IF(ISNA(MATCH($AT106,'Overlap Study'!AZ$166:AZ$213,0)),0,1)</f>
        <v>0</v>
      </c>
      <c r="AY106" s="99">
        <f>IF(ISNA(MATCH($AT106,'Overlap Study'!AT$166:AT$213,0)),0,1)</f>
        <v>0</v>
      </c>
      <c r="AZ106" s="99">
        <f>IF(ISNA(MATCH($AT106,'Overlap Study'!AN$166:AN$213,0)),0,1)</f>
        <v>0</v>
      </c>
      <c r="BA106" s="99">
        <f>IF(ISNA(MATCH($AT106,'Overlap Study'!AH$166:AH$213,0)),0,1)</f>
        <v>0</v>
      </c>
      <c r="BB106" s="117">
        <f>IF(ISNA(MATCH(AT106,'Overlap Study'!$AB$166:$AB$213,0)),0,1)</f>
        <v>0</v>
      </c>
      <c r="BC106" s="99">
        <f>IF(ISNA(MATCH($AT106,'Overlap Study'!$V$166:$V$213,0)),0,1)</f>
        <v>1</v>
      </c>
      <c r="BD106" s="99">
        <f>IF(ISNA(MATCH($AT106,'Overlap Study'!$P$166:$P$213,0)),0,1)</f>
        <v>0</v>
      </c>
      <c r="BE106" s="99"/>
      <c r="BF106" s="110"/>
      <c r="BH106" s="100"/>
      <c r="BK106" s="100"/>
      <c r="BL106" s="101"/>
      <c r="BM106" s="99"/>
      <c r="BN106" s="99"/>
      <c r="BO106" s="99"/>
      <c r="BP106" s="99"/>
      <c r="BQ106" s="99"/>
      <c r="BR106" s="99"/>
      <c r="BS106" s="99"/>
    </row>
    <row r="107" spans="2:71">
      <c r="B107" s="111">
        <v>60</v>
      </c>
      <c r="C107" s="99">
        <f t="shared" si="30"/>
        <v>3</v>
      </c>
      <c r="D107" s="110">
        <f t="shared" si="31"/>
        <v>0</v>
      </c>
      <c r="F107" s="211">
        <v>359</v>
      </c>
      <c r="G107" s="202">
        <f t="shared" si="32"/>
        <v>1</v>
      </c>
      <c r="H107" s="10">
        <v>3</v>
      </c>
      <c r="AB107" s="123">
        <f t="shared" si="29"/>
        <v>106</v>
      </c>
      <c r="AC107">
        <f t="shared" ca="1" si="27"/>
        <v>1</v>
      </c>
      <c r="AD107" s="112">
        <v>359</v>
      </c>
      <c r="AE107" s="109">
        <f ca="1">SUM(INDIRECT(CONCATENATE(AA$5,AB107+1)):INDIRECT(CONCATENATE(AA$6,AB107+1)))</f>
        <v>3</v>
      </c>
      <c r="AF107" s="117">
        <f>IF(ISNA(MATCH(AD107,'Overlap Study'!BU$62:BU$157,0)),0,1)</f>
        <v>1</v>
      </c>
      <c r="AG107" s="99">
        <f>IF(ISNA(MATCH(AD107,'Overlap Study'!BJ$62:BJ$157,0)),0,1)</f>
        <v>0</v>
      </c>
      <c r="AH107" s="99">
        <f>IF(ISNA(MATCH($AD107,'Overlap Study'!AZ$62:AZ$157,0)),0,1)</f>
        <v>1</v>
      </c>
      <c r="AI107" s="99">
        <f>IF(ISNA(MATCH($AD107,'Overlap Study'!AT$62:AT$157,0)),0,1)</f>
        <v>0</v>
      </c>
      <c r="AJ107" s="99">
        <f>IF(ISNA(MATCH($AD107,'Overlap Study'!AN$62:AN$157,0)),0,1)</f>
        <v>0</v>
      </c>
      <c r="AK107" s="110">
        <f>IF(ISNA(MATCH($AD107,'Overlap Study'!AH$62:AH$157,0)),0,1)</f>
        <v>0</v>
      </c>
      <c r="AL107" s="117">
        <f>IF(ISNA(MATCH($AD107,'Overlap Study'!AB$62:AB$157,0)),0,1)</f>
        <v>0</v>
      </c>
      <c r="AM107" s="99">
        <f>IF(ISNA(MATCH($AD107,'Overlap Study'!V$62:V$157,0)),0,1)</f>
        <v>1</v>
      </c>
      <c r="AN107" s="99">
        <f>IF(ISNA(MATCH($AD107,'Overlap Study'!P$62:P$157,0)),0,1)</f>
        <v>0</v>
      </c>
      <c r="AO107" s="99">
        <f>IF(ISNA(MATCH($AD107,'Overlap Study'!H$53:H$132,0)),0,1)</f>
        <v>0</v>
      </c>
      <c r="AP107" s="110">
        <f>IF(ISNA(MATCH($AD107,'Overlap Study'!B$53:B$100,0)),0,1)</f>
        <v>0</v>
      </c>
      <c r="AT107" s="201">
        <v>138</v>
      </c>
      <c r="AU107" s="222">
        <f t="shared" si="25"/>
        <v>1</v>
      </c>
      <c r="AV107" s="99">
        <f>IF(ISNA(MATCH($AT107,'Overlap Study'!$BU$166:$BU$213,0)),0,1)</f>
        <v>0</v>
      </c>
      <c r="AW107" s="99">
        <f>IF(ISNA(MATCH(AT107,'Overlap Study'!BJ$166:BJ$213,0)),0,1)</f>
        <v>0</v>
      </c>
      <c r="AX107" s="99">
        <f>IF(ISNA(MATCH($AT107,'Overlap Study'!AZ$166:AZ$213,0)),0,1)</f>
        <v>0</v>
      </c>
      <c r="AY107" s="99">
        <f>IF(ISNA(MATCH($AT107,'Overlap Study'!AT$166:AT$213,0)),0,1)</f>
        <v>0</v>
      </c>
      <c r="AZ107" s="99">
        <f>IF(ISNA(MATCH($AT107,'Overlap Study'!AN$166:AN$213,0)),0,1)</f>
        <v>0</v>
      </c>
      <c r="BA107" s="99">
        <f>IF(ISNA(MATCH($AT107,'Overlap Study'!AH$166:AH$213,0)),0,1)</f>
        <v>0</v>
      </c>
      <c r="BB107" s="117">
        <f>IF(ISNA(MATCH(AT107,'Overlap Study'!$AB$166:$AB$213,0)),0,1)</f>
        <v>0</v>
      </c>
      <c r="BC107" s="99">
        <f>IF(ISNA(MATCH($AT107,'Overlap Study'!$V$166:$V$213,0)),0,1)</f>
        <v>0</v>
      </c>
      <c r="BD107" s="99">
        <f>IF(ISNA(MATCH($AT107,'Overlap Study'!$P$166:$P$213,0)),0,1)</f>
        <v>1</v>
      </c>
      <c r="BE107" s="99"/>
      <c r="BF107" s="110"/>
      <c r="BH107" s="100"/>
      <c r="BK107" s="100"/>
      <c r="BL107" s="101"/>
      <c r="BM107" s="99"/>
      <c r="BN107" s="99"/>
      <c r="BO107" s="99"/>
      <c r="BP107" s="99"/>
      <c r="BQ107" s="99"/>
      <c r="BR107" s="99"/>
      <c r="BS107" s="99"/>
    </row>
    <row r="108" spans="2:71">
      <c r="B108" s="109">
        <v>60</v>
      </c>
      <c r="C108" s="99">
        <f t="shared" si="30"/>
        <v>4</v>
      </c>
      <c r="D108" s="110">
        <f t="shared" si="31"/>
        <v>0</v>
      </c>
      <c r="F108" s="109">
        <v>364</v>
      </c>
      <c r="G108" s="202">
        <f t="shared" si="32"/>
        <v>1</v>
      </c>
      <c r="H108" s="10">
        <v>3</v>
      </c>
      <c r="AB108" s="123">
        <f t="shared" si="29"/>
        <v>107</v>
      </c>
      <c r="AC108">
        <f t="shared" ca="1" si="27"/>
        <v>1</v>
      </c>
      <c r="AD108" s="109">
        <v>364</v>
      </c>
      <c r="AE108" s="109">
        <f ca="1">SUM(INDIRECT(CONCATENATE(AA$5,AB108+1)):INDIRECT(CONCATENATE(AA$6,AB108+1)))</f>
        <v>3</v>
      </c>
      <c r="AF108" s="117">
        <f>IF(ISNA(MATCH(AD108,'Overlap Study'!BU$62:BU$157,0)),0,1)</f>
        <v>0</v>
      </c>
      <c r="AG108" s="99">
        <f>IF(ISNA(MATCH(AD108,'Overlap Study'!BJ$62:BJ$157,0)),0,1)</f>
        <v>0</v>
      </c>
      <c r="AH108" s="99">
        <f>IF(ISNA(MATCH($AD108,'Overlap Study'!AZ$62:AZ$157,0)),0,1)</f>
        <v>0</v>
      </c>
      <c r="AI108" s="99">
        <f>IF(ISNA(MATCH($AD108,'Overlap Study'!AT$62:AT$157,0)),0,1)</f>
        <v>1</v>
      </c>
      <c r="AJ108" s="99">
        <f>IF(ISNA(MATCH($AD108,'Overlap Study'!AN$62:AN$157,0)),0,1)</f>
        <v>0</v>
      </c>
      <c r="AK108" s="110">
        <f>IF(ISNA(MATCH($AD108,'Overlap Study'!AH$62:AH$157,0)),0,1)</f>
        <v>0</v>
      </c>
      <c r="AL108" s="117">
        <f>IF(ISNA(MATCH($AD108,'Overlap Study'!AB$62:AB$157,0)),0,1)</f>
        <v>1</v>
      </c>
      <c r="AM108" s="99">
        <f>IF(ISNA(MATCH($AD108,'Overlap Study'!V$62:V$157,0)),0,1)</f>
        <v>0</v>
      </c>
      <c r="AN108" s="99">
        <f>IF(ISNA(MATCH($AD108,'Overlap Study'!P$62:P$157,0)),0,1)</f>
        <v>0</v>
      </c>
      <c r="AO108" s="99">
        <f>IF(ISNA(MATCH($AD108,'Overlap Study'!H$53:H$132,0)),0,1)</f>
        <v>0</v>
      </c>
      <c r="AP108" s="110">
        <f>IF(ISNA(MATCH($AD108,'Overlap Study'!B$53:B$100,0)),0,1)</f>
        <v>1</v>
      </c>
      <c r="AT108" s="201">
        <v>144</v>
      </c>
      <c r="AU108" s="222">
        <f t="shared" si="25"/>
        <v>1</v>
      </c>
      <c r="AV108" s="99">
        <f>IF(ISNA(MATCH($AT108,'Overlap Study'!$BU$166:$BU$213,0)),0,1)</f>
        <v>0</v>
      </c>
      <c r="AW108" s="99">
        <f>IF(ISNA(MATCH(AT108,'Overlap Study'!BJ$166:BJ$213,0)),0,1)</f>
        <v>0</v>
      </c>
      <c r="AX108" s="99">
        <f>IF(ISNA(MATCH($AT108,'Overlap Study'!AZ$166:AZ$213,0)),0,1)</f>
        <v>0</v>
      </c>
      <c r="AY108" s="99">
        <f>IF(ISNA(MATCH($AT108,'Overlap Study'!AT$166:AT$213,0)),0,1)</f>
        <v>0</v>
      </c>
      <c r="AZ108" s="99">
        <f>IF(ISNA(MATCH($AT108,'Overlap Study'!AN$166:AN$213,0)),0,1)</f>
        <v>0</v>
      </c>
      <c r="BA108" s="99">
        <f>IF(ISNA(MATCH($AT108,'Overlap Study'!AH$166:AH$213,0)),0,1)</f>
        <v>0</v>
      </c>
      <c r="BB108" s="117">
        <f>IF(ISNA(MATCH(AT108,'Overlap Study'!$AB$166:$AB$213,0)),0,1)</f>
        <v>0</v>
      </c>
      <c r="BC108" s="99">
        <f>IF(ISNA(MATCH($AT108,'Overlap Study'!$V$166:$V$213,0)),0,1)</f>
        <v>0</v>
      </c>
      <c r="BD108" s="99">
        <f>IF(ISNA(MATCH($AT108,'Overlap Study'!$P$166:$P$213,0)),0,1)</f>
        <v>1</v>
      </c>
      <c r="BE108" s="99"/>
      <c r="BF108" s="110"/>
      <c r="BH108" s="100"/>
      <c r="BK108" s="158"/>
      <c r="BL108" s="101"/>
      <c r="BM108" s="99"/>
      <c r="BN108" s="99"/>
      <c r="BO108" s="99"/>
      <c r="BP108" s="99"/>
      <c r="BQ108" s="99"/>
      <c r="BR108" s="99"/>
      <c r="BS108" s="99"/>
    </row>
    <row r="109" spans="2:71">
      <c r="B109" s="109">
        <v>60</v>
      </c>
      <c r="C109" s="99">
        <f t="shared" si="30"/>
        <v>5</v>
      </c>
      <c r="D109" s="110">
        <f t="shared" si="31"/>
        <v>0</v>
      </c>
      <c r="F109" s="109">
        <v>378</v>
      </c>
      <c r="G109" s="202">
        <f t="shared" si="32"/>
        <v>1</v>
      </c>
      <c r="H109" s="10">
        <v>3</v>
      </c>
      <c r="AB109" s="123">
        <f t="shared" si="29"/>
        <v>108</v>
      </c>
      <c r="AC109">
        <f t="shared" ca="1" si="27"/>
        <v>1</v>
      </c>
      <c r="AD109" s="109">
        <v>378</v>
      </c>
      <c r="AE109" s="109">
        <f ca="1">SUM(INDIRECT(CONCATENATE(AA$5,AB109+1)):INDIRECT(CONCATENATE(AA$6,AB109+1)))</f>
        <v>3</v>
      </c>
      <c r="AF109" s="117">
        <f>IF(ISNA(MATCH(AD109,'Overlap Study'!BU$62:BU$157,0)),0,1)</f>
        <v>0</v>
      </c>
      <c r="AG109" s="99">
        <f>IF(ISNA(MATCH(AD109,'Overlap Study'!BJ$62:BJ$157,0)),0,1)</f>
        <v>0</v>
      </c>
      <c r="AH109" s="99">
        <f>IF(ISNA(MATCH($AD109,'Overlap Study'!AZ$62:AZ$157,0)),0,1)</f>
        <v>0</v>
      </c>
      <c r="AI109" s="99">
        <f>IF(ISNA(MATCH($AD109,'Overlap Study'!AT$62:AT$157,0)),0,1)</f>
        <v>0</v>
      </c>
      <c r="AJ109" s="99">
        <f>IF(ISNA(MATCH($AD109,'Overlap Study'!AN$62:AN$157,0)),0,1)</f>
        <v>0</v>
      </c>
      <c r="AK109" s="110">
        <f>IF(ISNA(MATCH($AD109,'Overlap Study'!AH$62:AH$157,0)),0,1)</f>
        <v>0</v>
      </c>
      <c r="AL109" s="117">
        <f>IF(ISNA(MATCH($AD109,'Overlap Study'!AB$62:AB$157,0)),0,1)</f>
        <v>1</v>
      </c>
      <c r="AM109" s="99">
        <f>IF(ISNA(MATCH($AD109,'Overlap Study'!V$62:V$157,0)),0,1)</f>
        <v>1</v>
      </c>
      <c r="AN109" s="99">
        <f>IF(ISNA(MATCH($AD109,'Overlap Study'!P$62:P$157,0)),0,1)</f>
        <v>0</v>
      </c>
      <c r="AO109" s="99">
        <f>IF(ISNA(MATCH($AD109,'Overlap Study'!H$53:H$132,0)),0,1)</f>
        <v>1</v>
      </c>
      <c r="AP109" s="110">
        <f>IF(ISNA(MATCH($AD109,'Overlap Study'!B$53:B$100,0)),0,1)</f>
        <v>0</v>
      </c>
      <c r="AT109" s="201">
        <v>151</v>
      </c>
      <c r="AU109" s="222">
        <f t="shared" si="25"/>
        <v>1</v>
      </c>
      <c r="AV109" s="99">
        <f>IF(ISNA(MATCH($AT109,'Overlap Study'!$BU$166:$BU$213,0)),0,1)</f>
        <v>0</v>
      </c>
      <c r="AW109" s="99">
        <f>IF(ISNA(MATCH(AT109,'Overlap Study'!BJ$166:BJ$213,0)),0,1)</f>
        <v>0</v>
      </c>
      <c r="AX109" s="99">
        <f>IF(ISNA(MATCH($AT109,'Overlap Study'!AZ$166:AZ$213,0)),0,1)</f>
        <v>0</v>
      </c>
      <c r="AY109" s="99">
        <f>IF(ISNA(MATCH($AT109,'Overlap Study'!AT$166:AT$213,0)),0,1)</f>
        <v>0</v>
      </c>
      <c r="AZ109" s="99">
        <f>IF(ISNA(MATCH($AT109,'Overlap Study'!AN$166:AN$213,0)),0,1)</f>
        <v>0</v>
      </c>
      <c r="BA109" s="99">
        <f>IF(ISNA(MATCH($AT109,'Overlap Study'!AH$166:AH$213,0)),0,1)</f>
        <v>0</v>
      </c>
      <c r="BB109" s="117">
        <f>IF(ISNA(MATCH(AT109,'Overlap Study'!$AB$166:$AB$213,0)),0,1)</f>
        <v>0</v>
      </c>
      <c r="BC109" s="99">
        <f>IF(ISNA(MATCH($AT109,'Overlap Study'!$V$166:$V$213,0)),0,1)</f>
        <v>0</v>
      </c>
      <c r="BD109" s="99">
        <f>IF(ISNA(MATCH($AT109,'Overlap Study'!$P$166:$P$213,0)),0,1)</f>
        <v>1</v>
      </c>
      <c r="BE109" s="99"/>
      <c r="BF109" s="110"/>
      <c r="BH109" s="100"/>
      <c r="BK109" s="158"/>
      <c r="BL109" s="101"/>
      <c r="BM109" s="99"/>
      <c r="BN109" s="99"/>
      <c r="BO109" s="99"/>
      <c r="BP109" s="99"/>
      <c r="BQ109" s="99"/>
      <c r="BR109" s="99"/>
      <c r="BS109" s="99"/>
    </row>
    <row r="110" spans="2:71">
      <c r="B110" s="109">
        <v>60</v>
      </c>
      <c r="C110" s="99">
        <f t="shared" si="30"/>
        <v>6</v>
      </c>
      <c r="D110" s="110">
        <f t="shared" si="31"/>
        <v>0</v>
      </c>
      <c r="F110" s="109">
        <v>384</v>
      </c>
      <c r="G110" s="202">
        <f t="shared" si="32"/>
        <v>1</v>
      </c>
      <c r="H110" s="10">
        <v>3</v>
      </c>
      <c r="AB110" s="123">
        <f t="shared" si="29"/>
        <v>109</v>
      </c>
      <c r="AC110">
        <f t="shared" ca="1" si="27"/>
        <v>1</v>
      </c>
      <c r="AD110" s="109">
        <v>384</v>
      </c>
      <c r="AE110" s="109">
        <f ca="1">SUM(INDIRECT(CONCATENATE(AA$5,AB110+1)):INDIRECT(CONCATENATE(AA$6,AB110+1)))</f>
        <v>3</v>
      </c>
      <c r="AF110" s="117">
        <f>IF(ISNA(MATCH(AD110,'Overlap Study'!BU$62:BU$157,0)),0,1)</f>
        <v>0</v>
      </c>
      <c r="AG110" s="99">
        <f>IF(ISNA(MATCH(AD110,'Overlap Study'!BJ$62:BJ$157,0)),0,1)</f>
        <v>0</v>
      </c>
      <c r="AH110" s="99">
        <f>IF(ISNA(MATCH($AD110,'Overlap Study'!AZ$62:AZ$157,0)),0,1)</f>
        <v>1</v>
      </c>
      <c r="AI110" s="99">
        <f>IF(ISNA(MATCH($AD110,'Overlap Study'!AT$62:AT$157,0)),0,1)</f>
        <v>0</v>
      </c>
      <c r="AJ110" s="99">
        <f>IF(ISNA(MATCH($AD110,'Overlap Study'!AN$62:AN$157,0)),0,1)</f>
        <v>1</v>
      </c>
      <c r="AK110" s="110">
        <f>IF(ISNA(MATCH($AD110,'Overlap Study'!AH$62:AH$157,0)),0,1)</f>
        <v>0</v>
      </c>
      <c r="AL110" s="117">
        <f>IF(ISNA(MATCH($AD110,'Overlap Study'!AB$62:AB$157,0)),0,1)</f>
        <v>0</v>
      </c>
      <c r="AM110" s="99">
        <f>IF(ISNA(MATCH($AD110,'Overlap Study'!V$62:V$157,0)),0,1)</f>
        <v>1</v>
      </c>
      <c r="AN110" s="99">
        <f>IF(ISNA(MATCH($AD110,'Overlap Study'!P$62:P$157,0)),0,1)</f>
        <v>0</v>
      </c>
      <c r="AO110" s="99">
        <f>IF(ISNA(MATCH($AD110,'Overlap Study'!H$53:H$132,0)),0,1)</f>
        <v>0</v>
      </c>
      <c r="AP110" s="110">
        <f>IF(ISNA(MATCH($AD110,'Overlap Study'!B$53:B$100,0)),0,1)</f>
        <v>0</v>
      </c>
      <c r="AT110" s="201">
        <v>167</v>
      </c>
      <c r="AU110" s="222">
        <f t="shared" si="25"/>
        <v>1</v>
      </c>
      <c r="AV110" s="99">
        <f>IF(ISNA(MATCH($AT110,'Overlap Study'!$BU$166:$BU$213,0)),0,1)</f>
        <v>0</v>
      </c>
      <c r="AW110" s="99">
        <f>IF(ISNA(MATCH(AT110,'Overlap Study'!BJ$166:BJ$213,0)),0,1)</f>
        <v>0</v>
      </c>
      <c r="AX110" s="99">
        <f>IF(ISNA(MATCH($AT110,'Overlap Study'!AZ$166:AZ$213,0)),0,1)</f>
        <v>0</v>
      </c>
      <c r="AY110" s="99">
        <f>IF(ISNA(MATCH($AT110,'Overlap Study'!AT$166:AT$213,0)),0,1)</f>
        <v>0</v>
      </c>
      <c r="AZ110" s="99">
        <f>IF(ISNA(MATCH($AT110,'Overlap Study'!AN$166:AN$213,0)),0,1)</f>
        <v>0</v>
      </c>
      <c r="BA110" s="99">
        <f>IF(ISNA(MATCH($AT110,'Overlap Study'!AH$166:AH$213,0)),0,1)</f>
        <v>0</v>
      </c>
      <c r="BB110" s="117">
        <f>IF(ISNA(MATCH(AT110,'Overlap Study'!$AB$166:$AB$213,0)),0,1)</f>
        <v>0</v>
      </c>
      <c r="BC110" s="99">
        <f>IF(ISNA(MATCH($AT110,'Overlap Study'!$V$166:$V$213,0)),0,1)</f>
        <v>1</v>
      </c>
      <c r="BD110" s="99">
        <f>IF(ISNA(MATCH($AT110,'Overlap Study'!$P$166:$P$213,0)),0,1)</f>
        <v>0</v>
      </c>
      <c r="BE110" s="99"/>
      <c r="BF110" s="110"/>
      <c r="BH110" s="158"/>
      <c r="BK110" s="100"/>
      <c r="BL110" s="101"/>
      <c r="BM110" s="99"/>
      <c r="BN110" s="99"/>
      <c r="BO110" s="99"/>
      <c r="BP110" s="99"/>
      <c r="BQ110" s="99"/>
      <c r="BR110" s="99"/>
      <c r="BS110" s="99"/>
    </row>
    <row r="111" spans="2:71">
      <c r="B111" s="109">
        <v>60</v>
      </c>
      <c r="C111" s="99">
        <f t="shared" si="30"/>
        <v>7</v>
      </c>
      <c r="D111" s="110">
        <f t="shared" si="31"/>
        <v>0</v>
      </c>
      <c r="F111" s="109">
        <v>386</v>
      </c>
      <c r="G111" s="202">
        <f t="shared" si="32"/>
        <v>1</v>
      </c>
      <c r="H111" s="10">
        <v>3</v>
      </c>
      <c r="AB111" s="123">
        <f t="shared" si="29"/>
        <v>110</v>
      </c>
      <c r="AC111">
        <f t="shared" ca="1" si="27"/>
        <v>1</v>
      </c>
      <c r="AD111" s="111">
        <v>386</v>
      </c>
      <c r="AE111" s="109">
        <f ca="1">SUM(INDIRECT(CONCATENATE(AA$5,AB111+1)):INDIRECT(CONCATENATE(AA$6,AB111+1)))</f>
        <v>3</v>
      </c>
      <c r="AF111" s="117">
        <f>IF(ISNA(MATCH(AD111,'Overlap Study'!BU$62:BU$157,0)),0,1)</f>
        <v>0</v>
      </c>
      <c r="AG111" s="99">
        <f>IF(ISNA(MATCH(AD111,'Overlap Study'!BJ$62:BJ$157,0)),0,1)</f>
        <v>0</v>
      </c>
      <c r="AH111" s="99">
        <f>IF(ISNA(MATCH($AD111,'Overlap Study'!AZ$62:AZ$157,0)),0,1)</f>
        <v>1</v>
      </c>
      <c r="AI111" s="99">
        <f>IF(ISNA(MATCH($AD111,'Overlap Study'!AT$62:AT$157,0)),0,1)</f>
        <v>1</v>
      </c>
      <c r="AJ111" s="99">
        <f>IF(ISNA(MATCH($AD111,'Overlap Study'!AN$62:AN$157,0)),0,1)</f>
        <v>0</v>
      </c>
      <c r="AK111" s="110">
        <f>IF(ISNA(MATCH($AD111,'Overlap Study'!AH$62:AH$157,0)),0,1)</f>
        <v>0</v>
      </c>
      <c r="AL111" s="117">
        <f>IF(ISNA(MATCH($AD111,'Overlap Study'!AB$62:AB$157,0)),0,1)</f>
        <v>1</v>
      </c>
      <c r="AM111" s="99">
        <f>IF(ISNA(MATCH($AD111,'Overlap Study'!V$62:V$157,0)),0,1)</f>
        <v>0</v>
      </c>
      <c r="AN111" s="99">
        <f>IF(ISNA(MATCH($AD111,'Overlap Study'!P$62:P$157,0)),0,1)</f>
        <v>0</v>
      </c>
      <c r="AO111" s="99">
        <f>IF(ISNA(MATCH($AD111,'Overlap Study'!H$53:H$132,0)),0,1)</f>
        <v>0</v>
      </c>
      <c r="AP111" s="110">
        <f>IF(ISNA(MATCH($AD111,'Overlap Study'!B$53:B$100,0)),0,1)</f>
        <v>0</v>
      </c>
      <c r="AT111" s="201">
        <v>168</v>
      </c>
      <c r="AU111" s="222">
        <f t="shared" si="25"/>
        <v>1</v>
      </c>
      <c r="AV111" s="99">
        <f>IF(ISNA(MATCH($AT111,'Overlap Study'!$BU$166:$BU$213,0)),0,1)</f>
        <v>0</v>
      </c>
      <c r="AW111" s="99">
        <f>IF(ISNA(MATCH(AT111,'Overlap Study'!BJ$166:BJ$213,0)),0,1)</f>
        <v>0</v>
      </c>
      <c r="AX111" s="99">
        <f>IF(ISNA(MATCH($AT111,'Overlap Study'!AZ$166:AZ$213,0)),0,1)</f>
        <v>0</v>
      </c>
      <c r="AY111" s="99">
        <f>IF(ISNA(MATCH($AT111,'Overlap Study'!AT$166:AT$213,0)),0,1)</f>
        <v>0</v>
      </c>
      <c r="AZ111" s="99">
        <f>IF(ISNA(MATCH($AT111,'Overlap Study'!AN$166:AN$213,0)),0,1)</f>
        <v>0</v>
      </c>
      <c r="BA111" s="99">
        <f>IF(ISNA(MATCH($AT111,'Overlap Study'!AH$166:AH$213,0)),0,1)</f>
        <v>0</v>
      </c>
      <c r="BB111" s="117">
        <f>IF(ISNA(MATCH(AT111,'Overlap Study'!$AB$166:$AB$213,0)),0,1)</f>
        <v>0</v>
      </c>
      <c r="BC111" s="99">
        <f>IF(ISNA(MATCH($AT111,'Overlap Study'!$V$166:$V$213,0)),0,1)</f>
        <v>0</v>
      </c>
      <c r="BD111" s="99">
        <f>IF(ISNA(MATCH($AT111,'Overlap Study'!$P$166:$P$213,0)),0,1)</f>
        <v>1</v>
      </c>
      <c r="BE111" s="99"/>
      <c r="BF111" s="110"/>
      <c r="BH111" s="158"/>
      <c r="BK111" s="158"/>
      <c r="BL111" s="101"/>
      <c r="BM111" s="99"/>
      <c r="BN111" s="99"/>
      <c r="BO111" s="99"/>
      <c r="BP111" s="99"/>
      <c r="BQ111" s="99"/>
      <c r="BR111" s="99"/>
      <c r="BS111" s="99"/>
    </row>
    <row r="112" spans="2:71">
      <c r="B112" s="109">
        <v>60</v>
      </c>
      <c r="C112" s="99">
        <f t="shared" si="30"/>
        <v>8</v>
      </c>
      <c r="D112" s="110">
        <f t="shared" si="31"/>
        <v>8</v>
      </c>
      <c r="F112" s="109">
        <v>395</v>
      </c>
      <c r="G112" s="202">
        <f t="shared" si="32"/>
        <v>1</v>
      </c>
      <c r="H112" s="10">
        <v>3</v>
      </c>
      <c r="AB112" s="123">
        <f t="shared" si="29"/>
        <v>111</v>
      </c>
      <c r="AC112">
        <f t="shared" ca="1" si="27"/>
        <v>1</v>
      </c>
      <c r="AD112" s="109">
        <v>395</v>
      </c>
      <c r="AE112" s="109">
        <f ca="1">SUM(INDIRECT(CONCATENATE(AA$5,AB112+1)):INDIRECT(CONCATENATE(AA$6,AB112+1)))</f>
        <v>3</v>
      </c>
      <c r="AF112" s="117">
        <f>IF(ISNA(MATCH(AD112,'Overlap Study'!BU$62:BU$157,0)),0,1)</f>
        <v>0</v>
      </c>
      <c r="AG112" s="99">
        <f>IF(ISNA(MATCH(AD112,'Overlap Study'!BJ$62:BJ$157,0)),0,1)</f>
        <v>0</v>
      </c>
      <c r="AH112" s="99">
        <f>IF(ISNA(MATCH($AD112,'Overlap Study'!AZ$62:AZ$157,0)),0,1)</f>
        <v>0</v>
      </c>
      <c r="AI112" s="99">
        <f>IF(ISNA(MATCH($AD112,'Overlap Study'!AT$62:AT$157,0)),0,1)</f>
        <v>0</v>
      </c>
      <c r="AJ112" s="99">
        <f>IF(ISNA(MATCH($AD112,'Overlap Study'!AN$62:AN$157,0)),0,1)</f>
        <v>1</v>
      </c>
      <c r="AK112" s="110">
        <f>IF(ISNA(MATCH($AD112,'Overlap Study'!AH$62:AH$157,0)),0,1)</f>
        <v>1</v>
      </c>
      <c r="AL112" s="117">
        <f>IF(ISNA(MATCH($AD112,'Overlap Study'!AB$62:AB$157,0)),0,1)</f>
        <v>1</v>
      </c>
      <c r="AM112" s="99">
        <f>IF(ISNA(MATCH($AD112,'Overlap Study'!V$62:V$157,0)),0,1)</f>
        <v>0</v>
      </c>
      <c r="AN112" s="99">
        <f>IF(ISNA(MATCH($AD112,'Overlap Study'!P$62:P$157,0)),0,1)</f>
        <v>0</v>
      </c>
      <c r="AO112" s="99">
        <f>IF(ISNA(MATCH($AD112,'Overlap Study'!H$53:H$132,0)),0,1)</f>
        <v>0</v>
      </c>
      <c r="AP112" s="110">
        <f>IF(ISNA(MATCH($AD112,'Overlap Study'!B$53:B$100,0)),0,1)</f>
        <v>0</v>
      </c>
      <c r="AT112" s="169">
        <v>188</v>
      </c>
      <c r="AU112" s="222">
        <f t="shared" si="25"/>
        <v>1</v>
      </c>
      <c r="AV112" s="99">
        <f>IF(ISNA(MATCH($AT112,'Overlap Study'!$BU$166:$BU$213,0)),0,1)</f>
        <v>0</v>
      </c>
      <c r="AW112" s="99">
        <f>IF(ISNA(MATCH(AT112,'Overlap Study'!BJ$166:BJ$213,0)),0,1)</f>
        <v>1</v>
      </c>
      <c r="AX112" s="99">
        <f>IF(ISNA(MATCH($AT112,'Overlap Study'!AZ$166:AZ$213,0)),0,1)</f>
        <v>0</v>
      </c>
      <c r="AY112" s="99">
        <f>IF(ISNA(MATCH($AT112,'Overlap Study'!AT$166:AT$213,0)),0,1)</f>
        <v>0</v>
      </c>
      <c r="AZ112" s="99">
        <f>IF(ISNA(MATCH($AT112,'Overlap Study'!AN$166:AN$213,0)),0,1)</f>
        <v>0</v>
      </c>
      <c r="BA112" s="99">
        <f>IF(ISNA(MATCH($AT112,'Overlap Study'!AH$166:AH$213,0)),0,1)</f>
        <v>0</v>
      </c>
      <c r="BB112" s="117">
        <f>IF(ISNA(MATCH(AT112,'Overlap Study'!$AB$166:$AB$213,0)),0,1)</f>
        <v>0</v>
      </c>
      <c r="BC112" s="99">
        <f>IF(ISNA(MATCH($AT112,'Overlap Study'!$V$166:$V$213,0)),0,1)</f>
        <v>0</v>
      </c>
      <c r="BD112" s="99">
        <f>IF(ISNA(MATCH($AT112,'Overlap Study'!$P$166:$P$213,0)),0,1)</f>
        <v>0</v>
      </c>
      <c r="BE112" s="99"/>
      <c r="BF112" s="110"/>
      <c r="BH112" s="100"/>
      <c r="BK112" s="100"/>
      <c r="BL112" s="101"/>
      <c r="BM112" s="99"/>
      <c r="BN112" s="99"/>
      <c r="BO112" s="99"/>
      <c r="BP112" s="99"/>
      <c r="BQ112" s="99"/>
      <c r="BR112" s="99"/>
      <c r="BS112" s="99"/>
    </row>
    <row r="113" spans="2:71">
      <c r="B113" s="109">
        <v>61</v>
      </c>
      <c r="C113" s="99">
        <f t="shared" si="30"/>
        <v>1</v>
      </c>
      <c r="D113" s="110">
        <f t="shared" si="31"/>
        <v>0</v>
      </c>
      <c r="F113" s="211">
        <v>399</v>
      </c>
      <c r="G113" s="202">
        <f t="shared" si="32"/>
        <v>1</v>
      </c>
      <c r="H113" s="10">
        <v>3</v>
      </c>
      <c r="AB113" s="123">
        <f t="shared" si="29"/>
        <v>112</v>
      </c>
      <c r="AC113">
        <f t="shared" ca="1" si="27"/>
        <v>1</v>
      </c>
      <c r="AD113" s="112">
        <v>399</v>
      </c>
      <c r="AE113" s="109">
        <f ca="1">SUM(INDIRECT(CONCATENATE(AA$5,AB113+1)):INDIRECT(CONCATENATE(AA$6,AB113+1)))</f>
        <v>3</v>
      </c>
      <c r="AF113" s="117">
        <f>IF(ISNA(MATCH(AD113,'Overlap Study'!BU$62:BU$157,0)),0,1)</f>
        <v>1</v>
      </c>
      <c r="AG113" s="99">
        <f>IF(ISNA(MATCH(AD113,'Overlap Study'!BJ$62:BJ$157,0)),0,1)</f>
        <v>1</v>
      </c>
      <c r="AH113" s="99">
        <f>IF(ISNA(MATCH($AD113,'Overlap Study'!AZ$62:AZ$157,0)),0,1)</f>
        <v>0</v>
      </c>
      <c r="AI113" s="99">
        <f>IF(ISNA(MATCH($AD113,'Overlap Study'!AT$62:AT$157,0)),0,1)</f>
        <v>0</v>
      </c>
      <c r="AJ113" s="99">
        <f>IF(ISNA(MATCH($AD113,'Overlap Study'!AN$62:AN$157,0)),0,1)</f>
        <v>0</v>
      </c>
      <c r="AK113" s="110">
        <f>IF(ISNA(MATCH($AD113,'Overlap Study'!AH$62:AH$157,0)),0,1)</f>
        <v>0</v>
      </c>
      <c r="AL113" s="117">
        <f>IF(ISNA(MATCH($AD113,'Overlap Study'!AB$62:AB$157,0)),0,1)</f>
        <v>0</v>
      </c>
      <c r="AM113" s="99">
        <f>IF(ISNA(MATCH($AD113,'Overlap Study'!V$62:V$157,0)),0,1)</f>
        <v>0</v>
      </c>
      <c r="AN113" s="99">
        <f>IF(ISNA(MATCH($AD113,'Overlap Study'!P$62:P$157,0)),0,1)</f>
        <v>1</v>
      </c>
      <c r="AO113" s="99">
        <f>IF(ISNA(MATCH($AD113,'Overlap Study'!H$53:H$132,0)),0,1)</f>
        <v>0</v>
      </c>
      <c r="AP113" s="110">
        <f>IF(ISNA(MATCH($AD113,'Overlap Study'!B$53:B$100,0)),0,1)</f>
        <v>0</v>
      </c>
      <c r="AT113" s="169">
        <v>191</v>
      </c>
      <c r="AU113" s="222">
        <f t="shared" si="25"/>
        <v>1</v>
      </c>
      <c r="AV113" s="99">
        <f>IF(ISNA(MATCH($AT113,'Overlap Study'!$BU$166:$BU$213,0)),0,1)</f>
        <v>0</v>
      </c>
      <c r="AW113" s="99">
        <f>IF(ISNA(MATCH(AT113,'Overlap Study'!BJ$166:BJ$213,0)),0,1)</f>
        <v>0</v>
      </c>
      <c r="AX113" s="99">
        <f>IF(ISNA(MATCH($AT113,'Overlap Study'!AZ$166:AZ$213,0)),0,1)</f>
        <v>0</v>
      </c>
      <c r="AY113" s="99">
        <f>IF(ISNA(MATCH($AT113,'Overlap Study'!AT$166:AT$213,0)),0,1)</f>
        <v>0</v>
      </c>
      <c r="AZ113" s="99">
        <f>IF(ISNA(MATCH($AT113,'Overlap Study'!AN$166:AN$213,0)),0,1)</f>
        <v>0</v>
      </c>
      <c r="BA113" s="99">
        <f>IF(ISNA(MATCH($AT113,'Overlap Study'!AH$166:AH$213,0)),0,1)</f>
        <v>1</v>
      </c>
      <c r="BB113" s="117">
        <f>IF(ISNA(MATCH(AT113,'Overlap Study'!$AB$166:$AB$213,0)),0,1)</f>
        <v>0</v>
      </c>
      <c r="BC113" s="99">
        <f>IF(ISNA(MATCH($AT113,'Overlap Study'!$V$166:$V$213,0)),0,1)</f>
        <v>0</v>
      </c>
      <c r="BD113" s="99">
        <f>IF(ISNA(MATCH($AT113,'Overlap Study'!$P$166:$P$213,0)),0,1)</f>
        <v>0</v>
      </c>
      <c r="BE113" s="99"/>
      <c r="BF113" s="110"/>
      <c r="BH113" s="100"/>
      <c r="BK113" s="158"/>
      <c r="BL113" s="101"/>
      <c r="BM113" s="99"/>
      <c r="BN113" s="99"/>
      <c r="BO113" s="99"/>
      <c r="BP113" s="99"/>
      <c r="BQ113" s="99"/>
      <c r="BR113" s="99"/>
      <c r="BS113" s="99"/>
    </row>
    <row r="114" spans="2:71">
      <c r="B114" s="113">
        <v>61</v>
      </c>
      <c r="C114" s="99">
        <f t="shared" si="30"/>
        <v>2</v>
      </c>
      <c r="D114" s="110">
        <f t="shared" si="31"/>
        <v>0</v>
      </c>
      <c r="F114" s="211">
        <v>525</v>
      </c>
      <c r="G114" s="202">
        <f t="shared" si="32"/>
        <v>1</v>
      </c>
      <c r="H114" s="10">
        <v>3</v>
      </c>
      <c r="AB114" s="123">
        <f t="shared" si="29"/>
        <v>113</v>
      </c>
      <c r="AC114">
        <f t="shared" ca="1" si="27"/>
        <v>1</v>
      </c>
      <c r="AD114" s="109">
        <v>525</v>
      </c>
      <c r="AE114" s="109">
        <f ca="1">SUM(INDIRECT(CONCATENATE(AA$5,AB114+1)):INDIRECT(CONCATENATE(AA$6,AB114+1)))</f>
        <v>3</v>
      </c>
      <c r="AF114" s="117">
        <f>IF(ISNA(MATCH(AD114,'Overlap Study'!BU$62:BU$157,0)),0,1)</f>
        <v>1</v>
      </c>
      <c r="AG114" s="99">
        <f>IF(ISNA(MATCH(AD114,'Overlap Study'!BJ$62:BJ$157,0)),0,1)</f>
        <v>0</v>
      </c>
      <c r="AH114" s="99">
        <f>IF(ISNA(MATCH($AD114,'Overlap Study'!AZ$62:AZ$157,0)),0,1)</f>
        <v>1</v>
      </c>
      <c r="AI114" s="99">
        <f>IF(ISNA(MATCH($AD114,'Overlap Study'!AT$62:AT$157,0)),0,1)</f>
        <v>0</v>
      </c>
      <c r="AJ114" s="99">
        <f>IF(ISNA(MATCH($AD114,'Overlap Study'!AN$62:AN$157,0)),0,1)</f>
        <v>0</v>
      </c>
      <c r="AK114" s="110">
        <f>IF(ISNA(MATCH($AD114,'Overlap Study'!AH$62:AH$157,0)),0,1)</f>
        <v>0</v>
      </c>
      <c r="AL114" s="117">
        <f>IF(ISNA(MATCH($AD114,'Overlap Study'!AB$62:AB$157,0)),0,1)</f>
        <v>0</v>
      </c>
      <c r="AM114" s="99">
        <f>IF(ISNA(MATCH($AD114,'Overlap Study'!V$62:V$157,0)),0,1)</f>
        <v>1</v>
      </c>
      <c r="AN114" s="99">
        <f>IF(ISNA(MATCH($AD114,'Overlap Study'!P$62:P$157,0)),0,1)</f>
        <v>0</v>
      </c>
      <c r="AO114" s="99">
        <f>IF(ISNA(MATCH($AD114,'Overlap Study'!H$53:H$132,0)),0,1)</f>
        <v>0</v>
      </c>
      <c r="AP114" s="110">
        <f>IF(ISNA(MATCH($AD114,'Overlap Study'!B$53:B$100,0)),0,1)</f>
        <v>0</v>
      </c>
      <c r="AT114" s="201">
        <v>192</v>
      </c>
      <c r="AU114" s="222">
        <f t="shared" si="25"/>
        <v>1</v>
      </c>
      <c r="AV114" s="99">
        <f>IF(ISNA(MATCH($AT114,'Overlap Study'!$BU$166:$BU$213,0)),0,1)</f>
        <v>0</v>
      </c>
      <c r="AW114" s="99">
        <f>IF(ISNA(MATCH(AT114,'Overlap Study'!BJ$166:BJ$213,0)),0,1)</f>
        <v>0</v>
      </c>
      <c r="AX114" s="99">
        <f>IF(ISNA(MATCH($AT114,'Overlap Study'!AZ$166:AZ$213,0)),0,1)</f>
        <v>0</v>
      </c>
      <c r="AY114" s="99">
        <f>IF(ISNA(MATCH($AT114,'Overlap Study'!AT$166:AT$213,0)),0,1)</f>
        <v>0</v>
      </c>
      <c r="AZ114" s="99">
        <f>IF(ISNA(MATCH($AT114,'Overlap Study'!AN$166:AN$213,0)),0,1)</f>
        <v>0</v>
      </c>
      <c r="BA114" s="99">
        <f>IF(ISNA(MATCH($AT114,'Overlap Study'!AH$166:AH$213,0)),0,1)</f>
        <v>0</v>
      </c>
      <c r="BB114" s="117">
        <f>IF(ISNA(MATCH(AT114,'Overlap Study'!$AB$166:$AB$213,0)),0,1)</f>
        <v>0</v>
      </c>
      <c r="BC114" s="99">
        <f>IF(ISNA(MATCH($AT114,'Overlap Study'!$V$166:$V$213,0)),0,1)</f>
        <v>1</v>
      </c>
      <c r="BD114" s="99">
        <f>IF(ISNA(MATCH($AT114,'Overlap Study'!$P$166:$P$213,0)),0,1)</f>
        <v>0</v>
      </c>
      <c r="BE114" s="99"/>
      <c r="BF114" s="110"/>
      <c r="BH114" s="158"/>
      <c r="BK114" s="100"/>
      <c r="BL114" s="101"/>
      <c r="BM114" s="99"/>
      <c r="BN114" s="99"/>
      <c r="BO114" s="99"/>
      <c r="BP114" s="99"/>
      <c r="BQ114" s="99"/>
      <c r="BR114" s="99"/>
      <c r="BS114" s="99"/>
    </row>
    <row r="115" spans="2:71">
      <c r="B115" s="109">
        <v>61</v>
      </c>
      <c r="C115" s="99">
        <f t="shared" si="30"/>
        <v>3</v>
      </c>
      <c r="D115" s="110">
        <f t="shared" si="31"/>
        <v>3</v>
      </c>
      <c r="F115" s="109">
        <v>547</v>
      </c>
      <c r="G115" s="202">
        <f t="shared" si="32"/>
        <v>1</v>
      </c>
      <c r="H115" s="10">
        <v>3</v>
      </c>
      <c r="AB115" s="123">
        <f t="shared" si="29"/>
        <v>114</v>
      </c>
      <c r="AC115">
        <f t="shared" ca="1" si="27"/>
        <v>1</v>
      </c>
      <c r="AD115" s="111">
        <v>547</v>
      </c>
      <c r="AE115" s="109">
        <f ca="1">SUM(INDIRECT(CONCATENATE(AA$5,AB115+1)):INDIRECT(CONCATENATE(AA$6,AB115+1)))</f>
        <v>3</v>
      </c>
      <c r="AF115" s="117">
        <f>IF(ISNA(MATCH(AD115,'Overlap Study'!BU$62:BU$157,0)),0,1)</f>
        <v>0</v>
      </c>
      <c r="AG115" s="99">
        <f>IF(ISNA(MATCH(AD115,'Overlap Study'!BJ$62:BJ$157,0)),0,1)</f>
        <v>0</v>
      </c>
      <c r="AH115" s="99">
        <f>IF(ISNA(MATCH($AD115,'Overlap Study'!AZ$62:AZ$157,0)),0,1)</f>
        <v>0</v>
      </c>
      <c r="AI115" s="99">
        <f>IF(ISNA(MATCH($AD115,'Overlap Study'!AT$62:AT$157,0)),0,1)</f>
        <v>0</v>
      </c>
      <c r="AJ115" s="99">
        <f>IF(ISNA(MATCH($AD115,'Overlap Study'!AN$62:AN$157,0)),0,1)</f>
        <v>1</v>
      </c>
      <c r="AK115" s="110">
        <f>IF(ISNA(MATCH($AD115,'Overlap Study'!AH$62:AH$157,0)),0,1)</f>
        <v>0</v>
      </c>
      <c r="AL115" s="117">
        <f>IF(ISNA(MATCH($AD115,'Overlap Study'!AB$62:AB$157,0)),0,1)</f>
        <v>0</v>
      </c>
      <c r="AM115" s="99">
        <f>IF(ISNA(MATCH($AD115,'Overlap Study'!V$62:V$157,0)),0,1)</f>
        <v>1</v>
      </c>
      <c r="AN115" s="99">
        <f>IF(ISNA(MATCH($AD115,'Overlap Study'!P$62:P$157,0)),0,1)</f>
        <v>1</v>
      </c>
      <c r="AO115" s="99">
        <f>IF(ISNA(MATCH($AD115,'Overlap Study'!H$53:H$132,0)),0,1)</f>
        <v>0</v>
      </c>
      <c r="AP115" s="110">
        <f>IF(ISNA(MATCH($AD115,'Overlap Study'!B$53:B$100,0)),0,1)</f>
        <v>0</v>
      </c>
      <c r="AT115" s="169">
        <v>207</v>
      </c>
      <c r="AU115" s="222">
        <f t="shared" si="25"/>
        <v>1</v>
      </c>
      <c r="AV115" s="99">
        <f>IF(ISNA(MATCH($AT115,'Overlap Study'!$BU$166:$BU$213,0)),0,1)</f>
        <v>0</v>
      </c>
      <c r="AW115" s="99">
        <f>IF(ISNA(MATCH(AT115,'Overlap Study'!BJ$166:BJ$213,0)),0,1)</f>
        <v>0</v>
      </c>
      <c r="AX115" s="99">
        <f>IF(ISNA(MATCH($AT115,'Overlap Study'!AZ$166:AZ$213,0)),0,1)</f>
        <v>1</v>
      </c>
      <c r="AY115" s="99">
        <f>IF(ISNA(MATCH($AT115,'Overlap Study'!AT$166:AT$213,0)),0,1)</f>
        <v>0</v>
      </c>
      <c r="AZ115" s="99">
        <f>IF(ISNA(MATCH($AT115,'Overlap Study'!AN$166:AN$213,0)),0,1)</f>
        <v>0</v>
      </c>
      <c r="BA115" s="99">
        <f>IF(ISNA(MATCH($AT115,'Overlap Study'!AH$166:AH$213,0)),0,1)</f>
        <v>0</v>
      </c>
      <c r="BB115" s="117">
        <f>IF(ISNA(MATCH(AT115,'Overlap Study'!$AB$166:$AB$213,0)),0,1)</f>
        <v>0</v>
      </c>
      <c r="BC115" s="99">
        <f>IF(ISNA(MATCH($AT115,'Overlap Study'!$V$166:$V$213,0)),0,1)</f>
        <v>0</v>
      </c>
      <c r="BD115" s="99">
        <f>IF(ISNA(MATCH($AT115,'Overlap Study'!$P$166:$P$213,0)),0,1)</f>
        <v>0</v>
      </c>
      <c r="BE115" s="99"/>
      <c r="BF115" s="110"/>
      <c r="BH115" s="100"/>
      <c r="BK115" s="100"/>
      <c r="BL115" s="101"/>
      <c r="BM115" s="99"/>
      <c r="BN115" s="99"/>
      <c r="BO115" s="99"/>
      <c r="BP115" s="99"/>
      <c r="BQ115" s="99"/>
      <c r="BR115" s="99"/>
      <c r="BS115" s="99"/>
    </row>
    <row r="116" spans="2:71">
      <c r="B116" s="109">
        <v>63</v>
      </c>
      <c r="C116" s="99">
        <f t="shared" si="30"/>
        <v>1</v>
      </c>
      <c r="D116" s="110">
        <f t="shared" si="31"/>
        <v>1</v>
      </c>
      <c r="F116" s="109">
        <v>710</v>
      </c>
      <c r="G116" s="202">
        <f t="shared" si="32"/>
        <v>1</v>
      </c>
      <c r="H116" s="10">
        <v>3</v>
      </c>
      <c r="AB116" s="123">
        <f t="shared" si="29"/>
        <v>115</v>
      </c>
      <c r="AC116">
        <f t="shared" ca="1" si="27"/>
        <v>1</v>
      </c>
      <c r="AD116" s="109">
        <v>710</v>
      </c>
      <c r="AE116" s="109">
        <f ca="1">SUM(INDIRECT(CONCATENATE(AA$5,AB116+1)):INDIRECT(CONCATENATE(AA$6,AB116+1)))</f>
        <v>3</v>
      </c>
      <c r="AF116" s="117">
        <f>IF(ISNA(MATCH(AD116,'Overlap Study'!BU$62:BU$157,0)),0,1)</f>
        <v>0</v>
      </c>
      <c r="AG116" s="99">
        <f>IF(ISNA(MATCH(AD116,'Overlap Study'!BJ$62:BJ$157,0)),0,1)</f>
        <v>0</v>
      </c>
      <c r="AH116" s="99">
        <f>IF(ISNA(MATCH($AD116,'Overlap Study'!AZ$62:AZ$157,0)),0,1)</f>
        <v>0</v>
      </c>
      <c r="AI116" s="99">
        <f>IF(ISNA(MATCH($AD116,'Overlap Study'!AT$62:AT$157,0)),0,1)</f>
        <v>0</v>
      </c>
      <c r="AJ116" s="99">
        <f>IF(ISNA(MATCH($AD116,'Overlap Study'!AN$62:AN$157,0)),0,1)</f>
        <v>0</v>
      </c>
      <c r="AK116" s="110">
        <f>IF(ISNA(MATCH($AD116,'Overlap Study'!AH$62:AH$157,0)),0,1)</f>
        <v>1</v>
      </c>
      <c r="AL116" s="117">
        <f>IF(ISNA(MATCH($AD116,'Overlap Study'!AB$62:AB$157,0)),0,1)</f>
        <v>1</v>
      </c>
      <c r="AM116" s="99">
        <f>IF(ISNA(MATCH($AD116,'Overlap Study'!V$62:V$157,0)),0,1)</f>
        <v>0</v>
      </c>
      <c r="AN116" s="99">
        <f>IF(ISNA(MATCH($AD116,'Overlap Study'!P$62:P$157,0)),0,1)</f>
        <v>0</v>
      </c>
      <c r="AO116" s="99">
        <f>IF(ISNA(MATCH($AD116,'Overlap Study'!H$53:H$132,0)),0,1)</f>
        <v>1</v>
      </c>
      <c r="AP116" s="110">
        <f>IF(ISNA(MATCH($AD116,'Overlap Study'!B$53:B$100,0)),0,1)</f>
        <v>0</v>
      </c>
      <c r="AT116" s="169">
        <v>223</v>
      </c>
      <c r="AU116" s="222">
        <f t="shared" si="25"/>
        <v>1</v>
      </c>
      <c r="AV116" s="99">
        <f>IF(ISNA(MATCH($AT116,'Overlap Study'!$BU$166:$BU$213,0)),0,1)</f>
        <v>0</v>
      </c>
      <c r="AW116" s="99">
        <f>IF(ISNA(MATCH(AT116,'Overlap Study'!BJ$166:BJ$213,0)),0,1)</f>
        <v>0</v>
      </c>
      <c r="AX116" s="99">
        <f>IF(ISNA(MATCH($AT116,'Overlap Study'!AZ$166:AZ$213,0)),0,1)</f>
        <v>0</v>
      </c>
      <c r="AY116" s="99">
        <f>IF(ISNA(MATCH($AT116,'Overlap Study'!AT$166:AT$213,0)),0,1)</f>
        <v>1</v>
      </c>
      <c r="AZ116" s="99">
        <f>IF(ISNA(MATCH($AT116,'Overlap Study'!AN$166:AN$213,0)),0,1)</f>
        <v>0</v>
      </c>
      <c r="BA116" s="99">
        <f>IF(ISNA(MATCH($AT116,'Overlap Study'!AH$166:AH$213,0)),0,1)</f>
        <v>0</v>
      </c>
      <c r="BB116" s="117">
        <f>IF(ISNA(MATCH(AT116,'Overlap Study'!$AB$166:$AB$213,0)),0,1)</f>
        <v>0</v>
      </c>
      <c r="BC116" s="99">
        <f>IF(ISNA(MATCH($AT116,'Overlap Study'!$V$166:$V$213,0)),0,1)</f>
        <v>0</v>
      </c>
      <c r="BD116" s="99">
        <f>IF(ISNA(MATCH($AT116,'Overlap Study'!$P$166:$P$213,0)),0,1)</f>
        <v>0</v>
      </c>
      <c r="BE116" s="99"/>
      <c r="BF116" s="110"/>
      <c r="BH116" s="100"/>
      <c r="BK116" s="100"/>
      <c r="BL116" s="101"/>
      <c r="BM116" s="99"/>
      <c r="BN116" s="99"/>
      <c r="BO116" s="99"/>
      <c r="BP116" s="99"/>
      <c r="BQ116" s="99"/>
      <c r="BR116" s="99"/>
      <c r="BS116" s="99"/>
    </row>
    <row r="117" spans="2:71">
      <c r="B117" s="109">
        <v>64</v>
      </c>
      <c r="C117" s="99">
        <f t="shared" si="30"/>
        <v>1</v>
      </c>
      <c r="D117" s="110">
        <f t="shared" si="31"/>
        <v>0</v>
      </c>
      <c r="F117" s="109">
        <v>811</v>
      </c>
      <c r="G117" s="202">
        <f t="shared" si="32"/>
        <v>1</v>
      </c>
      <c r="H117" s="10">
        <v>3</v>
      </c>
      <c r="AB117" s="123">
        <f t="shared" si="29"/>
        <v>116</v>
      </c>
      <c r="AC117">
        <f t="shared" ca="1" si="27"/>
        <v>1</v>
      </c>
      <c r="AD117" s="109">
        <v>811</v>
      </c>
      <c r="AE117" s="109">
        <f ca="1">SUM(INDIRECT(CONCATENATE(AA$5,AB117+1)):INDIRECT(CONCATENATE(AA$6,AB117+1)))</f>
        <v>3</v>
      </c>
      <c r="AF117" s="117">
        <f>IF(ISNA(MATCH(AD117,'Overlap Study'!BU$62:BU$157,0)),0,1)</f>
        <v>0</v>
      </c>
      <c r="AG117" s="99">
        <f>IF(ISNA(MATCH(AD117,'Overlap Study'!BJ$62:BJ$157,0)),0,1)</f>
        <v>0</v>
      </c>
      <c r="AH117" s="99">
        <f>IF(ISNA(MATCH($AD117,'Overlap Study'!AZ$62:AZ$157,0)),0,1)</f>
        <v>0</v>
      </c>
      <c r="AI117" s="99">
        <f>IF(ISNA(MATCH($AD117,'Overlap Study'!AT$62:AT$157,0)),0,1)</f>
        <v>1</v>
      </c>
      <c r="AJ117" s="99">
        <f>IF(ISNA(MATCH($AD117,'Overlap Study'!AN$62:AN$157,0)),0,1)</f>
        <v>0</v>
      </c>
      <c r="AK117" s="110">
        <f>IF(ISNA(MATCH($AD117,'Overlap Study'!AH$62:AH$157,0)),0,1)</f>
        <v>0</v>
      </c>
      <c r="AL117" s="117">
        <f>IF(ISNA(MATCH($AD117,'Overlap Study'!AB$62:AB$157,0)),0,1)</f>
        <v>1</v>
      </c>
      <c r="AM117" s="99">
        <f>IF(ISNA(MATCH($AD117,'Overlap Study'!V$62:V$157,0)),0,1)</f>
        <v>1</v>
      </c>
      <c r="AN117" s="99">
        <f>IF(ISNA(MATCH($AD117,'Overlap Study'!P$62:P$157,0)),0,1)</f>
        <v>0</v>
      </c>
      <c r="AO117" s="99">
        <f>IF(ISNA(MATCH($AD117,'Overlap Study'!H$53:H$132,0)),0,1)</f>
        <v>0</v>
      </c>
      <c r="AP117" s="110">
        <f>IF(ISNA(MATCH($AD117,'Overlap Study'!B$53:B$100,0)),0,1)</f>
        <v>0</v>
      </c>
      <c r="AT117" s="201">
        <v>224</v>
      </c>
      <c r="AU117" s="222">
        <f t="shared" si="25"/>
        <v>1</v>
      </c>
      <c r="AV117" s="99">
        <f>IF(ISNA(MATCH($AT117,'Overlap Study'!$BU$166:$BU$213,0)),0,1)</f>
        <v>0</v>
      </c>
      <c r="AW117" s="99">
        <f>IF(ISNA(MATCH(AT117,'Overlap Study'!BJ$166:BJ$213,0)),0,1)</f>
        <v>0</v>
      </c>
      <c r="AX117" s="99">
        <f>IF(ISNA(MATCH($AT117,'Overlap Study'!AZ$166:AZ$213,0)),0,1)</f>
        <v>0</v>
      </c>
      <c r="AY117" s="99">
        <f>IF(ISNA(MATCH($AT117,'Overlap Study'!AT$166:AT$213,0)),0,1)</f>
        <v>0</v>
      </c>
      <c r="AZ117" s="99">
        <f>IF(ISNA(MATCH($AT117,'Overlap Study'!AN$166:AN$213,0)),0,1)</f>
        <v>0</v>
      </c>
      <c r="BA117" s="99">
        <f>IF(ISNA(MATCH($AT117,'Overlap Study'!AH$166:AH$213,0)),0,1)</f>
        <v>0</v>
      </c>
      <c r="BB117" s="117">
        <f>IF(ISNA(MATCH(AT117,'Overlap Study'!$AB$166:$AB$213,0)),0,1)</f>
        <v>1</v>
      </c>
      <c r="BC117" s="99">
        <f>IF(ISNA(MATCH($AT117,'Overlap Study'!$V$166:$V$213,0)),0,1)</f>
        <v>0</v>
      </c>
      <c r="BD117" s="99">
        <f>IF(ISNA(MATCH($AT117,'Overlap Study'!$P$166:$P$213,0)),0,1)</f>
        <v>0</v>
      </c>
      <c r="BE117" s="99"/>
      <c r="BF117" s="110"/>
      <c r="BH117" s="158"/>
      <c r="BK117" s="100"/>
      <c r="BL117" s="99"/>
      <c r="BM117" s="99"/>
      <c r="BN117" s="99"/>
      <c r="BO117" s="99"/>
      <c r="BP117" s="99"/>
      <c r="BQ117" s="99"/>
      <c r="BR117" s="99"/>
      <c r="BS117" s="99"/>
    </row>
    <row r="118" spans="2:71">
      <c r="B118" s="111">
        <v>64</v>
      </c>
      <c r="C118" s="99">
        <f t="shared" si="30"/>
        <v>2</v>
      </c>
      <c r="D118" s="110">
        <f t="shared" si="31"/>
        <v>0</v>
      </c>
      <c r="F118" s="211">
        <v>910</v>
      </c>
      <c r="G118" s="202">
        <f t="shared" si="32"/>
        <v>1</v>
      </c>
      <c r="H118" s="10">
        <v>3</v>
      </c>
      <c r="AB118" s="123">
        <f t="shared" si="29"/>
        <v>117</v>
      </c>
      <c r="AC118">
        <f t="shared" ca="1" si="27"/>
        <v>1</v>
      </c>
      <c r="AD118" s="109">
        <v>910</v>
      </c>
      <c r="AE118" s="109">
        <f ca="1">SUM(INDIRECT(CONCATENATE(AA$5,AB118+1)):INDIRECT(CONCATENATE(AA$6,AB118+1)))</f>
        <v>3</v>
      </c>
      <c r="AF118" s="117">
        <f>IF(ISNA(MATCH(AD118,'Overlap Study'!BU$62:BU$157,0)),0,1)</f>
        <v>1</v>
      </c>
      <c r="AG118" s="99">
        <f>IF(ISNA(MATCH(AD118,'Overlap Study'!BJ$62:BJ$157,0)),0,1)</f>
        <v>0</v>
      </c>
      <c r="AH118" s="99">
        <f>IF(ISNA(MATCH($AD118,'Overlap Study'!AZ$62:AZ$157,0)),0,1)</f>
        <v>0</v>
      </c>
      <c r="AI118" s="99">
        <f>IF(ISNA(MATCH($AD118,'Overlap Study'!AT$62:AT$157,0)),0,1)</f>
        <v>1</v>
      </c>
      <c r="AJ118" s="99">
        <f>IF(ISNA(MATCH($AD118,'Overlap Study'!AN$62:AN$157,0)),0,1)</f>
        <v>0</v>
      </c>
      <c r="AK118" s="110">
        <f>IF(ISNA(MATCH($AD118,'Overlap Study'!AH$62:AH$157,0)),0,1)</f>
        <v>1</v>
      </c>
      <c r="AL118" s="117">
        <f>IF(ISNA(MATCH($AD118,'Overlap Study'!AB$62:AB$157,0)),0,1)</f>
        <v>0</v>
      </c>
      <c r="AM118" s="99">
        <f>IF(ISNA(MATCH($AD118,'Overlap Study'!V$62:V$157,0)),0,1)</f>
        <v>0</v>
      </c>
      <c r="AN118" s="99">
        <f>IF(ISNA(MATCH($AD118,'Overlap Study'!P$62:P$157,0)),0,1)</f>
        <v>0</v>
      </c>
      <c r="AO118" s="99">
        <f>IF(ISNA(MATCH($AD118,'Overlap Study'!H$53:H$132,0)),0,1)</f>
        <v>0</v>
      </c>
      <c r="AP118" s="110">
        <f>IF(ISNA(MATCH($AD118,'Overlap Study'!B$53:B$100,0)),0,1)</f>
        <v>0</v>
      </c>
      <c r="AT118" s="169">
        <v>229</v>
      </c>
      <c r="AU118" s="222">
        <f t="shared" si="25"/>
        <v>1</v>
      </c>
      <c r="AV118" s="99">
        <f>IF(ISNA(MATCH($AT118,'Overlap Study'!$BU$166:$BU$213,0)),0,1)</f>
        <v>0</v>
      </c>
      <c r="AW118" s="99">
        <f>IF(ISNA(MATCH(AT118,'Overlap Study'!BJ$166:BJ$213,0)),0,1)</f>
        <v>0</v>
      </c>
      <c r="AX118" s="99">
        <f>IF(ISNA(MATCH($AT118,'Overlap Study'!AZ$166:AZ$213,0)),0,1)</f>
        <v>0</v>
      </c>
      <c r="AY118" s="99">
        <f>IF(ISNA(MATCH($AT118,'Overlap Study'!AT$166:AT$213,0)),0,1)</f>
        <v>0</v>
      </c>
      <c r="AZ118" s="99">
        <f>IF(ISNA(MATCH($AT118,'Overlap Study'!AN$166:AN$213,0)),0,1)</f>
        <v>0</v>
      </c>
      <c r="BA118" s="99">
        <f>IF(ISNA(MATCH($AT118,'Overlap Study'!AH$166:AH$213,0)),0,1)</f>
        <v>1</v>
      </c>
      <c r="BB118" s="117">
        <f>IF(ISNA(MATCH(AT118,'Overlap Study'!$AB$166:$AB$213,0)),0,1)</f>
        <v>0</v>
      </c>
      <c r="BC118" s="99">
        <f>IF(ISNA(MATCH($AT118,'Overlap Study'!$V$166:$V$213,0)),0,1)</f>
        <v>0</v>
      </c>
      <c r="BD118" s="99">
        <f>IF(ISNA(MATCH($AT118,'Overlap Study'!$P$166:$P$213,0)),0,1)</f>
        <v>0</v>
      </c>
      <c r="BE118" s="99"/>
      <c r="BF118" s="110"/>
      <c r="BH118" s="100"/>
      <c r="BK118" s="100"/>
      <c r="BL118" s="99"/>
      <c r="BM118" s="99"/>
      <c r="BN118" s="99"/>
      <c r="BO118" s="99"/>
      <c r="BP118" s="99"/>
      <c r="BQ118" s="99"/>
      <c r="BR118" s="99"/>
      <c r="BS118" s="99"/>
    </row>
    <row r="119" spans="2:71">
      <c r="B119" s="112">
        <v>64</v>
      </c>
      <c r="C119" s="99">
        <f t="shared" si="30"/>
        <v>3</v>
      </c>
      <c r="D119" s="110">
        <f t="shared" si="31"/>
        <v>0</v>
      </c>
      <c r="F119" s="211">
        <v>971</v>
      </c>
      <c r="G119" s="202">
        <f t="shared" si="32"/>
        <v>1</v>
      </c>
      <c r="H119" s="10">
        <v>3</v>
      </c>
      <c r="AB119" s="123">
        <f t="shared" si="29"/>
        <v>118</v>
      </c>
      <c r="AC119">
        <f t="shared" ca="1" si="27"/>
        <v>1</v>
      </c>
      <c r="AD119" s="109">
        <v>971</v>
      </c>
      <c r="AE119" s="109">
        <f ca="1">SUM(INDIRECT(CONCATENATE(AA$5,AB119+1)):INDIRECT(CONCATENATE(AA$6,AB119+1)))</f>
        <v>3</v>
      </c>
      <c r="AF119" s="117">
        <f>IF(ISNA(MATCH(AD119,'Overlap Study'!BU$62:BU$157,0)),0,1)</f>
        <v>1</v>
      </c>
      <c r="AG119" s="99">
        <f>IF(ISNA(MATCH(AD119,'Overlap Study'!BJ$62:BJ$157,0)),0,1)</f>
        <v>1</v>
      </c>
      <c r="AH119" s="99">
        <f>IF(ISNA(MATCH($AD119,'Overlap Study'!AZ$62:AZ$157,0)),0,1)</f>
        <v>0</v>
      </c>
      <c r="AI119" s="99">
        <f>IF(ISNA(MATCH($AD119,'Overlap Study'!AT$62:AT$157,0)),0,1)</f>
        <v>0</v>
      </c>
      <c r="AJ119" s="99">
        <f>IF(ISNA(MATCH($AD119,'Overlap Study'!AN$62:AN$157,0)),0,1)</f>
        <v>0</v>
      </c>
      <c r="AK119" s="110">
        <f>IF(ISNA(MATCH($AD119,'Overlap Study'!AH$62:AH$157,0)),0,1)</f>
        <v>0</v>
      </c>
      <c r="AL119" s="117">
        <f>IF(ISNA(MATCH($AD119,'Overlap Study'!AB$62:AB$157,0)),0,1)</f>
        <v>1</v>
      </c>
      <c r="AM119" s="99">
        <f>IF(ISNA(MATCH($AD119,'Overlap Study'!V$62:V$157,0)),0,1)</f>
        <v>0</v>
      </c>
      <c r="AN119" s="99">
        <f>IF(ISNA(MATCH($AD119,'Overlap Study'!P$62:P$157,0)),0,1)</f>
        <v>0</v>
      </c>
      <c r="AO119" s="99">
        <f>IF(ISNA(MATCH($AD119,'Overlap Study'!H$53:H$132,0)),0,1)</f>
        <v>0</v>
      </c>
      <c r="AP119" s="110">
        <f>IF(ISNA(MATCH($AD119,'Overlap Study'!B$53:B$100,0)),0,1)</f>
        <v>0</v>
      </c>
      <c r="AT119" s="201">
        <v>231</v>
      </c>
      <c r="AU119" s="222">
        <f t="shared" si="25"/>
        <v>1</v>
      </c>
      <c r="AV119" s="99">
        <f>IF(ISNA(MATCH($AT119,'Overlap Study'!$BU$166:$BU$213,0)),0,1)</f>
        <v>0</v>
      </c>
      <c r="AW119" s="99">
        <f>IF(ISNA(MATCH(AT119,'Overlap Study'!BJ$166:BJ$213,0)),0,1)</f>
        <v>0</v>
      </c>
      <c r="AX119" s="99">
        <f>IF(ISNA(MATCH($AT119,'Overlap Study'!AZ$166:AZ$213,0)),0,1)</f>
        <v>0</v>
      </c>
      <c r="AY119" s="99">
        <f>IF(ISNA(MATCH($AT119,'Overlap Study'!AT$166:AT$213,0)),0,1)</f>
        <v>0</v>
      </c>
      <c r="AZ119" s="99">
        <f>IF(ISNA(MATCH($AT119,'Overlap Study'!AN$166:AN$213,0)),0,1)</f>
        <v>0</v>
      </c>
      <c r="BA119" s="99">
        <f>IF(ISNA(MATCH($AT119,'Overlap Study'!AH$166:AH$213,0)),0,1)</f>
        <v>0</v>
      </c>
      <c r="BB119" s="117">
        <f>IF(ISNA(MATCH(AT119,'Overlap Study'!$AB$166:$AB$213,0)),0,1)</f>
        <v>0</v>
      </c>
      <c r="BC119" s="99">
        <f>IF(ISNA(MATCH($AT119,'Overlap Study'!$V$166:$V$213,0)),0,1)</f>
        <v>1</v>
      </c>
      <c r="BD119" s="99">
        <f>IF(ISNA(MATCH($AT119,'Overlap Study'!$P$166:$P$213,0)),0,1)</f>
        <v>0</v>
      </c>
      <c r="BE119" s="99"/>
      <c r="BF119" s="110"/>
      <c r="BH119" s="100"/>
      <c r="BK119" s="158"/>
    </row>
    <row r="120" spans="2:71">
      <c r="B120" s="111">
        <v>64</v>
      </c>
      <c r="C120" s="99">
        <f t="shared" si="30"/>
        <v>4</v>
      </c>
      <c r="D120" s="110">
        <f t="shared" si="31"/>
        <v>4</v>
      </c>
      <c r="F120" s="109">
        <v>1108</v>
      </c>
      <c r="G120" s="202">
        <f t="shared" si="32"/>
        <v>1</v>
      </c>
      <c r="H120" s="10">
        <v>3</v>
      </c>
      <c r="AB120" s="123">
        <f t="shared" si="29"/>
        <v>119</v>
      </c>
      <c r="AC120">
        <f t="shared" ca="1" si="27"/>
        <v>1</v>
      </c>
      <c r="AD120" s="109">
        <v>1108</v>
      </c>
      <c r="AE120" s="109">
        <f ca="1">SUM(INDIRECT(CONCATENATE(AA$5,AB120+1)):INDIRECT(CONCATENATE(AA$6,AB120+1)))</f>
        <v>3</v>
      </c>
      <c r="AF120" s="117">
        <f>IF(ISNA(MATCH(AD120,'Overlap Study'!BU$62:BU$157,0)),0,1)</f>
        <v>0</v>
      </c>
      <c r="AG120" s="99">
        <f>IF(ISNA(MATCH(AD120,'Overlap Study'!BJ$62:BJ$157,0)),0,1)</f>
        <v>0</v>
      </c>
      <c r="AH120" s="99">
        <f>IF(ISNA(MATCH($AD120,'Overlap Study'!AZ$62:AZ$157,0)),0,1)</f>
        <v>0</v>
      </c>
      <c r="AI120" s="99">
        <f>IF(ISNA(MATCH($AD120,'Overlap Study'!AT$62:AT$157,0)),0,1)</f>
        <v>0</v>
      </c>
      <c r="AJ120" s="99">
        <f>IF(ISNA(MATCH($AD120,'Overlap Study'!AN$62:AN$157,0)),0,1)</f>
        <v>0</v>
      </c>
      <c r="AK120" s="110">
        <f>IF(ISNA(MATCH($AD120,'Overlap Study'!AH$62:AH$157,0)),0,1)</f>
        <v>1</v>
      </c>
      <c r="AL120" s="117">
        <f>IF(ISNA(MATCH($AD120,'Overlap Study'!AB$62:AB$157,0)),0,1)</f>
        <v>1</v>
      </c>
      <c r="AM120" s="99">
        <f>IF(ISNA(MATCH($AD120,'Overlap Study'!V$62:V$157,0)),0,1)</f>
        <v>1</v>
      </c>
      <c r="AN120" s="99">
        <f>IF(ISNA(MATCH($AD120,'Overlap Study'!P$62:P$157,0)),0,1)</f>
        <v>0</v>
      </c>
      <c r="AO120" s="99">
        <f>IF(ISNA(MATCH($AD120,'Overlap Study'!H$53:H$132,0)),0,1)</f>
        <v>0</v>
      </c>
      <c r="AP120" s="110">
        <f>IF(ISNA(MATCH($AD120,'Overlap Study'!B$53:B$100,0)),0,1)</f>
        <v>0</v>
      </c>
      <c r="AT120" s="171">
        <v>234</v>
      </c>
      <c r="AU120" s="222">
        <f t="shared" si="25"/>
        <v>1</v>
      </c>
      <c r="AV120" s="99">
        <f>IF(ISNA(MATCH($AT120,'Overlap Study'!$BU$166:$BU$213,0)),0,1)</f>
        <v>0</v>
      </c>
      <c r="AW120" s="99">
        <f>IF(ISNA(MATCH(AT120,'Overlap Study'!BJ$166:BJ$213,0)),0,1)</f>
        <v>1</v>
      </c>
      <c r="AX120" s="99">
        <f>IF(ISNA(MATCH($AT120,'Overlap Study'!AZ$166:AZ$213,0)),0,1)</f>
        <v>0</v>
      </c>
      <c r="AY120" s="99">
        <f>IF(ISNA(MATCH($AT120,'Overlap Study'!AT$166:AT$213,0)),0,1)</f>
        <v>0</v>
      </c>
      <c r="AZ120" s="99">
        <f>IF(ISNA(MATCH($AT120,'Overlap Study'!AN$166:AN$213,0)),0,1)</f>
        <v>0</v>
      </c>
      <c r="BA120" s="99">
        <f>IF(ISNA(MATCH($AT120,'Overlap Study'!AH$166:AH$213,0)),0,1)</f>
        <v>0</v>
      </c>
      <c r="BB120" s="117">
        <f>IF(ISNA(MATCH(AT120,'Overlap Study'!$AB$166:$AB$213,0)),0,1)</f>
        <v>0</v>
      </c>
      <c r="BC120" s="99">
        <f>IF(ISNA(MATCH($AT120,'Overlap Study'!$V$166:$V$213,0)),0,1)</f>
        <v>0</v>
      </c>
      <c r="BD120" s="99">
        <f>IF(ISNA(MATCH($AT120,'Overlap Study'!$P$166:$P$213,0)),0,1)</f>
        <v>0</v>
      </c>
      <c r="BE120" s="99"/>
      <c r="BF120" s="110"/>
      <c r="BH120" s="100"/>
      <c r="BK120" s="100"/>
    </row>
    <row r="121" spans="2:71">
      <c r="B121" s="109">
        <v>65</v>
      </c>
      <c r="C121" s="99">
        <f t="shared" si="30"/>
        <v>1</v>
      </c>
      <c r="D121" s="110">
        <f t="shared" si="31"/>
        <v>0</v>
      </c>
      <c r="F121" s="211">
        <v>1717</v>
      </c>
      <c r="G121" s="202">
        <f t="shared" si="32"/>
        <v>1</v>
      </c>
      <c r="H121" s="10">
        <v>3</v>
      </c>
      <c r="AB121" s="123">
        <f t="shared" si="29"/>
        <v>120</v>
      </c>
      <c r="AC121">
        <f t="shared" ca="1" si="27"/>
        <v>1</v>
      </c>
      <c r="AD121" s="109">
        <v>1717</v>
      </c>
      <c r="AE121" s="109">
        <f ca="1">SUM(INDIRECT(CONCATENATE(AA$5,AB121+1)):INDIRECT(CONCATENATE(AA$6,AB121+1)))</f>
        <v>3</v>
      </c>
      <c r="AF121" s="117">
        <f>IF(ISNA(MATCH(AD121,'Overlap Study'!BU$62:BU$157,0)),0,1)</f>
        <v>1</v>
      </c>
      <c r="AG121" s="99">
        <f>IF(ISNA(MATCH(AD121,'Overlap Study'!BJ$62:BJ$157,0)),0,1)</f>
        <v>1</v>
      </c>
      <c r="AH121" s="99">
        <f>IF(ISNA(MATCH($AD121,'Overlap Study'!AZ$62:AZ$157,0)),0,1)</f>
        <v>1</v>
      </c>
      <c r="AI121" s="99">
        <f>IF(ISNA(MATCH($AD121,'Overlap Study'!AT$62:AT$157,0)),0,1)</f>
        <v>0</v>
      </c>
      <c r="AJ121" s="99">
        <f>IF(ISNA(MATCH($AD121,'Overlap Study'!AN$62:AN$157,0)),0,1)</f>
        <v>0</v>
      </c>
      <c r="AK121" s="110">
        <f>IF(ISNA(MATCH($AD121,'Overlap Study'!AH$62:AH$157,0)),0,1)</f>
        <v>0</v>
      </c>
      <c r="AL121" s="117">
        <f>IF(ISNA(MATCH($AD121,'Overlap Study'!AB$62:AB$157,0)),0,1)</f>
        <v>0</v>
      </c>
      <c r="AM121" s="99">
        <f>IF(ISNA(MATCH($AD121,'Overlap Study'!V$62:V$157,0)),0,1)</f>
        <v>0</v>
      </c>
      <c r="AN121" s="99">
        <f>IF(ISNA(MATCH($AD121,'Overlap Study'!P$62:P$157,0)),0,1)</f>
        <v>0</v>
      </c>
      <c r="AO121" s="99">
        <f>IF(ISNA(MATCH($AD121,'Overlap Study'!H$53:H$132,0)),0,1)</f>
        <v>0</v>
      </c>
      <c r="AP121" s="110">
        <f>IF(ISNA(MATCH($AD121,'Overlap Study'!B$53:B$100,0)),0,1)</f>
        <v>0</v>
      </c>
      <c r="AT121" s="201">
        <v>236</v>
      </c>
      <c r="AU121" s="222">
        <f t="shared" si="25"/>
        <v>1</v>
      </c>
      <c r="AV121" s="99">
        <f>IF(ISNA(MATCH($AT121,'Overlap Study'!$BU$166:$BU$213,0)),0,1)</f>
        <v>0</v>
      </c>
      <c r="AW121" s="99">
        <f>IF(ISNA(MATCH(AT121,'Overlap Study'!BJ$166:BJ$213,0)),0,1)</f>
        <v>0</v>
      </c>
      <c r="AX121" s="99">
        <f>IF(ISNA(MATCH($AT121,'Overlap Study'!AZ$166:AZ$213,0)),0,1)</f>
        <v>0</v>
      </c>
      <c r="AY121" s="99">
        <f>IF(ISNA(MATCH($AT121,'Overlap Study'!AT$166:AT$213,0)),0,1)</f>
        <v>0</v>
      </c>
      <c r="AZ121" s="99">
        <f>IF(ISNA(MATCH($AT121,'Overlap Study'!AN$166:AN$213,0)),0,1)</f>
        <v>0</v>
      </c>
      <c r="BA121" s="99">
        <f>IF(ISNA(MATCH($AT121,'Overlap Study'!AH$166:AH$213,0)),0,1)</f>
        <v>0</v>
      </c>
      <c r="BB121" s="117">
        <f>IF(ISNA(MATCH(AT121,'Overlap Study'!$AB$166:$AB$213,0)),0,1)</f>
        <v>0</v>
      </c>
      <c r="BC121" s="99">
        <f>IF(ISNA(MATCH($AT121,'Overlap Study'!$V$166:$V$213,0)),0,1)</f>
        <v>1</v>
      </c>
      <c r="BD121" s="99">
        <f>IF(ISNA(MATCH($AT121,'Overlap Study'!$P$166:$P$213,0)),0,1)</f>
        <v>0</v>
      </c>
      <c r="BE121" s="99"/>
      <c r="BF121" s="110"/>
      <c r="BH121" s="100"/>
      <c r="BK121" s="100"/>
    </row>
    <row r="122" spans="2:71">
      <c r="B122" s="112">
        <v>65</v>
      </c>
      <c r="C122" s="99">
        <f t="shared" si="30"/>
        <v>2</v>
      </c>
      <c r="D122" s="110">
        <f t="shared" si="31"/>
        <v>0</v>
      </c>
      <c r="F122" s="211">
        <v>1771</v>
      </c>
      <c r="G122" s="202">
        <f t="shared" si="32"/>
        <v>1</v>
      </c>
      <c r="H122" s="10">
        <v>3</v>
      </c>
      <c r="AB122" s="123">
        <f t="shared" si="29"/>
        <v>121</v>
      </c>
      <c r="AC122">
        <f t="shared" ca="1" si="27"/>
        <v>1</v>
      </c>
      <c r="AD122" s="109">
        <v>1771</v>
      </c>
      <c r="AE122" s="109">
        <f ca="1">SUM(INDIRECT(CONCATENATE(AA$5,AB122+1)):INDIRECT(CONCATENATE(AA$6,AB122+1)))</f>
        <v>3</v>
      </c>
      <c r="AF122" s="117">
        <f>IF(ISNA(MATCH(AD122,'Overlap Study'!BU$62:BU$157,0)),0,1)</f>
        <v>1</v>
      </c>
      <c r="AG122" s="99">
        <f>IF(ISNA(MATCH(AD122,'Overlap Study'!BJ$62:BJ$157,0)),0,1)</f>
        <v>1</v>
      </c>
      <c r="AH122" s="99">
        <f>IF(ISNA(MATCH($AD122,'Overlap Study'!AZ$62:AZ$157,0)),0,1)</f>
        <v>1</v>
      </c>
      <c r="AI122" s="99">
        <f>IF(ISNA(MATCH($AD122,'Overlap Study'!AT$62:AT$157,0)),0,1)</f>
        <v>0</v>
      </c>
      <c r="AJ122" s="99">
        <f>IF(ISNA(MATCH($AD122,'Overlap Study'!AN$62:AN$157,0)),0,1)</f>
        <v>0</v>
      </c>
      <c r="AK122" s="110">
        <f>IF(ISNA(MATCH($AD122,'Overlap Study'!AH$62:AH$157,0)),0,1)</f>
        <v>0</v>
      </c>
      <c r="AL122" s="117">
        <f>IF(ISNA(MATCH($AD122,'Overlap Study'!AB$62:AB$157,0)),0,1)</f>
        <v>0</v>
      </c>
      <c r="AM122" s="99">
        <f>IF(ISNA(MATCH($AD122,'Overlap Study'!V$62:V$157,0)),0,1)</f>
        <v>0</v>
      </c>
      <c r="AN122" s="99">
        <f>IF(ISNA(MATCH($AD122,'Overlap Study'!P$62:P$157,0)),0,1)</f>
        <v>0</v>
      </c>
      <c r="AO122" s="99">
        <f>IF(ISNA(MATCH($AD122,'Overlap Study'!H$53:H$132,0)),0,1)</f>
        <v>0</v>
      </c>
      <c r="AP122" s="110">
        <f>IF(ISNA(MATCH($AD122,'Overlap Study'!B$53:B$100,0)),0,1)</f>
        <v>0</v>
      </c>
      <c r="AT122" s="201">
        <v>237</v>
      </c>
      <c r="AU122" s="222">
        <f t="shared" si="25"/>
        <v>1</v>
      </c>
      <c r="AV122" s="99">
        <f>IF(ISNA(MATCH($AT122,'Overlap Study'!$BU$166:$BU$213,0)),0,1)</f>
        <v>0</v>
      </c>
      <c r="AW122" s="99">
        <f>IF(ISNA(MATCH(AT122,'Overlap Study'!BJ$166:BJ$213,0)),0,1)</f>
        <v>0</v>
      </c>
      <c r="AX122" s="99">
        <f>IF(ISNA(MATCH($AT122,'Overlap Study'!AZ$166:AZ$213,0)),0,1)</f>
        <v>0</v>
      </c>
      <c r="AY122" s="99">
        <f>IF(ISNA(MATCH($AT122,'Overlap Study'!AT$166:AT$213,0)),0,1)</f>
        <v>0</v>
      </c>
      <c r="AZ122" s="99">
        <f>IF(ISNA(MATCH($AT122,'Overlap Study'!AN$166:AN$213,0)),0,1)</f>
        <v>0</v>
      </c>
      <c r="BA122" s="99">
        <f>IF(ISNA(MATCH($AT122,'Overlap Study'!AH$166:AH$213,0)),0,1)</f>
        <v>0</v>
      </c>
      <c r="BB122" s="117">
        <f>IF(ISNA(MATCH(AT122,'Overlap Study'!$AB$166:$AB$213,0)),0,1)</f>
        <v>1</v>
      </c>
      <c r="BC122" s="99">
        <f>IF(ISNA(MATCH($AT122,'Overlap Study'!$V$166:$V$213,0)),0,1)</f>
        <v>0</v>
      </c>
      <c r="BD122" s="99">
        <f>IF(ISNA(MATCH($AT122,'Overlap Study'!$P$166:$P$213,0)),0,1)</f>
        <v>0</v>
      </c>
      <c r="BE122" s="99"/>
      <c r="BF122" s="110"/>
      <c r="BH122" s="100"/>
    </row>
    <row r="123" spans="2:71">
      <c r="B123" s="112">
        <v>65</v>
      </c>
      <c r="C123" s="99">
        <f t="shared" si="30"/>
        <v>3</v>
      </c>
      <c r="D123" s="110">
        <f t="shared" si="31"/>
        <v>0</v>
      </c>
      <c r="F123" s="109">
        <v>8</v>
      </c>
      <c r="G123" s="202">
        <f t="shared" si="32"/>
        <v>1</v>
      </c>
      <c r="H123" s="10">
        <v>2</v>
      </c>
      <c r="AB123" s="123">
        <f t="shared" si="29"/>
        <v>122</v>
      </c>
      <c r="AC123">
        <f t="shared" ca="1" si="27"/>
        <v>1</v>
      </c>
      <c r="AD123" s="111">
        <v>8</v>
      </c>
      <c r="AE123" s="109">
        <f ca="1">SUM(INDIRECT(CONCATENATE(AA$5,AB123+1)):INDIRECT(CONCATENATE(AA$6,AB123+1)))</f>
        <v>2</v>
      </c>
      <c r="AF123" s="117">
        <f>IF(ISNA(MATCH(AD123,'Overlap Study'!BU$62:BU$157,0)),0,1)</f>
        <v>0</v>
      </c>
      <c r="AG123" s="99">
        <f>IF(ISNA(MATCH(AD123,'Overlap Study'!BJ$62:BJ$157,0)),0,1)</f>
        <v>0</v>
      </c>
      <c r="AH123" s="99">
        <f>IF(ISNA(MATCH($AD123,'Overlap Study'!AZ$62:AZ$157,0)),0,1)</f>
        <v>1</v>
      </c>
      <c r="AI123" s="99">
        <f>IF(ISNA(MATCH($AD123,'Overlap Study'!AT$62:AT$157,0)),0,1)</f>
        <v>0</v>
      </c>
      <c r="AJ123" s="99">
        <f>IF(ISNA(MATCH($AD123,'Overlap Study'!AN$62:AN$157,0)),0,1)</f>
        <v>0</v>
      </c>
      <c r="AK123" s="110">
        <f>IF(ISNA(MATCH($AD123,'Overlap Study'!AH$62:AH$157,0)),0,1)</f>
        <v>0</v>
      </c>
      <c r="AL123" s="117">
        <f>IF(ISNA(MATCH($AD123,'Overlap Study'!AB$62:AB$157,0)),0,1)</f>
        <v>0</v>
      </c>
      <c r="AM123" s="99">
        <f>IF(ISNA(MATCH($AD123,'Overlap Study'!V$62:V$157,0)),0,1)</f>
        <v>0</v>
      </c>
      <c r="AN123" s="99">
        <f>IF(ISNA(MATCH($AD123,'Overlap Study'!P$62:P$157,0)),0,1)</f>
        <v>0</v>
      </c>
      <c r="AO123" s="99">
        <f>IF(ISNA(MATCH($AD123,'Overlap Study'!H$53:H$132,0)),0,1)</f>
        <v>1</v>
      </c>
      <c r="AP123" s="110">
        <f>IF(ISNA(MATCH($AD123,'Overlap Study'!B$53:B$100,0)),0,1)</f>
        <v>0</v>
      </c>
      <c r="AT123" s="169">
        <v>247</v>
      </c>
      <c r="AU123" s="222">
        <f t="shared" si="25"/>
        <v>1</v>
      </c>
      <c r="AV123" s="99">
        <f>IF(ISNA(MATCH($AT123,'Overlap Study'!$BU$166:$BU$213,0)),0,1)</f>
        <v>0</v>
      </c>
      <c r="AW123" s="99">
        <f>IF(ISNA(MATCH(AT123,'Overlap Study'!BJ$166:BJ$213,0)),0,1)</f>
        <v>1</v>
      </c>
      <c r="AX123" s="99">
        <f>IF(ISNA(MATCH($AT123,'Overlap Study'!AZ$166:AZ$213,0)),0,1)</f>
        <v>0</v>
      </c>
      <c r="AY123" s="99">
        <f>IF(ISNA(MATCH($AT123,'Overlap Study'!AT$166:AT$213,0)),0,1)</f>
        <v>0</v>
      </c>
      <c r="AZ123" s="99">
        <f>IF(ISNA(MATCH($AT123,'Overlap Study'!AN$166:AN$213,0)),0,1)</f>
        <v>0</v>
      </c>
      <c r="BA123" s="99">
        <f>IF(ISNA(MATCH($AT123,'Overlap Study'!AH$166:AH$213,0)),0,1)</f>
        <v>0</v>
      </c>
      <c r="BB123" s="117">
        <f>IF(ISNA(MATCH(AT123,'Overlap Study'!$AB$166:$AB$213,0)),0,1)</f>
        <v>0</v>
      </c>
      <c r="BC123" s="99">
        <f>IF(ISNA(MATCH($AT123,'Overlap Study'!$V$166:$V$213,0)),0,1)</f>
        <v>0</v>
      </c>
      <c r="BD123" s="99">
        <f>IF(ISNA(MATCH($AT123,'Overlap Study'!$P$166:$P$213,0)),0,1)</f>
        <v>0</v>
      </c>
      <c r="BE123" s="99"/>
      <c r="BF123" s="110"/>
      <c r="BH123" s="158"/>
    </row>
    <row r="124" spans="2:71">
      <c r="B124" s="109">
        <v>65</v>
      </c>
      <c r="C124" s="99">
        <f t="shared" si="30"/>
        <v>4</v>
      </c>
      <c r="D124" s="110">
        <f t="shared" si="31"/>
        <v>0</v>
      </c>
      <c r="F124" s="109">
        <v>22</v>
      </c>
      <c r="G124" s="202">
        <f t="shared" si="32"/>
        <v>1</v>
      </c>
      <c r="H124" s="10">
        <v>2</v>
      </c>
      <c r="AB124" s="123">
        <f t="shared" si="29"/>
        <v>123</v>
      </c>
      <c r="AC124">
        <f t="shared" ca="1" si="27"/>
        <v>1</v>
      </c>
      <c r="AD124" s="109">
        <v>22</v>
      </c>
      <c r="AE124" s="109">
        <f ca="1">SUM(INDIRECT(CONCATENATE(AA$5,AB124+1)):INDIRECT(CONCATENATE(AA$6,AB124+1)))</f>
        <v>2</v>
      </c>
      <c r="AF124" s="117">
        <f>IF(ISNA(MATCH(AD124,'Overlap Study'!BU$62:BU$157,0)),0,1)</f>
        <v>0</v>
      </c>
      <c r="AG124" s="99">
        <f>IF(ISNA(MATCH(AD124,'Overlap Study'!BJ$62:BJ$157,0)),0,1)</f>
        <v>0</v>
      </c>
      <c r="AH124" s="99">
        <f>IF(ISNA(MATCH($AD124,'Overlap Study'!AZ$62:AZ$157,0)),0,1)</f>
        <v>0</v>
      </c>
      <c r="AI124" s="99">
        <f>IF(ISNA(MATCH($AD124,'Overlap Study'!AT$62:AT$157,0)),0,1)</f>
        <v>0</v>
      </c>
      <c r="AJ124" s="99">
        <f>IF(ISNA(MATCH($AD124,'Overlap Study'!AN$62:AN$157,0)),0,1)</f>
        <v>0</v>
      </c>
      <c r="AK124" s="110">
        <f>IF(ISNA(MATCH($AD124,'Overlap Study'!AH$62:AH$157,0)),0,1)</f>
        <v>1</v>
      </c>
      <c r="AL124" s="117">
        <f>IF(ISNA(MATCH($AD124,'Overlap Study'!AB$62:AB$157,0)),0,1)</f>
        <v>0</v>
      </c>
      <c r="AM124" s="99">
        <f>IF(ISNA(MATCH($AD124,'Overlap Study'!V$62:V$157,0)),0,1)</f>
        <v>0</v>
      </c>
      <c r="AN124" s="99">
        <f>IF(ISNA(MATCH($AD124,'Overlap Study'!P$62:P$157,0)),0,1)</f>
        <v>0</v>
      </c>
      <c r="AO124" s="99">
        <f>IF(ISNA(MATCH($AD124,'Overlap Study'!H$53:H$132,0)),0,1)</f>
        <v>0</v>
      </c>
      <c r="AP124" s="110">
        <f>IF(ISNA(MATCH($AD124,'Overlap Study'!B$53:B$100,0)),0,1)</f>
        <v>1</v>
      </c>
      <c r="AT124" s="201">
        <v>279</v>
      </c>
      <c r="AU124" s="222">
        <f t="shared" si="25"/>
        <v>1</v>
      </c>
      <c r="AV124" s="99">
        <f>IF(ISNA(MATCH($AT124,'Overlap Study'!$BU$166:$BU$213,0)),0,1)</f>
        <v>0</v>
      </c>
      <c r="AW124" s="99">
        <f>IF(ISNA(MATCH(AT124,'Overlap Study'!BJ$166:BJ$213,0)),0,1)</f>
        <v>0</v>
      </c>
      <c r="AX124" s="99">
        <f>IF(ISNA(MATCH($AT124,'Overlap Study'!AZ$166:AZ$213,0)),0,1)</f>
        <v>0</v>
      </c>
      <c r="AY124" s="99">
        <f>IF(ISNA(MATCH($AT124,'Overlap Study'!AT$166:AT$213,0)),0,1)</f>
        <v>0</v>
      </c>
      <c r="AZ124" s="99">
        <f>IF(ISNA(MATCH($AT124,'Overlap Study'!AN$166:AN$213,0)),0,1)</f>
        <v>0</v>
      </c>
      <c r="BA124" s="99">
        <f>IF(ISNA(MATCH($AT124,'Overlap Study'!AH$166:AH$213,0)),0,1)</f>
        <v>0</v>
      </c>
      <c r="BB124" s="117">
        <f>IF(ISNA(MATCH(AT124,'Overlap Study'!$AB$166:$AB$213,0)),0,1)</f>
        <v>1</v>
      </c>
      <c r="BC124" s="99">
        <f>IF(ISNA(MATCH($AT124,'Overlap Study'!$V$166:$V$213,0)),0,1)</f>
        <v>0</v>
      </c>
      <c r="BD124" s="99">
        <f>IF(ISNA(MATCH($AT124,'Overlap Study'!$P$166:$P$213,0)),0,1)</f>
        <v>0</v>
      </c>
      <c r="BE124" s="99"/>
      <c r="BF124" s="110"/>
      <c r="BH124" s="100"/>
    </row>
    <row r="125" spans="2:71">
      <c r="B125" s="109">
        <v>65</v>
      </c>
      <c r="C125" s="99">
        <f t="shared" si="30"/>
        <v>5</v>
      </c>
      <c r="D125" s="110">
        <f t="shared" si="31"/>
        <v>0</v>
      </c>
      <c r="F125" s="113">
        <v>37</v>
      </c>
      <c r="G125" s="202">
        <f t="shared" si="32"/>
        <v>1</v>
      </c>
      <c r="H125" s="10">
        <v>2</v>
      </c>
      <c r="AB125" s="123">
        <f t="shared" si="29"/>
        <v>124</v>
      </c>
      <c r="AC125">
        <f t="shared" ca="1" si="27"/>
        <v>1</v>
      </c>
      <c r="AD125" s="109">
        <v>37</v>
      </c>
      <c r="AE125" s="109">
        <f ca="1">SUM(INDIRECT(CONCATENATE(AA$5,AB125+1)):INDIRECT(CONCATENATE(AA$6,AB125+1)))</f>
        <v>2</v>
      </c>
      <c r="AF125" s="117">
        <f>IF(ISNA(MATCH(AD125,'Overlap Study'!BU$62:BU$157,0)),0,1)</f>
        <v>0</v>
      </c>
      <c r="AG125" s="99">
        <f>IF(ISNA(MATCH(AD125,'Overlap Study'!BJ$62:BJ$157,0)),0,1)</f>
        <v>0</v>
      </c>
      <c r="AH125" s="99">
        <f>IF(ISNA(MATCH($AD125,'Overlap Study'!AZ$62:AZ$157,0)),0,1)</f>
        <v>0</v>
      </c>
      <c r="AI125" s="99">
        <f>IF(ISNA(MATCH($AD125,'Overlap Study'!AT$62:AT$157,0)),0,1)</f>
        <v>0</v>
      </c>
      <c r="AJ125" s="99">
        <f>IF(ISNA(MATCH($AD125,'Overlap Study'!AN$62:AN$157,0)),0,1)</f>
        <v>0</v>
      </c>
      <c r="AK125" s="110">
        <f>IF(ISNA(MATCH($AD125,'Overlap Study'!AH$62:AH$157,0)),0,1)</f>
        <v>0</v>
      </c>
      <c r="AL125" s="117">
        <f>IF(ISNA(MATCH($AD125,'Overlap Study'!AB$62:AB$157,0)),0,1)</f>
        <v>0</v>
      </c>
      <c r="AM125" s="99">
        <f>IF(ISNA(MATCH($AD125,'Overlap Study'!V$62:V$157,0)),0,1)</f>
        <v>0</v>
      </c>
      <c r="AN125" s="99">
        <f>IF(ISNA(MATCH($AD125,'Overlap Study'!P$62:P$157,0)),0,1)</f>
        <v>0</v>
      </c>
      <c r="AO125" s="99">
        <f>IF(ISNA(MATCH($AD125,'Overlap Study'!H$53:H$132,0)),0,1)</f>
        <v>1</v>
      </c>
      <c r="AP125" s="110">
        <f>IF(ISNA(MATCH($AD125,'Overlap Study'!B$53:B$100,0)),0,1)</f>
        <v>1</v>
      </c>
      <c r="AT125" s="201">
        <v>288</v>
      </c>
      <c r="AU125" s="222">
        <f t="shared" si="25"/>
        <v>1</v>
      </c>
      <c r="AV125" s="99">
        <f>IF(ISNA(MATCH($AT125,'Overlap Study'!$BU$166:$BU$213,0)),0,1)</f>
        <v>0</v>
      </c>
      <c r="AW125" s="99">
        <f>IF(ISNA(MATCH(AT125,'Overlap Study'!BJ$166:BJ$213,0)),0,1)</f>
        <v>0</v>
      </c>
      <c r="AX125" s="99">
        <f>IF(ISNA(MATCH($AT125,'Overlap Study'!AZ$166:AZ$213,0)),0,1)</f>
        <v>0</v>
      </c>
      <c r="AY125" s="99">
        <f>IF(ISNA(MATCH($AT125,'Overlap Study'!AT$166:AT$213,0)),0,1)</f>
        <v>0</v>
      </c>
      <c r="AZ125" s="99">
        <f>IF(ISNA(MATCH($AT125,'Overlap Study'!AN$166:AN$213,0)),0,1)</f>
        <v>0</v>
      </c>
      <c r="BA125" s="99">
        <f>IF(ISNA(MATCH($AT125,'Overlap Study'!AH$166:AH$213,0)),0,1)</f>
        <v>0</v>
      </c>
      <c r="BB125" s="117">
        <f>IF(ISNA(MATCH(AT125,'Overlap Study'!$AB$166:$AB$213,0)),0,1)</f>
        <v>1</v>
      </c>
      <c r="BC125" s="99">
        <f>IF(ISNA(MATCH($AT125,'Overlap Study'!$V$166:$V$213,0)),0,1)</f>
        <v>0</v>
      </c>
      <c r="BD125" s="99">
        <f>IF(ISNA(MATCH($AT125,'Overlap Study'!$P$166:$P$213,0)),0,1)</f>
        <v>0</v>
      </c>
      <c r="BE125" s="99"/>
      <c r="BF125" s="110"/>
      <c r="BH125" s="100"/>
    </row>
    <row r="126" spans="2:71">
      <c r="B126" s="109">
        <v>65</v>
      </c>
      <c r="C126" s="99">
        <f t="shared" si="30"/>
        <v>6</v>
      </c>
      <c r="D126" s="110">
        <f t="shared" si="31"/>
        <v>0</v>
      </c>
      <c r="F126" s="109">
        <v>39</v>
      </c>
      <c r="G126" s="202">
        <f t="shared" si="32"/>
        <v>1</v>
      </c>
      <c r="H126" s="10">
        <v>2</v>
      </c>
      <c r="AB126" s="123">
        <f t="shared" si="29"/>
        <v>125</v>
      </c>
      <c r="AC126">
        <f t="shared" ca="1" si="27"/>
        <v>1</v>
      </c>
      <c r="AD126" s="109">
        <v>39</v>
      </c>
      <c r="AE126" s="109">
        <f ca="1">SUM(INDIRECT(CONCATENATE(AA$5,AB126+1)):INDIRECT(CONCATENATE(AA$6,AB126+1)))</f>
        <v>2</v>
      </c>
      <c r="AF126" s="117">
        <f>IF(ISNA(MATCH(AD126,'Overlap Study'!BU$62:BU$157,0)),0,1)</f>
        <v>0</v>
      </c>
      <c r="AG126" s="99">
        <f>IF(ISNA(MATCH(AD126,'Overlap Study'!BJ$62:BJ$157,0)),0,1)</f>
        <v>0</v>
      </c>
      <c r="AH126" s="99">
        <f>IF(ISNA(MATCH($AD126,'Overlap Study'!AZ$62:AZ$157,0)),0,1)</f>
        <v>1</v>
      </c>
      <c r="AI126" s="99">
        <f>IF(ISNA(MATCH($AD126,'Overlap Study'!AT$62:AT$157,0)),0,1)</f>
        <v>1</v>
      </c>
      <c r="AJ126" s="99">
        <f>IF(ISNA(MATCH($AD126,'Overlap Study'!AN$62:AN$157,0)),0,1)</f>
        <v>0</v>
      </c>
      <c r="AK126" s="110">
        <f>IF(ISNA(MATCH($AD126,'Overlap Study'!AH$62:AH$157,0)),0,1)</f>
        <v>0</v>
      </c>
      <c r="AL126" s="117">
        <f>IF(ISNA(MATCH($AD126,'Overlap Study'!AB$62:AB$157,0)),0,1)</f>
        <v>0</v>
      </c>
      <c r="AM126" s="99">
        <f>IF(ISNA(MATCH($AD126,'Overlap Study'!V$62:V$157,0)),0,1)</f>
        <v>0</v>
      </c>
      <c r="AN126" s="99">
        <f>IF(ISNA(MATCH($AD126,'Overlap Study'!P$62:P$157,0)),0,1)</f>
        <v>0</v>
      </c>
      <c r="AO126" s="99">
        <f>IF(ISNA(MATCH($AD126,'Overlap Study'!H$53:H$132,0)),0,1)</f>
        <v>0</v>
      </c>
      <c r="AP126" s="110">
        <f>IF(ISNA(MATCH($AD126,'Overlap Study'!B$53:B$100,0)),0,1)</f>
        <v>0</v>
      </c>
      <c r="AT126" s="169">
        <v>291</v>
      </c>
      <c r="AU126" s="222">
        <f t="shared" si="25"/>
        <v>1</v>
      </c>
      <c r="AV126" s="99">
        <f>IF(ISNA(MATCH($AT126,'Overlap Study'!$BU$166:$BU$213,0)),0,1)</f>
        <v>0</v>
      </c>
      <c r="AW126" s="99">
        <f>IF(ISNA(MATCH(AT126,'Overlap Study'!BJ$166:BJ$213,0)),0,1)</f>
        <v>0</v>
      </c>
      <c r="AX126" s="99">
        <f>IF(ISNA(MATCH($AT126,'Overlap Study'!AZ$166:AZ$213,0)),0,1)</f>
        <v>0</v>
      </c>
      <c r="AY126" s="99">
        <f>IF(ISNA(MATCH($AT126,'Overlap Study'!AT$166:AT$213,0)),0,1)</f>
        <v>0</v>
      </c>
      <c r="AZ126" s="99">
        <f>IF(ISNA(MATCH($AT126,'Overlap Study'!AN$166:AN$213,0)),0,1)</f>
        <v>1</v>
      </c>
      <c r="BA126" s="99">
        <f>IF(ISNA(MATCH($AT126,'Overlap Study'!AH$166:AH$213,0)),0,1)</f>
        <v>0</v>
      </c>
      <c r="BB126" s="117">
        <f>IF(ISNA(MATCH(AT126,'Overlap Study'!$AB$166:$AB$213,0)),0,1)</f>
        <v>0</v>
      </c>
      <c r="BC126" s="99">
        <f>IF(ISNA(MATCH($AT126,'Overlap Study'!$V$166:$V$213,0)),0,1)</f>
        <v>0</v>
      </c>
      <c r="BD126" s="99">
        <f>IF(ISNA(MATCH($AT126,'Overlap Study'!$P$166:$P$213,0)),0,1)</f>
        <v>0</v>
      </c>
      <c r="BE126" s="99"/>
      <c r="BF126" s="110"/>
    </row>
    <row r="127" spans="2:71">
      <c r="B127" s="109">
        <v>65</v>
      </c>
      <c r="C127" s="99">
        <f t="shared" si="30"/>
        <v>7</v>
      </c>
      <c r="D127" s="110">
        <f t="shared" si="31"/>
        <v>0</v>
      </c>
      <c r="F127" s="109">
        <v>41</v>
      </c>
      <c r="G127" s="202">
        <f t="shared" si="32"/>
        <v>1</v>
      </c>
      <c r="H127" s="10">
        <v>2</v>
      </c>
      <c r="AB127" s="123">
        <f t="shared" si="29"/>
        <v>126</v>
      </c>
      <c r="AC127">
        <f t="shared" ca="1" si="27"/>
        <v>1</v>
      </c>
      <c r="AD127" s="109">
        <v>41</v>
      </c>
      <c r="AE127" s="109">
        <f ca="1">SUM(INDIRECT(CONCATENATE(AA$5,AB127+1)):INDIRECT(CONCATENATE(AA$6,AB127+1)))</f>
        <v>2</v>
      </c>
      <c r="AF127" s="117">
        <f>IF(ISNA(MATCH(AD127,'Overlap Study'!BU$62:BU$157,0)),0,1)</f>
        <v>0</v>
      </c>
      <c r="AG127" s="99">
        <f>IF(ISNA(MATCH(AD127,'Overlap Study'!BJ$62:BJ$157,0)),0,1)</f>
        <v>0</v>
      </c>
      <c r="AH127" s="99">
        <f>IF(ISNA(MATCH($AD127,'Overlap Study'!AZ$62:AZ$157,0)),0,1)</f>
        <v>1</v>
      </c>
      <c r="AI127" s="99">
        <f>IF(ISNA(MATCH($AD127,'Overlap Study'!AT$62:AT$157,0)),0,1)</f>
        <v>0</v>
      </c>
      <c r="AJ127" s="99">
        <f>IF(ISNA(MATCH($AD127,'Overlap Study'!AN$62:AN$157,0)),0,1)</f>
        <v>0</v>
      </c>
      <c r="AK127" s="110">
        <f>IF(ISNA(MATCH($AD127,'Overlap Study'!AH$62:AH$157,0)),0,1)</f>
        <v>0</v>
      </c>
      <c r="AL127" s="117">
        <f>IF(ISNA(MATCH($AD127,'Overlap Study'!AB$62:AB$157,0)),0,1)</f>
        <v>0</v>
      </c>
      <c r="AM127" s="99">
        <f>IF(ISNA(MATCH($AD127,'Overlap Study'!V$62:V$157,0)),0,1)</f>
        <v>0</v>
      </c>
      <c r="AN127" s="99">
        <f>IF(ISNA(MATCH($AD127,'Overlap Study'!P$62:P$157,0)),0,1)</f>
        <v>0</v>
      </c>
      <c r="AO127" s="99">
        <f>IF(ISNA(MATCH($AD127,'Overlap Study'!H$53:H$132,0)),0,1)</f>
        <v>0</v>
      </c>
      <c r="AP127" s="110">
        <f>IF(ISNA(MATCH($AD127,'Overlap Study'!B$53:B$100,0)),0,1)</f>
        <v>1</v>
      </c>
      <c r="AT127" s="169">
        <v>294</v>
      </c>
      <c r="AU127" s="222">
        <f t="shared" si="25"/>
        <v>1</v>
      </c>
      <c r="AV127" s="99">
        <f>IF(ISNA(MATCH($AT127,'Overlap Study'!$BU$166:$BU$213,0)),0,1)</f>
        <v>1</v>
      </c>
      <c r="AW127" s="99">
        <f>IF(ISNA(MATCH(AT127,'Overlap Study'!BJ$166:BJ$213,0)),0,1)</f>
        <v>0</v>
      </c>
      <c r="AX127" s="99">
        <f>IF(ISNA(MATCH($AT127,'Overlap Study'!AZ$166:AZ$213,0)),0,1)</f>
        <v>0</v>
      </c>
      <c r="AY127" s="99">
        <f>IF(ISNA(MATCH($AT127,'Overlap Study'!AT$166:AT$213,0)),0,1)</f>
        <v>0</v>
      </c>
      <c r="AZ127" s="99">
        <f>IF(ISNA(MATCH($AT127,'Overlap Study'!AN$166:AN$213,0)),0,1)</f>
        <v>0</v>
      </c>
      <c r="BA127" s="99">
        <f>IF(ISNA(MATCH($AT127,'Overlap Study'!AH$166:AH$213,0)),0,1)</f>
        <v>0</v>
      </c>
      <c r="BB127" s="117">
        <f>IF(ISNA(MATCH(AT127,'Overlap Study'!$AB$166:$AB$213,0)),0,1)</f>
        <v>0</v>
      </c>
      <c r="BC127" s="99">
        <f>IF(ISNA(MATCH($AT127,'Overlap Study'!$V$166:$V$213,0)),0,1)</f>
        <v>0</v>
      </c>
      <c r="BD127" s="99">
        <f>IF(ISNA(MATCH($AT127,'Overlap Study'!$P$166:$P$213,0)),0,1)</f>
        <v>0</v>
      </c>
      <c r="BE127" s="99"/>
      <c r="BF127" s="110"/>
    </row>
    <row r="128" spans="2:71">
      <c r="B128" s="211">
        <v>65</v>
      </c>
      <c r="C128" s="99">
        <f t="shared" si="30"/>
        <v>8</v>
      </c>
      <c r="D128" s="110">
        <f t="shared" si="31"/>
        <v>8</v>
      </c>
      <c r="F128" s="109">
        <v>57</v>
      </c>
      <c r="G128" s="202">
        <f t="shared" si="32"/>
        <v>1</v>
      </c>
      <c r="H128" s="10">
        <v>2</v>
      </c>
      <c r="AB128" s="123">
        <f t="shared" si="29"/>
        <v>127</v>
      </c>
      <c r="AC128">
        <f t="shared" ca="1" si="27"/>
        <v>1</v>
      </c>
      <c r="AD128" s="109">
        <v>57</v>
      </c>
      <c r="AE128" s="109">
        <f ca="1">SUM(INDIRECT(CONCATENATE(AA$5,AB128+1)):INDIRECT(CONCATENATE(AA$6,AB128+1)))</f>
        <v>2</v>
      </c>
      <c r="AF128" s="117">
        <f>IF(ISNA(MATCH(AD128,'Overlap Study'!BU$62:BU$157,0)),0,1)</f>
        <v>0</v>
      </c>
      <c r="AG128" s="99">
        <f>IF(ISNA(MATCH(AD128,'Overlap Study'!BJ$62:BJ$157,0)),0,1)</f>
        <v>0</v>
      </c>
      <c r="AH128" s="99">
        <f>IF(ISNA(MATCH($AD128,'Overlap Study'!AZ$62:AZ$157,0)),0,1)</f>
        <v>0</v>
      </c>
      <c r="AI128" s="99">
        <f>IF(ISNA(MATCH($AD128,'Overlap Study'!AT$62:AT$157,0)),0,1)</f>
        <v>0</v>
      </c>
      <c r="AJ128" s="99">
        <f>IF(ISNA(MATCH($AD128,'Overlap Study'!AN$62:AN$157,0)),0,1)</f>
        <v>0</v>
      </c>
      <c r="AK128" s="110">
        <f>IF(ISNA(MATCH($AD128,'Overlap Study'!AH$62:AH$157,0)),0,1)</f>
        <v>0</v>
      </c>
      <c r="AL128" s="117">
        <f>IF(ISNA(MATCH($AD128,'Overlap Study'!AB$62:AB$157,0)),0,1)</f>
        <v>1</v>
      </c>
      <c r="AM128" s="99">
        <f>IF(ISNA(MATCH($AD128,'Overlap Study'!V$62:V$157,0)),0,1)</f>
        <v>0</v>
      </c>
      <c r="AN128" s="99">
        <f>IF(ISNA(MATCH($AD128,'Overlap Study'!P$62:P$157,0)),0,1)</f>
        <v>1</v>
      </c>
      <c r="AO128" s="99">
        <f>IF(ISNA(MATCH($AD128,'Overlap Study'!H$53:H$132,0)),0,1)</f>
        <v>0</v>
      </c>
      <c r="AP128" s="110">
        <f>IF(ISNA(MATCH($AD128,'Overlap Study'!B$53:B$100,0)),0,1)</f>
        <v>0</v>
      </c>
      <c r="AT128" s="169">
        <v>296</v>
      </c>
      <c r="AU128" s="222">
        <f t="shared" si="25"/>
        <v>1</v>
      </c>
      <c r="AV128" s="99">
        <f>IF(ISNA(MATCH($AT128,'Overlap Study'!$BU$166:$BU$213,0)),0,1)</f>
        <v>0</v>
      </c>
      <c r="AW128" s="99">
        <f>IF(ISNA(MATCH(AT128,'Overlap Study'!BJ$166:BJ$213,0)),0,1)</f>
        <v>0</v>
      </c>
      <c r="AX128" s="99">
        <f>IF(ISNA(MATCH($AT128,'Overlap Study'!AZ$166:AZ$213,0)),0,1)</f>
        <v>0</v>
      </c>
      <c r="AY128" s="99">
        <f>IF(ISNA(MATCH($AT128,'Overlap Study'!AT$166:AT$213,0)),0,1)</f>
        <v>0</v>
      </c>
      <c r="AZ128" s="99">
        <f>IF(ISNA(MATCH($AT128,'Overlap Study'!AN$166:AN$213,0)),0,1)</f>
        <v>1</v>
      </c>
      <c r="BA128" s="99">
        <f>IF(ISNA(MATCH($AT128,'Overlap Study'!AH$166:AH$213,0)),0,1)</f>
        <v>0</v>
      </c>
      <c r="BB128" s="117">
        <f>IF(ISNA(MATCH(AT128,'Overlap Study'!$AB$166:$AB$213,0)),0,1)</f>
        <v>0</v>
      </c>
      <c r="BC128" s="99">
        <f>IF(ISNA(MATCH($AT128,'Overlap Study'!$V$166:$V$213,0)),0,1)</f>
        <v>0</v>
      </c>
      <c r="BD128" s="99">
        <f>IF(ISNA(MATCH($AT128,'Overlap Study'!$P$166:$P$213,0)),0,1)</f>
        <v>0</v>
      </c>
      <c r="BE128" s="99"/>
      <c r="BF128" s="110"/>
    </row>
    <row r="129" spans="2:58">
      <c r="B129" s="111">
        <v>66</v>
      </c>
      <c r="C129" s="99">
        <f t="shared" si="30"/>
        <v>1</v>
      </c>
      <c r="D129" s="110">
        <f t="shared" si="31"/>
        <v>0</v>
      </c>
      <c r="F129" s="113">
        <v>75</v>
      </c>
      <c r="G129" s="202">
        <f t="shared" si="32"/>
        <v>1</v>
      </c>
      <c r="H129" s="10">
        <v>2</v>
      </c>
      <c r="AB129" s="123">
        <f t="shared" si="29"/>
        <v>128</v>
      </c>
      <c r="AC129">
        <f t="shared" ca="1" si="27"/>
        <v>1</v>
      </c>
      <c r="AD129" s="109">
        <v>75</v>
      </c>
      <c r="AE129" s="109">
        <f ca="1">SUM(INDIRECT(CONCATENATE(AA$5,AB129+1)):INDIRECT(CONCATENATE(AA$6,AB129+1)))</f>
        <v>2</v>
      </c>
      <c r="AF129" s="117">
        <f>IF(ISNA(MATCH(AD129,'Overlap Study'!BU$62:BU$157,0)),0,1)</f>
        <v>0</v>
      </c>
      <c r="AG129" s="99">
        <f>IF(ISNA(MATCH(AD129,'Overlap Study'!BJ$62:BJ$157,0)),0,1)</f>
        <v>0</v>
      </c>
      <c r="AH129" s="99">
        <f>IF(ISNA(MATCH($AD129,'Overlap Study'!AZ$62:AZ$157,0)),0,1)</f>
        <v>0</v>
      </c>
      <c r="AI129" s="99">
        <f>IF(ISNA(MATCH($AD129,'Overlap Study'!AT$62:AT$157,0)),0,1)</f>
        <v>0</v>
      </c>
      <c r="AJ129" s="99">
        <f>IF(ISNA(MATCH($AD129,'Overlap Study'!AN$62:AN$157,0)),0,1)</f>
        <v>0</v>
      </c>
      <c r="AK129" s="110">
        <f>IF(ISNA(MATCH($AD129,'Overlap Study'!AH$62:AH$157,0)),0,1)</f>
        <v>0</v>
      </c>
      <c r="AL129" s="117">
        <f>IF(ISNA(MATCH($AD129,'Overlap Study'!AB$62:AB$157,0)),0,1)</f>
        <v>0</v>
      </c>
      <c r="AM129" s="99">
        <f>IF(ISNA(MATCH($AD129,'Overlap Study'!V$62:V$157,0)),0,1)</f>
        <v>0</v>
      </c>
      <c r="AN129" s="99">
        <f>IF(ISNA(MATCH($AD129,'Overlap Study'!P$62:P$157,0)),0,1)</f>
        <v>0</v>
      </c>
      <c r="AO129" s="99">
        <f>IF(ISNA(MATCH($AD129,'Overlap Study'!H$53:H$132,0)),0,1)</f>
        <v>1</v>
      </c>
      <c r="AP129" s="110">
        <f>IF(ISNA(MATCH($AD129,'Overlap Study'!B$53:B$100,0)),0,1)</f>
        <v>1</v>
      </c>
      <c r="AT129" s="201">
        <v>303</v>
      </c>
      <c r="AU129" s="222">
        <f t="shared" si="25"/>
        <v>1</v>
      </c>
      <c r="AV129" s="99">
        <f>IF(ISNA(MATCH($AT129,'Overlap Study'!$BU$166:$BU$213,0)),0,1)</f>
        <v>0</v>
      </c>
      <c r="AW129" s="99">
        <f>IF(ISNA(MATCH(AT129,'Overlap Study'!BJ$166:BJ$213,0)),0,1)</f>
        <v>0</v>
      </c>
      <c r="AX129" s="99">
        <f>IF(ISNA(MATCH($AT129,'Overlap Study'!AZ$166:AZ$213,0)),0,1)</f>
        <v>0</v>
      </c>
      <c r="AY129" s="99">
        <f>IF(ISNA(MATCH($AT129,'Overlap Study'!AT$166:AT$213,0)),0,1)</f>
        <v>0</v>
      </c>
      <c r="AZ129" s="99">
        <f>IF(ISNA(MATCH($AT129,'Overlap Study'!AN$166:AN$213,0)),0,1)</f>
        <v>0</v>
      </c>
      <c r="BA129" s="99">
        <f>IF(ISNA(MATCH($AT129,'Overlap Study'!AH$166:AH$213,0)),0,1)</f>
        <v>0</v>
      </c>
      <c r="BB129" s="117">
        <f>IF(ISNA(MATCH(AT129,'Overlap Study'!$AB$166:$AB$213,0)),0,1)</f>
        <v>0</v>
      </c>
      <c r="BC129" s="99">
        <f>IF(ISNA(MATCH($AT129,'Overlap Study'!$V$166:$V$213,0)),0,1)</f>
        <v>0</v>
      </c>
      <c r="BD129" s="99">
        <f>IF(ISNA(MATCH($AT129,'Overlap Study'!$P$166:$P$213,0)),0,1)</f>
        <v>1</v>
      </c>
      <c r="BE129" s="99"/>
      <c r="BF129" s="110"/>
    </row>
    <row r="130" spans="2:58">
      <c r="B130" s="112">
        <v>66</v>
      </c>
      <c r="C130" s="99">
        <f t="shared" si="30"/>
        <v>2</v>
      </c>
      <c r="D130" s="110">
        <f t="shared" si="31"/>
        <v>0</v>
      </c>
      <c r="F130" s="109">
        <v>86</v>
      </c>
      <c r="G130" s="202">
        <f t="shared" si="32"/>
        <v>1</v>
      </c>
      <c r="H130" s="10">
        <v>2</v>
      </c>
      <c r="AB130" s="123">
        <f t="shared" si="29"/>
        <v>129</v>
      </c>
      <c r="AC130">
        <f t="shared" ca="1" si="27"/>
        <v>1</v>
      </c>
      <c r="AD130" s="109">
        <v>86</v>
      </c>
      <c r="AE130" s="109">
        <f ca="1">SUM(INDIRECT(CONCATENATE(AA$5,AB130+1)):INDIRECT(CONCATENATE(AA$6,AB130+1)))</f>
        <v>2</v>
      </c>
      <c r="AF130" s="117">
        <f>IF(ISNA(MATCH(AD130,'Overlap Study'!BU$62:BU$157,0)),0,1)</f>
        <v>0</v>
      </c>
      <c r="AG130" s="99">
        <f>IF(ISNA(MATCH(AD130,'Overlap Study'!BJ$62:BJ$157,0)),0,1)</f>
        <v>0</v>
      </c>
      <c r="AH130" s="99">
        <f>IF(ISNA(MATCH($AD130,'Overlap Study'!AZ$62:AZ$157,0)),0,1)</f>
        <v>0</v>
      </c>
      <c r="AI130" s="99">
        <f>IF(ISNA(MATCH($AD130,'Overlap Study'!AT$62:AT$157,0)),0,1)</f>
        <v>0</v>
      </c>
      <c r="AJ130" s="99">
        <f>IF(ISNA(MATCH($AD130,'Overlap Study'!AN$62:AN$157,0)),0,1)</f>
        <v>1</v>
      </c>
      <c r="AK130" s="110">
        <f>IF(ISNA(MATCH($AD130,'Overlap Study'!AH$62:AH$157,0)),0,1)</f>
        <v>0</v>
      </c>
      <c r="AL130" s="117">
        <f>IF(ISNA(MATCH($AD130,'Overlap Study'!AB$62:AB$157,0)),0,1)</f>
        <v>0</v>
      </c>
      <c r="AM130" s="99">
        <f>IF(ISNA(MATCH($AD130,'Overlap Study'!V$62:V$157,0)),0,1)</f>
        <v>0</v>
      </c>
      <c r="AN130" s="99">
        <f>IF(ISNA(MATCH($AD130,'Overlap Study'!P$62:P$157,0)),0,1)</f>
        <v>1</v>
      </c>
      <c r="AO130" s="99">
        <f>IF(ISNA(MATCH($AD130,'Overlap Study'!H$53:H$132,0)),0,1)</f>
        <v>0</v>
      </c>
      <c r="AP130" s="110">
        <f>IF(ISNA(MATCH($AD130,'Overlap Study'!B$53:B$100,0)),0,1)</f>
        <v>0</v>
      </c>
      <c r="AT130" s="201">
        <v>308</v>
      </c>
      <c r="AU130" s="222">
        <f t="shared" ref="AU130:AU193" si="34">SUM(AV130:BF130)</f>
        <v>1</v>
      </c>
      <c r="AV130" s="99">
        <f>IF(ISNA(MATCH($AT130,'Overlap Study'!$BU$166:$BU$213,0)),0,1)</f>
        <v>0</v>
      </c>
      <c r="AW130" s="99">
        <f>IF(ISNA(MATCH(AT130,'Overlap Study'!BJ$166:BJ$213,0)),0,1)</f>
        <v>0</v>
      </c>
      <c r="AX130" s="99">
        <f>IF(ISNA(MATCH($AT130,'Overlap Study'!AZ$166:AZ$213,0)),0,1)</f>
        <v>0</v>
      </c>
      <c r="AY130" s="99">
        <f>IF(ISNA(MATCH($AT130,'Overlap Study'!AT$166:AT$213,0)),0,1)</f>
        <v>0</v>
      </c>
      <c r="AZ130" s="99">
        <f>IF(ISNA(MATCH($AT130,'Overlap Study'!AN$166:AN$213,0)),0,1)</f>
        <v>0</v>
      </c>
      <c r="BA130" s="99">
        <f>IF(ISNA(MATCH($AT130,'Overlap Study'!AH$166:AH$213,0)),0,1)</f>
        <v>0</v>
      </c>
      <c r="BB130" s="117">
        <f>IF(ISNA(MATCH(AT130,'Overlap Study'!$AB$166:$AB$213,0)),0,1)</f>
        <v>0</v>
      </c>
      <c r="BC130" s="99">
        <f>IF(ISNA(MATCH($AT130,'Overlap Study'!$V$166:$V$213,0)),0,1)</f>
        <v>0</v>
      </c>
      <c r="BD130" s="99">
        <f>IF(ISNA(MATCH($AT130,'Overlap Study'!$P$166:$P$213,0)),0,1)</f>
        <v>1</v>
      </c>
      <c r="BE130" s="99"/>
      <c r="BF130" s="110"/>
    </row>
    <row r="131" spans="2:58">
      <c r="B131" s="111">
        <v>66</v>
      </c>
      <c r="C131" s="99">
        <f t="shared" si="30"/>
        <v>3</v>
      </c>
      <c r="D131" s="110">
        <f t="shared" si="31"/>
        <v>0</v>
      </c>
      <c r="F131" s="109">
        <v>100</v>
      </c>
      <c r="G131" s="202">
        <f t="shared" si="32"/>
        <v>1</v>
      </c>
      <c r="H131" s="10">
        <v>2</v>
      </c>
      <c r="AB131" s="123">
        <f t="shared" si="29"/>
        <v>130</v>
      </c>
      <c r="AC131">
        <f t="shared" ref="AC131:AC194" ca="1" si="35">IF(AE131&gt;0,1,0)</f>
        <v>1</v>
      </c>
      <c r="AD131" s="109">
        <v>100</v>
      </c>
      <c r="AE131" s="109">
        <f ca="1">SUM(INDIRECT(CONCATENATE(AA$5,AB131+1)):INDIRECT(CONCATENATE(AA$6,AB131+1)))</f>
        <v>2</v>
      </c>
      <c r="AF131" s="117">
        <f>IF(ISNA(MATCH(AD131,'Overlap Study'!BU$62:BU$157,0)),0,1)</f>
        <v>0</v>
      </c>
      <c r="AG131" s="99">
        <f>IF(ISNA(MATCH(AD131,'Overlap Study'!BJ$62:BJ$157,0)),0,1)</f>
        <v>0</v>
      </c>
      <c r="AH131" s="99">
        <f>IF(ISNA(MATCH($AD131,'Overlap Study'!AZ$62:AZ$157,0)),0,1)</f>
        <v>1</v>
      </c>
      <c r="AI131" s="99">
        <f>IF(ISNA(MATCH($AD131,'Overlap Study'!AT$62:AT$157,0)),0,1)</f>
        <v>1</v>
      </c>
      <c r="AJ131" s="99">
        <f>IF(ISNA(MATCH($AD131,'Overlap Study'!AN$62:AN$157,0)),0,1)</f>
        <v>0</v>
      </c>
      <c r="AK131" s="110">
        <f>IF(ISNA(MATCH($AD131,'Overlap Study'!AH$62:AH$157,0)),0,1)</f>
        <v>0</v>
      </c>
      <c r="AL131" s="117">
        <f>IF(ISNA(MATCH($AD131,'Overlap Study'!AB$62:AB$157,0)),0,1)</f>
        <v>0</v>
      </c>
      <c r="AM131" s="99">
        <f>IF(ISNA(MATCH($AD131,'Overlap Study'!V$62:V$157,0)),0,1)</f>
        <v>0</v>
      </c>
      <c r="AN131" s="99">
        <f>IF(ISNA(MATCH($AD131,'Overlap Study'!P$62:P$157,0)),0,1)</f>
        <v>0</v>
      </c>
      <c r="AO131" s="99">
        <f>IF(ISNA(MATCH($AD131,'Overlap Study'!H$53:H$132,0)),0,1)</f>
        <v>0</v>
      </c>
      <c r="AP131" s="110">
        <f>IF(ISNA(MATCH($AD131,'Overlap Study'!B$53:B$100,0)),0,1)</f>
        <v>0</v>
      </c>
      <c r="AT131" s="201">
        <v>311</v>
      </c>
      <c r="AU131" s="222">
        <f t="shared" si="34"/>
        <v>1</v>
      </c>
      <c r="AV131" s="99">
        <f>IF(ISNA(MATCH($AT131,'Overlap Study'!$BU$166:$BU$213,0)),0,1)</f>
        <v>0</v>
      </c>
      <c r="AW131" s="99">
        <f>IF(ISNA(MATCH(AT131,'Overlap Study'!BJ$166:BJ$213,0)),0,1)</f>
        <v>0</v>
      </c>
      <c r="AX131" s="99">
        <f>IF(ISNA(MATCH($AT131,'Overlap Study'!AZ$166:AZ$213,0)),0,1)</f>
        <v>0</v>
      </c>
      <c r="AY131" s="99">
        <f>IF(ISNA(MATCH($AT131,'Overlap Study'!AT$166:AT$213,0)),0,1)</f>
        <v>0</v>
      </c>
      <c r="AZ131" s="99">
        <f>IF(ISNA(MATCH($AT131,'Overlap Study'!AN$166:AN$213,0)),0,1)</f>
        <v>0</v>
      </c>
      <c r="BA131" s="99">
        <f>IF(ISNA(MATCH($AT131,'Overlap Study'!AH$166:AH$213,0)),0,1)</f>
        <v>0</v>
      </c>
      <c r="BB131" s="117">
        <f>IF(ISNA(MATCH(AT131,'Overlap Study'!$AB$166:$AB$213,0)),0,1)</f>
        <v>0</v>
      </c>
      <c r="BC131" s="99">
        <f>IF(ISNA(MATCH($AT131,'Overlap Study'!$V$166:$V$213,0)),0,1)</f>
        <v>0</v>
      </c>
      <c r="BD131" s="99">
        <f>IF(ISNA(MATCH($AT131,'Overlap Study'!$P$166:$P$213,0)),0,1)</f>
        <v>1</v>
      </c>
      <c r="BE131" s="99"/>
      <c r="BF131" s="110"/>
    </row>
    <row r="132" spans="2:58">
      <c r="B132" s="109">
        <v>66</v>
      </c>
      <c r="C132" s="99">
        <f t="shared" si="30"/>
        <v>4</v>
      </c>
      <c r="D132" s="110">
        <f t="shared" si="31"/>
        <v>4</v>
      </c>
      <c r="F132" s="211">
        <v>125</v>
      </c>
      <c r="G132" s="202">
        <f t="shared" si="32"/>
        <v>1</v>
      </c>
      <c r="H132" s="10">
        <v>2</v>
      </c>
      <c r="AB132" s="123">
        <f t="shared" ref="AB132:AB195" si="36">AB131+1</f>
        <v>131</v>
      </c>
      <c r="AC132">
        <f t="shared" ca="1" si="35"/>
        <v>1</v>
      </c>
      <c r="AD132" s="109">
        <v>125</v>
      </c>
      <c r="AE132" s="109">
        <f ca="1">SUM(INDIRECT(CONCATENATE(AA$5,AB132+1)):INDIRECT(CONCATENATE(AA$6,AB132+1)))</f>
        <v>2</v>
      </c>
      <c r="AF132" s="117">
        <f>IF(ISNA(MATCH(AD132,'Overlap Study'!BU$62:BU$157,0)),0,1)</f>
        <v>0</v>
      </c>
      <c r="AG132" s="99">
        <f>IF(ISNA(MATCH(AD132,'Overlap Study'!BJ$62:BJ$157,0)),0,1)</f>
        <v>1</v>
      </c>
      <c r="AH132" s="99">
        <f>IF(ISNA(MATCH($AD132,'Overlap Study'!AZ$62:AZ$157,0)),0,1)</f>
        <v>0</v>
      </c>
      <c r="AI132" s="99">
        <f>IF(ISNA(MATCH($AD132,'Overlap Study'!AT$62:AT$157,0)),0,1)</f>
        <v>0</v>
      </c>
      <c r="AJ132" s="99">
        <f>IF(ISNA(MATCH($AD132,'Overlap Study'!AN$62:AN$157,0)),0,1)</f>
        <v>0</v>
      </c>
      <c r="AK132" s="110">
        <f>IF(ISNA(MATCH($AD132,'Overlap Study'!AH$62:AH$157,0)),0,1)</f>
        <v>0</v>
      </c>
      <c r="AL132" s="117">
        <f>IF(ISNA(MATCH($AD132,'Overlap Study'!AB$62:AB$157,0)),0,1)</f>
        <v>0</v>
      </c>
      <c r="AM132" s="99">
        <f>IF(ISNA(MATCH($AD132,'Overlap Study'!V$62:V$157,0)),0,1)</f>
        <v>0</v>
      </c>
      <c r="AN132" s="99">
        <f>IF(ISNA(MATCH($AD132,'Overlap Study'!P$62:P$157,0)),0,1)</f>
        <v>0</v>
      </c>
      <c r="AO132" s="99">
        <f>IF(ISNA(MATCH($AD132,'Overlap Study'!H$53:H$132,0)),0,1)</f>
        <v>1</v>
      </c>
      <c r="AP132" s="110">
        <f>IF(ISNA(MATCH($AD132,'Overlap Study'!B$53:B$100,0)),0,1)</f>
        <v>0</v>
      </c>
      <c r="AT132" s="201">
        <v>313</v>
      </c>
      <c r="AU132" s="222">
        <f t="shared" si="34"/>
        <v>1</v>
      </c>
      <c r="AV132" s="99">
        <f>IF(ISNA(MATCH($AT132,'Overlap Study'!$BU$166:$BU$213,0)),0,1)</f>
        <v>0</v>
      </c>
      <c r="AW132" s="99">
        <f>IF(ISNA(MATCH(AT132,'Overlap Study'!BJ$166:BJ$213,0)),0,1)</f>
        <v>0</v>
      </c>
      <c r="AX132" s="99">
        <f>IF(ISNA(MATCH($AT132,'Overlap Study'!AZ$166:AZ$213,0)),0,1)</f>
        <v>0</v>
      </c>
      <c r="AY132" s="99">
        <f>IF(ISNA(MATCH($AT132,'Overlap Study'!AT$166:AT$213,0)),0,1)</f>
        <v>0</v>
      </c>
      <c r="AZ132" s="99">
        <f>IF(ISNA(MATCH($AT132,'Overlap Study'!AN$166:AN$213,0)),0,1)</f>
        <v>0</v>
      </c>
      <c r="BA132" s="99">
        <f>IF(ISNA(MATCH($AT132,'Overlap Study'!AH$166:AH$213,0)),0,1)</f>
        <v>0</v>
      </c>
      <c r="BB132" s="117">
        <f>IF(ISNA(MATCH(AT132,'Overlap Study'!$AB$166:$AB$213,0)),0,1)</f>
        <v>0</v>
      </c>
      <c r="BC132" s="99">
        <f>IF(ISNA(MATCH($AT132,'Overlap Study'!$V$166:$V$213,0)),0,1)</f>
        <v>0</v>
      </c>
      <c r="BD132" s="99">
        <f>IF(ISNA(MATCH($AT132,'Overlap Study'!$P$166:$P$213,0)),0,1)</f>
        <v>1</v>
      </c>
      <c r="BE132" s="99"/>
      <c r="BF132" s="110"/>
    </row>
    <row r="133" spans="2:58">
      <c r="B133" s="109">
        <v>67</v>
      </c>
      <c r="C133" s="99">
        <f t="shared" ref="C133:C196" si="37">IF(B133&lt;&gt;B132,1,C132+1)</f>
        <v>1</v>
      </c>
      <c r="D133" s="110">
        <f t="shared" ref="D133:D196" si="38">IF(C133&gt;=C134,C133,0)</f>
        <v>0</v>
      </c>
      <c r="F133" s="109">
        <v>131</v>
      </c>
      <c r="G133" s="202">
        <f t="shared" si="32"/>
        <v>1</v>
      </c>
      <c r="H133" s="10">
        <v>2</v>
      </c>
      <c r="AB133" s="123">
        <f t="shared" si="36"/>
        <v>132</v>
      </c>
      <c r="AC133">
        <f t="shared" ca="1" si="35"/>
        <v>1</v>
      </c>
      <c r="AD133" s="109">
        <v>131</v>
      </c>
      <c r="AE133" s="109">
        <f ca="1">SUM(INDIRECT(CONCATENATE(AA$5,AB133+1)):INDIRECT(CONCATENATE(AA$6,AB133+1)))</f>
        <v>2</v>
      </c>
      <c r="AF133" s="117">
        <f>IF(ISNA(MATCH(AD133,'Overlap Study'!BU$62:BU$157,0)),0,1)</f>
        <v>0</v>
      </c>
      <c r="AG133" s="99">
        <f>IF(ISNA(MATCH(AD133,'Overlap Study'!BJ$62:BJ$157,0)),0,1)</f>
        <v>0</v>
      </c>
      <c r="AH133" s="99">
        <f>IF(ISNA(MATCH($AD133,'Overlap Study'!AZ$62:AZ$157,0)),0,1)</f>
        <v>0</v>
      </c>
      <c r="AI133" s="99">
        <f>IF(ISNA(MATCH($AD133,'Overlap Study'!AT$62:AT$157,0)),0,1)</f>
        <v>0</v>
      </c>
      <c r="AJ133" s="99">
        <f>IF(ISNA(MATCH($AD133,'Overlap Study'!AN$62:AN$157,0)),0,1)</f>
        <v>0</v>
      </c>
      <c r="AK133" s="110">
        <f>IF(ISNA(MATCH($AD133,'Overlap Study'!AH$62:AH$157,0)),0,1)</f>
        <v>0</v>
      </c>
      <c r="AL133" s="117">
        <f>IF(ISNA(MATCH($AD133,'Overlap Study'!AB$62:AB$157,0)),0,1)</f>
        <v>0</v>
      </c>
      <c r="AM133" s="99">
        <f>IF(ISNA(MATCH($AD133,'Overlap Study'!V$62:V$157,0)),0,1)</f>
        <v>0</v>
      </c>
      <c r="AN133" s="99">
        <f>IF(ISNA(MATCH($AD133,'Overlap Study'!P$62:P$157,0)),0,1)</f>
        <v>0</v>
      </c>
      <c r="AO133" s="99">
        <f>IF(ISNA(MATCH($AD133,'Overlap Study'!H$53:H$132,0)),0,1)</f>
        <v>1</v>
      </c>
      <c r="AP133" s="110">
        <f>IF(ISNA(MATCH($AD133,'Overlap Study'!B$53:B$100,0)),0,1)</f>
        <v>1</v>
      </c>
      <c r="AT133" s="169">
        <v>337</v>
      </c>
      <c r="AU133" s="222">
        <f t="shared" si="34"/>
        <v>1</v>
      </c>
      <c r="AV133" s="99">
        <f>IF(ISNA(MATCH($AT133,'Overlap Study'!$BU$166:$BU$213,0)),0,1)</f>
        <v>0</v>
      </c>
      <c r="AW133" s="99">
        <f>IF(ISNA(MATCH(AT133,'Overlap Study'!BJ$166:BJ$213,0)),0,1)</f>
        <v>0</v>
      </c>
      <c r="AX133" s="99">
        <f>IF(ISNA(MATCH($AT133,'Overlap Study'!AZ$166:AZ$213,0)),0,1)</f>
        <v>0</v>
      </c>
      <c r="AY133" s="99">
        <f>IF(ISNA(MATCH($AT133,'Overlap Study'!AT$166:AT$213,0)),0,1)</f>
        <v>0</v>
      </c>
      <c r="AZ133" s="99">
        <f>IF(ISNA(MATCH($AT133,'Overlap Study'!AN$166:AN$213,0)),0,1)</f>
        <v>0</v>
      </c>
      <c r="BA133" s="99">
        <f>IF(ISNA(MATCH($AT133,'Overlap Study'!AH$166:AH$213,0)),0,1)</f>
        <v>1</v>
      </c>
      <c r="BB133" s="117">
        <f>IF(ISNA(MATCH(AT133,'Overlap Study'!$AB$166:$AB$213,0)),0,1)</f>
        <v>0</v>
      </c>
      <c r="BC133" s="99">
        <f>IF(ISNA(MATCH($AT133,'Overlap Study'!$V$166:$V$213,0)),0,1)</f>
        <v>0</v>
      </c>
      <c r="BD133" s="99">
        <f>IF(ISNA(MATCH($AT133,'Overlap Study'!$P$166:$P$213,0)),0,1)</f>
        <v>0</v>
      </c>
      <c r="BE133" s="99"/>
      <c r="BF133" s="110"/>
    </row>
    <row r="134" spans="2:58">
      <c r="B134" s="113">
        <v>67</v>
      </c>
      <c r="C134" s="99">
        <f t="shared" si="37"/>
        <v>2</v>
      </c>
      <c r="D134" s="110">
        <f t="shared" si="38"/>
        <v>0</v>
      </c>
      <c r="F134" s="109">
        <v>138</v>
      </c>
      <c r="G134" s="202">
        <f t="shared" ref="G134:G197" si="39">IF(F134&lt;&gt;F133,1,G133+1)</f>
        <v>1</v>
      </c>
      <c r="H134" s="10">
        <v>2</v>
      </c>
      <c r="AB134" s="123">
        <f t="shared" si="36"/>
        <v>133</v>
      </c>
      <c r="AC134">
        <f t="shared" ca="1" si="35"/>
        <v>1</v>
      </c>
      <c r="AD134" s="109">
        <v>138</v>
      </c>
      <c r="AE134" s="109">
        <f ca="1">SUM(INDIRECT(CONCATENATE(AA$5,AB134+1)):INDIRECT(CONCATENATE(AA$6,AB134+1)))</f>
        <v>2</v>
      </c>
      <c r="AF134" s="117">
        <f>IF(ISNA(MATCH(AD134,'Overlap Study'!BU$62:BU$157,0)),0,1)</f>
        <v>0</v>
      </c>
      <c r="AG134" s="99">
        <f>IF(ISNA(MATCH(AD134,'Overlap Study'!BJ$62:BJ$157,0)),0,1)</f>
        <v>0</v>
      </c>
      <c r="AH134" s="99">
        <f>IF(ISNA(MATCH($AD134,'Overlap Study'!AZ$62:AZ$157,0)),0,1)</f>
        <v>0</v>
      </c>
      <c r="AI134" s="99">
        <f>IF(ISNA(MATCH($AD134,'Overlap Study'!AT$62:AT$157,0)),0,1)</f>
        <v>0</v>
      </c>
      <c r="AJ134" s="99">
        <f>IF(ISNA(MATCH($AD134,'Overlap Study'!AN$62:AN$157,0)),0,1)</f>
        <v>1</v>
      </c>
      <c r="AK134" s="110">
        <f>IF(ISNA(MATCH($AD134,'Overlap Study'!AH$62:AH$157,0)),0,1)</f>
        <v>0</v>
      </c>
      <c r="AL134" s="117">
        <f>IF(ISNA(MATCH($AD134,'Overlap Study'!AB$62:AB$157,0)),0,1)</f>
        <v>0</v>
      </c>
      <c r="AM134" s="99">
        <f>IF(ISNA(MATCH($AD134,'Overlap Study'!V$62:V$157,0)),0,1)</f>
        <v>0</v>
      </c>
      <c r="AN134" s="99">
        <f>IF(ISNA(MATCH($AD134,'Overlap Study'!P$62:P$157,0)),0,1)</f>
        <v>1</v>
      </c>
      <c r="AO134" s="99">
        <f>IF(ISNA(MATCH($AD134,'Overlap Study'!H$53:H$132,0)),0,1)</f>
        <v>0</v>
      </c>
      <c r="AP134" s="110">
        <f>IF(ISNA(MATCH($AD134,'Overlap Study'!B$53:B$100,0)),0,1)</f>
        <v>0</v>
      </c>
      <c r="AT134" s="169">
        <v>348</v>
      </c>
      <c r="AU134" s="222">
        <f t="shared" si="34"/>
        <v>1</v>
      </c>
      <c r="AV134" s="99">
        <f>IF(ISNA(MATCH($AT134,'Overlap Study'!$BU$166:$BU$213,0)),0,1)</f>
        <v>0</v>
      </c>
      <c r="AW134" s="99">
        <f>IF(ISNA(MATCH(AT134,'Overlap Study'!BJ$166:BJ$213,0)),0,1)</f>
        <v>0</v>
      </c>
      <c r="AX134" s="99">
        <f>IF(ISNA(MATCH($AT134,'Overlap Study'!AZ$166:AZ$213,0)),0,1)</f>
        <v>1</v>
      </c>
      <c r="AY134" s="99">
        <f>IF(ISNA(MATCH($AT134,'Overlap Study'!AT$166:AT$213,0)),0,1)</f>
        <v>0</v>
      </c>
      <c r="AZ134" s="99">
        <f>IF(ISNA(MATCH($AT134,'Overlap Study'!AN$166:AN$213,0)),0,1)</f>
        <v>0</v>
      </c>
      <c r="BA134" s="99">
        <f>IF(ISNA(MATCH($AT134,'Overlap Study'!AH$166:AH$213,0)),0,1)</f>
        <v>0</v>
      </c>
      <c r="BB134" s="117">
        <f>IF(ISNA(MATCH(AT134,'Overlap Study'!$AB$166:$AB$213,0)),0,1)</f>
        <v>0</v>
      </c>
      <c r="BC134" s="99">
        <f>IF(ISNA(MATCH($AT134,'Overlap Study'!$V$166:$V$213,0)),0,1)</f>
        <v>0</v>
      </c>
      <c r="BD134" s="99">
        <f>IF(ISNA(MATCH($AT134,'Overlap Study'!$P$166:$P$213,0)),0,1)</f>
        <v>0</v>
      </c>
      <c r="BE134" s="99"/>
      <c r="BF134" s="110"/>
    </row>
    <row r="135" spans="2:58">
      <c r="B135" s="109">
        <v>67</v>
      </c>
      <c r="C135" s="99">
        <f t="shared" si="37"/>
        <v>3</v>
      </c>
      <c r="D135" s="110">
        <f t="shared" si="38"/>
        <v>0</v>
      </c>
      <c r="F135" s="109">
        <v>144</v>
      </c>
      <c r="G135" s="202">
        <f t="shared" si="39"/>
        <v>1</v>
      </c>
      <c r="H135" s="10">
        <v>2</v>
      </c>
      <c r="AB135" s="123">
        <f t="shared" si="36"/>
        <v>134</v>
      </c>
      <c r="AC135">
        <f t="shared" ca="1" si="35"/>
        <v>1</v>
      </c>
      <c r="AD135" s="111">
        <v>144</v>
      </c>
      <c r="AE135" s="109">
        <f ca="1">SUM(INDIRECT(CONCATENATE(AA$5,AB135+1)):INDIRECT(CONCATENATE(AA$6,AB135+1)))</f>
        <v>2</v>
      </c>
      <c r="AF135" s="117">
        <f>IF(ISNA(MATCH(AD135,'Overlap Study'!BU$62:BU$157,0)),0,1)</f>
        <v>0</v>
      </c>
      <c r="AG135" s="99">
        <f>IF(ISNA(MATCH(AD135,'Overlap Study'!BJ$62:BJ$157,0)),0,1)</f>
        <v>0</v>
      </c>
      <c r="AH135" s="99">
        <f>IF(ISNA(MATCH($AD135,'Overlap Study'!AZ$62:AZ$157,0)),0,1)</f>
        <v>0</v>
      </c>
      <c r="AI135" s="99">
        <f>IF(ISNA(MATCH($AD135,'Overlap Study'!AT$62:AT$157,0)),0,1)</f>
        <v>0</v>
      </c>
      <c r="AJ135" s="99">
        <f>IF(ISNA(MATCH($AD135,'Overlap Study'!AN$62:AN$157,0)),0,1)</f>
        <v>0</v>
      </c>
      <c r="AK135" s="110">
        <f>IF(ISNA(MATCH($AD135,'Overlap Study'!AH$62:AH$157,0)),0,1)</f>
        <v>0</v>
      </c>
      <c r="AL135" s="117">
        <f>IF(ISNA(MATCH($AD135,'Overlap Study'!AB$62:AB$157,0)),0,1)</f>
        <v>0</v>
      </c>
      <c r="AM135" s="99">
        <f>IF(ISNA(MATCH($AD135,'Overlap Study'!V$62:V$157,0)),0,1)</f>
        <v>0</v>
      </c>
      <c r="AN135" s="99">
        <f>IF(ISNA(MATCH($AD135,'Overlap Study'!P$62:P$157,0)),0,1)</f>
        <v>1</v>
      </c>
      <c r="AO135" s="99">
        <f>IF(ISNA(MATCH($AD135,'Overlap Study'!H$53:H$132,0)),0,1)</f>
        <v>1</v>
      </c>
      <c r="AP135" s="110">
        <f>IF(ISNA(MATCH($AD135,'Overlap Study'!B$53:B$100,0)),0,1)</f>
        <v>0</v>
      </c>
      <c r="AT135" s="201">
        <v>364</v>
      </c>
      <c r="AU135" s="222">
        <f t="shared" si="34"/>
        <v>1</v>
      </c>
      <c r="AV135" s="99">
        <f>IF(ISNA(MATCH($AT135,'Overlap Study'!$BU$166:$BU$213,0)),0,1)</f>
        <v>0</v>
      </c>
      <c r="AW135" s="99">
        <f>IF(ISNA(MATCH(AT135,'Overlap Study'!BJ$166:BJ$213,0)),0,1)</f>
        <v>0</v>
      </c>
      <c r="AX135" s="99">
        <f>IF(ISNA(MATCH($AT135,'Overlap Study'!AZ$166:AZ$213,0)),0,1)</f>
        <v>0</v>
      </c>
      <c r="AY135" s="99">
        <f>IF(ISNA(MATCH($AT135,'Overlap Study'!AT$166:AT$213,0)),0,1)</f>
        <v>0</v>
      </c>
      <c r="AZ135" s="99">
        <f>IF(ISNA(MATCH($AT135,'Overlap Study'!AN$166:AN$213,0)),0,1)</f>
        <v>0</v>
      </c>
      <c r="BA135" s="99">
        <f>IF(ISNA(MATCH($AT135,'Overlap Study'!AH$166:AH$213,0)),0,1)</f>
        <v>0</v>
      </c>
      <c r="BB135" s="117">
        <f>IF(ISNA(MATCH(AT135,'Overlap Study'!$AB$166:$AB$213,0)),0,1)</f>
        <v>1</v>
      </c>
      <c r="BC135" s="99">
        <f>IF(ISNA(MATCH($AT135,'Overlap Study'!$V$166:$V$213,0)),0,1)</f>
        <v>0</v>
      </c>
      <c r="BD135" s="99">
        <f>IF(ISNA(MATCH($AT135,'Overlap Study'!$P$166:$P$213,0)),0,1)</f>
        <v>0</v>
      </c>
      <c r="BE135" s="99"/>
      <c r="BF135" s="110"/>
    </row>
    <row r="136" spans="2:58">
      <c r="B136" s="111">
        <v>67</v>
      </c>
      <c r="C136" s="99">
        <f t="shared" si="37"/>
        <v>4</v>
      </c>
      <c r="D136" s="110">
        <f t="shared" si="38"/>
        <v>0</v>
      </c>
      <c r="F136" s="109">
        <v>155</v>
      </c>
      <c r="G136" s="202">
        <f t="shared" si="39"/>
        <v>1</v>
      </c>
      <c r="H136" s="10">
        <v>2</v>
      </c>
      <c r="AB136" s="123">
        <f t="shared" si="36"/>
        <v>135</v>
      </c>
      <c r="AC136">
        <f t="shared" ca="1" si="35"/>
        <v>1</v>
      </c>
      <c r="AD136" s="109">
        <v>155</v>
      </c>
      <c r="AE136" s="109">
        <f ca="1">SUM(INDIRECT(CONCATENATE(AA$5,AB136+1)):INDIRECT(CONCATENATE(AA$6,AB136+1)))</f>
        <v>2</v>
      </c>
      <c r="AF136" s="117">
        <f>IF(ISNA(MATCH(AD136,'Overlap Study'!BU$62:BU$157,0)),0,1)</f>
        <v>0</v>
      </c>
      <c r="AG136" s="99">
        <f>IF(ISNA(MATCH(AD136,'Overlap Study'!BJ$62:BJ$157,0)),0,1)</f>
        <v>0</v>
      </c>
      <c r="AH136" s="99">
        <f>IF(ISNA(MATCH($AD136,'Overlap Study'!AZ$62:AZ$157,0)),0,1)</f>
        <v>1</v>
      </c>
      <c r="AI136" s="99">
        <f>IF(ISNA(MATCH($AD136,'Overlap Study'!AT$62:AT$157,0)),0,1)</f>
        <v>0</v>
      </c>
      <c r="AJ136" s="99">
        <f>IF(ISNA(MATCH($AD136,'Overlap Study'!AN$62:AN$157,0)),0,1)</f>
        <v>0</v>
      </c>
      <c r="AK136" s="110">
        <f>IF(ISNA(MATCH($AD136,'Overlap Study'!AH$62:AH$157,0)),0,1)</f>
        <v>0</v>
      </c>
      <c r="AL136" s="117">
        <f>IF(ISNA(MATCH($AD136,'Overlap Study'!AB$62:AB$157,0)),0,1)</f>
        <v>0</v>
      </c>
      <c r="AM136" s="99">
        <f>IF(ISNA(MATCH($AD136,'Overlap Study'!V$62:V$157,0)),0,1)</f>
        <v>0</v>
      </c>
      <c r="AN136" s="99">
        <f>IF(ISNA(MATCH($AD136,'Overlap Study'!P$62:P$157,0)),0,1)</f>
        <v>1</v>
      </c>
      <c r="AO136" s="99">
        <f>IF(ISNA(MATCH($AD136,'Overlap Study'!H$53:H$132,0)),0,1)</f>
        <v>0</v>
      </c>
      <c r="AP136" s="110">
        <f>IF(ISNA(MATCH($AD136,'Overlap Study'!B$53:B$100,0)),0,1)</f>
        <v>0</v>
      </c>
      <c r="AT136" s="169">
        <v>368</v>
      </c>
      <c r="AU136" s="222">
        <f t="shared" si="34"/>
        <v>1</v>
      </c>
      <c r="AV136" s="99">
        <f>IF(ISNA(MATCH($AT136,'Overlap Study'!$BU$166:$BU$213,0)),0,1)</f>
        <v>0</v>
      </c>
      <c r="AW136" s="99">
        <f>IF(ISNA(MATCH(AT136,'Overlap Study'!BJ$166:BJ$213,0)),0,1)</f>
        <v>0</v>
      </c>
      <c r="AX136" s="99">
        <f>IF(ISNA(MATCH($AT136,'Overlap Study'!AZ$166:AZ$213,0)),0,1)</f>
        <v>1</v>
      </c>
      <c r="AY136" s="99">
        <f>IF(ISNA(MATCH($AT136,'Overlap Study'!AT$166:AT$213,0)),0,1)</f>
        <v>0</v>
      </c>
      <c r="AZ136" s="99">
        <f>IF(ISNA(MATCH($AT136,'Overlap Study'!AN$166:AN$213,0)),0,1)</f>
        <v>0</v>
      </c>
      <c r="BA136" s="99">
        <f>IF(ISNA(MATCH($AT136,'Overlap Study'!AH$166:AH$213,0)),0,1)</f>
        <v>0</v>
      </c>
      <c r="BB136" s="117">
        <f>IF(ISNA(MATCH(AT136,'Overlap Study'!$AB$166:$AB$213,0)),0,1)</f>
        <v>0</v>
      </c>
      <c r="BC136" s="99">
        <f>IF(ISNA(MATCH($AT136,'Overlap Study'!$V$166:$V$213,0)),0,1)</f>
        <v>0</v>
      </c>
      <c r="BD136" s="99">
        <f>IF(ISNA(MATCH($AT136,'Overlap Study'!$P$166:$P$213,0)),0,1)</f>
        <v>0</v>
      </c>
      <c r="BE136" s="99"/>
      <c r="BF136" s="110"/>
    </row>
    <row r="137" spans="2:58">
      <c r="B137" s="112">
        <v>67</v>
      </c>
      <c r="C137" s="99">
        <f t="shared" si="37"/>
        <v>5</v>
      </c>
      <c r="D137" s="110">
        <f t="shared" si="38"/>
        <v>0</v>
      </c>
      <c r="F137" s="109">
        <v>159</v>
      </c>
      <c r="G137" s="202">
        <f t="shared" si="39"/>
        <v>1</v>
      </c>
      <c r="H137" s="10">
        <v>2</v>
      </c>
      <c r="AB137" s="123">
        <f t="shared" si="36"/>
        <v>136</v>
      </c>
      <c r="AC137">
        <f t="shared" ca="1" si="35"/>
        <v>1</v>
      </c>
      <c r="AD137" s="109">
        <v>159</v>
      </c>
      <c r="AE137" s="109">
        <f ca="1">SUM(INDIRECT(CONCATENATE(AA$5,AB137+1)):INDIRECT(CONCATENATE(AA$6,AB137+1)))</f>
        <v>2</v>
      </c>
      <c r="AF137" s="117">
        <f>IF(ISNA(MATCH(AD137,'Overlap Study'!BU$62:BU$157,0)),0,1)</f>
        <v>0</v>
      </c>
      <c r="AG137" s="99">
        <f>IF(ISNA(MATCH(AD137,'Overlap Study'!BJ$62:BJ$157,0)),0,1)</f>
        <v>0</v>
      </c>
      <c r="AH137" s="99">
        <f>IF(ISNA(MATCH($AD137,'Overlap Study'!AZ$62:AZ$157,0)),0,1)</f>
        <v>0</v>
      </c>
      <c r="AI137" s="99">
        <f>IF(ISNA(MATCH($AD137,'Overlap Study'!AT$62:AT$157,0)),0,1)</f>
        <v>0</v>
      </c>
      <c r="AJ137" s="99">
        <f>IF(ISNA(MATCH($AD137,'Overlap Study'!AN$62:AN$157,0)),0,1)</f>
        <v>1</v>
      </c>
      <c r="AK137" s="110">
        <f>IF(ISNA(MATCH($AD137,'Overlap Study'!AH$62:AH$157,0)),0,1)</f>
        <v>0</v>
      </c>
      <c r="AL137" s="117">
        <f>IF(ISNA(MATCH($AD137,'Overlap Study'!AB$62:AB$157,0)),0,1)</f>
        <v>0</v>
      </c>
      <c r="AM137" s="99">
        <f>IF(ISNA(MATCH($AD137,'Overlap Study'!V$62:V$157,0)),0,1)</f>
        <v>0</v>
      </c>
      <c r="AN137" s="99">
        <f>IF(ISNA(MATCH($AD137,'Overlap Study'!P$62:P$157,0)),0,1)</f>
        <v>1</v>
      </c>
      <c r="AO137" s="99">
        <f>IF(ISNA(MATCH($AD137,'Overlap Study'!H$53:H$132,0)),0,1)</f>
        <v>0</v>
      </c>
      <c r="AP137" s="110">
        <f>IF(ISNA(MATCH($AD137,'Overlap Study'!B$53:B$100,0)),0,1)</f>
        <v>0</v>
      </c>
      <c r="AT137" s="201">
        <v>378</v>
      </c>
      <c r="AU137" s="222">
        <f t="shared" si="34"/>
        <v>1</v>
      </c>
      <c r="AV137" s="99">
        <f>IF(ISNA(MATCH($AT137,'Overlap Study'!$BU$166:$BU$213,0)),0,1)</f>
        <v>0</v>
      </c>
      <c r="AW137" s="99">
        <f>IF(ISNA(MATCH(AT137,'Overlap Study'!BJ$166:BJ$213,0)),0,1)</f>
        <v>0</v>
      </c>
      <c r="AX137" s="99">
        <f>IF(ISNA(MATCH($AT137,'Overlap Study'!AZ$166:AZ$213,0)),0,1)</f>
        <v>0</v>
      </c>
      <c r="AY137" s="99">
        <f>IF(ISNA(MATCH($AT137,'Overlap Study'!AT$166:AT$213,0)),0,1)</f>
        <v>0</v>
      </c>
      <c r="AZ137" s="99">
        <f>IF(ISNA(MATCH($AT137,'Overlap Study'!AN$166:AN$213,0)),0,1)</f>
        <v>0</v>
      </c>
      <c r="BA137" s="99">
        <f>IF(ISNA(MATCH($AT137,'Overlap Study'!AH$166:AH$213,0)),0,1)</f>
        <v>0</v>
      </c>
      <c r="BB137" s="117">
        <f>IF(ISNA(MATCH(AT137,'Overlap Study'!$AB$166:$AB$213,0)),0,1)</f>
        <v>0</v>
      </c>
      <c r="BC137" s="99">
        <f>IF(ISNA(MATCH($AT137,'Overlap Study'!$V$166:$V$213,0)),0,1)</f>
        <v>1</v>
      </c>
      <c r="BD137" s="99">
        <f>IF(ISNA(MATCH($AT137,'Overlap Study'!$P$166:$P$213,0)),0,1)</f>
        <v>0</v>
      </c>
      <c r="BE137" s="99"/>
      <c r="BF137" s="110"/>
    </row>
    <row r="138" spans="2:58">
      <c r="B138" s="109">
        <v>67</v>
      </c>
      <c r="C138" s="99">
        <f t="shared" si="37"/>
        <v>6</v>
      </c>
      <c r="D138" s="110">
        <f t="shared" si="38"/>
        <v>0</v>
      </c>
      <c r="F138" s="109">
        <v>168</v>
      </c>
      <c r="G138" s="202">
        <f t="shared" si="39"/>
        <v>1</v>
      </c>
      <c r="H138" s="10">
        <v>2</v>
      </c>
      <c r="AB138" s="123">
        <f t="shared" si="36"/>
        <v>137</v>
      </c>
      <c r="AC138">
        <f t="shared" ca="1" si="35"/>
        <v>1</v>
      </c>
      <c r="AD138" s="112">
        <v>168</v>
      </c>
      <c r="AE138" s="109">
        <f ca="1">SUM(INDIRECT(CONCATENATE(AA$5,AB138+1)):INDIRECT(CONCATENATE(AA$6,AB138+1)))</f>
        <v>2</v>
      </c>
      <c r="AF138" s="117">
        <f>IF(ISNA(MATCH(AD138,'Overlap Study'!BU$62:BU$157,0)),0,1)</f>
        <v>0</v>
      </c>
      <c r="AG138" s="99">
        <f>IF(ISNA(MATCH(AD138,'Overlap Study'!BJ$62:BJ$157,0)),0,1)</f>
        <v>0</v>
      </c>
      <c r="AH138" s="99">
        <f>IF(ISNA(MATCH($AD138,'Overlap Study'!AZ$62:AZ$157,0)),0,1)</f>
        <v>0</v>
      </c>
      <c r="AI138" s="99">
        <f>IF(ISNA(MATCH($AD138,'Overlap Study'!AT$62:AT$157,0)),0,1)</f>
        <v>0</v>
      </c>
      <c r="AJ138" s="99">
        <f>IF(ISNA(MATCH($AD138,'Overlap Study'!AN$62:AN$157,0)),0,1)</f>
        <v>0</v>
      </c>
      <c r="AK138" s="110">
        <f>IF(ISNA(MATCH($AD138,'Overlap Study'!AH$62:AH$157,0)),0,1)</f>
        <v>0</v>
      </c>
      <c r="AL138" s="117">
        <f>IF(ISNA(MATCH($AD138,'Overlap Study'!AB$62:AB$157,0)),0,1)</f>
        <v>0</v>
      </c>
      <c r="AM138" s="99">
        <f>IF(ISNA(MATCH($AD138,'Overlap Study'!V$62:V$157,0)),0,1)</f>
        <v>1</v>
      </c>
      <c r="AN138" s="99">
        <f>IF(ISNA(MATCH($AD138,'Overlap Study'!P$62:P$157,0)),0,1)</f>
        <v>1</v>
      </c>
      <c r="AO138" s="99">
        <f>IF(ISNA(MATCH($AD138,'Overlap Study'!H$53:H$132,0)),0,1)</f>
        <v>0</v>
      </c>
      <c r="AP138" s="110">
        <f>IF(ISNA(MATCH($AD138,'Overlap Study'!B$53:B$100,0)),0,1)</f>
        <v>0</v>
      </c>
      <c r="AT138" s="169">
        <v>384</v>
      </c>
      <c r="AU138" s="222">
        <f t="shared" si="34"/>
        <v>1</v>
      </c>
      <c r="AV138" s="99">
        <f>IF(ISNA(MATCH($AT138,'Overlap Study'!$BU$166:$BU$213,0)),0,1)</f>
        <v>0</v>
      </c>
      <c r="AW138" s="99">
        <f>IF(ISNA(MATCH(AT138,'Overlap Study'!BJ$166:BJ$213,0)),0,1)</f>
        <v>0</v>
      </c>
      <c r="AX138" s="99">
        <f>IF(ISNA(MATCH($AT138,'Overlap Study'!AZ$166:AZ$213,0)),0,1)</f>
        <v>1</v>
      </c>
      <c r="AY138" s="99">
        <f>IF(ISNA(MATCH($AT138,'Overlap Study'!AT$166:AT$213,0)),0,1)</f>
        <v>0</v>
      </c>
      <c r="AZ138" s="99">
        <f>IF(ISNA(MATCH($AT138,'Overlap Study'!AN$166:AN$213,0)),0,1)</f>
        <v>0</v>
      </c>
      <c r="BA138" s="99">
        <f>IF(ISNA(MATCH($AT138,'Overlap Study'!AH$166:AH$213,0)),0,1)</f>
        <v>0</v>
      </c>
      <c r="BB138" s="117">
        <f>IF(ISNA(MATCH(AT138,'Overlap Study'!$AB$166:$AB$213,0)),0,1)</f>
        <v>0</v>
      </c>
      <c r="BC138" s="99">
        <f>IF(ISNA(MATCH($AT138,'Overlap Study'!$V$166:$V$213,0)),0,1)</f>
        <v>0</v>
      </c>
      <c r="BD138" s="99">
        <f>IF(ISNA(MATCH($AT138,'Overlap Study'!$P$166:$P$213,0)),0,1)</f>
        <v>0</v>
      </c>
      <c r="BE138" s="99"/>
      <c r="BF138" s="110"/>
    </row>
    <row r="139" spans="2:58">
      <c r="B139" s="112">
        <v>67</v>
      </c>
      <c r="C139" s="99">
        <f t="shared" si="37"/>
        <v>7</v>
      </c>
      <c r="D139" s="110">
        <f t="shared" si="38"/>
        <v>0</v>
      </c>
      <c r="F139" s="111">
        <v>192</v>
      </c>
      <c r="G139" s="202">
        <f t="shared" si="39"/>
        <v>1</v>
      </c>
      <c r="H139" s="10">
        <v>2</v>
      </c>
      <c r="AB139" s="123">
        <f t="shared" si="36"/>
        <v>138</v>
      </c>
      <c r="AC139">
        <f t="shared" ca="1" si="35"/>
        <v>1</v>
      </c>
      <c r="AD139" s="109">
        <v>192</v>
      </c>
      <c r="AE139" s="109">
        <f ca="1">SUM(INDIRECT(CONCATENATE(AA$5,AB139+1)):INDIRECT(CONCATENATE(AA$6,AB139+1)))</f>
        <v>2</v>
      </c>
      <c r="AF139" s="117">
        <f>IF(ISNA(MATCH(AD139,'Overlap Study'!BU$62:BU$157,0)),0,1)</f>
        <v>0</v>
      </c>
      <c r="AG139" s="99">
        <f>IF(ISNA(MATCH(AD139,'Overlap Study'!BJ$62:BJ$157,0)),0,1)</f>
        <v>0</v>
      </c>
      <c r="AH139" s="99">
        <f>IF(ISNA(MATCH($AD139,'Overlap Study'!AZ$62:AZ$157,0)),0,1)</f>
        <v>0</v>
      </c>
      <c r="AI139" s="99">
        <f>IF(ISNA(MATCH($AD139,'Overlap Study'!AT$62:AT$157,0)),0,1)</f>
        <v>0</v>
      </c>
      <c r="AJ139" s="99">
        <f>IF(ISNA(MATCH($AD139,'Overlap Study'!AN$62:AN$157,0)),0,1)</f>
        <v>0</v>
      </c>
      <c r="AK139" s="110">
        <f>IF(ISNA(MATCH($AD139,'Overlap Study'!AH$62:AH$157,0)),0,1)</f>
        <v>0</v>
      </c>
      <c r="AL139" s="117">
        <f>IF(ISNA(MATCH($AD139,'Overlap Study'!AB$62:AB$157,0)),0,1)</f>
        <v>0</v>
      </c>
      <c r="AM139" s="99">
        <f>IF(ISNA(MATCH($AD139,'Overlap Study'!V$62:V$157,0)),0,1)</f>
        <v>1</v>
      </c>
      <c r="AN139" s="99">
        <f>IF(ISNA(MATCH($AD139,'Overlap Study'!P$62:P$157,0)),0,1)</f>
        <v>0</v>
      </c>
      <c r="AO139" s="99">
        <f>IF(ISNA(MATCH($AD139,'Overlap Study'!H$53:H$132,0)),0,1)</f>
        <v>1</v>
      </c>
      <c r="AP139" s="110">
        <f>IF(ISNA(MATCH($AD139,'Overlap Study'!B$53:B$100,0)),0,1)</f>
        <v>0</v>
      </c>
      <c r="AT139" s="169">
        <v>388</v>
      </c>
      <c r="AU139" s="222">
        <f t="shared" si="34"/>
        <v>1</v>
      </c>
      <c r="AV139" s="99">
        <f>IF(ISNA(MATCH($AT139,'Overlap Study'!$BU$166:$BU$213,0)),0,1)</f>
        <v>0</v>
      </c>
      <c r="AW139" s="99">
        <f>IF(ISNA(MATCH(AT139,'Overlap Study'!BJ$166:BJ$213,0)),0,1)</f>
        <v>0</v>
      </c>
      <c r="AX139" s="99">
        <f>IF(ISNA(MATCH($AT139,'Overlap Study'!AZ$166:AZ$213,0)),0,1)</f>
        <v>0</v>
      </c>
      <c r="AY139" s="99">
        <f>IF(ISNA(MATCH($AT139,'Overlap Study'!AT$166:AT$213,0)),0,1)</f>
        <v>0</v>
      </c>
      <c r="AZ139" s="99">
        <f>IF(ISNA(MATCH($AT139,'Overlap Study'!AN$166:AN$213,0)),0,1)</f>
        <v>0</v>
      </c>
      <c r="BA139" s="99">
        <f>IF(ISNA(MATCH($AT139,'Overlap Study'!AH$166:AH$213,0)),0,1)</f>
        <v>1</v>
      </c>
      <c r="BB139" s="117">
        <f>IF(ISNA(MATCH(AT139,'Overlap Study'!$AB$166:$AB$213,0)),0,1)</f>
        <v>0</v>
      </c>
      <c r="BC139" s="99">
        <f>IF(ISNA(MATCH($AT139,'Overlap Study'!$V$166:$V$213,0)),0,1)</f>
        <v>0</v>
      </c>
      <c r="BD139" s="99">
        <f>IF(ISNA(MATCH($AT139,'Overlap Study'!$P$166:$P$213,0)),0,1)</f>
        <v>0</v>
      </c>
      <c r="BE139" s="99"/>
      <c r="BF139" s="110"/>
    </row>
    <row r="140" spans="2:58">
      <c r="B140" s="112">
        <v>67</v>
      </c>
      <c r="C140" s="99">
        <f t="shared" si="37"/>
        <v>8</v>
      </c>
      <c r="D140" s="110">
        <f t="shared" si="38"/>
        <v>0</v>
      </c>
      <c r="F140" s="211">
        <v>207</v>
      </c>
      <c r="G140" s="202">
        <f t="shared" si="39"/>
        <v>1</v>
      </c>
      <c r="H140" s="10">
        <v>2</v>
      </c>
      <c r="AB140" s="123">
        <f t="shared" si="36"/>
        <v>139</v>
      </c>
      <c r="AC140">
        <f t="shared" ca="1" si="35"/>
        <v>1</v>
      </c>
      <c r="AD140" s="109">
        <v>203</v>
      </c>
      <c r="AE140" s="109">
        <f ca="1">SUM(INDIRECT(CONCATENATE(AA$5,AB140+1)):INDIRECT(CONCATENATE(AA$6,AB140+1)))</f>
        <v>2</v>
      </c>
      <c r="AF140" s="117">
        <f>IF(ISNA(MATCH(AD140,'Overlap Study'!BU$62:BU$157,0)),0,1)</f>
        <v>0</v>
      </c>
      <c r="AG140" s="99">
        <f>IF(ISNA(MATCH(AD140,'Overlap Study'!BJ$62:BJ$157,0)),0,1)</f>
        <v>0</v>
      </c>
      <c r="AH140" s="99">
        <f>IF(ISNA(MATCH($AD140,'Overlap Study'!AZ$62:AZ$157,0)),0,1)</f>
        <v>0</v>
      </c>
      <c r="AI140" s="99">
        <f>IF(ISNA(MATCH($AD140,'Overlap Study'!AT$62:AT$157,0)),0,1)</f>
        <v>0</v>
      </c>
      <c r="AJ140" s="99">
        <f>IF(ISNA(MATCH($AD140,'Overlap Study'!AN$62:AN$157,0)),0,1)</f>
        <v>0</v>
      </c>
      <c r="AK140" s="110">
        <f>IF(ISNA(MATCH($AD140,'Overlap Study'!AH$62:AH$157,0)),0,1)</f>
        <v>1</v>
      </c>
      <c r="AL140" s="117">
        <f>IF(ISNA(MATCH($AD140,'Overlap Study'!AB$62:AB$157,0)),0,1)</f>
        <v>0</v>
      </c>
      <c r="AM140" s="99">
        <f>IF(ISNA(MATCH($AD140,'Overlap Study'!V$62:V$157,0)),0,1)</f>
        <v>1</v>
      </c>
      <c r="AN140" s="99">
        <f>IF(ISNA(MATCH($AD140,'Overlap Study'!P$62:P$157,0)),0,1)</f>
        <v>0</v>
      </c>
      <c r="AO140" s="99">
        <f>IF(ISNA(MATCH($AD140,'Overlap Study'!H$53:H$132,0)),0,1)</f>
        <v>0</v>
      </c>
      <c r="AP140" s="110">
        <f>IF(ISNA(MATCH($AD140,'Overlap Study'!B$53:B$100,0)),0,1)</f>
        <v>0</v>
      </c>
      <c r="AT140" s="169">
        <v>399</v>
      </c>
      <c r="AU140" s="222">
        <f t="shared" si="34"/>
        <v>1</v>
      </c>
      <c r="AV140" s="99">
        <f>IF(ISNA(MATCH($AT140,'Overlap Study'!$BU$166:$BU$213,0)),0,1)</f>
        <v>0</v>
      </c>
      <c r="AW140" s="99">
        <f>IF(ISNA(MATCH(AT140,'Overlap Study'!BJ$166:BJ$213,0)),0,1)</f>
        <v>1</v>
      </c>
      <c r="AX140" s="99">
        <f>IF(ISNA(MATCH($AT140,'Overlap Study'!AZ$166:AZ$213,0)),0,1)</f>
        <v>0</v>
      </c>
      <c r="AY140" s="99">
        <f>IF(ISNA(MATCH($AT140,'Overlap Study'!AT$166:AT$213,0)),0,1)</f>
        <v>0</v>
      </c>
      <c r="AZ140" s="99">
        <f>IF(ISNA(MATCH($AT140,'Overlap Study'!AN$166:AN$213,0)),0,1)</f>
        <v>0</v>
      </c>
      <c r="BA140" s="99">
        <f>IF(ISNA(MATCH($AT140,'Overlap Study'!AH$166:AH$213,0)),0,1)</f>
        <v>0</v>
      </c>
      <c r="BB140" s="117">
        <f>IF(ISNA(MATCH(AT140,'Overlap Study'!$AB$166:$AB$213,0)),0,1)</f>
        <v>0</v>
      </c>
      <c r="BC140" s="99">
        <f>IF(ISNA(MATCH($AT140,'Overlap Study'!$V$166:$V$213,0)),0,1)</f>
        <v>0</v>
      </c>
      <c r="BD140" s="99">
        <f>IF(ISNA(MATCH($AT140,'Overlap Study'!$P$166:$P$213,0)),0,1)</f>
        <v>0</v>
      </c>
      <c r="BE140" s="99"/>
      <c r="BF140" s="110"/>
    </row>
    <row r="141" spans="2:58">
      <c r="B141" s="211">
        <v>67</v>
      </c>
      <c r="C141" s="99">
        <f t="shared" si="37"/>
        <v>9</v>
      </c>
      <c r="D141" s="110">
        <f t="shared" si="38"/>
        <v>0</v>
      </c>
      <c r="F141" s="109">
        <v>223</v>
      </c>
      <c r="G141" s="202">
        <f t="shared" si="39"/>
        <v>1</v>
      </c>
      <c r="H141" s="10">
        <v>2</v>
      </c>
      <c r="AB141" s="123">
        <f t="shared" si="36"/>
        <v>140</v>
      </c>
      <c r="AC141">
        <f t="shared" ca="1" si="35"/>
        <v>1</v>
      </c>
      <c r="AD141" s="112">
        <v>207</v>
      </c>
      <c r="AE141" s="109">
        <f ca="1">SUM(INDIRECT(CONCATENATE(AA$5,AB141+1)):INDIRECT(CONCATENATE(AA$6,AB141+1)))</f>
        <v>2</v>
      </c>
      <c r="AF141" s="117">
        <f>IF(ISNA(MATCH(AD141,'Overlap Study'!BU$62:BU$157,0)),0,1)</f>
        <v>0</v>
      </c>
      <c r="AG141" s="99">
        <f>IF(ISNA(MATCH(AD141,'Overlap Study'!BJ$62:BJ$157,0)),0,1)</f>
        <v>1</v>
      </c>
      <c r="AH141" s="99">
        <f>IF(ISNA(MATCH($AD141,'Overlap Study'!AZ$62:AZ$157,0)),0,1)</f>
        <v>1</v>
      </c>
      <c r="AI141" s="99">
        <f>IF(ISNA(MATCH($AD141,'Overlap Study'!AT$62:AT$157,0)),0,1)</f>
        <v>0</v>
      </c>
      <c r="AJ141" s="99">
        <f>IF(ISNA(MATCH($AD141,'Overlap Study'!AN$62:AN$157,0)),0,1)</f>
        <v>0</v>
      </c>
      <c r="AK141" s="110">
        <f>IF(ISNA(MATCH($AD141,'Overlap Study'!AH$62:AH$157,0)),0,1)</f>
        <v>0</v>
      </c>
      <c r="AL141" s="117">
        <f>IF(ISNA(MATCH($AD141,'Overlap Study'!AB$62:AB$157,0)),0,1)</f>
        <v>0</v>
      </c>
      <c r="AM141" s="99">
        <f>IF(ISNA(MATCH($AD141,'Overlap Study'!V$62:V$157,0)),0,1)</f>
        <v>0</v>
      </c>
      <c r="AN141" s="99">
        <f>IF(ISNA(MATCH($AD141,'Overlap Study'!P$62:P$157,0)),0,1)</f>
        <v>0</v>
      </c>
      <c r="AO141" s="99">
        <f>IF(ISNA(MATCH($AD141,'Overlap Study'!H$53:H$132,0)),0,1)</f>
        <v>0</v>
      </c>
      <c r="AP141" s="110">
        <f>IF(ISNA(MATCH($AD141,'Overlap Study'!B$53:B$100,0)),0,1)</f>
        <v>0</v>
      </c>
      <c r="AT141" s="169">
        <v>401</v>
      </c>
      <c r="AU141" s="222">
        <f t="shared" si="34"/>
        <v>1</v>
      </c>
      <c r="AV141" s="99">
        <f>IF(ISNA(MATCH($AT141,'Overlap Study'!$BU$166:$BU$213,0)),0,1)</f>
        <v>0</v>
      </c>
      <c r="AW141" s="99">
        <f>IF(ISNA(MATCH(AT141,'Overlap Study'!BJ$166:BJ$213,0)),0,1)</f>
        <v>0</v>
      </c>
      <c r="AX141" s="99">
        <f>IF(ISNA(MATCH($AT141,'Overlap Study'!AZ$166:AZ$213,0)),0,1)</f>
        <v>0</v>
      </c>
      <c r="AY141" s="99">
        <f>IF(ISNA(MATCH($AT141,'Overlap Study'!AT$166:AT$213,0)),0,1)</f>
        <v>0</v>
      </c>
      <c r="AZ141" s="99">
        <f>IF(ISNA(MATCH($AT141,'Overlap Study'!AN$166:AN$213,0)),0,1)</f>
        <v>1</v>
      </c>
      <c r="BA141" s="99">
        <f>IF(ISNA(MATCH($AT141,'Overlap Study'!AH$166:AH$213,0)),0,1)</f>
        <v>0</v>
      </c>
      <c r="BB141" s="117">
        <f>IF(ISNA(MATCH(AT141,'Overlap Study'!$AB$166:$AB$213,0)),0,1)</f>
        <v>0</v>
      </c>
      <c r="BC141" s="99">
        <f>IF(ISNA(MATCH($AT141,'Overlap Study'!$V$166:$V$213,0)),0,1)</f>
        <v>0</v>
      </c>
      <c r="BD141" s="99">
        <f>IF(ISNA(MATCH($AT141,'Overlap Study'!$P$166:$P$213,0)),0,1)</f>
        <v>0</v>
      </c>
      <c r="BE141" s="99"/>
      <c r="BF141" s="110"/>
    </row>
    <row r="142" spans="2:58">
      <c r="B142" s="211">
        <v>67</v>
      </c>
      <c r="C142" s="99">
        <f t="shared" si="37"/>
        <v>10</v>
      </c>
      <c r="D142" s="110">
        <f t="shared" si="38"/>
        <v>10</v>
      </c>
      <c r="F142" s="109">
        <v>237</v>
      </c>
      <c r="G142" s="202">
        <f t="shared" si="39"/>
        <v>1</v>
      </c>
      <c r="H142" s="10">
        <v>2</v>
      </c>
      <c r="AB142" s="123">
        <f t="shared" si="36"/>
        <v>141</v>
      </c>
      <c r="AC142">
        <f t="shared" ca="1" si="35"/>
        <v>1</v>
      </c>
      <c r="AD142" s="109">
        <v>223</v>
      </c>
      <c r="AE142" s="109">
        <f ca="1">SUM(INDIRECT(CONCATENATE(AA$5,AB142+1)):INDIRECT(CONCATENATE(AA$6,AB142+1)))</f>
        <v>2</v>
      </c>
      <c r="AF142" s="117">
        <f>IF(ISNA(MATCH(AD142,'Overlap Study'!BU$62:BU$157,0)),0,1)</f>
        <v>0</v>
      </c>
      <c r="AG142" s="99">
        <f>IF(ISNA(MATCH(AD142,'Overlap Study'!BJ$62:BJ$157,0)),0,1)</f>
        <v>0</v>
      </c>
      <c r="AH142" s="99">
        <f>IF(ISNA(MATCH($AD142,'Overlap Study'!AZ$62:AZ$157,0)),0,1)</f>
        <v>0</v>
      </c>
      <c r="AI142" s="99">
        <f>IF(ISNA(MATCH($AD142,'Overlap Study'!AT$62:AT$157,0)),0,1)</f>
        <v>1</v>
      </c>
      <c r="AJ142" s="99">
        <f>IF(ISNA(MATCH($AD142,'Overlap Study'!AN$62:AN$157,0)),0,1)</f>
        <v>0</v>
      </c>
      <c r="AK142" s="110">
        <f>IF(ISNA(MATCH($AD142,'Overlap Study'!AH$62:AH$157,0)),0,1)</f>
        <v>0</v>
      </c>
      <c r="AL142" s="117">
        <f>IF(ISNA(MATCH($AD142,'Overlap Study'!AB$62:AB$157,0)),0,1)</f>
        <v>0</v>
      </c>
      <c r="AM142" s="99">
        <f>IF(ISNA(MATCH($AD142,'Overlap Study'!V$62:V$157,0)),0,1)</f>
        <v>1</v>
      </c>
      <c r="AN142" s="99">
        <f>IF(ISNA(MATCH($AD142,'Overlap Study'!P$62:P$157,0)),0,1)</f>
        <v>0</v>
      </c>
      <c r="AO142" s="99">
        <f>IF(ISNA(MATCH($AD142,'Overlap Study'!H$53:H$132,0)),0,1)</f>
        <v>0</v>
      </c>
      <c r="AP142" s="110">
        <f>IF(ISNA(MATCH($AD142,'Overlap Study'!B$53:B$100,0)),0,1)</f>
        <v>0</v>
      </c>
      <c r="AT142" s="201">
        <v>433</v>
      </c>
      <c r="AU142" s="222">
        <f t="shared" si="34"/>
        <v>1</v>
      </c>
      <c r="AV142" s="99">
        <f>IF(ISNA(MATCH($AT142,'Overlap Study'!$BU$166:$BU$213,0)),0,1)</f>
        <v>0</v>
      </c>
      <c r="AW142" s="99">
        <f>IF(ISNA(MATCH(AT142,'Overlap Study'!BJ$166:BJ$213,0)),0,1)</f>
        <v>0</v>
      </c>
      <c r="AX142" s="99">
        <f>IF(ISNA(MATCH($AT142,'Overlap Study'!AZ$166:AZ$213,0)),0,1)</f>
        <v>0</v>
      </c>
      <c r="AY142" s="99">
        <f>IF(ISNA(MATCH($AT142,'Overlap Study'!AT$166:AT$213,0)),0,1)</f>
        <v>0</v>
      </c>
      <c r="AZ142" s="99">
        <f>IF(ISNA(MATCH($AT142,'Overlap Study'!AN$166:AN$213,0)),0,1)</f>
        <v>0</v>
      </c>
      <c r="BA142" s="99">
        <f>IF(ISNA(MATCH($AT142,'Overlap Study'!AH$166:AH$213,0)),0,1)</f>
        <v>0</v>
      </c>
      <c r="BB142" s="117">
        <f>IF(ISNA(MATCH(AT142,'Overlap Study'!$AB$166:$AB$213,0)),0,1)</f>
        <v>0</v>
      </c>
      <c r="BC142" s="99">
        <f>IF(ISNA(MATCH($AT142,'Overlap Study'!$V$166:$V$213,0)),0,1)</f>
        <v>1</v>
      </c>
      <c r="BD142" s="99">
        <f>IF(ISNA(MATCH($AT142,'Overlap Study'!$P$166:$P$213,0)),0,1)</f>
        <v>0</v>
      </c>
      <c r="BE142" s="99"/>
      <c r="BF142" s="110"/>
    </row>
    <row r="143" spans="2:58">
      <c r="B143" s="109">
        <v>68</v>
      </c>
      <c r="C143" s="99">
        <f t="shared" si="37"/>
        <v>1</v>
      </c>
      <c r="D143" s="110">
        <f t="shared" si="38"/>
        <v>0</v>
      </c>
      <c r="F143" s="109">
        <v>274</v>
      </c>
      <c r="G143" s="202">
        <f t="shared" si="39"/>
        <v>1</v>
      </c>
      <c r="H143" s="10">
        <v>2</v>
      </c>
      <c r="AB143" s="123">
        <f t="shared" si="36"/>
        <v>142</v>
      </c>
      <c r="AC143">
        <f t="shared" ca="1" si="35"/>
        <v>1</v>
      </c>
      <c r="AD143" s="109">
        <v>237</v>
      </c>
      <c r="AE143" s="109">
        <f ca="1">SUM(INDIRECT(CONCATENATE(AA$5,AB143+1)):INDIRECT(CONCATENATE(AA$6,AB143+1)))</f>
        <v>2</v>
      </c>
      <c r="AF143" s="117">
        <f>IF(ISNA(MATCH(AD143,'Overlap Study'!BU$62:BU$157,0)),0,1)</f>
        <v>0</v>
      </c>
      <c r="AG143" s="99">
        <f>IF(ISNA(MATCH(AD143,'Overlap Study'!BJ$62:BJ$157,0)),0,1)</f>
        <v>0</v>
      </c>
      <c r="AH143" s="99">
        <f>IF(ISNA(MATCH($AD143,'Overlap Study'!AZ$62:AZ$157,0)),0,1)</f>
        <v>0</v>
      </c>
      <c r="AI143" s="99">
        <f>IF(ISNA(MATCH($AD143,'Overlap Study'!AT$62:AT$157,0)),0,1)</f>
        <v>0</v>
      </c>
      <c r="AJ143" s="99">
        <f>IF(ISNA(MATCH($AD143,'Overlap Study'!AN$62:AN$157,0)),0,1)</f>
        <v>1</v>
      </c>
      <c r="AK143" s="110">
        <f>IF(ISNA(MATCH($AD143,'Overlap Study'!AH$62:AH$157,0)),0,1)</f>
        <v>0</v>
      </c>
      <c r="AL143" s="117">
        <f>IF(ISNA(MATCH($AD143,'Overlap Study'!AB$62:AB$157,0)),0,1)</f>
        <v>1</v>
      </c>
      <c r="AM143" s="99">
        <f>IF(ISNA(MATCH($AD143,'Overlap Study'!V$62:V$157,0)),0,1)</f>
        <v>0</v>
      </c>
      <c r="AN143" s="99">
        <f>IF(ISNA(MATCH($AD143,'Overlap Study'!P$62:P$157,0)),0,1)</f>
        <v>0</v>
      </c>
      <c r="AO143" s="99">
        <f>IF(ISNA(MATCH($AD143,'Overlap Study'!H$53:H$132,0)),0,1)</f>
        <v>0</v>
      </c>
      <c r="AP143" s="110">
        <f>IF(ISNA(MATCH($AD143,'Overlap Study'!B$53:B$100,0)),0,1)</f>
        <v>0</v>
      </c>
      <c r="AT143" s="201">
        <v>435</v>
      </c>
      <c r="AU143" s="222">
        <f t="shared" si="34"/>
        <v>1</v>
      </c>
      <c r="AV143" s="99">
        <f>IF(ISNA(MATCH($AT143,'Overlap Study'!$BU$166:$BU$213,0)),0,1)</f>
        <v>0</v>
      </c>
      <c r="AW143" s="99">
        <f>IF(ISNA(MATCH(AT143,'Overlap Study'!BJ$166:BJ$213,0)),0,1)</f>
        <v>0</v>
      </c>
      <c r="AX143" s="99">
        <f>IF(ISNA(MATCH($AT143,'Overlap Study'!AZ$166:AZ$213,0)),0,1)</f>
        <v>0</v>
      </c>
      <c r="AY143" s="99">
        <f>IF(ISNA(MATCH($AT143,'Overlap Study'!AT$166:AT$213,0)),0,1)</f>
        <v>0</v>
      </c>
      <c r="AZ143" s="99">
        <f>IF(ISNA(MATCH($AT143,'Overlap Study'!AN$166:AN$213,0)),0,1)</f>
        <v>0</v>
      </c>
      <c r="BA143" s="99">
        <f>IF(ISNA(MATCH($AT143,'Overlap Study'!AH$166:AH$213,0)),0,1)</f>
        <v>0</v>
      </c>
      <c r="BB143" s="117">
        <f>IF(ISNA(MATCH(AT143,'Overlap Study'!$AB$166:$AB$213,0)),0,1)</f>
        <v>1</v>
      </c>
      <c r="BC143" s="99">
        <f>IF(ISNA(MATCH($AT143,'Overlap Study'!$V$166:$V$213,0)),0,1)</f>
        <v>0</v>
      </c>
      <c r="BD143" s="99">
        <f>IF(ISNA(MATCH($AT143,'Overlap Study'!$P$166:$P$213,0)),0,1)</f>
        <v>0</v>
      </c>
      <c r="BE143" s="99"/>
      <c r="BF143" s="110"/>
    </row>
    <row r="144" spans="2:58">
      <c r="B144" s="113">
        <v>68</v>
      </c>
      <c r="C144" s="99">
        <f t="shared" si="37"/>
        <v>2</v>
      </c>
      <c r="D144" s="110">
        <f t="shared" si="38"/>
        <v>0</v>
      </c>
      <c r="F144" s="109">
        <v>291</v>
      </c>
      <c r="G144" s="202">
        <f t="shared" si="39"/>
        <v>1</v>
      </c>
      <c r="H144" s="10">
        <v>2</v>
      </c>
      <c r="AB144" s="123">
        <f t="shared" si="36"/>
        <v>143</v>
      </c>
      <c r="AC144">
        <f t="shared" ca="1" si="35"/>
        <v>1</v>
      </c>
      <c r="AD144" s="109">
        <v>274</v>
      </c>
      <c r="AE144" s="109">
        <f ca="1">SUM(INDIRECT(CONCATENATE(AA$5,AB144+1)):INDIRECT(CONCATENATE(AA$6,AB144+1)))</f>
        <v>2</v>
      </c>
      <c r="AF144" s="117">
        <f>IF(ISNA(MATCH(AD144,'Overlap Study'!BU$62:BU$157,0)),0,1)</f>
        <v>0</v>
      </c>
      <c r="AG144" s="99">
        <f>IF(ISNA(MATCH(AD144,'Overlap Study'!BJ$62:BJ$157,0)),0,1)</f>
        <v>0</v>
      </c>
      <c r="AH144" s="99">
        <f>IF(ISNA(MATCH($AD144,'Overlap Study'!AZ$62:AZ$157,0)),0,1)</f>
        <v>0</v>
      </c>
      <c r="AI144" s="99">
        <f>IF(ISNA(MATCH($AD144,'Overlap Study'!AT$62:AT$157,0)),0,1)</f>
        <v>0</v>
      </c>
      <c r="AJ144" s="99">
        <f>IF(ISNA(MATCH($AD144,'Overlap Study'!AN$62:AN$157,0)),0,1)</f>
        <v>0</v>
      </c>
      <c r="AK144" s="110">
        <f>IF(ISNA(MATCH($AD144,'Overlap Study'!AH$62:AH$157,0)),0,1)</f>
        <v>0</v>
      </c>
      <c r="AL144" s="117">
        <f>IF(ISNA(MATCH($AD144,'Overlap Study'!AB$62:AB$157,0)),0,1)</f>
        <v>0</v>
      </c>
      <c r="AM144" s="99">
        <f>IF(ISNA(MATCH($AD144,'Overlap Study'!V$62:V$157,0)),0,1)</f>
        <v>0</v>
      </c>
      <c r="AN144" s="99">
        <f>IF(ISNA(MATCH($AD144,'Overlap Study'!P$62:P$157,0)),0,1)</f>
        <v>0</v>
      </c>
      <c r="AO144" s="99">
        <f>IF(ISNA(MATCH($AD144,'Overlap Study'!H$53:H$132,0)),0,1)</f>
        <v>1</v>
      </c>
      <c r="AP144" s="110">
        <f>IF(ISNA(MATCH($AD144,'Overlap Study'!B$53:B$100,0)),0,1)</f>
        <v>1</v>
      </c>
      <c r="AT144" s="169">
        <v>447</v>
      </c>
      <c r="AU144" s="222">
        <f t="shared" si="34"/>
        <v>1</v>
      </c>
      <c r="AV144" s="99">
        <f>IF(ISNA(MATCH($AT144,'Overlap Study'!$BU$166:$BU$213,0)),0,1)</f>
        <v>0</v>
      </c>
      <c r="AW144" s="99">
        <f>IF(ISNA(MATCH(AT144,'Overlap Study'!BJ$166:BJ$213,0)),0,1)</f>
        <v>0</v>
      </c>
      <c r="AX144" s="99">
        <f>IF(ISNA(MATCH($AT144,'Overlap Study'!AZ$166:AZ$213,0)),0,1)</f>
        <v>0</v>
      </c>
      <c r="AY144" s="99">
        <f>IF(ISNA(MATCH($AT144,'Overlap Study'!AT$166:AT$213,0)),0,1)</f>
        <v>0</v>
      </c>
      <c r="AZ144" s="99">
        <f>IF(ISNA(MATCH($AT144,'Overlap Study'!AN$166:AN$213,0)),0,1)</f>
        <v>0</v>
      </c>
      <c r="BA144" s="99">
        <f>IF(ISNA(MATCH($AT144,'Overlap Study'!AH$166:AH$213,0)),0,1)</f>
        <v>1</v>
      </c>
      <c r="BB144" s="117">
        <f>IF(ISNA(MATCH(AT144,'Overlap Study'!$AB$166:$AB$213,0)),0,1)</f>
        <v>0</v>
      </c>
      <c r="BC144" s="99">
        <f>IF(ISNA(MATCH($AT144,'Overlap Study'!$V$166:$V$213,0)),0,1)</f>
        <v>0</v>
      </c>
      <c r="BD144" s="99">
        <f>IF(ISNA(MATCH($AT144,'Overlap Study'!$P$166:$P$213,0)),0,1)</f>
        <v>0</v>
      </c>
      <c r="BE144" s="99"/>
      <c r="BF144" s="110"/>
    </row>
    <row r="145" spans="2:58">
      <c r="B145" s="112">
        <v>68</v>
      </c>
      <c r="C145" s="99">
        <f t="shared" si="37"/>
        <v>3</v>
      </c>
      <c r="D145" s="110">
        <f t="shared" si="38"/>
        <v>0</v>
      </c>
      <c r="F145" s="211">
        <v>294</v>
      </c>
      <c r="G145" s="202">
        <f t="shared" si="39"/>
        <v>1</v>
      </c>
      <c r="H145" s="10">
        <v>2</v>
      </c>
      <c r="AB145" s="123">
        <f t="shared" si="36"/>
        <v>144</v>
      </c>
      <c r="AC145">
        <f t="shared" ca="1" si="35"/>
        <v>1</v>
      </c>
      <c r="AD145" s="109">
        <v>291</v>
      </c>
      <c r="AE145" s="109">
        <f ca="1">SUM(INDIRECT(CONCATENATE(AA$5,AB145+1)):INDIRECT(CONCATENATE(AA$6,AB145+1)))</f>
        <v>2</v>
      </c>
      <c r="AF145" s="117">
        <f>IF(ISNA(MATCH(AD145,'Overlap Study'!BU$62:BU$157,0)),0,1)</f>
        <v>0</v>
      </c>
      <c r="AG145" s="99">
        <f>IF(ISNA(MATCH(AD145,'Overlap Study'!BJ$62:BJ$157,0)),0,1)</f>
        <v>0</v>
      </c>
      <c r="AH145" s="99">
        <f>IF(ISNA(MATCH($AD145,'Overlap Study'!AZ$62:AZ$157,0)),0,1)</f>
        <v>0</v>
      </c>
      <c r="AI145" s="99">
        <f>IF(ISNA(MATCH($AD145,'Overlap Study'!AT$62:AT$157,0)),0,1)</f>
        <v>0</v>
      </c>
      <c r="AJ145" s="99">
        <f>IF(ISNA(MATCH($AD145,'Overlap Study'!AN$62:AN$157,0)),0,1)</f>
        <v>1</v>
      </c>
      <c r="AK145" s="110">
        <f>IF(ISNA(MATCH($AD145,'Overlap Study'!AH$62:AH$157,0)),0,1)</f>
        <v>0</v>
      </c>
      <c r="AL145" s="117">
        <f>IF(ISNA(MATCH($AD145,'Overlap Study'!AB$62:AB$157,0)),0,1)</f>
        <v>0</v>
      </c>
      <c r="AM145" s="99">
        <f>IF(ISNA(MATCH($AD145,'Overlap Study'!V$62:V$157,0)),0,1)</f>
        <v>0</v>
      </c>
      <c r="AN145" s="99">
        <f>IF(ISNA(MATCH($AD145,'Overlap Study'!P$62:P$157,0)),0,1)</f>
        <v>1</v>
      </c>
      <c r="AO145" s="99">
        <f>IF(ISNA(MATCH($AD145,'Overlap Study'!H$53:H$132,0)),0,1)</f>
        <v>0</v>
      </c>
      <c r="AP145" s="110">
        <f>IF(ISNA(MATCH($AD145,'Overlap Study'!B$53:B$100,0)),0,1)</f>
        <v>0</v>
      </c>
      <c r="AT145" s="171">
        <v>451</v>
      </c>
      <c r="AU145" s="222">
        <f t="shared" si="34"/>
        <v>1</v>
      </c>
      <c r="AV145" s="99">
        <f>IF(ISNA(MATCH($AT145,'Overlap Study'!$BU$166:$BU$213,0)),0,1)</f>
        <v>0</v>
      </c>
      <c r="AW145" s="99">
        <f>IF(ISNA(MATCH(AT145,'Overlap Study'!BJ$166:BJ$213,0)),0,1)</f>
        <v>0</v>
      </c>
      <c r="AX145" s="99">
        <f>IF(ISNA(MATCH($AT145,'Overlap Study'!AZ$166:AZ$213,0)),0,1)</f>
        <v>0</v>
      </c>
      <c r="AY145" s="99">
        <f>IF(ISNA(MATCH($AT145,'Overlap Study'!AT$166:AT$213,0)),0,1)</f>
        <v>0</v>
      </c>
      <c r="AZ145" s="99">
        <f>IF(ISNA(MATCH($AT145,'Overlap Study'!AN$166:AN$213,0)),0,1)</f>
        <v>1</v>
      </c>
      <c r="BA145" s="99">
        <f>IF(ISNA(MATCH($AT145,'Overlap Study'!AH$166:AH$213,0)),0,1)</f>
        <v>0</v>
      </c>
      <c r="BB145" s="117">
        <f>IF(ISNA(MATCH(AT145,'Overlap Study'!$AB$166:$AB$213,0)),0,1)</f>
        <v>0</v>
      </c>
      <c r="BC145" s="99">
        <f>IF(ISNA(MATCH($AT145,'Overlap Study'!$V$166:$V$213,0)),0,1)</f>
        <v>0</v>
      </c>
      <c r="BD145" s="99">
        <f>IF(ISNA(MATCH($AT145,'Overlap Study'!$P$166:$P$213,0)),0,1)</f>
        <v>0</v>
      </c>
      <c r="BE145" s="99"/>
      <c r="BF145" s="110"/>
    </row>
    <row r="146" spans="2:58">
      <c r="B146" s="111">
        <v>68</v>
      </c>
      <c r="C146" s="99">
        <f t="shared" si="37"/>
        <v>4</v>
      </c>
      <c r="D146" s="110">
        <f t="shared" si="38"/>
        <v>0</v>
      </c>
      <c r="F146" s="109">
        <v>296</v>
      </c>
      <c r="G146" s="202">
        <f t="shared" si="39"/>
        <v>1</v>
      </c>
      <c r="H146" s="10">
        <v>2</v>
      </c>
      <c r="AB146" s="123">
        <f t="shared" si="36"/>
        <v>145</v>
      </c>
      <c r="AC146">
        <f t="shared" ca="1" si="35"/>
        <v>1</v>
      </c>
      <c r="AD146" s="111">
        <v>294</v>
      </c>
      <c r="AE146" s="109">
        <f ca="1">SUM(INDIRECT(CONCATENATE(AA$5,AB146+1)):INDIRECT(CONCATENATE(AA$6,AB146+1)))</f>
        <v>2</v>
      </c>
      <c r="AF146" s="117">
        <f>IF(ISNA(MATCH(AD146,'Overlap Study'!BU$62:BU$157,0)),0,1)</f>
        <v>1</v>
      </c>
      <c r="AG146" s="99">
        <f>IF(ISNA(MATCH(AD146,'Overlap Study'!BJ$62:BJ$157,0)),0,1)</f>
        <v>0</v>
      </c>
      <c r="AH146" s="99">
        <f>IF(ISNA(MATCH($AD146,'Overlap Study'!AZ$62:AZ$157,0)),0,1)</f>
        <v>0</v>
      </c>
      <c r="AI146" s="99">
        <f>IF(ISNA(MATCH($AD146,'Overlap Study'!AT$62:AT$157,0)),0,1)</f>
        <v>0</v>
      </c>
      <c r="AJ146" s="99">
        <f>IF(ISNA(MATCH($AD146,'Overlap Study'!AN$62:AN$157,0)),0,1)</f>
        <v>0</v>
      </c>
      <c r="AK146" s="110">
        <f>IF(ISNA(MATCH($AD146,'Overlap Study'!AH$62:AH$157,0)),0,1)</f>
        <v>0</v>
      </c>
      <c r="AL146" s="117">
        <f>IF(ISNA(MATCH($AD146,'Overlap Study'!AB$62:AB$157,0)),0,1)</f>
        <v>0</v>
      </c>
      <c r="AM146" s="99">
        <f>IF(ISNA(MATCH($AD146,'Overlap Study'!V$62:V$157,0)),0,1)</f>
        <v>0</v>
      </c>
      <c r="AN146" s="99">
        <f>IF(ISNA(MATCH($AD146,'Overlap Study'!P$62:P$157,0)),0,1)</f>
        <v>0</v>
      </c>
      <c r="AO146" s="99">
        <f>IF(ISNA(MATCH($AD146,'Overlap Study'!H$53:H$132,0)),0,1)</f>
        <v>1</v>
      </c>
      <c r="AP146" s="110">
        <f>IF(ISNA(MATCH($AD146,'Overlap Study'!B$53:B$100,0)),0,1)</f>
        <v>0</v>
      </c>
      <c r="AT146" s="201">
        <v>461</v>
      </c>
      <c r="AU146" s="222">
        <f t="shared" si="34"/>
        <v>1</v>
      </c>
      <c r="AV146" s="99">
        <f>IF(ISNA(MATCH($AT146,'Overlap Study'!$BU$166:$BU$213,0)),0,1)</f>
        <v>0</v>
      </c>
      <c r="AW146" s="99">
        <f>IF(ISNA(MATCH(AT146,'Overlap Study'!BJ$166:BJ$213,0)),0,1)</f>
        <v>0</v>
      </c>
      <c r="AX146" s="99">
        <f>IF(ISNA(MATCH($AT146,'Overlap Study'!AZ$166:AZ$213,0)),0,1)</f>
        <v>0</v>
      </c>
      <c r="AY146" s="99">
        <f>IF(ISNA(MATCH($AT146,'Overlap Study'!AT$166:AT$213,0)),0,1)</f>
        <v>0</v>
      </c>
      <c r="AZ146" s="99">
        <f>IF(ISNA(MATCH($AT146,'Overlap Study'!AN$166:AN$213,0)),0,1)</f>
        <v>0</v>
      </c>
      <c r="BA146" s="99">
        <f>IF(ISNA(MATCH($AT146,'Overlap Study'!AH$166:AH$213,0)),0,1)</f>
        <v>0</v>
      </c>
      <c r="BB146" s="117">
        <f>IF(ISNA(MATCH(AT146,'Overlap Study'!$AB$166:$AB$213,0)),0,1)</f>
        <v>1</v>
      </c>
      <c r="BC146" s="99">
        <f>IF(ISNA(MATCH($AT146,'Overlap Study'!$V$166:$V$213,0)),0,1)</f>
        <v>0</v>
      </c>
      <c r="BD146" s="99">
        <f>IF(ISNA(MATCH($AT146,'Overlap Study'!$P$166:$P$213,0)),0,1)</f>
        <v>0</v>
      </c>
      <c r="BE146" s="99"/>
      <c r="BF146" s="110"/>
    </row>
    <row r="147" spans="2:58">
      <c r="B147" s="109">
        <v>68</v>
      </c>
      <c r="C147" s="99">
        <f t="shared" si="37"/>
        <v>5</v>
      </c>
      <c r="D147" s="110">
        <f t="shared" si="38"/>
        <v>0</v>
      </c>
      <c r="F147" s="109">
        <v>303</v>
      </c>
      <c r="G147" s="202">
        <f t="shared" si="39"/>
        <v>1</v>
      </c>
      <c r="H147" s="10">
        <v>2</v>
      </c>
      <c r="AB147" s="123">
        <f t="shared" si="36"/>
        <v>146</v>
      </c>
      <c r="AC147">
        <f t="shared" ca="1" si="35"/>
        <v>1</v>
      </c>
      <c r="AD147" s="109">
        <v>296</v>
      </c>
      <c r="AE147" s="109">
        <f ca="1">SUM(INDIRECT(CONCATENATE(AA$5,AB147+1)):INDIRECT(CONCATENATE(AA$6,AB147+1)))</f>
        <v>2</v>
      </c>
      <c r="AF147" s="117">
        <f>IF(ISNA(MATCH(AD147,'Overlap Study'!BU$62:BU$157,0)),0,1)</f>
        <v>0</v>
      </c>
      <c r="AG147" s="99">
        <f>IF(ISNA(MATCH(AD147,'Overlap Study'!BJ$62:BJ$157,0)),0,1)</f>
        <v>0</v>
      </c>
      <c r="AH147" s="99">
        <f>IF(ISNA(MATCH($AD147,'Overlap Study'!AZ$62:AZ$157,0)),0,1)</f>
        <v>0</v>
      </c>
      <c r="AI147" s="99">
        <f>IF(ISNA(MATCH($AD147,'Overlap Study'!AT$62:AT$157,0)),0,1)</f>
        <v>0</v>
      </c>
      <c r="AJ147" s="99">
        <f>IF(ISNA(MATCH($AD147,'Overlap Study'!AN$62:AN$157,0)),0,1)</f>
        <v>1</v>
      </c>
      <c r="AK147" s="110">
        <f>IF(ISNA(MATCH($AD147,'Overlap Study'!AH$62:AH$157,0)),0,1)</f>
        <v>0</v>
      </c>
      <c r="AL147" s="117">
        <f>IF(ISNA(MATCH($AD147,'Overlap Study'!AB$62:AB$157,0)),0,1)</f>
        <v>1</v>
      </c>
      <c r="AM147" s="99">
        <f>IF(ISNA(MATCH($AD147,'Overlap Study'!V$62:V$157,0)),0,1)</f>
        <v>0</v>
      </c>
      <c r="AN147" s="99">
        <f>IF(ISNA(MATCH($AD147,'Overlap Study'!P$62:P$157,0)),0,1)</f>
        <v>0</v>
      </c>
      <c r="AO147" s="99">
        <f>IF(ISNA(MATCH($AD147,'Overlap Study'!H$53:H$132,0)),0,1)</f>
        <v>0</v>
      </c>
      <c r="AP147" s="110">
        <f>IF(ISNA(MATCH($AD147,'Overlap Study'!B$53:B$100,0)),0,1)</f>
        <v>0</v>
      </c>
      <c r="AT147" s="171">
        <v>488</v>
      </c>
      <c r="AU147" s="222">
        <f t="shared" si="34"/>
        <v>1</v>
      </c>
      <c r="AV147" s="99">
        <f>IF(ISNA(MATCH($AT147,'Overlap Study'!$BU$166:$BU$213,0)),0,1)</f>
        <v>0</v>
      </c>
      <c r="AW147" s="99">
        <f>IF(ISNA(MATCH(AT147,'Overlap Study'!BJ$166:BJ$213,0)),0,1)</f>
        <v>1</v>
      </c>
      <c r="AX147" s="99">
        <f>IF(ISNA(MATCH($AT147,'Overlap Study'!AZ$166:AZ$213,0)),0,1)</f>
        <v>0</v>
      </c>
      <c r="AY147" s="99">
        <f>IF(ISNA(MATCH($AT147,'Overlap Study'!AT$166:AT$213,0)),0,1)</f>
        <v>0</v>
      </c>
      <c r="AZ147" s="99">
        <f>IF(ISNA(MATCH($AT147,'Overlap Study'!AN$166:AN$213,0)),0,1)</f>
        <v>0</v>
      </c>
      <c r="BA147" s="99">
        <f>IF(ISNA(MATCH($AT147,'Overlap Study'!AH$166:AH$213,0)),0,1)</f>
        <v>0</v>
      </c>
      <c r="BB147" s="117">
        <f>IF(ISNA(MATCH(AT147,'Overlap Study'!$AB$166:$AB$213,0)),0,1)</f>
        <v>0</v>
      </c>
      <c r="BC147" s="99">
        <f>IF(ISNA(MATCH($AT147,'Overlap Study'!$V$166:$V$213,0)),0,1)</f>
        <v>0</v>
      </c>
      <c r="BD147" s="99">
        <f>IF(ISNA(MATCH($AT147,'Overlap Study'!$P$166:$P$213,0)),0,1)</f>
        <v>0</v>
      </c>
      <c r="BE147" s="99"/>
      <c r="BF147" s="110"/>
    </row>
    <row r="148" spans="2:58">
      <c r="B148" s="109">
        <v>68</v>
      </c>
      <c r="C148" s="99">
        <f t="shared" si="37"/>
        <v>6</v>
      </c>
      <c r="D148" s="110">
        <f t="shared" si="38"/>
        <v>0</v>
      </c>
      <c r="F148" s="109">
        <v>306</v>
      </c>
      <c r="G148" s="202">
        <f t="shared" si="39"/>
        <v>1</v>
      </c>
      <c r="H148" s="10">
        <v>2</v>
      </c>
      <c r="AB148" s="123">
        <f t="shared" si="36"/>
        <v>147</v>
      </c>
      <c r="AC148">
        <f t="shared" ca="1" si="35"/>
        <v>1</v>
      </c>
      <c r="AD148" s="109">
        <v>303</v>
      </c>
      <c r="AE148" s="109">
        <f ca="1">SUM(INDIRECT(CONCATENATE(AA$5,AB148+1)):INDIRECT(CONCATENATE(AA$6,AB148+1)))</f>
        <v>2</v>
      </c>
      <c r="AF148" s="117">
        <f>IF(ISNA(MATCH(AD148,'Overlap Study'!BU$62:BU$157,0)),0,1)</f>
        <v>0</v>
      </c>
      <c r="AG148" s="99">
        <f>IF(ISNA(MATCH(AD148,'Overlap Study'!BJ$62:BJ$157,0)),0,1)</f>
        <v>0</v>
      </c>
      <c r="AH148" s="99">
        <f>IF(ISNA(MATCH($AD148,'Overlap Study'!AZ$62:AZ$157,0)),0,1)</f>
        <v>0</v>
      </c>
      <c r="AI148" s="99">
        <f>IF(ISNA(MATCH($AD148,'Overlap Study'!AT$62:AT$157,0)),0,1)</f>
        <v>0</v>
      </c>
      <c r="AJ148" s="99">
        <f>IF(ISNA(MATCH($AD148,'Overlap Study'!AN$62:AN$157,0)),0,1)</f>
        <v>0</v>
      </c>
      <c r="AK148" s="110">
        <f>IF(ISNA(MATCH($AD148,'Overlap Study'!AH$62:AH$157,0)),0,1)</f>
        <v>0</v>
      </c>
      <c r="AL148" s="117">
        <f>IF(ISNA(MATCH($AD148,'Overlap Study'!AB$62:AB$157,0)),0,1)</f>
        <v>0</v>
      </c>
      <c r="AM148" s="99">
        <f>IF(ISNA(MATCH($AD148,'Overlap Study'!V$62:V$157,0)),0,1)</f>
        <v>1</v>
      </c>
      <c r="AN148" s="99">
        <f>IF(ISNA(MATCH($AD148,'Overlap Study'!P$62:P$157,0)),0,1)</f>
        <v>1</v>
      </c>
      <c r="AO148" s="99">
        <f>IF(ISNA(MATCH($AD148,'Overlap Study'!H$53:H$132,0)),0,1)</f>
        <v>0</v>
      </c>
      <c r="AP148" s="110">
        <f>IF(ISNA(MATCH($AD148,'Overlap Study'!B$53:B$100,0)),0,1)</f>
        <v>0</v>
      </c>
      <c r="AT148" s="169">
        <v>525</v>
      </c>
      <c r="AU148" s="222">
        <f t="shared" si="34"/>
        <v>1</v>
      </c>
      <c r="AV148" s="99">
        <f>IF(ISNA(MATCH($AT148,'Overlap Study'!$BU$166:$BU$213,0)),0,1)</f>
        <v>0</v>
      </c>
      <c r="AW148" s="99">
        <f>IF(ISNA(MATCH(AT148,'Overlap Study'!BJ$166:BJ$213,0)),0,1)</f>
        <v>0</v>
      </c>
      <c r="AX148" s="99">
        <f>IF(ISNA(MATCH($AT148,'Overlap Study'!AZ$166:AZ$213,0)),0,1)</f>
        <v>1</v>
      </c>
      <c r="AY148" s="99">
        <f>IF(ISNA(MATCH($AT148,'Overlap Study'!AT$166:AT$213,0)),0,1)</f>
        <v>0</v>
      </c>
      <c r="AZ148" s="99">
        <f>IF(ISNA(MATCH($AT148,'Overlap Study'!AN$166:AN$213,0)),0,1)</f>
        <v>0</v>
      </c>
      <c r="BA148" s="99">
        <f>IF(ISNA(MATCH($AT148,'Overlap Study'!AH$166:AH$213,0)),0,1)</f>
        <v>0</v>
      </c>
      <c r="BB148" s="117">
        <f>IF(ISNA(MATCH(AT148,'Overlap Study'!$AB$166:$AB$213,0)),0,1)</f>
        <v>0</v>
      </c>
      <c r="BC148" s="99">
        <f>IF(ISNA(MATCH($AT148,'Overlap Study'!$V$166:$V$213,0)),0,1)</f>
        <v>0</v>
      </c>
      <c r="BD148" s="99">
        <f>IF(ISNA(MATCH($AT148,'Overlap Study'!$P$166:$P$213,0)),0,1)</f>
        <v>0</v>
      </c>
      <c r="BE148" s="99"/>
      <c r="BF148" s="110"/>
    </row>
    <row r="149" spans="2:58">
      <c r="B149" s="109">
        <v>68</v>
      </c>
      <c r="C149" s="99">
        <f t="shared" si="37"/>
        <v>7</v>
      </c>
      <c r="D149" s="110">
        <f t="shared" si="38"/>
        <v>0</v>
      </c>
      <c r="F149" s="109">
        <v>313</v>
      </c>
      <c r="G149" s="202">
        <f t="shared" si="39"/>
        <v>1</v>
      </c>
      <c r="H149" s="10">
        <v>2</v>
      </c>
      <c r="AB149" s="123">
        <f t="shared" si="36"/>
        <v>148</v>
      </c>
      <c r="AC149">
        <f t="shared" ca="1" si="35"/>
        <v>1</v>
      </c>
      <c r="AD149" s="109">
        <v>306</v>
      </c>
      <c r="AE149" s="109">
        <f ca="1">SUM(INDIRECT(CONCATENATE(AA$5,AB149+1)):INDIRECT(CONCATENATE(AA$6,AB149+1)))</f>
        <v>2</v>
      </c>
      <c r="AF149" s="117">
        <f>IF(ISNA(MATCH(AD149,'Overlap Study'!BU$62:BU$157,0)),0,1)</f>
        <v>0</v>
      </c>
      <c r="AG149" s="99">
        <f>IF(ISNA(MATCH(AD149,'Overlap Study'!BJ$62:BJ$157,0)),0,1)</f>
        <v>0</v>
      </c>
      <c r="AH149" s="99">
        <f>IF(ISNA(MATCH($AD149,'Overlap Study'!AZ$62:AZ$157,0)),0,1)</f>
        <v>0</v>
      </c>
      <c r="AI149" s="99">
        <f>IF(ISNA(MATCH($AD149,'Overlap Study'!AT$62:AT$157,0)),0,1)</f>
        <v>0</v>
      </c>
      <c r="AJ149" s="99">
        <f>IF(ISNA(MATCH($AD149,'Overlap Study'!AN$62:AN$157,0)),0,1)</f>
        <v>0</v>
      </c>
      <c r="AK149" s="110">
        <f>IF(ISNA(MATCH($AD149,'Overlap Study'!AH$62:AH$157,0)),0,1)</f>
        <v>0</v>
      </c>
      <c r="AL149" s="117">
        <f>IF(ISNA(MATCH($AD149,'Overlap Study'!AB$62:AB$157,0)),0,1)</f>
        <v>0</v>
      </c>
      <c r="AM149" s="99">
        <f>IF(ISNA(MATCH($AD149,'Overlap Study'!V$62:V$157,0)),0,1)</f>
        <v>1</v>
      </c>
      <c r="AN149" s="99">
        <f>IF(ISNA(MATCH($AD149,'Overlap Study'!P$62:P$157,0)),0,1)</f>
        <v>0</v>
      </c>
      <c r="AO149" s="99">
        <f>IF(ISNA(MATCH($AD149,'Overlap Study'!H$53:H$132,0)),0,1)</f>
        <v>1</v>
      </c>
      <c r="AP149" s="110">
        <f>IF(ISNA(MATCH($AD149,'Overlap Study'!B$53:B$100,0)),0,1)</f>
        <v>0</v>
      </c>
      <c r="AT149" s="169">
        <v>537</v>
      </c>
      <c r="AU149" s="222">
        <f t="shared" si="34"/>
        <v>1</v>
      </c>
      <c r="AV149" s="99">
        <f>IF(ISNA(MATCH($AT149,'Overlap Study'!$BU$166:$BU$213,0)),0,1)</f>
        <v>0</v>
      </c>
      <c r="AW149" s="99">
        <f>IF(ISNA(MATCH(AT149,'Overlap Study'!BJ$166:BJ$213,0)),0,1)</f>
        <v>0</v>
      </c>
      <c r="AX149" s="99">
        <f>IF(ISNA(MATCH($AT149,'Overlap Study'!AZ$166:AZ$213,0)),0,1)</f>
        <v>0</v>
      </c>
      <c r="AY149" s="99">
        <f>IF(ISNA(MATCH($AT149,'Overlap Study'!AT$166:AT$213,0)),0,1)</f>
        <v>0</v>
      </c>
      <c r="AZ149" s="99">
        <f>IF(ISNA(MATCH($AT149,'Overlap Study'!AN$166:AN$213,0)),0,1)</f>
        <v>0</v>
      </c>
      <c r="BA149" s="99">
        <f>IF(ISNA(MATCH($AT149,'Overlap Study'!AH$166:AH$213,0)),0,1)</f>
        <v>1</v>
      </c>
      <c r="BB149" s="117">
        <f>IF(ISNA(MATCH(AT149,'Overlap Study'!$AB$166:$AB$213,0)),0,1)</f>
        <v>0</v>
      </c>
      <c r="BC149" s="99">
        <f>IF(ISNA(MATCH($AT149,'Overlap Study'!$V$166:$V$213,0)),0,1)</f>
        <v>0</v>
      </c>
      <c r="BD149" s="99">
        <f>IF(ISNA(MATCH($AT149,'Overlap Study'!$P$166:$P$213,0)),0,1)</f>
        <v>0</v>
      </c>
      <c r="BE149" s="99"/>
      <c r="BF149" s="110"/>
    </row>
    <row r="150" spans="2:58">
      <c r="B150" s="109">
        <v>68</v>
      </c>
      <c r="C150" s="99">
        <f t="shared" si="37"/>
        <v>8</v>
      </c>
      <c r="D150" s="110">
        <f t="shared" si="38"/>
        <v>0</v>
      </c>
      <c r="F150" s="211">
        <v>337</v>
      </c>
      <c r="G150" s="202">
        <f t="shared" si="39"/>
        <v>1</v>
      </c>
      <c r="H150" s="10">
        <v>2</v>
      </c>
      <c r="AB150" s="123">
        <f t="shared" si="36"/>
        <v>149</v>
      </c>
      <c r="AC150">
        <f t="shared" ca="1" si="35"/>
        <v>1</v>
      </c>
      <c r="AD150" s="109">
        <v>313</v>
      </c>
      <c r="AE150" s="109">
        <f ca="1">SUM(INDIRECT(CONCATENATE(AA$5,AB150+1)):INDIRECT(CONCATENATE(AA$6,AB150+1)))</f>
        <v>2</v>
      </c>
      <c r="AF150" s="117">
        <f>IF(ISNA(MATCH(AD150,'Overlap Study'!BU$62:BU$157,0)),0,1)</f>
        <v>0</v>
      </c>
      <c r="AG150" s="99">
        <f>IF(ISNA(MATCH(AD150,'Overlap Study'!BJ$62:BJ$157,0)),0,1)</f>
        <v>0</v>
      </c>
      <c r="AH150" s="99">
        <f>IF(ISNA(MATCH($AD150,'Overlap Study'!AZ$62:AZ$157,0)),0,1)</f>
        <v>0</v>
      </c>
      <c r="AI150" s="99">
        <f>IF(ISNA(MATCH($AD150,'Overlap Study'!AT$62:AT$157,0)),0,1)</f>
        <v>0</v>
      </c>
      <c r="AJ150" s="99">
        <f>IF(ISNA(MATCH($AD150,'Overlap Study'!AN$62:AN$157,0)),0,1)</f>
        <v>0</v>
      </c>
      <c r="AK150" s="110">
        <f>IF(ISNA(MATCH($AD150,'Overlap Study'!AH$62:AH$157,0)),0,1)</f>
        <v>0</v>
      </c>
      <c r="AL150" s="117">
        <f>IF(ISNA(MATCH($AD150,'Overlap Study'!AB$62:AB$157,0)),0,1)</f>
        <v>0</v>
      </c>
      <c r="AM150" s="99">
        <f>IF(ISNA(MATCH($AD150,'Overlap Study'!V$62:V$157,0)),0,1)</f>
        <v>1</v>
      </c>
      <c r="AN150" s="99">
        <f>IF(ISNA(MATCH($AD150,'Overlap Study'!P$62:P$157,0)),0,1)</f>
        <v>1</v>
      </c>
      <c r="AO150" s="99">
        <f>IF(ISNA(MATCH($AD150,'Overlap Study'!H$53:H$132,0)),0,1)</f>
        <v>0</v>
      </c>
      <c r="AP150" s="110">
        <f>IF(ISNA(MATCH($AD150,'Overlap Study'!B$53:B$100,0)),0,1)</f>
        <v>0</v>
      </c>
      <c r="AT150" s="201">
        <v>538</v>
      </c>
      <c r="AU150" s="222">
        <f t="shared" si="34"/>
        <v>1</v>
      </c>
      <c r="AV150" s="99">
        <f>IF(ISNA(MATCH($AT150,'Overlap Study'!$BU$166:$BU$213,0)),0,1)</f>
        <v>0</v>
      </c>
      <c r="AW150" s="99">
        <f>IF(ISNA(MATCH(AT150,'Overlap Study'!BJ$166:BJ$213,0)),0,1)</f>
        <v>0</v>
      </c>
      <c r="AX150" s="99">
        <f>IF(ISNA(MATCH($AT150,'Overlap Study'!AZ$166:AZ$213,0)),0,1)</f>
        <v>0</v>
      </c>
      <c r="AY150" s="99">
        <f>IF(ISNA(MATCH($AT150,'Overlap Study'!AT$166:AT$213,0)),0,1)</f>
        <v>0</v>
      </c>
      <c r="AZ150" s="99">
        <f>IF(ISNA(MATCH($AT150,'Overlap Study'!AN$166:AN$213,0)),0,1)</f>
        <v>0</v>
      </c>
      <c r="BA150" s="99">
        <f>IF(ISNA(MATCH($AT150,'Overlap Study'!AH$166:AH$213,0)),0,1)</f>
        <v>0</v>
      </c>
      <c r="BB150" s="117">
        <f>IF(ISNA(MATCH(AT150,'Overlap Study'!$AB$166:$AB$213,0)),0,1)</f>
        <v>0</v>
      </c>
      <c r="BC150" s="99">
        <f>IF(ISNA(MATCH($AT150,'Overlap Study'!$V$166:$V$213,0)),0,1)</f>
        <v>1</v>
      </c>
      <c r="BD150" s="99">
        <f>IF(ISNA(MATCH($AT150,'Overlap Study'!$P$166:$P$213,0)),0,1)</f>
        <v>0</v>
      </c>
      <c r="BE150" s="99"/>
      <c r="BF150" s="110"/>
    </row>
    <row r="151" spans="2:58">
      <c r="B151" s="211">
        <v>68</v>
      </c>
      <c r="C151" s="99">
        <f t="shared" si="37"/>
        <v>9</v>
      </c>
      <c r="D151" s="110">
        <f t="shared" si="38"/>
        <v>9</v>
      </c>
      <c r="F151" s="109">
        <v>349</v>
      </c>
      <c r="G151" s="202">
        <f t="shared" si="39"/>
        <v>1</v>
      </c>
      <c r="H151" s="10">
        <v>2</v>
      </c>
      <c r="AB151" s="123">
        <f t="shared" si="36"/>
        <v>150</v>
      </c>
      <c r="AC151">
        <f t="shared" ca="1" si="35"/>
        <v>1</v>
      </c>
      <c r="AD151" s="109">
        <v>337</v>
      </c>
      <c r="AE151" s="109">
        <f ca="1">SUM(INDIRECT(CONCATENATE(AA$5,AB151+1)):INDIRECT(CONCATENATE(AA$6,AB151+1)))</f>
        <v>2</v>
      </c>
      <c r="AF151" s="117">
        <f>IF(ISNA(MATCH(AD151,'Overlap Study'!BU$62:BU$157,0)),0,1)</f>
        <v>1</v>
      </c>
      <c r="AG151" s="99">
        <f>IF(ISNA(MATCH(AD151,'Overlap Study'!BJ$62:BJ$157,0)),0,1)</f>
        <v>0</v>
      </c>
      <c r="AH151" s="99">
        <f>IF(ISNA(MATCH($AD151,'Overlap Study'!AZ$62:AZ$157,0)),0,1)</f>
        <v>0</v>
      </c>
      <c r="AI151" s="99">
        <f>IF(ISNA(MATCH($AD151,'Overlap Study'!AT$62:AT$157,0)),0,1)</f>
        <v>0</v>
      </c>
      <c r="AJ151" s="99">
        <f>IF(ISNA(MATCH($AD151,'Overlap Study'!AN$62:AN$157,0)),0,1)</f>
        <v>0</v>
      </c>
      <c r="AK151" s="110">
        <f>IF(ISNA(MATCH($AD151,'Overlap Study'!AH$62:AH$157,0)),0,1)</f>
        <v>1</v>
      </c>
      <c r="AL151" s="117">
        <f>IF(ISNA(MATCH($AD151,'Overlap Study'!AB$62:AB$157,0)),0,1)</f>
        <v>0</v>
      </c>
      <c r="AM151" s="99">
        <f>IF(ISNA(MATCH($AD151,'Overlap Study'!V$62:V$157,0)),0,1)</f>
        <v>0</v>
      </c>
      <c r="AN151" s="99">
        <f>IF(ISNA(MATCH($AD151,'Overlap Study'!P$62:P$157,0)),0,1)</f>
        <v>0</v>
      </c>
      <c r="AO151" s="99">
        <f>IF(ISNA(MATCH($AD151,'Overlap Study'!H$53:H$132,0)),0,1)</f>
        <v>0</v>
      </c>
      <c r="AP151" s="110">
        <f>IF(ISNA(MATCH($AD151,'Overlap Study'!B$53:B$100,0)),0,1)</f>
        <v>0</v>
      </c>
      <c r="AR151" s="158"/>
      <c r="AT151" s="201">
        <v>541</v>
      </c>
      <c r="AU151" s="222">
        <f t="shared" si="34"/>
        <v>1</v>
      </c>
      <c r="AV151" s="99">
        <f>IF(ISNA(MATCH($AT151,'Overlap Study'!$BU$166:$BU$213,0)),0,1)</f>
        <v>0</v>
      </c>
      <c r="AW151" s="99">
        <f>IF(ISNA(MATCH(AT151,'Overlap Study'!BJ$166:BJ$213,0)),0,1)</f>
        <v>0</v>
      </c>
      <c r="AX151" s="99">
        <f>IF(ISNA(MATCH($AT151,'Overlap Study'!AZ$166:AZ$213,0)),0,1)</f>
        <v>0</v>
      </c>
      <c r="AY151" s="99">
        <f>IF(ISNA(MATCH($AT151,'Overlap Study'!AT$166:AT$213,0)),0,1)</f>
        <v>0</v>
      </c>
      <c r="AZ151" s="99">
        <f>IF(ISNA(MATCH($AT151,'Overlap Study'!AN$166:AN$213,0)),0,1)</f>
        <v>0</v>
      </c>
      <c r="BA151" s="99">
        <f>IF(ISNA(MATCH($AT151,'Overlap Study'!AH$166:AH$213,0)),0,1)</f>
        <v>0</v>
      </c>
      <c r="BB151" s="117">
        <f>IF(ISNA(MATCH(AT151,'Overlap Study'!$AB$166:$AB$213,0)),0,1)</f>
        <v>0</v>
      </c>
      <c r="BC151" s="99">
        <f>IF(ISNA(MATCH($AT151,'Overlap Study'!$V$166:$V$213,0)),0,1)</f>
        <v>1</v>
      </c>
      <c r="BD151" s="99">
        <f>IF(ISNA(MATCH($AT151,'Overlap Study'!$P$166:$P$213,0)),0,1)</f>
        <v>0</v>
      </c>
      <c r="BE151" s="99"/>
      <c r="BF151" s="110"/>
    </row>
    <row r="152" spans="2:58">
      <c r="B152" s="109">
        <v>69</v>
      </c>
      <c r="C152" s="99">
        <f t="shared" si="37"/>
        <v>1</v>
      </c>
      <c r="D152" s="110">
        <f t="shared" si="38"/>
        <v>0</v>
      </c>
      <c r="F152" s="111">
        <v>388</v>
      </c>
      <c r="G152" s="202">
        <f t="shared" si="39"/>
        <v>1</v>
      </c>
      <c r="H152" s="10">
        <v>2</v>
      </c>
      <c r="AB152" s="123">
        <f t="shared" si="36"/>
        <v>151</v>
      </c>
      <c r="AC152">
        <f t="shared" ca="1" si="35"/>
        <v>1</v>
      </c>
      <c r="AD152" s="109">
        <v>349</v>
      </c>
      <c r="AE152" s="109">
        <f ca="1">SUM(INDIRECT(CONCATENATE(AA$5,AB152+1)):INDIRECT(CONCATENATE(AA$6,AB152+1)))</f>
        <v>2</v>
      </c>
      <c r="AF152" s="117">
        <f>IF(ISNA(MATCH(AD152,'Overlap Study'!BU$62:BU$157,0)),0,1)</f>
        <v>0</v>
      </c>
      <c r="AG152" s="99">
        <f>IF(ISNA(MATCH(AD152,'Overlap Study'!BJ$62:BJ$157,0)),0,1)</f>
        <v>0</v>
      </c>
      <c r="AH152" s="99">
        <f>IF(ISNA(MATCH($AD152,'Overlap Study'!AZ$62:AZ$157,0)),0,1)</f>
        <v>0</v>
      </c>
      <c r="AI152" s="99">
        <f>IF(ISNA(MATCH($AD152,'Overlap Study'!AT$62:AT$157,0)),0,1)</f>
        <v>0</v>
      </c>
      <c r="AJ152" s="99">
        <f>IF(ISNA(MATCH($AD152,'Overlap Study'!AN$62:AN$157,0)),0,1)</f>
        <v>0</v>
      </c>
      <c r="AK152" s="110">
        <f>IF(ISNA(MATCH($AD152,'Overlap Study'!AH$62:AH$157,0)),0,1)</f>
        <v>0</v>
      </c>
      <c r="AL152" s="117">
        <f>IF(ISNA(MATCH($AD152,'Overlap Study'!AB$62:AB$157,0)),0,1)</f>
        <v>0</v>
      </c>
      <c r="AM152" s="99">
        <f>IF(ISNA(MATCH($AD152,'Overlap Study'!V$62:V$157,0)),0,1)</f>
        <v>0</v>
      </c>
      <c r="AN152" s="99">
        <f>IF(ISNA(MATCH($AD152,'Overlap Study'!P$62:P$157,0)),0,1)</f>
        <v>0</v>
      </c>
      <c r="AO152" s="99">
        <f>IF(ISNA(MATCH($AD152,'Overlap Study'!H$53:H$132,0)),0,1)</f>
        <v>1</v>
      </c>
      <c r="AP152" s="110">
        <f>IF(ISNA(MATCH($AD152,'Overlap Study'!B$53:B$100,0)),0,1)</f>
        <v>1</v>
      </c>
      <c r="AR152" s="100"/>
      <c r="AT152" s="201">
        <v>571</v>
      </c>
      <c r="AU152" s="222">
        <f t="shared" si="34"/>
        <v>1</v>
      </c>
      <c r="AV152" s="99">
        <f>IF(ISNA(MATCH($AT152,'Overlap Study'!$BU$166:$BU$213,0)),0,1)</f>
        <v>0</v>
      </c>
      <c r="AW152" s="99">
        <f>IF(ISNA(MATCH(AT152,'Overlap Study'!BJ$166:BJ$213,0)),0,1)</f>
        <v>0</v>
      </c>
      <c r="AX152" s="99">
        <f>IF(ISNA(MATCH($AT152,'Overlap Study'!AZ$166:AZ$213,0)),0,1)</f>
        <v>0</v>
      </c>
      <c r="AY152" s="99">
        <f>IF(ISNA(MATCH($AT152,'Overlap Study'!AT$166:AT$213,0)),0,1)</f>
        <v>0</v>
      </c>
      <c r="AZ152" s="99">
        <f>IF(ISNA(MATCH($AT152,'Overlap Study'!AN$166:AN$213,0)),0,1)</f>
        <v>0</v>
      </c>
      <c r="BA152" s="99">
        <f>IF(ISNA(MATCH($AT152,'Overlap Study'!AH$166:AH$213,0)),0,1)</f>
        <v>0</v>
      </c>
      <c r="BB152" s="117">
        <f>IF(ISNA(MATCH(AT152,'Overlap Study'!$AB$166:$AB$213,0)),0,1)</f>
        <v>1</v>
      </c>
      <c r="BC152" s="99">
        <f>IF(ISNA(MATCH($AT152,'Overlap Study'!$V$166:$V$213,0)),0,1)</f>
        <v>0</v>
      </c>
      <c r="BD152" s="99">
        <f>IF(ISNA(MATCH($AT152,'Overlap Study'!$P$166:$P$213,0)),0,1)</f>
        <v>0</v>
      </c>
      <c r="BE152" s="99"/>
      <c r="BF152" s="110"/>
    </row>
    <row r="153" spans="2:58">
      <c r="B153" s="109">
        <v>69</v>
      </c>
      <c r="C153" s="99">
        <f t="shared" si="37"/>
        <v>2</v>
      </c>
      <c r="D153" s="110">
        <f t="shared" si="38"/>
        <v>0</v>
      </c>
      <c r="F153" s="109">
        <v>401</v>
      </c>
      <c r="G153" s="202">
        <f t="shared" si="39"/>
        <v>1</v>
      </c>
      <c r="H153" s="10">
        <v>2</v>
      </c>
      <c r="AB153" s="123">
        <f t="shared" si="36"/>
        <v>152</v>
      </c>
      <c r="AC153">
        <f t="shared" ca="1" si="35"/>
        <v>1</v>
      </c>
      <c r="AD153" s="109">
        <v>388</v>
      </c>
      <c r="AE153" s="109">
        <f ca="1">SUM(INDIRECT(CONCATENATE(AA$5,AB153+1)):INDIRECT(CONCATENATE(AA$6,AB153+1)))</f>
        <v>2</v>
      </c>
      <c r="AF153" s="117">
        <f>IF(ISNA(MATCH(AD153,'Overlap Study'!BU$62:BU$157,0)),0,1)</f>
        <v>0</v>
      </c>
      <c r="AG153" s="99">
        <f>IF(ISNA(MATCH(AD153,'Overlap Study'!BJ$62:BJ$157,0)),0,1)</f>
        <v>0</v>
      </c>
      <c r="AH153" s="99">
        <f>IF(ISNA(MATCH($AD153,'Overlap Study'!AZ$62:AZ$157,0)),0,1)</f>
        <v>0</v>
      </c>
      <c r="AI153" s="99">
        <f>IF(ISNA(MATCH($AD153,'Overlap Study'!AT$62:AT$157,0)),0,1)</f>
        <v>0</v>
      </c>
      <c r="AJ153" s="99">
        <f>IF(ISNA(MATCH($AD153,'Overlap Study'!AN$62:AN$157,0)),0,1)</f>
        <v>0</v>
      </c>
      <c r="AK153" s="110">
        <f>IF(ISNA(MATCH($AD153,'Overlap Study'!AH$62:AH$157,0)),0,1)</f>
        <v>1</v>
      </c>
      <c r="AL153" s="117">
        <f>IF(ISNA(MATCH($AD153,'Overlap Study'!AB$62:AB$157,0)),0,1)</f>
        <v>0</v>
      </c>
      <c r="AM153" s="99">
        <f>IF(ISNA(MATCH($AD153,'Overlap Study'!V$62:V$157,0)),0,1)</f>
        <v>0</v>
      </c>
      <c r="AN153" s="99">
        <f>IF(ISNA(MATCH($AD153,'Overlap Study'!P$62:P$157,0)),0,1)</f>
        <v>0</v>
      </c>
      <c r="AO153" s="99">
        <f>IF(ISNA(MATCH($AD153,'Overlap Study'!H$53:H$132,0)),0,1)</f>
        <v>0</v>
      </c>
      <c r="AP153" s="110">
        <f>IF(ISNA(MATCH($AD153,'Overlap Study'!B$53:B$100,0)),0,1)</f>
        <v>1</v>
      </c>
      <c r="AR153" s="158"/>
      <c r="AT153" s="169">
        <v>585</v>
      </c>
      <c r="AU153" s="222">
        <f t="shared" si="34"/>
        <v>1</v>
      </c>
      <c r="AV153" s="99">
        <f>IF(ISNA(MATCH($AT153,'Overlap Study'!$BU$166:$BU$213,0)),0,1)</f>
        <v>0</v>
      </c>
      <c r="AW153" s="99">
        <f>IF(ISNA(MATCH(AT153,'Overlap Study'!BJ$166:BJ$213,0)),0,1)</f>
        <v>0</v>
      </c>
      <c r="AX153" s="99">
        <f>IF(ISNA(MATCH($AT153,'Overlap Study'!AZ$166:AZ$213,0)),0,1)</f>
        <v>0</v>
      </c>
      <c r="AY153" s="99">
        <f>IF(ISNA(MATCH($AT153,'Overlap Study'!AT$166:AT$213,0)),0,1)</f>
        <v>0</v>
      </c>
      <c r="AZ153" s="99">
        <f>IF(ISNA(MATCH($AT153,'Overlap Study'!AN$166:AN$213,0)),0,1)</f>
        <v>1</v>
      </c>
      <c r="BA153" s="99">
        <f>IF(ISNA(MATCH($AT153,'Overlap Study'!AH$166:AH$213,0)),0,1)</f>
        <v>0</v>
      </c>
      <c r="BB153" s="117">
        <f>IF(ISNA(MATCH(AT153,'Overlap Study'!$AB$166:$AB$213,0)),0,1)</f>
        <v>0</v>
      </c>
      <c r="BC153" s="99">
        <f>IF(ISNA(MATCH($AT153,'Overlap Study'!$V$166:$V$213,0)),0,1)</f>
        <v>0</v>
      </c>
      <c r="BD153" s="99">
        <f>IF(ISNA(MATCH($AT153,'Overlap Study'!$P$166:$P$213,0)),0,1)</f>
        <v>0</v>
      </c>
      <c r="BE153" s="99"/>
      <c r="BF153" s="110"/>
    </row>
    <row r="154" spans="2:58">
      <c r="B154" s="109">
        <v>69</v>
      </c>
      <c r="C154" s="99">
        <f t="shared" si="37"/>
        <v>3</v>
      </c>
      <c r="D154" s="110">
        <f t="shared" si="38"/>
        <v>3</v>
      </c>
      <c r="F154" s="111">
        <v>435</v>
      </c>
      <c r="G154" s="202">
        <f t="shared" si="39"/>
        <v>1</v>
      </c>
      <c r="H154" s="10">
        <v>2</v>
      </c>
      <c r="AB154" s="123">
        <f t="shared" si="36"/>
        <v>153</v>
      </c>
      <c r="AC154">
        <f t="shared" ca="1" si="35"/>
        <v>1</v>
      </c>
      <c r="AD154" s="109">
        <v>401</v>
      </c>
      <c r="AE154" s="109">
        <f ca="1">SUM(INDIRECT(CONCATENATE(AA$5,AB154+1)):INDIRECT(CONCATENATE(AA$6,AB154+1)))</f>
        <v>2</v>
      </c>
      <c r="AF154" s="117">
        <f>IF(ISNA(MATCH(AD154,'Overlap Study'!BU$62:BU$157,0)),0,1)</f>
        <v>0</v>
      </c>
      <c r="AG154" s="99">
        <f>IF(ISNA(MATCH(AD154,'Overlap Study'!BJ$62:BJ$157,0)),0,1)</f>
        <v>0</v>
      </c>
      <c r="AH154" s="99">
        <f>IF(ISNA(MATCH($AD154,'Overlap Study'!AZ$62:AZ$157,0)),0,1)</f>
        <v>0</v>
      </c>
      <c r="AI154" s="99">
        <f>IF(ISNA(MATCH($AD154,'Overlap Study'!AT$62:AT$157,0)),0,1)</f>
        <v>0</v>
      </c>
      <c r="AJ154" s="99">
        <f>IF(ISNA(MATCH($AD154,'Overlap Study'!AN$62:AN$157,0)),0,1)</f>
        <v>1</v>
      </c>
      <c r="AK154" s="110">
        <f>IF(ISNA(MATCH($AD154,'Overlap Study'!AH$62:AH$157,0)),0,1)</f>
        <v>0</v>
      </c>
      <c r="AL154" s="117">
        <f>IF(ISNA(MATCH($AD154,'Overlap Study'!AB$62:AB$157,0)),0,1)</f>
        <v>0</v>
      </c>
      <c r="AM154" s="99">
        <f>IF(ISNA(MATCH($AD154,'Overlap Study'!V$62:V$157,0)),0,1)</f>
        <v>0</v>
      </c>
      <c r="AN154" s="99">
        <f>IF(ISNA(MATCH($AD154,'Overlap Study'!P$62:P$157,0)),0,1)</f>
        <v>0</v>
      </c>
      <c r="AO154" s="99">
        <f>IF(ISNA(MATCH($AD154,'Overlap Study'!H$53:H$132,0)),0,1)</f>
        <v>1</v>
      </c>
      <c r="AP154" s="110">
        <f>IF(ISNA(MATCH($AD154,'Overlap Study'!B$53:B$100,0)),0,1)</f>
        <v>0</v>
      </c>
      <c r="AR154" s="100"/>
      <c r="AT154" s="201">
        <v>610</v>
      </c>
      <c r="AU154" s="222">
        <f t="shared" si="34"/>
        <v>1</v>
      </c>
      <c r="AV154" s="99">
        <f>IF(ISNA(MATCH($AT154,'Overlap Study'!$BU$166:$BU$213,0)),0,1)</f>
        <v>0</v>
      </c>
      <c r="AW154" s="99">
        <f>IF(ISNA(MATCH(AT154,'Overlap Study'!BJ$166:BJ$213,0)),0,1)</f>
        <v>0</v>
      </c>
      <c r="AX154" s="99">
        <f>IF(ISNA(MATCH($AT154,'Overlap Study'!AZ$166:AZ$213,0)),0,1)</f>
        <v>0</v>
      </c>
      <c r="AY154" s="99">
        <f>IF(ISNA(MATCH($AT154,'Overlap Study'!AT$166:AT$213,0)),0,1)</f>
        <v>0</v>
      </c>
      <c r="AZ154" s="99">
        <f>IF(ISNA(MATCH($AT154,'Overlap Study'!AN$166:AN$213,0)),0,1)</f>
        <v>0</v>
      </c>
      <c r="BA154" s="99">
        <f>IF(ISNA(MATCH($AT154,'Overlap Study'!AH$166:AH$213,0)),0,1)</f>
        <v>0</v>
      </c>
      <c r="BB154" s="117">
        <f>IF(ISNA(MATCH(AT154,'Overlap Study'!$AB$166:$AB$213,0)),0,1)</f>
        <v>0</v>
      </c>
      <c r="BC154" s="99">
        <f>IF(ISNA(MATCH($AT154,'Overlap Study'!$V$166:$V$213,0)),0,1)</f>
        <v>0</v>
      </c>
      <c r="BD154" s="99">
        <f>IF(ISNA(MATCH($AT154,'Overlap Study'!$P$166:$P$213,0)),0,1)</f>
        <v>1</v>
      </c>
      <c r="BE154" s="99"/>
      <c r="BF154" s="110"/>
    </row>
    <row r="155" spans="2:58">
      <c r="B155" s="109">
        <v>70</v>
      </c>
      <c r="C155" s="99">
        <f t="shared" si="37"/>
        <v>1</v>
      </c>
      <c r="D155" s="110">
        <f t="shared" si="38"/>
        <v>0</v>
      </c>
      <c r="F155" s="109">
        <v>447</v>
      </c>
      <c r="G155" s="202">
        <f t="shared" si="39"/>
        <v>1</v>
      </c>
      <c r="H155" s="10">
        <v>2</v>
      </c>
      <c r="AB155" s="123">
        <f t="shared" si="36"/>
        <v>154</v>
      </c>
      <c r="AC155">
        <f t="shared" ca="1" si="35"/>
        <v>1</v>
      </c>
      <c r="AD155" s="111">
        <v>435</v>
      </c>
      <c r="AE155" s="109">
        <f ca="1">SUM(INDIRECT(CONCATENATE(AA$5,AB155+1)):INDIRECT(CONCATENATE(AA$6,AB155+1)))</f>
        <v>2</v>
      </c>
      <c r="AF155" s="117">
        <f>IF(ISNA(MATCH(AD155,'Overlap Study'!BU$62:BU$157,0)),0,1)</f>
        <v>0</v>
      </c>
      <c r="AG155" s="99">
        <f>IF(ISNA(MATCH(AD155,'Overlap Study'!BJ$62:BJ$157,0)),0,1)</f>
        <v>0</v>
      </c>
      <c r="AH155" s="99">
        <f>IF(ISNA(MATCH($AD155,'Overlap Study'!AZ$62:AZ$157,0)),0,1)</f>
        <v>0</v>
      </c>
      <c r="AI155" s="99">
        <f>IF(ISNA(MATCH($AD155,'Overlap Study'!AT$62:AT$157,0)),0,1)</f>
        <v>0</v>
      </c>
      <c r="AJ155" s="99">
        <f>IF(ISNA(MATCH($AD155,'Overlap Study'!AN$62:AN$157,0)),0,1)</f>
        <v>0</v>
      </c>
      <c r="AK155" s="110">
        <f>IF(ISNA(MATCH($AD155,'Overlap Study'!AH$62:AH$157,0)),0,1)</f>
        <v>1</v>
      </c>
      <c r="AL155" s="117">
        <f>IF(ISNA(MATCH($AD155,'Overlap Study'!AB$62:AB$157,0)),0,1)</f>
        <v>1</v>
      </c>
      <c r="AM155" s="99">
        <f>IF(ISNA(MATCH($AD155,'Overlap Study'!V$62:V$157,0)),0,1)</f>
        <v>0</v>
      </c>
      <c r="AN155" s="99">
        <f>IF(ISNA(MATCH($AD155,'Overlap Study'!P$62:P$157,0)),0,1)</f>
        <v>0</v>
      </c>
      <c r="AO155" s="99">
        <f>IF(ISNA(MATCH($AD155,'Overlap Study'!H$53:H$132,0)),0,1)</f>
        <v>0</v>
      </c>
      <c r="AP155" s="110">
        <f>IF(ISNA(MATCH($AD155,'Overlap Study'!B$53:B$100,0)),0,1)</f>
        <v>0</v>
      </c>
      <c r="AR155" s="100"/>
      <c r="AT155" s="201">
        <v>618</v>
      </c>
      <c r="AU155" s="222">
        <f t="shared" si="34"/>
        <v>1</v>
      </c>
      <c r="AV155" s="99">
        <f>IF(ISNA(MATCH($AT155,'Overlap Study'!$BU$166:$BU$213,0)),0,1)</f>
        <v>0</v>
      </c>
      <c r="AW155" s="99">
        <f>IF(ISNA(MATCH(AT155,'Overlap Study'!BJ$166:BJ$213,0)),0,1)</f>
        <v>0</v>
      </c>
      <c r="AX155" s="99">
        <f>IF(ISNA(MATCH($AT155,'Overlap Study'!AZ$166:AZ$213,0)),0,1)</f>
        <v>0</v>
      </c>
      <c r="AY155" s="99">
        <f>IF(ISNA(MATCH($AT155,'Overlap Study'!AT$166:AT$213,0)),0,1)</f>
        <v>0</v>
      </c>
      <c r="AZ155" s="99">
        <f>IF(ISNA(MATCH($AT155,'Overlap Study'!AN$166:AN$213,0)),0,1)</f>
        <v>0</v>
      </c>
      <c r="BA155" s="99">
        <f>IF(ISNA(MATCH($AT155,'Overlap Study'!AH$166:AH$213,0)),0,1)</f>
        <v>0</v>
      </c>
      <c r="BB155" s="117">
        <f>IF(ISNA(MATCH(AT155,'Overlap Study'!$AB$166:$AB$213,0)),0,1)</f>
        <v>0</v>
      </c>
      <c r="BC155" s="99">
        <f>IF(ISNA(MATCH($AT155,'Overlap Study'!$V$166:$V$213,0)),0,1)</f>
        <v>1</v>
      </c>
      <c r="BD155" s="99">
        <f>IF(ISNA(MATCH($AT155,'Overlap Study'!$P$166:$P$213,0)),0,1)</f>
        <v>0</v>
      </c>
      <c r="BE155" s="99"/>
      <c r="BF155" s="110"/>
    </row>
    <row r="156" spans="2:58">
      <c r="B156" s="211">
        <v>70</v>
      </c>
      <c r="C156" s="99">
        <f t="shared" si="37"/>
        <v>2</v>
      </c>
      <c r="D156" s="110">
        <f t="shared" si="38"/>
        <v>0</v>
      </c>
      <c r="F156" s="109">
        <v>448</v>
      </c>
      <c r="G156" s="202">
        <f t="shared" si="39"/>
        <v>1</v>
      </c>
      <c r="H156" s="10">
        <v>2</v>
      </c>
      <c r="AB156" s="123">
        <f t="shared" si="36"/>
        <v>155</v>
      </c>
      <c r="AC156">
        <f t="shared" ca="1" si="35"/>
        <v>1</v>
      </c>
      <c r="AD156" s="111">
        <v>447</v>
      </c>
      <c r="AE156" s="109">
        <f ca="1">SUM(INDIRECT(CONCATENATE(AA$5,AB156+1)):INDIRECT(CONCATENATE(AA$6,AB156+1)))</f>
        <v>2</v>
      </c>
      <c r="AF156" s="117">
        <f>IF(ISNA(MATCH(AD156,'Overlap Study'!BU$62:BU$157,0)),0,1)</f>
        <v>0</v>
      </c>
      <c r="AG156" s="99">
        <f>IF(ISNA(MATCH(AD156,'Overlap Study'!BJ$62:BJ$157,0)),0,1)</f>
        <v>0</v>
      </c>
      <c r="AH156" s="99">
        <f>IF(ISNA(MATCH($AD156,'Overlap Study'!AZ$62:AZ$157,0)),0,1)</f>
        <v>0</v>
      </c>
      <c r="AI156" s="99">
        <f>IF(ISNA(MATCH($AD156,'Overlap Study'!AT$62:AT$157,0)),0,1)</f>
        <v>0</v>
      </c>
      <c r="AJ156" s="99">
        <f>IF(ISNA(MATCH($AD156,'Overlap Study'!AN$62:AN$157,0)),0,1)</f>
        <v>0</v>
      </c>
      <c r="AK156" s="110">
        <f>IF(ISNA(MATCH($AD156,'Overlap Study'!AH$62:AH$157,0)),0,1)</f>
        <v>1</v>
      </c>
      <c r="AL156" s="117">
        <f>IF(ISNA(MATCH($AD156,'Overlap Study'!AB$62:AB$157,0)),0,1)</f>
        <v>0</v>
      </c>
      <c r="AM156" s="99">
        <f>IF(ISNA(MATCH($AD156,'Overlap Study'!V$62:V$157,0)),0,1)</f>
        <v>1</v>
      </c>
      <c r="AN156" s="99">
        <f>IF(ISNA(MATCH($AD156,'Overlap Study'!P$62:P$157,0)),0,1)</f>
        <v>0</v>
      </c>
      <c r="AO156" s="99">
        <f>IF(ISNA(MATCH($AD156,'Overlap Study'!H$53:H$132,0)),0,1)</f>
        <v>0</v>
      </c>
      <c r="AP156" s="110">
        <f>IF(ISNA(MATCH($AD156,'Overlap Study'!B$53:B$100,0)),0,1)</f>
        <v>0</v>
      </c>
      <c r="AR156" s="158"/>
      <c r="AT156" s="201">
        <v>638</v>
      </c>
      <c r="AU156" s="222">
        <f t="shared" si="34"/>
        <v>1</v>
      </c>
      <c r="AV156" s="99">
        <f>IF(ISNA(MATCH($AT156,'Overlap Study'!$BU$166:$BU$213,0)),0,1)</f>
        <v>0</v>
      </c>
      <c r="AW156" s="99">
        <f>IF(ISNA(MATCH(AT156,'Overlap Study'!BJ$166:BJ$213,0)),0,1)</f>
        <v>0</v>
      </c>
      <c r="AX156" s="99">
        <f>IF(ISNA(MATCH($AT156,'Overlap Study'!AZ$166:AZ$213,0)),0,1)</f>
        <v>0</v>
      </c>
      <c r="AY156" s="99">
        <f>IF(ISNA(MATCH($AT156,'Overlap Study'!AT$166:AT$213,0)),0,1)</f>
        <v>0</v>
      </c>
      <c r="AZ156" s="99">
        <f>IF(ISNA(MATCH($AT156,'Overlap Study'!AN$166:AN$213,0)),0,1)</f>
        <v>0</v>
      </c>
      <c r="BA156" s="99">
        <f>IF(ISNA(MATCH($AT156,'Overlap Study'!AH$166:AH$213,0)),0,1)</f>
        <v>0</v>
      </c>
      <c r="BB156" s="117">
        <f>IF(ISNA(MATCH(AT156,'Overlap Study'!$AB$166:$AB$213,0)),0,1)</f>
        <v>0</v>
      </c>
      <c r="BC156" s="99">
        <f>IF(ISNA(MATCH($AT156,'Overlap Study'!$V$166:$V$213,0)),0,1)</f>
        <v>1</v>
      </c>
      <c r="BD156" s="99">
        <f>IF(ISNA(MATCH($AT156,'Overlap Study'!$P$166:$P$213,0)),0,1)</f>
        <v>0</v>
      </c>
      <c r="BE156" s="99"/>
      <c r="BF156" s="110"/>
    </row>
    <row r="157" spans="2:58">
      <c r="B157" s="211">
        <v>70</v>
      </c>
      <c r="C157" s="99">
        <f t="shared" si="37"/>
        <v>3</v>
      </c>
      <c r="D157" s="110">
        <f t="shared" si="38"/>
        <v>3</v>
      </c>
      <c r="F157" s="109">
        <v>449</v>
      </c>
      <c r="G157" s="202">
        <f t="shared" si="39"/>
        <v>1</v>
      </c>
      <c r="H157" s="10">
        <v>2</v>
      </c>
      <c r="AB157" s="123">
        <f t="shared" si="36"/>
        <v>156</v>
      </c>
      <c r="AC157">
        <f t="shared" ca="1" si="35"/>
        <v>1</v>
      </c>
      <c r="AD157" s="112">
        <v>448</v>
      </c>
      <c r="AE157" s="109">
        <f ca="1">SUM(INDIRECT(CONCATENATE(AA$5,AB157+1)):INDIRECT(CONCATENATE(AA$6,AB157+1)))</f>
        <v>2</v>
      </c>
      <c r="AF157" s="117">
        <f>IF(ISNA(MATCH(AD157,'Overlap Study'!BU$62:BU$157,0)),0,1)</f>
        <v>0</v>
      </c>
      <c r="AG157" s="99">
        <f>IF(ISNA(MATCH(AD157,'Overlap Study'!BJ$62:BJ$157,0)),0,1)</f>
        <v>0</v>
      </c>
      <c r="AH157" s="99">
        <f>IF(ISNA(MATCH($AD157,'Overlap Study'!AZ$62:AZ$157,0)),0,1)</f>
        <v>0</v>
      </c>
      <c r="AI157" s="99">
        <f>IF(ISNA(MATCH($AD157,'Overlap Study'!AT$62:AT$157,0)),0,1)</f>
        <v>0</v>
      </c>
      <c r="AJ157" s="99">
        <f>IF(ISNA(MATCH($AD157,'Overlap Study'!AN$62:AN$157,0)),0,1)</f>
        <v>0</v>
      </c>
      <c r="AK157" s="110">
        <f>IF(ISNA(MATCH($AD157,'Overlap Study'!AH$62:AH$157,0)),0,1)</f>
        <v>0</v>
      </c>
      <c r="AL157" s="117">
        <f>IF(ISNA(MATCH($AD157,'Overlap Study'!AB$62:AB$157,0)),0,1)</f>
        <v>0</v>
      </c>
      <c r="AM157" s="99">
        <f>IF(ISNA(MATCH($AD157,'Overlap Study'!V$62:V$157,0)),0,1)</f>
        <v>0</v>
      </c>
      <c r="AN157" s="99">
        <f>IF(ISNA(MATCH($AD157,'Overlap Study'!P$62:P$157,0)),0,1)</f>
        <v>1</v>
      </c>
      <c r="AO157" s="99">
        <f>IF(ISNA(MATCH($AD157,'Overlap Study'!H$53:H$132,0)),0,1)</f>
        <v>1</v>
      </c>
      <c r="AP157" s="110">
        <f>IF(ISNA(MATCH($AD157,'Overlap Study'!B$53:B$100,0)),0,1)</f>
        <v>0</v>
      </c>
      <c r="AR157" s="100"/>
      <c r="AT157" s="201">
        <v>650</v>
      </c>
      <c r="AU157" s="222">
        <f t="shared" si="34"/>
        <v>1</v>
      </c>
      <c r="AV157" s="99">
        <f>IF(ISNA(MATCH($AT157,'Overlap Study'!$BU$166:$BU$213,0)),0,1)</f>
        <v>0</v>
      </c>
      <c r="AW157" s="99">
        <f>IF(ISNA(MATCH(AT157,'Overlap Study'!BJ$166:BJ$213,0)),0,1)</f>
        <v>0</v>
      </c>
      <c r="AX157" s="99">
        <f>IF(ISNA(MATCH($AT157,'Overlap Study'!AZ$166:AZ$213,0)),0,1)</f>
        <v>0</v>
      </c>
      <c r="AY157" s="99">
        <f>IF(ISNA(MATCH($AT157,'Overlap Study'!AT$166:AT$213,0)),0,1)</f>
        <v>0</v>
      </c>
      <c r="AZ157" s="99">
        <f>IF(ISNA(MATCH($AT157,'Overlap Study'!AN$166:AN$213,0)),0,1)</f>
        <v>0</v>
      </c>
      <c r="BA157" s="99">
        <f>IF(ISNA(MATCH($AT157,'Overlap Study'!AH$166:AH$213,0)),0,1)</f>
        <v>0</v>
      </c>
      <c r="BB157" s="117">
        <f>IF(ISNA(MATCH(AT157,'Overlap Study'!$AB$166:$AB$213,0)),0,1)</f>
        <v>0</v>
      </c>
      <c r="BC157" s="99">
        <f>IF(ISNA(MATCH($AT157,'Overlap Study'!$V$166:$V$213,0)),0,1)</f>
        <v>1</v>
      </c>
      <c r="BD157" s="99">
        <f>IF(ISNA(MATCH($AT157,'Overlap Study'!$P$166:$P$213,0)),0,1)</f>
        <v>0</v>
      </c>
      <c r="BE157" s="99"/>
      <c r="BF157" s="110"/>
    </row>
    <row r="158" spans="2:58">
      <c r="B158" s="109">
        <v>71</v>
      </c>
      <c r="C158" s="99">
        <f t="shared" si="37"/>
        <v>1</v>
      </c>
      <c r="D158" s="110">
        <f t="shared" si="38"/>
        <v>0</v>
      </c>
      <c r="F158" s="109">
        <v>486</v>
      </c>
      <c r="G158" s="202">
        <f t="shared" si="39"/>
        <v>1</v>
      </c>
      <c r="H158" s="10">
        <v>2</v>
      </c>
      <c r="AB158" s="123">
        <f t="shared" si="36"/>
        <v>157</v>
      </c>
      <c r="AC158">
        <f t="shared" ca="1" si="35"/>
        <v>1</v>
      </c>
      <c r="AD158" s="109">
        <v>449</v>
      </c>
      <c r="AE158" s="109">
        <f ca="1">SUM(INDIRECT(CONCATENATE(AA$5,AB158+1)):INDIRECT(CONCATENATE(AA$6,AB158+1)))</f>
        <v>2</v>
      </c>
      <c r="AF158" s="117">
        <f>IF(ISNA(MATCH(AD158,'Overlap Study'!BU$62:BU$157,0)),0,1)</f>
        <v>0</v>
      </c>
      <c r="AG158" s="99">
        <f>IF(ISNA(MATCH(AD158,'Overlap Study'!BJ$62:BJ$157,0)),0,1)</f>
        <v>0</v>
      </c>
      <c r="AH158" s="99">
        <f>IF(ISNA(MATCH($AD158,'Overlap Study'!AZ$62:AZ$157,0)),0,1)</f>
        <v>0</v>
      </c>
      <c r="AI158" s="99">
        <f>IF(ISNA(MATCH($AD158,'Overlap Study'!AT$62:AT$157,0)),0,1)</f>
        <v>0</v>
      </c>
      <c r="AJ158" s="99">
        <f>IF(ISNA(MATCH($AD158,'Overlap Study'!AN$62:AN$157,0)),0,1)</f>
        <v>0</v>
      </c>
      <c r="AK158" s="110">
        <f>IF(ISNA(MATCH($AD158,'Overlap Study'!AH$62:AH$157,0)),0,1)</f>
        <v>0</v>
      </c>
      <c r="AL158" s="117">
        <f>IF(ISNA(MATCH($AD158,'Overlap Study'!AB$62:AB$157,0)),0,1)</f>
        <v>0</v>
      </c>
      <c r="AM158" s="99">
        <f>IF(ISNA(MATCH($AD158,'Overlap Study'!V$62:V$157,0)),0,1)</f>
        <v>0</v>
      </c>
      <c r="AN158" s="99">
        <f>IF(ISNA(MATCH($AD158,'Overlap Study'!P$62:P$157,0)),0,1)</f>
        <v>1</v>
      </c>
      <c r="AO158" s="99">
        <f>IF(ISNA(MATCH($AD158,'Overlap Study'!H$53:H$132,0)),0,1)</f>
        <v>1</v>
      </c>
      <c r="AP158" s="110">
        <f>IF(ISNA(MATCH($AD158,'Overlap Study'!B$53:B$100,0)),0,1)</f>
        <v>0</v>
      </c>
      <c r="AR158" s="100"/>
      <c r="AT158" s="201">
        <v>665</v>
      </c>
      <c r="AU158" s="222">
        <f t="shared" si="34"/>
        <v>1</v>
      </c>
      <c r="AV158" s="99">
        <f>IF(ISNA(MATCH($AT158,'Overlap Study'!$BU$166:$BU$213,0)),0,1)</f>
        <v>0</v>
      </c>
      <c r="AW158" s="99">
        <f>IF(ISNA(MATCH(AT158,'Overlap Study'!BJ$166:BJ$213,0)),0,1)</f>
        <v>0</v>
      </c>
      <c r="AX158" s="99">
        <f>IF(ISNA(MATCH($AT158,'Overlap Study'!AZ$166:AZ$213,0)),0,1)</f>
        <v>0</v>
      </c>
      <c r="AY158" s="99">
        <f>IF(ISNA(MATCH($AT158,'Overlap Study'!AT$166:AT$213,0)),0,1)</f>
        <v>0</v>
      </c>
      <c r="AZ158" s="99">
        <f>IF(ISNA(MATCH($AT158,'Overlap Study'!AN$166:AN$213,0)),0,1)</f>
        <v>0</v>
      </c>
      <c r="BA158" s="99">
        <f>IF(ISNA(MATCH($AT158,'Overlap Study'!AH$166:AH$213,0)),0,1)</f>
        <v>0</v>
      </c>
      <c r="BB158" s="117">
        <f>IF(ISNA(MATCH(AT158,'Overlap Study'!$AB$166:$AB$213,0)),0,1)</f>
        <v>0</v>
      </c>
      <c r="BC158" s="99">
        <f>IF(ISNA(MATCH($AT158,'Overlap Study'!$V$166:$V$213,0)),0,1)</f>
        <v>1</v>
      </c>
      <c r="BD158" s="99">
        <f>IF(ISNA(MATCH($AT158,'Overlap Study'!$P$166:$P$213,0)),0,1)</f>
        <v>0</v>
      </c>
      <c r="BE158" s="99"/>
      <c r="BF158" s="110"/>
    </row>
    <row r="159" spans="2:58">
      <c r="B159" s="113">
        <v>71</v>
      </c>
      <c r="C159" s="99">
        <f t="shared" si="37"/>
        <v>2</v>
      </c>
      <c r="D159" s="110">
        <f t="shared" si="38"/>
        <v>0</v>
      </c>
      <c r="F159" s="211">
        <v>488</v>
      </c>
      <c r="G159" s="202">
        <f t="shared" si="39"/>
        <v>1</v>
      </c>
      <c r="H159" s="10">
        <v>2</v>
      </c>
      <c r="AB159" s="123">
        <f t="shared" si="36"/>
        <v>158</v>
      </c>
      <c r="AC159">
        <f t="shared" ca="1" si="35"/>
        <v>1</v>
      </c>
      <c r="AD159" s="109">
        <v>486</v>
      </c>
      <c r="AE159" s="109">
        <f ca="1">SUM(INDIRECT(CONCATENATE(AA$5,AB159+1)):INDIRECT(CONCATENATE(AA$6,AB159+1)))</f>
        <v>2</v>
      </c>
      <c r="AF159" s="117">
        <f>IF(ISNA(MATCH(AD159,'Overlap Study'!BU$62:BU$157,0)),0,1)</f>
        <v>0</v>
      </c>
      <c r="AG159" s="99">
        <f>IF(ISNA(MATCH(AD159,'Overlap Study'!BJ$62:BJ$157,0)),0,1)</f>
        <v>0</v>
      </c>
      <c r="AH159" s="99">
        <f>IF(ISNA(MATCH($AD159,'Overlap Study'!AZ$62:AZ$157,0)),0,1)</f>
        <v>0</v>
      </c>
      <c r="AI159" s="99">
        <f>IF(ISNA(MATCH($AD159,'Overlap Study'!AT$62:AT$157,0)),0,1)</f>
        <v>0</v>
      </c>
      <c r="AJ159" s="99">
        <f>IF(ISNA(MATCH($AD159,'Overlap Study'!AN$62:AN$157,0)),0,1)</f>
        <v>0</v>
      </c>
      <c r="AK159" s="110">
        <f>IF(ISNA(MATCH($AD159,'Overlap Study'!AH$62:AH$157,0)),0,1)</f>
        <v>0</v>
      </c>
      <c r="AL159" s="117">
        <f>IF(ISNA(MATCH($AD159,'Overlap Study'!AB$62:AB$157,0)),0,1)</f>
        <v>1</v>
      </c>
      <c r="AM159" s="99">
        <f>IF(ISNA(MATCH($AD159,'Overlap Study'!V$62:V$157,0)),0,1)</f>
        <v>1</v>
      </c>
      <c r="AN159" s="99">
        <f>IF(ISNA(MATCH($AD159,'Overlap Study'!P$62:P$157,0)),0,1)</f>
        <v>0</v>
      </c>
      <c r="AO159" s="99">
        <f>IF(ISNA(MATCH($AD159,'Overlap Study'!H$53:H$132,0)),0,1)</f>
        <v>0</v>
      </c>
      <c r="AP159" s="110">
        <f>IF(ISNA(MATCH($AD159,'Overlap Study'!B$53:B$100,0)),0,1)</f>
        <v>0</v>
      </c>
      <c r="AR159" s="100"/>
      <c r="AT159" s="169">
        <v>668</v>
      </c>
      <c r="AU159" s="222">
        <f t="shared" si="34"/>
        <v>1</v>
      </c>
      <c r="AV159" s="99">
        <f>IF(ISNA(MATCH($AT159,'Overlap Study'!$BU$166:$BU$213,0)),0,1)</f>
        <v>1</v>
      </c>
      <c r="AW159" s="99">
        <f>IF(ISNA(MATCH(AT159,'Overlap Study'!BJ$166:BJ$213,0)),0,1)</f>
        <v>0</v>
      </c>
      <c r="AX159" s="99">
        <f>IF(ISNA(MATCH($AT159,'Overlap Study'!AZ$166:AZ$213,0)),0,1)</f>
        <v>0</v>
      </c>
      <c r="AY159" s="99">
        <f>IF(ISNA(MATCH($AT159,'Overlap Study'!AT$166:AT$213,0)),0,1)</f>
        <v>0</v>
      </c>
      <c r="AZ159" s="99">
        <f>IF(ISNA(MATCH($AT159,'Overlap Study'!AN$166:AN$213,0)),0,1)</f>
        <v>0</v>
      </c>
      <c r="BA159" s="99">
        <f>IF(ISNA(MATCH($AT159,'Overlap Study'!AH$166:AH$213,0)),0,1)</f>
        <v>0</v>
      </c>
      <c r="BB159" s="117">
        <f>IF(ISNA(MATCH(AT159,'Overlap Study'!$AB$166:$AB$213,0)),0,1)</f>
        <v>0</v>
      </c>
      <c r="BC159" s="99">
        <f>IF(ISNA(MATCH($AT159,'Overlap Study'!$V$166:$V$213,0)),0,1)</f>
        <v>0</v>
      </c>
      <c r="BD159" s="99">
        <f>IF(ISNA(MATCH($AT159,'Overlap Study'!$P$166:$P$213,0)),0,1)</f>
        <v>0</v>
      </c>
      <c r="BE159" s="99"/>
      <c r="BF159" s="110"/>
    </row>
    <row r="160" spans="2:58">
      <c r="B160" s="111">
        <v>71</v>
      </c>
      <c r="C160" s="99">
        <f t="shared" si="37"/>
        <v>3</v>
      </c>
      <c r="D160" s="110">
        <f t="shared" si="38"/>
        <v>0</v>
      </c>
      <c r="F160" s="109">
        <v>492</v>
      </c>
      <c r="G160" s="202">
        <f t="shared" si="39"/>
        <v>1</v>
      </c>
      <c r="H160" s="10">
        <v>2</v>
      </c>
      <c r="AB160" s="123">
        <f t="shared" si="36"/>
        <v>159</v>
      </c>
      <c r="AC160">
        <f t="shared" ca="1" si="35"/>
        <v>1</v>
      </c>
      <c r="AD160" s="109">
        <v>488</v>
      </c>
      <c r="AE160" s="109">
        <f ca="1">SUM(INDIRECT(CONCATENATE(AA$5,AB160+1)):INDIRECT(CONCATENATE(AA$6,AB160+1)))</f>
        <v>2</v>
      </c>
      <c r="AF160" s="117">
        <f>IF(ISNA(MATCH(AD160,'Overlap Study'!BU$62:BU$157,0)),0,1)</f>
        <v>0</v>
      </c>
      <c r="AG160" s="99">
        <f>IF(ISNA(MATCH(AD160,'Overlap Study'!BJ$62:BJ$157,0)),0,1)</f>
        <v>1</v>
      </c>
      <c r="AH160" s="99">
        <f>IF(ISNA(MATCH($AD160,'Overlap Study'!AZ$62:AZ$157,0)),0,1)</f>
        <v>0</v>
      </c>
      <c r="AI160" s="99">
        <f>IF(ISNA(MATCH($AD160,'Overlap Study'!AT$62:AT$157,0)),0,1)</f>
        <v>1</v>
      </c>
      <c r="AJ160" s="99">
        <f>IF(ISNA(MATCH($AD160,'Overlap Study'!AN$62:AN$157,0)),0,1)</f>
        <v>0</v>
      </c>
      <c r="AK160" s="110">
        <f>IF(ISNA(MATCH($AD160,'Overlap Study'!AH$62:AH$157,0)),0,1)</f>
        <v>0</v>
      </c>
      <c r="AL160" s="117">
        <f>IF(ISNA(MATCH($AD160,'Overlap Study'!AB$62:AB$157,0)),0,1)</f>
        <v>0</v>
      </c>
      <c r="AM160" s="99">
        <f>IF(ISNA(MATCH($AD160,'Overlap Study'!V$62:V$157,0)),0,1)</f>
        <v>0</v>
      </c>
      <c r="AN160" s="99">
        <f>IF(ISNA(MATCH($AD160,'Overlap Study'!P$62:P$157,0)),0,1)</f>
        <v>0</v>
      </c>
      <c r="AO160" s="99">
        <f>IF(ISNA(MATCH($AD160,'Overlap Study'!H$53:H$132,0)),0,1)</f>
        <v>0</v>
      </c>
      <c r="AP160" s="110">
        <f>IF(ISNA(MATCH($AD160,'Overlap Study'!B$53:B$100,0)),0,1)</f>
        <v>0</v>
      </c>
      <c r="AR160" s="100"/>
      <c r="AT160" s="169">
        <v>694</v>
      </c>
      <c r="AU160" s="222">
        <f t="shared" si="34"/>
        <v>1</v>
      </c>
      <c r="AV160" s="99">
        <f>IF(ISNA(MATCH($AT160,'Overlap Study'!$BU$166:$BU$213,0)),0,1)</f>
        <v>0</v>
      </c>
      <c r="AW160" s="99">
        <f>IF(ISNA(MATCH(AT160,'Overlap Study'!BJ$166:BJ$213,0)),0,1)</f>
        <v>0</v>
      </c>
      <c r="AX160" s="99">
        <f>IF(ISNA(MATCH($AT160,'Overlap Study'!AZ$166:AZ$213,0)),0,1)</f>
        <v>0</v>
      </c>
      <c r="AY160" s="99">
        <f>IF(ISNA(MATCH($AT160,'Overlap Study'!AT$166:AT$213,0)),0,1)</f>
        <v>0</v>
      </c>
      <c r="AZ160" s="99">
        <f>IF(ISNA(MATCH($AT160,'Overlap Study'!AN$166:AN$213,0)),0,1)</f>
        <v>0</v>
      </c>
      <c r="BA160" s="99">
        <f>IF(ISNA(MATCH($AT160,'Overlap Study'!AH$166:AH$213,0)),0,1)</f>
        <v>1</v>
      </c>
      <c r="BB160" s="117">
        <f>IF(ISNA(MATCH(AT160,'Overlap Study'!$AB$166:$AB$213,0)),0,1)</f>
        <v>0</v>
      </c>
      <c r="BC160" s="99">
        <f>IF(ISNA(MATCH($AT160,'Overlap Study'!$V$166:$V$213,0)),0,1)</f>
        <v>0</v>
      </c>
      <c r="BD160" s="99">
        <f>IF(ISNA(MATCH($AT160,'Overlap Study'!$P$166:$P$213,0)),0,1)</f>
        <v>0</v>
      </c>
      <c r="BE160" s="99"/>
      <c r="BF160" s="110"/>
    </row>
    <row r="161" spans="2:58">
      <c r="B161" s="109">
        <v>71</v>
      </c>
      <c r="C161" s="99">
        <f t="shared" si="37"/>
        <v>4</v>
      </c>
      <c r="D161" s="110">
        <f t="shared" si="38"/>
        <v>0</v>
      </c>
      <c r="F161" s="109">
        <v>537</v>
      </c>
      <c r="G161" s="202">
        <f t="shared" si="39"/>
        <v>1</v>
      </c>
      <c r="H161" s="10">
        <v>2</v>
      </c>
      <c r="AB161" s="123">
        <f t="shared" si="36"/>
        <v>160</v>
      </c>
      <c r="AC161">
        <f t="shared" ca="1" si="35"/>
        <v>1</v>
      </c>
      <c r="AD161" s="109">
        <v>492</v>
      </c>
      <c r="AE161" s="109">
        <f ca="1">SUM(INDIRECT(CONCATENATE(AA$5,AB161+1)):INDIRECT(CONCATENATE(AA$6,AB161+1)))</f>
        <v>2</v>
      </c>
      <c r="AF161" s="117">
        <f>IF(ISNA(MATCH(AD161,'Overlap Study'!BU$62:BU$157,0)),0,1)</f>
        <v>0</v>
      </c>
      <c r="AG161" s="99">
        <f>IF(ISNA(MATCH(AD161,'Overlap Study'!BJ$62:BJ$157,0)),0,1)</f>
        <v>0</v>
      </c>
      <c r="AH161" s="99">
        <f>IF(ISNA(MATCH($AD161,'Overlap Study'!AZ$62:AZ$157,0)),0,1)</f>
        <v>0</v>
      </c>
      <c r="AI161" s="99">
        <f>IF(ISNA(MATCH($AD161,'Overlap Study'!AT$62:AT$157,0)),0,1)</f>
        <v>0</v>
      </c>
      <c r="AJ161" s="99">
        <f>IF(ISNA(MATCH($AD161,'Overlap Study'!AN$62:AN$157,0)),0,1)</f>
        <v>0</v>
      </c>
      <c r="AK161" s="110">
        <f>IF(ISNA(MATCH($AD161,'Overlap Study'!AH$62:AH$157,0)),0,1)</f>
        <v>1</v>
      </c>
      <c r="AL161" s="117">
        <f>IF(ISNA(MATCH($AD161,'Overlap Study'!AB$62:AB$157,0)),0,1)</f>
        <v>1</v>
      </c>
      <c r="AM161" s="99">
        <f>IF(ISNA(MATCH($AD161,'Overlap Study'!V$62:V$157,0)),0,1)</f>
        <v>0</v>
      </c>
      <c r="AN161" s="99">
        <f>IF(ISNA(MATCH($AD161,'Overlap Study'!P$62:P$157,0)),0,1)</f>
        <v>0</v>
      </c>
      <c r="AO161" s="99">
        <f>IF(ISNA(MATCH($AD161,'Overlap Study'!H$53:H$132,0)),0,1)</f>
        <v>0</v>
      </c>
      <c r="AP161" s="110">
        <f>IF(ISNA(MATCH($AD161,'Overlap Study'!B$53:B$100,0)),0,1)</f>
        <v>0</v>
      </c>
      <c r="AR161" s="100"/>
      <c r="AT161" s="169">
        <v>703</v>
      </c>
      <c r="AU161" s="222">
        <f t="shared" si="34"/>
        <v>1</v>
      </c>
      <c r="AV161" s="99">
        <f>IF(ISNA(MATCH($AT161,'Overlap Study'!$BU$166:$BU$213,0)),0,1)</f>
        <v>0</v>
      </c>
      <c r="AW161" s="99">
        <f>IF(ISNA(MATCH(AT161,'Overlap Study'!BJ$166:BJ$213,0)),0,1)</f>
        <v>0</v>
      </c>
      <c r="AX161" s="99">
        <f>IF(ISNA(MATCH($AT161,'Overlap Study'!AZ$166:AZ$213,0)),0,1)</f>
        <v>0</v>
      </c>
      <c r="AY161" s="99">
        <f>IF(ISNA(MATCH($AT161,'Overlap Study'!AT$166:AT$213,0)),0,1)</f>
        <v>1</v>
      </c>
      <c r="AZ161" s="99">
        <f>IF(ISNA(MATCH($AT161,'Overlap Study'!AN$166:AN$213,0)),0,1)</f>
        <v>0</v>
      </c>
      <c r="BA161" s="99">
        <f>IF(ISNA(MATCH($AT161,'Overlap Study'!AH$166:AH$213,0)),0,1)</f>
        <v>0</v>
      </c>
      <c r="BB161" s="117">
        <f>IF(ISNA(MATCH(AT161,'Overlap Study'!$AB$166:$AB$213,0)),0,1)</f>
        <v>0</v>
      </c>
      <c r="BC161" s="99">
        <f>IF(ISNA(MATCH($AT161,'Overlap Study'!$V$166:$V$213,0)),0,1)</f>
        <v>0</v>
      </c>
      <c r="BD161" s="99">
        <f>IF(ISNA(MATCH($AT161,'Overlap Study'!$P$166:$P$213,0)),0,1)</f>
        <v>0</v>
      </c>
      <c r="BE161" s="99"/>
      <c r="BF161" s="110"/>
    </row>
    <row r="162" spans="2:58">
      <c r="B162" s="109">
        <v>71</v>
      </c>
      <c r="C162" s="99">
        <f t="shared" si="37"/>
        <v>5</v>
      </c>
      <c r="D162" s="110">
        <f t="shared" si="38"/>
        <v>0</v>
      </c>
      <c r="F162" s="109">
        <v>538</v>
      </c>
      <c r="G162" s="202">
        <f t="shared" si="39"/>
        <v>1</v>
      </c>
      <c r="H162" s="10">
        <v>2</v>
      </c>
      <c r="AB162" s="123">
        <f t="shared" si="36"/>
        <v>161</v>
      </c>
      <c r="AC162">
        <f t="shared" ca="1" si="35"/>
        <v>1</v>
      </c>
      <c r="AD162" s="109">
        <v>537</v>
      </c>
      <c r="AE162" s="109">
        <f ca="1">SUM(INDIRECT(CONCATENATE(AA$5,AB162+1)):INDIRECT(CONCATENATE(AA$6,AB162+1)))</f>
        <v>2</v>
      </c>
      <c r="AF162" s="117">
        <f>IF(ISNA(MATCH(AD162,'Overlap Study'!BU$62:BU$157,0)),0,1)</f>
        <v>0</v>
      </c>
      <c r="AG162" s="99">
        <f>IF(ISNA(MATCH(AD162,'Overlap Study'!BJ$62:BJ$157,0)),0,1)</f>
        <v>0</v>
      </c>
      <c r="AH162" s="99">
        <f>IF(ISNA(MATCH($AD162,'Overlap Study'!AZ$62:AZ$157,0)),0,1)</f>
        <v>0</v>
      </c>
      <c r="AI162" s="99">
        <f>IF(ISNA(MATCH($AD162,'Overlap Study'!AT$62:AT$157,0)),0,1)</f>
        <v>1</v>
      </c>
      <c r="AJ162" s="99">
        <f>IF(ISNA(MATCH($AD162,'Overlap Study'!AN$62:AN$157,0)),0,1)</f>
        <v>0</v>
      </c>
      <c r="AK162" s="110">
        <f>IF(ISNA(MATCH($AD162,'Overlap Study'!AH$62:AH$157,0)),0,1)</f>
        <v>1</v>
      </c>
      <c r="AL162" s="117">
        <f>IF(ISNA(MATCH($AD162,'Overlap Study'!AB$62:AB$157,0)),0,1)</f>
        <v>0</v>
      </c>
      <c r="AM162" s="99">
        <f>IF(ISNA(MATCH($AD162,'Overlap Study'!V$62:V$157,0)),0,1)</f>
        <v>0</v>
      </c>
      <c r="AN162" s="99">
        <f>IF(ISNA(MATCH($AD162,'Overlap Study'!P$62:P$157,0)),0,1)</f>
        <v>0</v>
      </c>
      <c r="AO162" s="99">
        <f>IF(ISNA(MATCH($AD162,'Overlap Study'!H$53:H$132,0)),0,1)</f>
        <v>0</v>
      </c>
      <c r="AP162" s="110">
        <f>IF(ISNA(MATCH($AD162,'Overlap Study'!B$53:B$100,0)),0,1)</f>
        <v>0</v>
      </c>
      <c r="AR162" s="100"/>
      <c r="AT162" s="201">
        <v>710</v>
      </c>
      <c r="AU162" s="222">
        <f t="shared" si="34"/>
        <v>1</v>
      </c>
      <c r="AV162" s="99">
        <f>IF(ISNA(MATCH($AT162,'Overlap Study'!$BU$166:$BU$213,0)),0,1)</f>
        <v>0</v>
      </c>
      <c r="AW162" s="99">
        <f>IF(ISNA(MATCH(AT162,'Overlap Study'!BJ$166:BJ$213,0)),0,1)</f>
        <v>0</v>
      </c>
      <c r="AX162" s="99">
        <f>IF(ISNA(MATCH($AT162,'Overlap Study'!AZ$166:AZ$213,0)),0,1)</f>
        <v>0</v>
      </c>
      <c r="AY162" s="99">
        <f>IF(ISNA(MATCH($AT162,'Overlap Study'!AT$166:AT$213,0)),0,1)</f>
        <v>0</v>
      </c>
      <c r="AZ162" s="99">
        <f>IF(ISNA(MATCH($AT162,'Overlap Study'!AN$166:AN$213,0)),0,1)</f>
        <v>0</v>
      </c>
      <c r="BA162" s="99">
        <f>IF(ISNA(MATCH($AT162,'Overlap Study'!AH$166:AH$213,0)),0,1)</f>
        <v>0</v>
      </c>
      <c r="BB162" s="117">
        <f>IF(ISNA(MATCH(AT162,'Overlap Study'!$AB$166:$AB$213,0)),0,1)</f>
        <v>1</v>
      </c>
      <c r="BC162" s="99">
        <f>IF(ISNA(MATCH($AT162,'Overlap Study'!$V$166:$V$213,0)),0,1)</f>
        <v>0</v>
      </c>
      <c r="BD162" s="99">
        <f>IF(ISNA(MATCH($AT162,'Overlap Study'!$P$166:$P$213,0)),0,1)</f>
        <v>0</v>
      </c>
      <c r="BE162" s="99"/>
      <c r="BF162" s="110"/>
    </row>
    <row r="163" spans="2:58">
      <c r="B163" s="112">
        <v>71</v>
      </c>
      <c r="C163" s="99">
        <f t="shared" si="37"/>
        <v>6</v>
      </c>
      <c r="D163" s="110">
        <f t="shared" si="38"/>
        <v>0</v>
      </c>
      <c r="F163" s="109">
        <v>555</v>
      </c>
      <c r="G163" s="202">
        <f t="shared" si="39"/>
        <v>1</v>
      </c>
      <c r="H163" s="10">
        <v>2</v>
      </c>
      <c r="AB163" s="123">
        <f t="shared" si="36"/>
        <v>162</v>
      </c>
      <c r="AC163">
        <f t="shared" ca="1" si="35"/>
        <v>1</v>
      </c>
      <c r="AD163" s="109">
        <v>538</v>
      </c>
      <c r="AE163" s="109">
        <f ca="1">SUM(INDIRECT(CONCATENATE(AA$5,AB163+1)):INDIRECT(CONCATENATE(AA$6,AB163+1)))</f>
        <v>2</v>
      </c>
      <c r="AF163" s="117">
        <f>IF(ISNA(MATCH(AD163,'Overlap Study'!BU$62:BU$157,0)),0,1)</f>
        <v>0</v>
      </c>
      <c r="AG163" s="99">
        <f>IF(ISNA(MATCH(AD163,'Overlap Study'!BJ$62:BJ$157,0)),0,1)</f>
        <v>0</v>
      </c>
      <c r="AH163" s="99">
        <f>IF(ISNA(MATCH($AD163,'Overlap Study'!AZ$62:AZ$157,0)),0,1)</f>
        <v>0</v>
      </c>
      <c r="AI163" s="99">
        <f>IF(ISNA(MATCH($AD163,'Overlap Study'!AT$62:AT$157,0)),0,1)</f>
        <v>0</v>
      </c>
      <c r="AJ163" s="99">
        <f>IF(ISNA(MATCH($AD163,'Overlap Study'!AN$62:AN$157,0)),0,1)</f>
        <v>0</v>
      </c>
      <c r="AK163" s="110">
        <f>IF(ISNA(MATCH($AD163,'Overlap Study'!AH$62:AH$157,0)),0,1)</f>
        <v>0</v>
      </c>
      <c r="AL163" s="117">
        <f>IF(ISNA(MATCH($AD163,'Overlap Study'!AB$62:AB$157,0)),0,1)</f>
        <v>0</v>
      </c>
      <c r="AM163" s="99">
        <f>IF(ISNA(MATCH($AD163,'Overlap Study'!V$62:V$157,0)),0,1)</f>
        <v>1</v>
      </c>
      <c r="AN163" s="99">
        <f>IF(ISNA(MATCH($AD163,'Overlap Study'!P$62:P$157,0)),0,1)</f>
        <v>0</v>
      </c>
      <c r="AO163" s="99">
        <f>IF(ISNA(MATCH($AD163,'Overlap Study'!H$53:H$132,0)),0,1)</f>
        <v>1</v>
      </c>
      <c r="AP163" s="110">
        <f>IF(ISNA(MATCH($AD163,'Overlap Study'!B$53:B$100,0)),0,1)</f>
        <v>0</v>
      </c>
      <c r="AR163" s="100"/>
      <c r="AT163" s="169">
        <v>753</v>
      </c>
      <c r="AU163" s="222">
        <f t="shared" si="34"/>
        <v>1</v>
      </c>
      <c r="AV163" s="99">
        <f>IF(ISNA(MATCH($AT163,'Overlap Study'!$BU$166:$BU$213,0)),0,1)</f>
        <v>0</v>
      </c>
      <c r="AW163" s="99">
        <f>IF(ISNA(MATCH(AT163,'Overlap Study'!BJ$166:BJ$213,0)),0,1)</f>
        <v>0</v>
      </c>
      <c r="AX163" s="99">
        <f>IF(ISNA(MATCH($AT163,'Overlap Study'!AZ$166:AZ$213,0)),0,1)</f>
        <v>0</v>
      </c>
      <c r="AY163" s="99">
        <f>IF(ISNA(MATCH($AT163,'Overlap Study'!AT$166:AT$213,0)),0,1)</f>
        <v>0</v>
      </c>
      <c r="AZ163" s="99">
        <f>IF(ISNA(MATCH($AT163,'Overlap Study'!AN$166:AN$213,0)),0,1)</f>
        <v>1</v>
      </c>
      <c r="BA163" s="99">
        <f>IF(ISNA(MATCH($AT163,'Overlap Study'!AH$166:AH$213,0)),0,1)</f>
        <v>0</v>
      </c>
      <c r="BB163" s="117">
        <f>IF(ISNA(MATCH(AT163,'Overlap Study'!$AB$166:$AB$213,0)),0,1)</f>
        <v>0</v>
      </c>
      <c r="BC163" s="99">
        <f>IF(ISNA(MATCH($AT163,'Overlap Study'!$V$166:$V$213,0)),0,1)</f>
        <v>0</v>
      </c>
      <c r="BD163" s="99">
        <f>IF(ISNA(MATCH($AT163,'Overlap Study'!$P$166:$P$213,0)),0,1)</f>
        <v>0</v>
      </c>
      <c r="BE163" s="99"/>
      <c r="BF163" s="110"/>
    </row>
    <row r="164" spans="2:58">
      <c r="B164" s="109">
        <v>71</v>
      </c>
      <c r="C164" s="99">
        <f t="shared" si="37"/>
        <v>7</v>
      </c>
      <c r="D164" s="110">
        <f t="shared" si="38"/>
        <v>0</v>
      </c>
      <c r="F164" s="109">
        <v>571</v>
      </c>
      <c r="G164" s="202">
        <f t="shared" si="39"/>
        <v>1</v>
      </c>
      <c r="H164" s="10">
        <v>2</v>
      </c>
      <c r="AB164" s="123">
        <f t="shared" si="36"/>
        <v>163</v>
      </c>
      <c r="AC164">
        <f t="shared" ca="1" si="35"/>
        <v>1</v>
      </c>
      <c r="AD164" s="109">
        <v>555</v>
      </c>
      <c r="AE164" s="109">
        <f ca="1">SUM(INDIRECT(CONCATENATE(AA$5,AB164+1)):INDIRECT(CONCATENATE(AA$6,AB164+1)))</f>
        <v>2</v>
      </c>
      <c r="AF164" s="117">
        <f>IF(ISNA(MATCH(AD164,'Overlap Study'!BU$62:BU$157,0)),0,1)</f>
        <v>0</v>
      </c>
      <c r="AG164" s="99">
        <f>IF(ISNA(MATCH(AD164,'Overlap Study'!BJ$62:BJ$157,0)),0,1)</f>
        <v>0</v>
      </c>
      <c r="AH164" s="99">
        <f>IF(ISNA(MATCH($AD164,'Overlap Study'!AZ$62:AZ$157,0)),0,1)</f>
        <v>1</v>
      </c>
      <c r="AI164" s="99">
        <f>IF(ISNA(MATCH($AD164,'Overlap Study'!AT$62:AT$157,0)),0,1)</f>
        <v>0</v>
      </c>
      <c r="AJ164" s="99">
        <f>IF(ISNA(MATCH($AD164,'Overlap Study'!AN$62:AN$157,0)),0,1)</f>
        <v>0</v>
      </c>
      <c r="AK164" s="110">
        <f>IF(ISNA(MATCH($AD164,'Overlap Study'!AH$62:AH$157,0)),0,1)</f>
        <v>0</v>
      </c>
      <c r="AL164" s="117">
        <f>IF(ISNA(MATCH($AD164,'Overlap Study'!AB$62:AB$157,0)),0,1)</f>
        <v>0</v>
      </c>
      <c r="AM164" s="99">
        <f>IF(ISNA(MATCH($AD164,'Overlap Study'!V$62:V$157,0)),0,1)</f>
        <v>1</v>
      </c>
      <c r="AN164" s="99">
        <f>IF(ISNA(MATCH($AD164,'Overlap Study'!P$62:P$157,0)),0,1)</f>
        <v>0</v>
      </c>
      <c r="AO164" s="99">
        <f>IF(ISNA(MATCH($AD164,'Overlap Study'!H$53:H$132,0)),0,1)</f>
        <v>0</v>
      </c>
      <c r="AP164" s="110">
        <f>IF(ISNA(MATCH($AD164,'Overlap Study'!B$53:B$100,0)),0,1)</f>
        <v>0</v>
      </c>
      <c r="AR164" s="158"/>
      <c r="AT164" s="169">
        <v>766</v>
      </c>
      <c r="AU164" s="222">
        <f t="shared" si="34"/>
        <v>1</v>
      </c>
      <c r="AV164" s="99">
        <f>IF(ISNA(MATCH($AT164,'Overlap Study'!$BU$166:$BU$213,0)),0,1)</f>
        <v>0</v>
      </c>
      <c r="AW164" s="99">
        <f>IF(ISNA(MATCH(AT164,'Overlap Study'!BJ$166:BJ$213,0)),0,1)</f>
        <v>0</v>
      </c>
      <c r="AX164" s="99">
        <f>IF(ISNA(MATCH($AT164,'Overlap Study'!AZ$166:AZ$213,0)),0,1)</f>
        <v>0</v>
      </c>
      <c r="AY164" s="99">
        <f>IF(ISNA(MATCH($AT164,'Overlap Study'!AT$166:AT$213,0)),0,1)</f>
        <v>0</v>
      </c>
      <c r="AZ164" s="99">
        <f>IF(ISNA(MATCH($AT164,'Overlap Study'!AN$166:AN$213,0)),0,1)</f>
        <v>0</v>
      </c>
      <c r="BA164" s="99">
        <f>IF(ISNA(MATCH($AT164,'Overlap Study'!AH$166:AH$213,0)),0,1)</f>
        <v>1</v>
      </c>
      <c r="BB164" s="117">
        <f>IF(ISNA(MATCH(AT164,'Overlap Study'!$AB$166:$AB$213,0)),0,1)</f>
        <v>0</v>
      </c>
      <c r="BC164" s="99">
        <f>IF(ISNA(MATCH($AT164,'Overlap Study'!$V$166:$V$213,0)),0,1)</f>
        <v>0</v>
      </c>
      <c r="BD164" s="99">
        <f>IF(ISNA(MATCH($AT164,'Overlap Study'!$P$166:$P$213,0)),0,1)</f>
        <v>0</v>
      </c>
      <c r="BE164" s="99"/>
      <c r="BF164" s="110"/>
    </row>
    <row r="165" spans="2:58">
      <c r="B165" s="109">
        <v>71</v>
      </c>
      <c r="C165" s="99">
        <f t="shared" si="37"/>
        <v>8</v>
      </c>
      <c r="D165" s="110">
        <f t="shared" si="38"/>
        <v>0</v>
      </c>
      <c r="F165" s="211">
        <v>573</v>
      </c>
      <c r="G165" s="202">
        <f t="shared" si="39"/>
        <v>1</v>
      </c>
      <c r="H165" s="10">
        <v>2</v>
      </c>
      <c r="AB165" s="123">
        <f t="shared" si="36"/>
        <v>164</v>
      </c>
      <c r="AC165">
        <f t="shared" ca="1" si="35"/>
        <v>1</v>
      </c>
      <c r="AD165" s="109">
        <v>571</v>
      </c>
      <c r="AE165" s="109">
        <f ca="1">SUM(INDIRECT(CONCATENATE(AA$5,AB165+1)):INDIRECT(CONCATENATE(AA$6,AB165+1)))</f>
        <v>2</v>
      </c>
      <c r="AF165" s="117">
        <f>IF(ISNA(MATCH(AD165,'Overlap Study'!BU$62:BU$157,0)),0,1)</f>
        <v>0</v>
      </c>
      <c r="AG165" s="99">
        <f>IF(ISNA(MATCH(AD165,'Overlap Study'!BJ$62:BJ$157,0)),0,1)</f>
        <v>0</v>
      </c>
      <c r="AH165" s="99">
        <f>IF(ISNA(MATCH($AD165,'Overlap Study'!AZ$62:AZ$157,0)),0,1)</f>
        <v>0</v>
      </c>
      <c r="AI165" s="99">
        <f>IF(ISNA(MATCH($AD165,'Overlap Study'!AT$62:AT$157,0)),0,1)</f>
        <v>0</v>
      </c>
      <c r="AJ165" s="99">
        <f>IF(ISNA(MATCH($AD165,'Overlap Study'!AN$62:AN$157,0)),0,1)</f>
        <v>0</v>
      </c>
      <c r="AK165" s="110">
        <f>IF(ISNA(MATCH($AD165,'Overlap Study'!AH$62:AH$157,0)),0,1)</f>
        <v>0</v>
      </c>
      <c r="AL165" s="117">
        <f>IF(ISNA(MATCH($AD165,'Overlap Study'!AB$62:AB$157,0)),0,1)</f>
        <v>1</v>
      </c>
      <c r="AM165" s="99">
        <f>IF(ISNA(MATCH($AD165,'Overlap Study'!V$62:V$157,0)),0,1)</f>
        <v>1</v>
      </c>
      <c r="AN165" s="99">
        <f>IF(ISNA(MATCH($AD165,'Overlap Study'!P$62:P$157,0)),0,1)</f>
        <v>0</v>
      </c>
      <c r="AO165" s="99">
        <f>IF(ISNA(MATCH($AD165,'Overlap Study'!H$53:H$132,0)),0,1)</f>
        <v>0</v>
      </c>
      <c r="AP165" s="110">
        <f>IF(ISNA(MATCH($AD165,'Overlap Study'!B$53:B$100,0)),0,1)</f>
        <v>0</v>
      </c>
      <c r="AR165" s="158"/>
      <c r="AT165" s="169">
        <v>768</v>
      </c>
      <c r="AU165" s="222">
        <f t="shared" si="34"/>
        <v>1</v>
      </c>
      <c r="AV165" s="99">
        <f>IF(ISNA(MATCH($AT165,'Overlap Study'!$BU$166:$BU$213,0)),0,1)</f>
        <v>0</v>
      </c>
      <c r="AW165" s="99">
        <f>IF(ISNA(MATCH(AT165,'Overlap Study'!BJ$166:BJ$213,0)),0,1)</f>
        <v>1</v>
      </c>
      <c r="AX165" s="99">
        <f>IF(ISNA(MATCH($AT165,'Overlap Study'!AZ$166:AZ$213,0)),0,1)</f>
        <v>0</v>
      </c>
      <c r="AY165" s="99">
        <f>IF(ISNA(MATCH($AT165,'Overlap Study'!AT$166:AT$213,0)),0,1)</f>
        <v>0</v>
      </c>
      <c r="AZ165" s="99">
        <f>IF(ISNA(MATCH($AT165,'Overlap Study'!AN$166:AN$213,0)),0,1)</f>
        <v>0</v>
      </c>
      <c r="BA165" s="99">
        <f>IF(ISNA(MATCH($AT165,'Overlap Study'!AH$166:AH$213,0)),0,1)</f>
        <v>0</v>
      </c>
      <c r="BB165" s="117">
        <f>IF(ISNA(MATCH(AT165,'Overlap Study'!$AB$166:$AB$213,0)),0,1)</f>
        <v>0</v>
      </c>
      <c r="BC165" s="99">
        <f>IF(ISNA(MATCH($AT165,'Overlap Study'!$V$166:$V$213,0)),0,1)</f>
        <v>0</v>
      </c>
      <c r="BD165" s="99">
        <f>IF(ISNA(MATCH($AT165,'Overlap Study'!$P$166:$P$213,0)),0,1)</f>
        <v>0</v>
      </c>
      <c r="BE165" s="99"/>
      <c r="BF165" s="110"/>
    </row>
    <row r="166" spans="2:58">
      <c r="B166" s="112">
        <v>71</v>
      </c>
      <c r="C166" s="99">
        <f t="shared" si="37"/>
        <v>9</v>
      </c>
      <c r="D166" s="110">
        <f>IF(C166&gt;=C167,C166,0)</f>
        <v>0</v>
      </c>
      <c r="F166" s="211">
        <v>604</v>
      </c>
      <c r="G166" s="202">
        <f t="shared" si="39"/>
        <v>1</v>
      </c>
      <c r="H166" s="10">
        <v>2</v>
      </c>
      <c r="AB166" s="123">
        <f t="shared" si="36"/>
        <v>165</v>
      </c>
      <c r="AC166">
        <f t="shared" ca="1" si="35"/>
        <v>1</v>
      </c>
      <c r="AD166" s="112">
        <v>573</v>
      </c>
      <c r="AE166" s="109">
        <f ca="1">SUM(INDIRECT(CONCATENATE(AA$5,AB166+1)):INDIRECT(CONCATENATE(AA$6,AB166+1)))</f>
        <v>2</v>
      </c>
      <c r="AF166" s="117">
        <f>IF(ISNA(MATCH(AD166,'Overlap Study'!BU$62:BU$157,0)),0,1)</f>
        <v>1</v>
      </c>
      <c r="AG166" s="99">
        <f>IF(ISNA(MATCH(AD166,'Overlap Study'!BJ$62:BJ$157,0)),0,1)</f>
        <v>0</v>
      </c>
      <c r="AH166" s="99">
        <f>IF(ISNA(MATCH($AD166,'Overlap Study'!AZ$62:AZ$157,0)),0,1)</f>
        <v>0</v>
      </c>
      <c r="AI166" s="99">
        <f>IF(ISNA(MATCH($AD166,'Overlap Study'!AT$62:AT$157,0)),0,1)</f>
        <v>0</v>
      </c>
      <c r="AJ166" s="99">
        <f>IF(ISNA(MATCH($AD166,'Overlap Study'!AN$62:AN$157,0)),0,1)</f>
        <v>0</v>
      </c>
      <c r="AK166" s="110">
        <f>IF(ISNA(MATCH($AD166,'Overlap Study'!AH$62:AH$157,0)),0,1)</f>
        <v>0</v>
      </c>
      <c r="AL166" s="117">
        <f>IF(ISNA(MATCH($AD166,'Overlap Study'!AB$62:AB$157,0)),0,1)</f>
        <v>0</v>
      </c>
      <c r="AM166" s="99">
        <f>IF(ISNA(MATCH($AD166,'Overlap Study'!V$62:V$157,0)),0,1)</f>
        <v>0</v>
      </c>
      <c r="AN166" s="99">
        <f>IF(ISNA(MATCH($AD166,'Overlap Study'!P$62:P$157,0)),0,1)</f>
        <v>0</v>
      </c>
      <c r="AO166" s="99">
        <f>IF(ISNA(MATCH($AD166,'Overlap Study'!H$53:H$132,0)),0,1)</f>
        <v>1</v>
      </c>
      <c r="AP166" s="110">
        <f>IF(ISNA(MATCH($AD166,'Overlap Study'!B$53:B$100,0)),0,1)</f>
        <v>0</v>
      </c>
      <c r="AR166" s="158"/>
      <c r="AT166" s="201">
        <v>781</v>
      </c>
      <c r="AU166" s="222">
        <f t="shared" si="34"/>
        <v>1</v>
      </c>
      <c r="AV166" s="99">
        <f>IF(ISNA(MATCH($AT166,'Overlap Study'!$BU$166:$BU$213,0)),0,1)</f>
        <v>0</v>
      </c>
      <c r="AW166" s="99">
        <f>IF(ISNA(MATCH(AT166,'Overlap Study'!BJ$166:BJ$213,0)),0,1)</f>
        <v>0</v>
      </c>
      <c r="AX166" s="99">
        <f>IF(ISNA(MATCH($AT166,'Overlap Study'!AZ$166:AZ$213,0)),0,1)</f>
        <v>0</v>
      </c>
      <c r="AY166" s="99">
        <f>IF(ISNA(MATCH($AT166,'Overlap Study'!AT$166:AT$213,0)),0,1)</f>
        <v>0</v>
      </c>
      <c r="AZ166" s="99">
        <f>IF(ISNA(MATCH($AT166,'Overlap Study'!AN$166:AN$213,0)),0,1)</f>
        <v>0</v>
      </c>
      <c r="BA166" s="99">
        <f>IF(ISNA(MATCH($AT166,'Overlap Study'!AH$166:AH$213,0)),0,1)</f>
        <v>0</v>
      </c>
      <c r="BB166" s="117">
        <f>IF(ISNA(MATCH(AT166,'Overlap Study'!$AB$166:$AB$213,0)),0,1)</f>
        <v>0</v>
      </c>
      <c r="BC166" s="99">
        <f>IF(ISNA(MATCH($AT166,'Overlap Study'!$V$166:$V$213,0)),0,1)</f>
        <v>1</v>
      </c>
      <c r="BD166" s="99">
        <f>IF(ISNA(MATCH($AT166,'Overlap Study'!$P$166:$P$213,0)),0,1)</f>
        <v>0</v>
      </c>
      <c r="BE166" s="99"/>
      <c r="BF166" s="110"/>
    </row>
    <row r="167" spans="2:58">
      <c r="B167" s="211">
        <v>71</v>
      </c>
      <c r="C167" s="99">
        <f t="shared" si="37"/>
        <v>10</v>
      </c>
      <c r="D167" s="110">
        <f t="shared" si="38"/>
        <v>0</v>
      </c>
      <c r="F167" s="109">
        <v>610</v>
      </c>
      <c r="G167" s="202">
        <f t="shared" si="39"/>
        <v>1</v>
      </c>
      <c r="H167" s="10">
        <v>2</v>
      </c>
      <c r="AB167" s="123">
        <f t="shared" si="36"/>
        <v>166</v>
      </c>
      <c r="AC167">
        <f t="shared" ca="1" si="35"/>
        <v>1</v>
      </c>
      <c r="AD167" s="109">
        <v>604</v>
      </c>
      <c r="AE167" s="109">
        <f ca="1">SUM(INDIRECT(CONCATENATE(AA$5,AB167+1)):INDIRECT(CONCATENATE(AA$6,AB167+1)))</f>
        <v>2</v>
      </c>
      <c r="AF167" s="117">
        <f>IF(ISNA(MATCH(AD167,'Overlap Study'!BU$62:BU$157,0)),0,1)</f>
        <v>1</v>
      </c>
      <c r="AG167" s="99">
        <f>IF(ISNA(MATCH(AD167,'Overlap Study'!BJ$62:BJ$157,0)),0,1)</f>
        <v>0</v>
      </c>
      <c r="AH167" s="99">
        <f>IF(ISNA(MATCH($AD167,'Overlap Study'!AZ$62:AZ$157,0)),0,1)</f>
        <v>1</v>
      </c>
      <c r="AI167" s="99">
        <f>IF(ISNA(MATCH($AD167,'Overlap Study'!AT$62:AT$157,0)),0,1)</f>
        <v>0</v>
      </c>
      <c r="AJ167" s="99">
        <f>IF(ISNA(MATCH($AD167,'Overlap Study'!AN$62:AN$157,0)),0,1)</f>
        <v>0</v>
      </c>
      <c r="AK167" s="110">
        <f>IF(ISNA(MATCH($AD167,'Overlap Study'!AH$62:AH$157,0)),0,1)</f>
        <v>0</v>
      </c>
      <c r="AL167" s="117">
        <f>IF(ISNA(MATCH($AD167,'Overlap Study'!AB$62:AB$157,0)),0,1)</f>
        <v>0</v>
      </c>
      <c r="AM167" s="99">
        <f>IF(ISNA(MATCH($AD167,'Overlap Study'!V$62:V$157,0)),0,1)</f>
        <v>0</v>
      </c>
      <c r="AN167" s="99">
        <f>IF(ISNA(MATCH($AD167,'Overlap Study'!P$62:P$157,0)),0,1)</f>
        <v>0</v>
      </c>
      <c r="AO167" s="99">
        <f>IF(ISNA(MATCH($AD167,'Overlap Study'!H$53:H$132,0)),0,1)</f>
        <v>0</v>
      </c>
      <c r="AP167" s="110">
        <f>IF(ISNA(MATCH($AD167,'Overlap Study'!B$53:B$100,0)),0,1)</f>
        <v>0</v>
      </c>
      <c r="AR167" s="100"/>
      <c r="AT167" s="201">
        <v>782</v>
      </c>
      <c r="AU167" s="222">
        <f t="shared" si="34"/>
        <v>1</v>
      </c>
      <c r="AV167" s="99">
        <f>IF(ISNA(MATCH($AT167,'Overlap Study'!$BU$166:$BU$213,0)),0,1)</f>
        <v>0</v>
      </c>
      <c r="AW167" s="99">
        <f>IF(ISNA(MATCH(AT167,'Overlap Study'!BJ$166:BJ$213,0)),0,1)</f>
        <v>0</v>
      </c>
      <c r="AX167" s="99">
        <f>IF(ISNA(MATCH($AT167,'Overlap Study'!AZ$166:AZ$213,0)),0,1)</f>
        <v>0</v>
      </c>
      <c r="AY167" s="99">
        <f>IF(ISNA(MATCH($AT167,'Overlap Study'!AT$166:AT$213,0)),0,1)</f>
        <v>0</v>
      </c>
      <c r="AZ167" s="99">
        <f>IF(ISNA(MATCH($AT167,'Overlap Study'!AN$166:AN$213,0)),0,1)</f>
        <v>0</v>
      </c>
      <c r="BA167" s="99">
        <f>IF(ISNA(MATCH($AT167,'Overlap Study'!AH$166:AH$213,0)),0,1)</f>
        <v>0</v>
      </c>
      <c r="BB167" s="117">
        <f>IF(ISNA(MATCH(AT167,'Overlap Study'!$AB$166:$AB$213,0)),0,1)</f>
        <v>0</v>
      </c>
      <c r="BC167" s="99">
        <f>IF(ISNA(MATCH($AT167,'Overlap Study'!$V$166:$V$213,0)),0,1)</f>
        <v>1</v>
      </c>
      <c r="BD167" s="99">
        <f>IF(ISNA(MATCH($AT167,'Overlap Study'!$P$166:$P$213,0)),0,1)</f>
        <v>0</v>
      </c>
      <c r="BE167" s="99"/>
      <c r="BF167" s="110"/>
    </row>
    <row r="168" spans="2:58">
      <c r="B168" s="211">
        <v>71</v>
      </c>
      <c r="C168" s="99">
        <f>IF(B168&lt;&gt;B167,1,C167+1)</f>
        <v>11</v>
      </c>
      <c r="D168" s="110">
        <f t="shared" si="38"/>
        <v>11</v>
      </c>
      <c r="F168" s="211">
        <v>624</v>
      </c>
      <c r="G168" s="202">
        <f>IF(F168&lt;&gt;F167,1,G167+1)</f>
        <v>1</v>
      </c>
      <c r="H168" s="10">
        <v>2</v>
      </c>
      <c r="AB168" s="123">
        <f>AB167+1</f>
        <v>167</v>
      </c>
      <c r="AC168">
        <f t="shared" ca="1" si="35"/>
        <v>1</v>
      </c>
      <c r="AD168" s="109">
        <v>610</v>
      </c>
      <c r="AE168" s="109">
        <f ca="1">SUM(INDIRECT(CONCATENATE(AA$5,AB168+1)):INDIRECT(CONCATENATE(AA$6,AB168+1)))</f>
        <v>2</v>
      </c>
      <c r="AF168" s="117">
        <f>IF(ISNA(MATCH(AD168,'Overlap Study'!BU$62:BU$157,0)),0,1)</f>
        <v>0</v>
      </c>
      <c r="AG168" s="99">
        <f>IF(ISNA(MATCH(AD168,'Overlap Study'!BJ$62:BJ$157,0)),0,1)</f>
        <v>0</v>
      </c>
      <c r="AH168" s="99">
        <f>IF(ISNA(MATCH($AD168,'Overlap Study'!AZ$62:AZ$157,0)),0,1)</f>
        <v>0</v>
      </c>
      <c r="AI168" s="99">
        <f>IF(ISNA(MATCH($AD168,'Overlap Study'!AT$62:AT$157,0)),0,1)</f>
        <v>0</v>
      </c>
      <c r="AJ168" s="99">
        <f>IF(ISNA(MATCH($AD168,'Overlap Study'!AN$62:AN$157,0)),0,1)</f>
        <v>1</v>
      </c>
      <c r="AK168" s="110">
        <f>IF(ISNA(MATCH($AD168,'Overlap Study'!AH$62:AH$157,0)),0,1)</f>
        <v>0</v>
      </c>
      <c r="AL168" s="117">
        <f>IF(ISNA(MATCH($AD168,'Overlap Study'!AB$62:AB$157,0)),0,1)</f>
        <v>0</v>
      </c>
      <c r="AM168" s="99">
        <f>IF(ISNA(MATCH($AD168,'Overlap Study'!V$62:V$157,0)),0,1)</f>
        <v>0</v>
      </c>
      <c r="AN168" s="99">
        <f>IF(ISNA(MATCH($AD168,'Overlap Study'!P$62:P$157,0)),0,1)</f>
        <v>1</v>
      </c>
      <c r="AO168" s="99">
        <f>IF(ISNA(MATCH($AD168,'Overlap Study'!H$53:H$132,0)),0,1)</f>
        <v>0</v>
      </c>
      <c r="AP168" s="110">
        <f>IF(ISNA(MATCH($AD168,'Overlap Study'!B$53:B$100,0)),0,1)</f>
        <v>0</v>
      </c>
      <c r="AR168" s="100"/>
      <c r="AT168" s="201">
        <v>811</v>
      </c>
      <c r="AU168" s="222">
        <f t="shared" si="34"/>
        <v>1</v>
      </c>
      <c r="AV168" s="99">
        <f>IF(ISNA(MATCH($AT168,'Overlap Study'!$BU$166:$BU$213,0)),0,1)</f>
        <v>0</v>
      </c>
      <c r="AW168" s="99">
        <f>IF(ISNA(MATCH(AT168,'Overlap Study'!BJ$166:BJ$213,0)),0,1)</f>
        <v>0</v>
      </c>
      <c r="AX168" s="99">
        <f>IF(ISNA(MATCH($AT168,'Overlap Study'!AZ$166:AZ$213,0)),0,1)</f>
        <v>0</v>
      </c>
      <c r="AY168" s="99">
        <f>IF(ISNA(MATCH($AT168,'Overlap Study'!AT$166:AT$213,0)),0,1)</f>
        <v>0</v>
      </c>
      <c r="AZ168" s="99">
        <f>IF(ISNA(MATCH($AT168,'Overlap Study'!AN$166:AN$213,0)),0,1)</f>
        <v>0</v>
      </c>
      <c r="BA168" s="99">
        <f>IF(ISNA(MATCH($AT168,'Overlap Study'!AH$166:AH$213,0)),0,1)</f>
        <v>0</v>
      </c>
      <c r="BB168" s="117">
        <f>IF(ISNA(MATCH(AT168,'Overlap Study'!$AB$166:$AB$213,0)),0,1)</f>
        <v>1</v>
      </c>
      <c r="BC168" s="99">
        <f>IF(ISNA(MATCH($AT168,'Overlap Study'!$V$166:$V$213,0)),0,1)</f>
        <v>0</v>
      </c>
      <c r="BD168" s="99">
        <f>IF(ISNA(MATCH($AT168,'Overlap Study'!$P$166:$P$213,0)),0,1)</f>
        <v>0</v>
      </c>
      <c r="BE168" s="99"/>
      <c r="BF168" s="110"/>
    </row>
    <row r="169" spans="2:58">
      <c r="B169" s="109">
        <v>74</v>
      </c>
      <c r="C169" s="99">
        <f t="shared" si="37"/>
        <v>1</v>
      </c>
      <c r="D169" s="110">
        <f t="shared" si="38"/>
        <v>0</v>
      </c>
      <c r="F169" s="109">
        <v>647</v>
      </c>
      <c r="G169" s="202">
        <f t="shared" si="39"/>
        <v>1</v>
      </c>
      <c r="H169" s="10">
        <v>2</v>
      </c>
      <c r="AB169" s="123">
        <f t="shared" si="36"/>
        <v>168</v>
      </c>
      <c r="AC169">
        <f t="shared" ca="1" si="35"/>
        <v>1</v>
      </c>
      <c r="AD169" s="109">
        <v>624</v>
      </c>
      <c r="AE169" s="109">
        <f ca="1">SUM(INDIRECT(CONCATENATE(AA$5,AB169+1)):INDIRECT(CONCATENATE(AA$6,AB169+1)))</f>
        <v>2</v>
      </c>
      <c r="AF169" s="117">
        <f>IF(ISNA(MATCH(AD169,'Overlap Study'!BU$62:BU$157,0)),0,1)</f>
        <v>1</v>
      </c>
      <c r="AG169" s="99">
        <f>IF(ISNA(MATCH(AD169,'Overlap Study'!BJ$62:BJ$157,0)),0,1)</f>
        <v>1</v>
      </c>
      <c r="AH169" s="99">
        <f>IF(ISNA(MATCH($AD169,'Overlap Study'!AZ$62:AZ$157,0)),0,1)</f>
        <v>0</v>
      </c>
      <c r="AI169" s="99">
        <f>IF(ISNA(MATCH($AD169,'Overlap Study'!AT$62:AT$157,0)),0,1)</f>
        <v>0</v>
      </c>
      <c r="AJ169" s="99">
        <f>IF(ISNA(MATCH($AD169,'Overlap Study'!AN$62:AN$157,0)),0,1)</f>
        <v>0</v>
      </c>
      <c r="AK169" s="110">
        <f>IF(ISNA(MATCH($AD169,'Overlap Study'!AH$62:AH$157,0)),0,1)</f>
        <v>0</v>
      </c>
      <c r="AL169" s="117">
        <f>IF(ISNA(MATCH($AD169,'Overlap Study'!AB$62:AB$157,0)),0,1)</f>
        <v>0</v>
      </c>
      <c r="AM169" s="99">
        <f>IF(ISNA(MATCH($AD169,'Overlap Study'!V$62:V$157,0)),0,1)</f>
        <v>0</v>
      </c>
      <c r="AN169" s="99">
        <f>IF(ISNA(MATCH($AD169,'Overlap Study'!P$62:P$157,0)),0,1)</f>
        <v>0</v>
      </c>
      <c r="AO169" s="99">
        <f>IF(ISNA(MATCH($AD169,'Overlap Study'!H$53:H$132,0)),0,1)</f>
        <v>0</v>
      </c>
      <c r="AP169" s="110">
        <f>IF(ISNA(MATCH($AD169,'Overlap Study'!B$53:B$100,0)),0,1)</f>
        <v>0</v>
      </c>
      <c r="AR169" s="100"/>
      <c r="AT169" s="169">
        <v>816</v>
      </c>
      <c r="AU169" s="222">
        <f t="shared" si="34"/>
        <v>1</v>
      </c>
      <c r="AV169" s="99">
        <f>IF(ISNA(MATCH($AT169,'Overlap Study'!$BU$166:$BU$213,0)),0,1)</f>
        <v>0</v>
      </c>
      <c r="AW169" s="99">
        <f>IF(ISNA(MATCH(AT169,'Overlap Study'!BJ$166:BJ$213,0)),0,1)</f>
        <v>1</v>
      </c>
      <c r="AX169" s="99">
        <f>IF(ISNA(MATCH($AT169,'Overlap Study'!AZ$166:AZ$213,0)),0,1)</f>
        <v>0</v>
      </c>
      <c r="AY169" s="99">
        <f>IF(ISNA(MATCH($AT169,'Overlap Study'!AT$166:AT$213,0)),0,1)</f>
        <v>0</v>
      </c>
      <c r="AZ169" s="99">
        <f>IF(ISNA(MATCH($AT169,'Overlap Study'!AN$166:AN$213,0)),0,1)</f>
        <v>0</v>
      </c>
      <c r="BA169" s="99">
        <f>IF(ISNA(MATCH($AT169,'Overlap Study'!AH$166:AH$213,0)),0,1)</f>
        <v>0</v>
      </c>
      <c r="BB169" s="117">
        <f>IF(ISNA(MATCH(AT169,'Overlap Study'!$AB$166:$AB$213,0)),0,1)</f>
        <v>0</v>
      </c>
      <c r="BC169" s="99">
        <f>IF(ISNA(MATCH($AT169,'Overlap Study'!$V$166:$V$213,0)),0,1)</f>
        <v>0</v>
      </c>
      <c r="BD169" s="99">
        <f>IF(ISNA(MATCH($AT169,'Overlap Study'!$P$166:$P$213,0)),0,1)</f>
        <v>0</v>
      </c>
      <c r="BE169" s="99"/>
      <c r="BF169" s="110"/>
    </row>
    <row r="170" spans="2:58">
      <c r="B170" s="109">
        <v>74</v>
      </c>
      <c r="C170" s="99">
        <f t="shared" si="37"/>
        <v>2</v>
      </c>
      <c r="D170" s="110">
        <f t="shared" si="38"/>
        <v>0</v>
      </c>
      <c r="F170" s="109">
        <v>662</v>
      </c>
      <c r="G170" s="202">
        <f t="shared" si="39"/>
        <v>1</v>
      </c>
      <c r="H170" s="10">
        <v>2</v>
      </c>
      <c r="AB170" s="123">
        <f t="shared" si="36"/>
        <v>169</v>
      </c>
      <c r="AC170">
        <f t="shared" ca="1" si="35"/>
        <v>1</v>
      </c>
      <c r="AD170" s="109">
        <v>647</v>
      </c>
      <c r="AE170" s="109">
        <f ca="1">SUM(INDIRECT(CONCATENATE(AA$5,AB170+1)):INDIRECT(CONCATENATE(AA$6,AB170+1)))</f>
        <v>2</v>
      </c>
      <c r="AF170" s="117">
        <f>IF(ISNA(MATCH(AD170,'Overlap Study'!BU$62:BU$157,0)),0,1)</f>
        <v>0</v>
      </c>
      <c r="AG170" s="99">
        <f>IF(ISNA(MATCH(AD170,'Overlap Study'!BJ$62:BJ$157,0)),0,1)</f>
        <v>0</v>
      </c>
      <c r="AH170" s="99">
        <f>IF(ISNA(MATCH($AD170,'Overlap Study'!AZ$62:AZ$157,0)),0,1)</f>
        <v>0</v>
      </c>
      <c r="AI170" s="99">
        <f>IF(ISNA(MATCH($AD170,'Overlap Study'!AT$62:AT$157,0)),0,1)</f>
        <v>0</v>
      </c>
      <c r="AJ170" s="99">
        <f>IF(ISNA(MATCH($AD170,'Overlap Study'!AN$62:AN$157,0)),0,1)</f>
        <v>0</v>
      </c>
      <c r="AK170" s="110">
        <f>IF(ISNA(MATCH($AD170,'Overlap Study'!AH$62:AH$157,0)),0,1)</f>
        <v>0</v>
      </c>
      <c r="AL170" s="117">
        <f>IF(ISNA(MATCH($AD170,'Overlap Study'!AB$62:AB$157,0)),0,1)</f>
        <v>1</v>
      </c>
      <c r="AM170" s="99">
        <f>IF(ISNA(MATCH($AD170,'Overlap Study'!V$62:V$157,0)),0,1)</f>
        <v>1</v>
      </c>
      <c r="AN170" s="99">
        <f>IF(ISNA(MATCH($AD170,'Overlap Study'!P$62:P$157,0)),0,1)</f>
        <v>0</v>
      </c>
      <c r="AO170" s="99">
        <f>IF(ISNA(MATCH($AD170,'Overlap Study'!H$53:H$132,0)),0,1)</f>
        <v>0</v>
      </c>
      <c r="AP170" s="110">
        <f>IF(ISNA(MATCH($AD170,'Overlap Study'!B$53:B$100,0)),0,1)</f>
        <v>0</v>
      </c>
      <c r="AR170" s="100"/>
      <c r="AT170" s="201">
        <v>818</v>
      </c>
      <c r="AU170" s="222">
        <f t="shared" si="34"/>
        <v>1</v>
      </c>
      <c r="AV170" s="99">
        <f>IF(ISNA(MATCH($AT170,'Overlap Study'!$BU$166:$BU$213,0)),0,1)</f>
        <v>0</v>
      </c>
      <c r="AW170" s="99">
        <f>IF(ISNA(MATCH(AT170,'Overlap Study'!BJ$166:BJ$213,0)),0,1)</f>
        <v>0</v>
      </c>
      <c r="AX170" s="99">
        <f>IF(ISNA(MATCH($AT170,'Overlap Study'!AZ$166:AZ$213,0)),0,1)</f>
        <v>0</v>
      </c>
      <c r="AY170" s="99">
        <f>IF(ISNA(MATCH($AT170,'Overlap Study'!AT$166:AT$213,0)),0,1)</f>
        <v>0</v>
      </c>
      <c r="AZ170" s="99">
        <f>IF(ISNA(MATCH($AT170,'Overlap Study'!AN$166:AN$213,0)),0,1)</f>
        <v>0</v>
      </c>
      <c r="BA170" s="99">
        <f>IF(ISNA(MATCH($AT170,'Overlap Study'!AH$166:AH$213,0)),0,1)</f>
        <v>0</v>
      </c>
      <c r="BB170" s="117">
        <f>IF(ISNA(MATCH(AT170,'Overlap Study'!$AB$166:$AB$213,0)),0,1)</f>
        <v>0</v>
      </c>
      <c r="BC170" s="99">
        <f>IF(ISNA(MATCH($AT170,'Overlap Study'!$V$166:$V$213,0)),0,1)</f>
        <v>1</v>
      </c>
      <c r="BD170" s="99">
        <f>IF(ISNA(MATCH($AT170,'Overlap Study'!$P$166:$P$213,0)),0,1)</f>
        <v>0</v>
      </c>
      <c r="BE170" s="99"/>
      <c r="BF170" s="110"/>
    </row>
    <row r="171" spans="2:58">
      <c r="B171" s="112">
        <v>74</v>
      </c>
      <c r="C171" s="99">
        <f t="shared" si="37"/>
        <v>3</v>
      </c>
      <c r="D171" s="110">
        <f>IF(C171&gt;=C172,C171,0)</f>
        <v>3</v>
      </c>
      <c r="F171" s="211">
        <v>668</v>
      </c>
      <c r="G171" s="202">
        <f t="shared" si="39"/>
        <v>1</v>
      </c>
      <c r="H171" s="10">
        <v>2</v>
      </c>
      <c r="AB171" s="123">
        <f t="shared" si="36"/>
        <v>170</v>
      </c>
      <c r="AC171">
        <f t="shared" ca="1" si="35"/>
        <v>1</v>
      </c>
      <c r="AD171" s="109">
        <v>662</v>
      </c>
      <c r="AE171" s="109">
        <f ca="1">SUM(INDIRECT(CONCATENATE(AA$5,AB171+1)):INDIRECT(CONCATENATE(AA$6,AB171+1)))</f>
        <v>2</v>
      </c>
      <c r="AF171" s="117">
        <f>IF(ISNA(MATCH(AD171,'Overlap Study'!BU$62:BU$157,0)),0,1)</f>
        <v>0</v>
      </c>
      <c r="AG171" s="99">
        <f>IF(ISNA(MATCH(AD171,'Overlap Study'!BJ$62:BJ$157,0)),0,1)</f>
        <v>0</v>
      </c>
      <c r="AH171" s="99">
        <f>IF(ISNA(MATCH($AD171,'Overlap Study'!AZ$62:AZ$157,0)),0,1)</f>
        <v>0</v>
      </c>
      <c r="AI171" s="99">
        <f>IF(ISNA(MATCH($AD171,'Overlap Study'!AT$62:AT$157,0)),0,1)</f>
        <v>0</v>
      </c>
      <c r="AJ171" s="99">
        <f>IF(ISNA(MATCH($AD171,'Overlap Study'!AN$62:AN$157,0)),0,1)</f>
        <v>0</v>
      </c>
      <c r="AK171" s="110">
        <f>IF(ISNA(MATCH($AD171,'Overlap Study'!AH$62:AH$157,0)),0,1)</f>
        <v>0</v>
      </c>
      <c r="AL171" s="117">
        <f>IF(ISNA(MATCH($AD171,'Overlap Study'!AB$62:AB$157,0)),0,1)</f>
        <v>1</v>
      </c>
      <c r="AM171" s="99">
        <f>IF(ISNA(MATCH($AD171,'Overlap Study'!V$62:V$157,0)),0,1)</f>
        <v>0</v>
      </c>
      <c r="AN171" s="99">
        <f>IF(ISNA(MATCH($AD171,'Overlap Study'!P$62:P$157,0)),0,1)</f>
        <v>1</v>
      </c>
      <c r="AO171" s="99">
        <f>IF(ISNA(MATCH($AD171,'Overlap Study'!H$53:H$132,0)),0,1)</f>
        <v>0</v>
      </c>
      <c r="AP171" s="110">
        <f>IF(ISNA(MATCH($AD171,'Overlap Study'!B$53:B$100,0)),0,1)</f>
        <v>0</v>
      </c>
      <c r="AR171" s="158"/>
      <c r="AT171" s="169">
        <v>842</v>
      </c>
      <c r="AU171" s="222">
        <f t="shared" si="34"/>
        <v>1</v>
      </c>
      <c r="AV171" s="99">
        <f>IF(ISNA(MATCH($AT171,'Overlap Study'!$BU$166:$BU$213,0)),0,1)</f>
        <v>0</v>
      </c>
      <c r="AW171" s="99">
        <f>IF(ISNA(MATCH(AT171,'Overlap Study'!BJ$166:BJ$213,0)),0,1)</f>
        <v>0</v>
      </c>
      <c r="AX171" s="99">
        <f>IF(ISNA(MATCH($AT171,'Overlap Study'!AZ$166:AZ$213,0)),0,1)</f>
        <v>1</v>
      </c>
      <c r="AY171" s="99">
        <f>IF(ISNA(MATCH($AT171,'Overlap Study'!AT$166:AT$213,0)),0,1)</f>
        <v>0</v>
      </c>
      <c r="AZ171" s="99">
        <f>IF(ISNA(MATCH($AT171,'Overlap Study'!AN$166:AN$213,0)),0,1)</f>
        <v>0</v>
      </c>
      <c r="BA171" s="99">
        <f>IF(ISNA(MATCH($AT171,'Overlap Study'!AH$166:AH$213,0)),0,1)</f>
        <v>0</v>
      </c>
      <c r="BB171" s="117">
        <f>IF(ISNA(MATCH(AT171,'Overlap Study'!$AB$166:$AB$213,0)),0,1)</f>
        <v>0</v>
      </c>
      <c r="BC171" s="99">
        <f>IF(ISNA(MATCH($AT171,'Overlap Study'!$V$166:$V$213,0)),0,1)</f>
        <v>0</v>
      </c>
      <c r="BD171" s="99">
        <f>IF(ISNA(MATCH($AT171,'Overlap Study'!$P$166:$P$213,0)),0,1)</f>
        <v>0</v>
      </c>
      <c r="BE171" s="99"/>
      <c r="BF171" s="110"/>
    </row>
    <row r="172" spans="2:58">
      <c r="B172" s="109">
        <v>75</v>
      </c>
      <c r="C172" s="99">
        <f t="shared" si="37"/>
        <v>1</v>
      </c>
      <c r="D172" s="110">
        <f t="shared" si="38"/>
        <v>0</v>
      </c>
      <c r="F172" s="109">
        <v>703</v>
      </c>
      <c r="G172" s="202">
        <f t="shared" si="39"/>
        <v>1</v>
      </c>
      <c r="H172" s="10">
        <v>2</v>
      </c>
      <c r="AB172" s="123">
        <f t="shared" si="36"/>
        <v>171</v>
      </c>
      <c r="AC172">
        <f t="shared" ca="1" si="35"/>
        <v>1</v>
      </c>
      <c r="AD172" s="112">
        <v>668</v>
      </c>
      <c r="AE172" s="109">
        <f ca="1">SUM(INDIRECT(CONCATENATE(AA$5,AB172+1)):INDIRECT(CONCATENATE(AA$6,AB172+1)))</f>
        <v>2</v>
      </c>
      <c r="AF172" s="117">
        <f>IF(ISNA(MATCH(AD172,'Overlap Study'!BU$62:BU$157,0)),0,1)</f>
        <v>1</v>
      </c>
      <c r="AG172" s="99">
        <f>IF(ISNA(MATCH(AD172,'Overlap Study'!BJ$62:BJ$157,0)),0,1)</f>
        <v>1</v>
      </c>
      <c r="AH172" s="99">
        <f>IF(ISNA(MATCH($AD172,'Overlap Study'!AZ$62:AZ$157,0)),0,1)</f>
        <v>0</v>
      </c>
      <c r="AI172" s="99">
        <f>IF(ISNA(MATCH($AD172,'Overlap Study'!AT$62:AT$157,0)),0,1)</f>
        <v>0</v>
      </c>
      <c r="AJ172" s="99">
        <f>IF(ISNA(MATCH($AD172,'Overlap Study'!AN$62:AN$157,0)),0,1)</f>
        <v>0</v>
      </c>
      <c r="AK172" s="110">
        <f>IF(ISNA(MATCH($AD172,'Overlap Study'!AH$62:AH$157,0)),0,1)</f>
        <v>0</v>
      </c>
      <c r="AL172" s="117">
        <f>IF(ISNA(MATCH($AD172,'Overlap Study'!AB$62:AB$157,0)),0,1)</f>
        <v>0</v>
      </c>
      <c r="AM172" s="99">
        <f>IF(ISNA(MATCH($AD172,'Overlap Study'!V$62:V$157,0)),0,1)</f>
        <v>0</v>
      </c>
      <c r="AN172" s="99">
        <f>IF(ISNA(MATCH($AD172,'Overlap Study'!P$62:P$157,0)),0,1)</f>
        <v>0</v>
      </c>
      <c r="AO172" s="99">
        <f>IF(ISNA(MATCH($AD172,'Overlap Study'!H$53:H$132,0)),0,1)</f>
        <v>0</v>
      </c>
      <c r="AP172" s="110">
        <f>IF(ISNA(MATCH($AD172,'Overlap Study'!B$53:B$100,0)),0,1)</f>
        <v>0</v>
      </c>
      <c r="AR172" s="100"/>
      <c r="AT172" s="201">
        <v>868</v>
      </c>
      <c r="AU172" s="222">
        <f t="shared" si="34"/>
        <v>1</v>
      </c>
      <c r="AV172" s="99">
        <f>IF(ISNA(MATCH($AT172,'Overlap Study'!$BU$166:$BU$213,0)),0,1)</f>
        <v>0</v>
      </c>
      <c r="AW172" s="99">
        <f>IF(ISNA(MATCH(AT172,'Overlap Study'!BJ$166:BJ$213,0)),0,1)</f>
        <v>0</v>
      </c>
      <c r="AX172" s="99">
        <f>IF(ISNA(MATCH($AT172,'Overlap Study'!AZ$166:AZ$213,0)),0,1)</f>
        <v>0</v>
      </c>
      <c r="AY172" s="99">
        <f>IF(ISNA(MATCH($AT172,'Overlap Study'!AT$166:AT$213,0)),0,1)</f>
        <v>0</v>
      </c>
      <c r="AZ172" s="99">
        <f>IF(ISNA(MATCH($AT172,'Overlap Study'!AN$166:AN$213,0)),0,1)</f>
        <v>0</v>
      </c>
      <c r="BA172" s="99">
        <f>IF(ISNA(MATCH($AT172,'Overlap Study'!AH$166:AH$213,0)),0,1)</f>
        <v>0</v>
      </c>
      <c r="BB172" s="117">
        <f>IF(ISNA(MATCH(AT172,'Overlap Study'!$AB$166:$AB$213,0)),0,1)</f>
        <v>1</v>
      </c>
      <c r="BC172" s="99">
        <f>IF(ISNA(MATCH($AT172,'Overlap Study'!$V$166:$V$213,0)),0,1)</f>
        <v>0</v>
      </c>
      <c r="BD172" s="99">
        <f>IF(ISNA(MATCH($AT172,'Overlap Study'!$P$166:$P$213,0)),0,1)</f>
        <v>0</v>
      </c>
      <c r="BE172" s="99"/>
      <c r="BF172" s="110"/>
    </row>
    <row r="173" spans="2:58" ht="13.5" thickBot="1">
      <c r="B173" s="113">
        <v>75</v>
      </c>
      <c r="C173" s="99">
        <f>IF(B173&lt;&gt;B172,1,C172+1)</f>
        <v>2</v>
      </c>
      <c r="D173" s="110">
        <f t="shared" si="38"/>
        <v>2</v>
      </c>
      <c r="F173" s="211">
        <v>768</v>
      </c>
      <c r="G173" s="202">
        <f>IF(F173&lt;&gt;F172,1,G172+1)</f>
        <v>1</v>
      </c>
      <c r="H173" s="10">
        <v>2</v>
      </c>
      <c r="AB173" s="123">
        <f>AB172+1</f>
        <v>172</v>
      </c>
      <c r="AC173">
        <f t="shared" ca="1" si="35"/>
        <v>1</v>
      </c>
      <c r="AD173" s="109">
        <v>703</v>
      </c>
      <c r="AE173" s="109">
        <f ca="1">SUM(INDIRECT(CONCATENATE(AA$5,AB173+1)):INDIRECT(CONCATENATE(AA$6,AB173+1)))</f>
        <v>2</v>
      </c>
      <c r="AF173" s="117">
        <f>IF(ISNA(MATCH(AD173,'Overlap Study'!BU$62:BU$157,0)),0,1)</f>
        <v>0</v>
      </c>
      <c r="AG173" s="99">
        <f>IF(ISNA(MATCH(AD173,'Overlap Study'!BJ$62:BJ$157,0)),0,1)</f>
        <v>0</v>
      </c>
      <c r="AH173" s="99">
        <f>IF(ISNA(MATCH($AD173,'Overlap Study'!AZ$62:AZ$157,0)),0,1)</f>
        <v>0</v>
      </c>
      <c r="AI173" s="99">
        <f>IF(ISNA(MATCH($AD173,'Overlap Study'!AT$62:AT$157,0)),0,1)</f>
        <v>1</v>
      </c>
      <c r="AJ173" s="99">
        <f>IF(ISNA(MATCH($AD173,'Overlap Study'!AN$62:AN$157,0)),0,1)</f>
        <v>0</v>
      </c>
      <c r="AK173" s="110">
        <f>IF(ISNA(MATCH($AD173,'Overlap Study'!AH$62:AH$157,0)),0,1)</f>
        <v>1</v>
      </c>
      <c r="AL173" s="117">
        <f>IF(ISNA(MATCH($AD173,'Overlap Study'!AB$62:AB$157,0)),0,1)</f>
        <v>0</v>
      </c>
      <c r="AM173" s="99">
        <f>IF(ISNA(MATCH($AD173,'Overlap Study'!V$62:V$157,0)),0,1)</f>
        <v>0</v>
      </c>
      <c r="AN173" s="99">
        <f>IF(ISNA(MATCH($AD173,'Overlap Study'!P$62:P$157,0)),0,1)</f>
        <v>0</v>
      </c>
      <c r="AO173" s="99">
        <f>IF(ISNA(MATCH($AD173,'Overlap Study'!H$53:H$132,0)),0,1)</f>
        <v>0</v>
      </c>
      <c r="AP173" s="110">
        <f>IF(ISNA(MATCH($AD173,'Overlap Study'!B$53:B$100,0)),0,1)</f>
        <v>0</v>
      </c>
      <c r="AR173" s="100"/>
      <c r="AT173" s="169">
        <v>870</v>
      </c>
      <c r="AU173" s="222">
        <f t="shared" si="34"/>
        <v>1</v>
      </c>
      <c r="AV173" s="99">
        <f>IF(ISNA(MATCH($AT173,'Overlap Study'!$BU$166:$BU$213,0)),0,1)</f>
        <v>0</v>
      </c>
      <c r="AW173" s="99">
        <f>IF(ISNA(MATCH(AT173,'Overlap Study'!BJ$166:BJ$213,0)),0,1)</f>
        <v>1</v>
      </c>
      <c r="AX173" s="99">
        <f>IF(ISNA(MATCH($AT173,'Overlap Study'!AZ$166:AZ$213,0)),0,1)</f>
        <v>0</v>
      </c>
      <c r="AY173" s="99">
        <f>IF(ISNA(MATCH($AT173,'Overlap Study'!AT$166:AT$213,0)),0,1)</f>
        <v>0</v>
      </c>
      <c r="AZ173" s="99">
        <f>IF(ISNA(MATCH($AT173,'Overlap Study'!AN$166:AN$213,0)),0,1)</f>
        <v>0</v>
      </c>
      <c r="BA173" s="99">
        <f>IF(ISNA(MATCH($AT173,'Overlap Study'!AH$166:AH$213,0)),0,1)</f>
        <v>0</v>
      </c>
      <c r="BB173" s="117">
        <f>IF(ISNA(MATCH(AT173,'Overlap Study'!$AB$166:$AB$213,0)),0,1)</f>
        <v>0</v>
      </c>
      <c r="BC173" s="99">
        <f>IF(ISNA(MATCH($AT173,'Overlap Study'!$V$166:$V$213,0)),0,1)</f>
        <v>0</v>
      </c>
      <c r="BD173" s="99">
        <f>IF(ISNA(MATCH($AT173,'Overlap Study'!$P$166:$P$213,0)),0,1)</f>
        <v>0</v>
      </c>
      <c r="BE173" s="99"/>
      <c r="BF173" s="110"/>
    </row>
    <row r="174" spans="2:58">
      <c r="B174" s="211">
        <v>78</v>
      </c>
      <c r="C174" s="99">
        <f t="shared" si="37"/>
        <v>1</v>
      </c>
      <c r="D174" s="110">
        <f t="shared" si="38"/>
        <v>1</v>
      </c>
      <c r="F174" s="109">
        <v>782</v>
      </c>
      <c r="G174" s="202">
        <f t="shared" si="39"/>
        <v>1</v>
      </c>
      <c r="H174" s="10">
        <v>2</v>
      </c>
      <c r="AB174" s="123">
        <f t="shared" si="36"/>
        <v>173</v>
      </c>
      <c r="AC174">
        <f t="shared" ca="1" si="35"/>
        <v>1</v>
      </c>
      <c r="AD174" s="112">
        <v>768</v>
      </c>
      <c r="AE174" s="109">
        <f ca="1">SUM(INDIRECT(CONCATENATE(AA$5,AB174+1)):INDIRECT(CONCATENATE(AA$6,AB174+1)))</f>
        <v>2</v>
      </c>
      <c r="AF174" s="117">
        <f>IF(ISNA(MATCH(AD174,'Overlap Study'!BU$62:BU$157,0)),0,1)</f>
        <v>0</v>
      </c>
      <c r="AG174" s="99">
        <f>IF(ISNA(MATCH(AD174,'Overlap Study'!BJ$62:BJ$157,0)),0,1)</f>
        <v>1</v>
      </c>
      <c r="AH174" s="99">
        <f>IF(ISNA(MATCH($AD174,'Overlap Study'!AZ$62:AZ$157,0)),0,1)</f>
        <v>0</v>
      </c>
      <c r="AI174" s="99">
        <f>IF(ISNA(MATCH($AD174,'Overlap Study'!AT$62:AT$157,0)),0,1)</f>
        <v>1</v>
      </c>
      <c r="AJ174" s="99">
        <f>IF(ISNA(MATCH($AD174,'Overlap Study'!AN$62:AN$157,0)),0,1)</f>
        <v>0</v>
      </c>
      <c r="AK174" s="110">
        <f>IF(ISNA(MATCH($AD174,'Overlap Study'!AH$62:AH$157,0)),0,1)</f>
        <v>0</v>
      </c>
      <c r="AL174" s="117">
        <f>IF(ISNA(MATCH($AD174,'Overlap Study'!AB$62:AB$157,0)),0,1)</f>
        <v>0</v>
      </c>
      <c r="AM174" s="99">
        <f>IF(ISNA(MATCH($AD174,'Overlap Study'!V$62:V$157,0)),0,1)</f>
        <v>0</v>
      </c>
      <c r="AN174" s="99">
        <f>IF(ISNA(MATCH($AD174,'Overlap Study'!P$62:P$157,0)),0,1)</f>
        <v>0</v>
      </c>
      <c r="AO174" s="99">
        <f>IF(ISNA(MATCH($AD174,'Overlap Study'!H$53:H$132,0)),0,1)</f>
        <v>0</v>
      </c>
      <c r="AP174" s="110">
        <f>IF(ISNA(MATCH($AD174,'Overlap Study'!B$53:B$100,0)),0,1)</f>
        <v>0</v>
      </c>
      <c r="AR174" s="100"/>
      <c r="AT174" s="165">
        <v>888</v>
      </c>
      <c r="AU174" s="221">
        <f t="shared" si="34"/>
        <v>1</v>
      </c>
      <c r="AV174" s="52">
        <f>IF(ISNA(MATCH($AT174,'Overlap Study'!$BU$166:$BU$213,0)),0,1)</f>
        <v>1</v>
      </c>
      <c r="AW174" s="52">
        <f>IF(ISNA(MATCH(AT174,'Overlap Study'!BJ$166:BJ$213,0)),0,1)</f>
        <v>0</v>
      </c>
      <c r="AX174" s="52">
        <f>IF(ISNA(MATCH($AT174,'Overlap Study'!AZ$166:AZ$213,0)),0,1)</f>
        <v>0</v>
      </c>
      <c r="AY174" s="52">
        <f>IF(ISNA(MATCH($AT174,'Overlap Study'!AT$166:AT$213,0)),0,1)</f>
        <v>0</v>
      </c>
      <c r="AZ174" s="52">
        <f>IF(ISNA(MATCH($AT174,'Overlap Study'!AN$166:AN$213,0)),0,1)</f>
        <v>0</v>
      </c>
      <c r="BA174" s="52">
        <f>IF(ISNA(MATCH($AT174,'Overlap Study'!AH$166:AH$213,0)),0,1)</f>
        <v>0</v>
      </c>
      <c r="BB174" s="117">
        <f>IF(ISNA(MATCH(AT174,'Overlap Study'!$AB$166:$AB$213,0)),0,1)</f>
        <v>0</v>
      </c>
      <c r="BC174" s="99">
        <f>IF(ISNA(MATCH($AT174,'Overlap Study'!$V$166:$V$213,0)),0,1)</f>
        <v>0</v>
      </c>
      <c r="BD174" s="99">
        <f>IF(ISNA(MATCH($AT174,'Overlap Study'!$P$166:$P$213,0)),0,1)</f>
        <v>0</v>
      </c>
      <c r="BE174" s="99"/>
      <c r="BF174" s="110"/>
    </row>
    <row r="175" spans="2:58">
      <c r="B175" s="109">
        <v>79</v>
      </c>
      <c r="C175" s="99">
        <f t="shared" si="37"/>
        <v>1</v>
      </c>
      <c r="D175" s="110">
        <f t="shared" si="38"/>
        <v>0</v>
      </c>
      <c r="F175" s="211">
        <v>816</v>
      </c>
      <c r="G175" s="202">
        <f t="shared" si="39"/>
        <v>1</v>
      </c>
      <c r="H175" s="10">
        <v>2</v>
      </c>
      <c r="AB175" s="123">
        <f t="shared" si="36"/>
        <v>174</v>
      </c>
      <c r="AC175">
        <f t="shared" ca="1" si="35"/>
        <v>1</v>
      </c>
      <c r="AD175" s="109">
        <v>782</v>
      </c>
      <c r="AE175" s="109">
        <f ca="1">SUM(INDIRECT(CONCATENATE(AA$5,AB175+1)):INDIRECT(CONCATENATE(AA$6,AB175+1)))</f>
        <v>2</v>
      </c>
      <c r="AF175" s="117">
        <f>IF(ISNA(MATCH(AD175,'Overlap Study'!BU$62:BU$157,0)),0,1)</f>
        <v>0</v>
      </c>
      <c r="AG175" s="99">
        <f>IF(ISNA(MATCH(AD175,'Overlap Study'!BJ$62:BJ$157,0)),0,1)</f>
        <v>0</v>
      </c>
      <c r="AH175" s="99">
        <f>IF(ISNA(MATCH($AD175,'Overlap Study'!AZ$62:AZ$157,0)),0,1)</f>
        <v>0</v>
      </c>
      <c r="AI175" s="99">
        <f>IF(ISNA(MATCH($AD175,'Overlap Study'!AT$62:AT$157,0)),0,1)</f>
        <v>0</v>
      </c>
      <c r="AJ175" s="99">
        <f>IF(ISNA(MATCH($AD175,'Overlap Study'!AN$62:AN$157,0)),0,1)</f>
        <v>0</v>
      </c>
      <c r="AK175" s="110">
        <f>IF(ISNA(MATCH($AD175,'Overlap Study'!AH$62:AH$157,0)),0,1)</f>
        <v>0</v>
      </c>
      <c r="AL175" s="117">
        <f>IF(ISNA(MATCH($AD175,'Overlap Study'!AB$62:AB$157,0)),0,1)</f>
        <v>1</v>
      </c>
      <c r="AM175" s="99">
        <f>IF(ISNA(MATCH($AD175,'Overlap Study'!V$62:V$157,0)),0,1)</f>
        <v>1</v>
      </c>
      <c r="AN175" s="99">
        <f>IF(ISNA(MATCH($AD175,'Overlap Study'!P$62:P$157,0)),0,1)</f>
        <v>0</v>
      </c>
      <c r="AO175" s="99">
        <f>IF(ISNA(MATCH($AD175,'Overlap Study'!H$53:H$132,0)),0,1)</f>
        <v>0</v>
      </c>
      <c r="AP175" s="110">
        <f>IF(ISNA(MATCH($AD175,'Overlap Study'!B$53:B$100,0)),0,1)</f>
        <v>0</v>
      </c>
      <c r="AR175" s="100"/>
      <c r="AT175" s="201">
        <v>933</v>
      </c>
      <c r="AU175" s="222">
        <f t="shared" si="34"/>
        <v>1</v>
      </c>
      <c r="AV175" s="99">
        <f>IF(ISNA(MATCH($AT175,'Overlap Study'!$BU$166:$BU$213,0)),0,1)</f>
        <v>0</v>
      </c>
      <c r="AW175" s="99">
        <f>IF(ISNA(MATCH(AT175,'Overlap Study'!BJ$166:BJ$213,0)),0,1)</f>
        <v>0</v>
      </c>
      <c r="AX175" s="99">
        <f>IF(ISNA(MATCH($AT175,'Overlap Study'!AZ$166:AZ$213,0)),0,1)</f>
        <v>0</v>
      </c>
      <c r="AY175" s="99">
        <f>IF(ISNA(MATCH($AT175,'Overlap Study'!AT$166:AT$213,0)),0,1)</f>
        <v>0</v>
      </c>
      <c r="AZ175" s="99">
        <f>IF(ISNA(MATCH($AT175,'Overlap Study'!AN$166:AN$213,0)),0,1)</f>
        <v>0</v>
      </c>
      <c r="BA175" s="99">
        <f>IF(ISNA(MATCH($AT175,'Overlap Study'!AH$166:AH$213,0)),0,1)</f>
        <v>0</v>
      </c>
      <c r="BB175" s="117">
        <f>IF(ISNA(MATCH(AT175,'Overlap Study'!$AB$166:$AB$213,0)),0,1)</f>
        <v>0</v>
      </c>
      <c r="BC175" s="99">
        <f>IF(ISNA(MATCH($AT175,'Overlap Study'!$V$166:$V$213,0)),0,1)</f>
        <v>1</v>
      </c>
      <c r="BD175" s="99">
        <f>IF(ISNA(MATCH($AT175,'Overlap Study'!$P$166:$P$213,0)),0,1)</f>
        <v>0</v>
      </c>
      <c r="BE175" s="99"/>
      <c r="BF175" s="110"/>
    </row>
    <row r="176" spans="2:58">
      <c r="B176" s="111">
        <v>79</v>
      </c>
      <c r="C176" s="99">
        <f t="shared" si="37"/>
        <v>2</v>
      </c>
      <c r="D176" s="110">
        <f t="shared" si="38"/>
        <v>0</v>
      </c>
      <c r="F176" s="111">
        <v>818</v>
      </c>
      <c r="G176" s="202">
        <f t="shared" si="39"/>
        <v>1</v>
      </c>
      <c r="H176" s="10">
        <v>2</v>
      </c>
      <c r="AB176" s="123">
        <f t="shared" si="36"/>
        <v>175</v>
      </c>
      <c r="AC176">
        <f t="shared" ca="1" si="35"/>
        <v>1</v>
      </c>
      <c r="AD176" s="109">
        <v>816</v>
      </c>
      <c r="AE176" s="109">
        <f ca="1">SUM(INDIRECT(CONCATENATE(AA$5,AB176+1)):INDIRECT(CONCATENATE(AA$6,AB176+1)))</f>
        <v>2</v>
      </c>
      <c r="AF176" s="117">
        <f>IF(ISNA(MATCH(AD176,'Overlap Study'!BU$62:BU$157,0)),0,1)</f>
        <v>0</v>
      </c>
      <c r="AG176" s="99">
        <f>IF(ISNA(MATCH(AD176,'Overlap Study'!BJ$62:BJ$157,0)),0,1)</f>
        <v>1</v>
      </c>
      <c r="AH176" s="99">
        <f>IF(ISNA(MATCH($AD176,'Overlap Study'!AZ$62:AZ$157,0)),0,1)</f>
        <v>1</v>
      </c>
      <c r="AI176" s="99">
        <f>IF(ISNA(MATCH($AD176,'Overlap Study'!AT$62:AT$157,0)),0,1)</f>
        <v>0</v>
      </c>
      <c r="AJ176" s="99">
        <f>IF(ISNA(MATCH($AD176,'Overlap Study'!AN$62:AN$157,0)),0,1)</f>
        <v>0</v>
      </c>
      <c r="AK176" s="110">
        <f>IF(ISNA(MATCH($AD176,'Overlap Study'!AH$62:AH$157,0)),0,1)</f>
        <v>0</v>
      </c>
      <c r="AL176" s="117">
        <f>IF(ISNA(MATCH($AD176,'Overlap Study'!AB$62:AB$157,0)),0,1)</f>
        <v>0</v>
      </c>
      <c r="AM176" s="99">
        <f>IF(ISNA(MATCH($AD176,'Overlap Study'!V$62:V$157,0)),0,1)</f>
        <v>0</v>
      </c>
      <c r="AN176" s="99">
        <f>IF(ISNA(MATCH($AD176,'Overlap Study'!P$62:P$157,0)),0,1)</f>
        <v>0</v>
      </c>
      <c r="AO176" s="99">
        <f>IF(ISNA(MATCH($AD176,'Overlap Study'!H$53:H$132,0)),0,1)</f>
        <v>0</v>
      </c>
      <c r="AP176" s="110">
        <f>IF(ISNA(MATCH($AD176,'Overlap Study'!B$53:B$100,0)),0,1)</f>
        <v>0</v>
      </c>
      <c r="AR176" s="100"/>
      <c r="AT176" s="169">
        <v>971</v>
      </c>
      <c r="AU176" s="222">
        <f t="shared" si="34"/>
        <v>1</v>
      </c>
      <c r="AV176" s="99">
        <f>IF(ISNA(MATCH($AT176,'Overlap Study'!$BU$166:$BU$213,0)),0,1)</f>
        <v>0</v>
      </c>
      <c r="AW176" s="99">
        <f>IF(ISNA(MATCH(AT176,'Overlap Study'!BJ$166:BJ$213,0)),0,1)</f>
        <v>1</v>
      </c>
      <c r="AX176" s="99">
        <f>IF(ISNA(MATCH($AT176,'Overlap Study'!AZ$166:AZ$213,0)),0,1)</f>
        <v>0</v>
      </c>
      <c r="AY176" s="99">
        <f>IF(ISNA(MATCH($AT176,'Overlap Study'!AT$166:AT$213,0)),0,1)</f>
        <v>0</v>
      </c>
      <c r="AZ176" s="99">
        <f>IF(ISNA(MATCH($AT176,'Overlap Study'!AN$166:AN$213,0)),0,1)</f>
        <v>0</v>
      </c>
      <c r="BA176" s="99">
        <f>IF(ISNA(MATCH($AT176,'Overlap Study'!AH$166:AH$213,0)),0,1)</f>
        <v>0</v>
      </c>
      <c r="BB176" s="117">
        <f>IF(ISNA(MATCH(AT176,'Overlap Study'!$AB$166:$AB$213,0)),0,1)</f>
        <v>0</v>
      </c>
      <c r="BC176" s="99">
        <f>IF(ISNA(MATCH($AT176,'Overlap Study'!$V$166:$V$213,0)),0,1)</f>
        <v>0</v>
      </c>
      <c r="BD176" s="99">
        <f>IF(ISNA(MATCH($AT176,'Overlap Study'!$P$166:$P$213,0)),0,1)</f>
        <v>0</v>
      </c>
      <c r="BE176" s="99"/>
      <c r="BF176" s="110"/>
    </row>
    <row r="177" spans="2:58">
      <c r="B177" s="109">
        <v>79</v>
      </c>
      <c r="C177" s="99">
        <f t="shared" si="37"/>
        <v>3</v>
      </c>
      <c r="D177" s="110">
        <f t="shared" si="38"/>
        <v>0</v>
      </c>
      <c r="F177" s="109">
        <v>980</v>
      </c>
      <c r="G177" s="202">
        <f t="shared" si="39"/>
        <v>1</v>
      </c>
      <c r="H177" s="10">
        <v>2</v>
      </c>
      <c r="AB177" s="123">
        <f t="shared" si="36"/>
        <v>176</v>
      </c>
      <c r="AC177">
        <f t="shared" ca="1" si="35"/>
        <v>1</v>
      </c>
      <c r="AD177" s="109">
        <v>818</v>
      </c>
      <c r="AE177" s="109">
        <f ca="1">SUM(INDIRECT(CONCATENATE(AA$5,AB177+1)):INDIRECT(CONCATENATE(AA$6,AB177+1)))</f>
        <v>2</v>
      </c>
      <c r="AF177" s="117">
        <f>IF(ISNA(MATCH(AD177,'Overlap Study'!BU$62:BU$157,0)),0,1)</f>
        <v>0</v>
      </c>
      <c r="AG177" s="99">
        <f>IF(ISNA(MATCH(AD177,'Overlap Study'!BJ$62:BJ$157,0)),0,1)</f>
        <v>0</v>
      </c>
      <c r="AH177" s="99">
        <f>IF(ISNA(MATCH($AD177,'Overlap Study'!AZ$62:AZ$157,0)),0,1)</f>
        <v>0</v>
      </c>
      <c r="AI177" s="99">
        <f>IF(ISNA(MATCH($AD177,'Overlap Study'!AT$62:AT$157,0)),0,1)</f>
        <v>0</v>
      </c>
      <c r="AJ177" s="99">
        <f>IF(ISNA(MATCH($AD177,'Overlap Study'!AN$62:AN$157,0)),0,1)</f>
        <v>0</v>
      </c>
      <c r="AK177" s="110">
        <f>IF(ISNA(MATCH($AD177,'Overlap Study'!AH$62:AH$157,0)),0,1)</f>
        <v>0</v>
      </c>
      <c r="AL177" s="117">
        <f>IF(ISNA(MATCH($AD177,'Overlap Study'!AB$62:AB$157,0)),0,1)</f>
        <v>0</v>
      </c>
      <c r="AM177" s="99">
        <f>IF(ISNA(MATCH($AD177,'Overlap Study'!V$62:V$157,0)),0,1)</f>
        <v>1</v>
      </c>
      <c r="AN177" s="99">
        <f>IF(ISNA(MATCH($AD177,'Overlap Study'!P$62:P$157,0)),0,1)</f>
        <v>1</v>
      </c>
      <c r="AO177" s="99">
        <f>IF(ISNA(MATCH($AD177,'Overlap Study'!H$53:H$132,0)),0,1)</f>
        <v>0</v>
      </c>
      <c r="AP177" s="110">
        <f>IF(ISNA(MATCH($AD177,'Overlap Study'!B$53:B$100,0)),0,1)</f>
        <v>0</v>
      </c>
      <c r="AR177" s="100"/>
      <c r="AT177" s="169">
        <v>973</v>
      </c>
      <c r="AU177" s="222">
        <f t="shared" si="34"/>
        <v>1</v>
      </c>
      <c r="AV177" s="99">
        <f>IF(ISNA(MATCH($AT177,'Overlap Study'!$BU$166:$BU$213,0)),0,1)</f>
        <v>0</v>
      </c>
      <c r="AW177" s="99">
        <f>IF(ISNA(MATCH(AT177,'Overlap Study'!BJ$166:BJ$213,0)),0,1)</f>
        <v>1</v>
      </c>
      <c r="AX177" s="99">
        <f>IF(ISNA(MATCH($AT177,'Overlap Study'!AZ$166:AZ$213,0)),0,1)</f>
        <v>0</v>
      </c>
      <c r="AY177" s="99">
        <f>IF(ISNA(MATCH($AT177,'Overlap Study'!AT$166:AT$213,0)),0,1)</f>
        <v>0</v>
      </c>
      <c r="AZ177" s="99">
        <f>IF(ISNA(MATCH($AT177,'Overlap Study'!AN$166:AN$213,0)),0,1)</f>
        <v>0</v>
      </c>
      <c r="BA177" s="99">
        <f>IF(ISNA(MATCH($AT177,'Overlap Study'!AH$166:AH$213,0)),0,1)</f>
        <v>0</v>
      </c>
      <c r="BB177" s="117">
        <f>IF(ISNA(MATCH(AT177,'Overlap Study'!$AB$166:$AB$213,0)),0,1)</f>
        <v>0</v>
      </c>
      <c r="BC177" s="99">
        <f>IF(ISNA(MATCH($AT177,'Overlap Study'!$V$166:$V$213,0)),0,1)</f>
        <v>0</v>
      </c>
      <c r="BD177" s="99">
        <f>IF(ISNA(MATCH($AT177,'Overlap Study'!$P$166:$P$213,0)),0,1)</f>
        <v>0</v>
      </c>
      <c r="BE177" s="99"/>
      <c r="BF177" s="110"/>
    </row>
    <row r="178" spans="2:58">
      <c r="B178" s="111">
        <v>79</v>
      </c>
      <c r="C178" s="99">
        <f t="shared" si="37"/>
        <v>4</v>
      </c>
      <c r="D178" s="110">
        <f t="shared" si="38"/>
        <v>0</v>
      </c>
      <c r="F178" s="109">
        <v>997</v>
      </c>
      <c r="G178" s="202">
        <f t="shared" si="39"/>
        <v>1</v>
      </c>
      <c r="H178" s="10">
        <v>2</v>
      </c>
      <c r="AB178" s="123">
        <f t="shared" si="36"/>
        <v>177</v>
      </c>
      <c r="AC178">
        <f t="shared" ca="1" si="35"/>
        <v>1</v>
      </c>
      <c r="AD178" s="111">
        <v>980</v>
      </c>
      <c r="AE178" s="109">
        <f ca="1">SUM(INDIRECT(CONCATENATE(AA$5,AB178+1)):INDIRECT(CONCATENATE(AA$6,AB178+1)))</f>
        <v>2</v>
      </c>
      <c r="AF178" s="117">
        <f>IF(ISNA(MATCH(AD178,'Overlap Study'!BU$62:BU$157,0)),0,1)</f>
        <v>0</v>
      </c>
      <c r="AG178" s="99">
        <f>IF(ISNA(MATCH(AD178,'Overlap Study'!BJ$62:BJ$157,0)),0,1)</f>
        <v>0</v>
      </c>
      <c r="AH178" s="99">
        <f>IF(ISNA(MATCH($AD178,'Overlap Study'!AZ$62:AZ$157,0)),0,1)</f>
        <v>0</v>
      </c>
      <c r="AI178" s="99">
        <f>IF(ISNA(MATCH($AD178,'Overlap Study'!AT$62:AT$157,0)),0,1)</f>
        <v>0</v>
      </c>
      <c r="AJ178" s="99">
        <f>IF(ISNA(MATCH($AD178,'Overlap Study'!AN$62:AN$157,0)),0,1)</f>
        <v>0</v>
      </c>
      <c r="AK178" s="110">
        <f>IF(ISNA(MATCH($AD178,'Overlap Study'!AH$62:AH$157,0)),0,1)</f>
        <v>1</v>
      </c>
      <c r="AL178" s="117">
        <f>IF(ISNA(MATCH($AD178,'Overlap Study'!AB$62:AB$157,0)),0,1)</f>
        <v>1</v>
      </c>
      <c r="AM178" s="99">
        <f>IF(ISNA(MATCH($AD178,'Overlap Study'!V$62:V$157,0)),0,1)</f>
        <v>0</v>
      </c>
      <c r="AN178" s="99">
        <f>IF(ISNA(MATCH($AD178,'Overlap Study'!P$62:P$157,0)),0,1)</f>
        <v>0</v>
      </c>
      <c r="AO178" s="99">
        <f>IF(ISNA(MATCH($AD178,'Overlap Study'!H$53:H$132,0)),0,1)</f>
        <v>0</v>
      </c>
      <c r="AP178" s="110">
        <f>IF(ISNA(MATCH($AD178,'Overlap Study'!B$53:B$100,0)),0,1)</f>
        <v>0</v>
      </c>
      <c r="AR178" s="100"/>
      <c r="AT178" s="169">
        <v>980</v>
      </c>
      <c r="AU178" s="222">
        <f t="shared" si="34"/>
        <v>1</v>
      </c>
      <c r="AV178" s="99">
        <f>IF(ISNA(MATCH($AT178,'Overlap Study'!$BU$166:$BU$213,0)),0,1)</f>
        <v>0</v>
      </c>
      <c r="AW178" s="99">
        <f>IF(ISNA(MATCH(AT178,'Overlap Study'!BJ$166:BJ$213,0)),0,1)</f>
        <v>0</v>
      </c>
      <c r="AX178" s="99">
        <f>IF(ISNA(MATCH($AT178,'Overlap Study'!AZ$166:AZ$213,0)),0,1)</f>
        <v>0</v>
      </c>
      <c r="AY178" s="99">
        <f>IF(ISNA(MATCH($AT178,'Overlap Study'!AT$166:AT$213,0)),0,1)</f>
        <v>0</v>
      </c>
      <c r="AZ178" s="99">
        <f>IF(ISNA(MATCH($AT178,'Overlap Study'!AN$166:AN$213,0)),0,1)</f>
        <v>0</v>
      </c>
      <c r="BA178" s="99">
        <f>IF(ISNA(MATCH($AT178,'Overlap Study'!AH$166:AH$213,0)),0,1)</f>
        <v>1</v>
      </c>
      <c r="BB178" s="117">
        <f>IF(ISNA(MATCH(AT178,'Overlap Study'!$AB$166:$AB$213,0)),0,1)</f>
        <v>0</v>
      </c>
      <c r="BC178" s="99">
        <f>IF(ISNA(MATCH($AT178,'Overlap Study'!$V$166:$V$213,0)),0,1)</f>
        <v>0</v>
      </c>
      <c r="BD178" s="99">
        <f>IF(ISNA(MATCH($AT178,'Overlap Study'!$P$166:$P$213,0)),0,1)</f>
        <v>0</v>
      </c>
      <c r="BE178" s="99"/>
      <c r="BF178" s="110"/>
    </row>
    <row r="179" spans="2:58">
      <c r="B179" s="109">
        <v>79</v>
      </c>
      <c r="C179" s="99">
        <f t="shared" si="37"/>
        <v>5</v>
      </c>
      <c r="D179" s="110">
        <f t="shared" si="38"/>
        <v>0</v>
      </c>
      <c r="F179" s="112">
        <v>1024</v>
      </c>
      <c r="G179" s="202">
        <f t="shared" si="39"/>
        <v>1</v>
      </c>
      <c r="H179" s="10">
        <v>2</v>
      </c>
      <c r="AB179" s="123">
        <f t="shared" si="36"/>
        <v>178</v>
      </c>
      <c r="AC179">
        <f t="shared" ca="1" si="35"/>
        <v>1</v>
      </c>
      <c r="AD179" s="109">
        <v>997</v>
      </c>
      <c r="AE179" s="109">
        <f ca="1">SUM(INDIRECT(CONCATENATE(AA$5,AB179+1)):INDIRECT(CONCATENATE(AA$6,AB179+1)))</f>
        <v>2</v>
      </c>
      <c r="AF179" s="117">
        <f>IF(ISNA(MATCH(AD179,'Overlap Study'!BU$62:BU$157,0)),0,1)</f>
        <v>0</v>
      </c>
      <c r="AG179" s="99">
        <f>IF(ISNA(MATCH(AD179,'Overlap Study'!BJ$62:BJ$157,0)),0,1)</f>
        <v>0</v>
      </c>
      <c r="AH179" s="99">
        <f>IF(ISNA(MATCH($AD179,'Overlap Study'!AZ$62:AZ$157,0)),0,1)</f>
        <v>0</v>
      </c>
      <c r="AI179" s="99">
        <f>IF(ISNA(MATCH($AD179,'Overlap Study'!AT$62:AT$157,0)),0,1)</f>
        <v>1</v>
      </c>
      <c r="AJ179" s="99">
        <f>IF(ISNA(MATCH($AD179,'Overlap Study'!AN$62:AN$157,0)),0,1)</f>
        <v>0</v>
      </c>
      <c r="AK179" s="110">
        <f>IF(ISNA(MATCH($AD179,'Overlap Study'!AH$62:AH$157,0)),0,1)</f>
        <v>1</v>
      </c>
      <c r="AL179" s="117">
        <f>IF(ISNA(MATCH($AD179,'Overlap Study'!AB$62:AB$157,0)),0,1)</f>
        <v>0</v>
      </c>
      <c r="AM179" s="99">
        <f>IF(ISNA(MATCH($AD179,'Overlap Study'!V$62:V$157,0)),0,1)</f>
        <v>0</v>
      </c>
      <c r="AN179" s="99">
        <f>IF(ISNA(MATCH($AD179,'Overlap Study'!P$62:P$157,0)),0,1)</f>
        <v>0</v>
      </c>
      <c r="AO179" s="99">
        <f>IF(ISNA(MATCH($AD179,'Overlap Study'!H$53:H$132,0)),0,1)</f>
        <v>0</v>
      </c>
      <c r="AP179" s="110">
        <f>IF(ISNA(MATCH($AD179,'Overlap Study'!B$53:B$100,0)),0,1)</f>
        <v>0</v>
      </c>
      <c r="AR179" s="100"/>
      <c r="AT179" s="201">
        <v>1006</v>
      </c>
      <c r="AU179" s="222">
        <f t="shared" si="34"/>
        <v>1</v>
      </c>
      <c r="AV179" s="99">
        <f>IF(ISNA(MATCH($AT179,'Overlap Study'!$BU$166:$BU$213,0)),0,1)</f>
        <v>0</v>
      </c>
      <c r="AW179" s="99">
        <f>IF(ISNA(MATCH(AT179,'Overlap Study'!BJ$166:BJ$213,0)),0,1)</f>
        <v>0</v>
      </c>
      <c r="AX179" s="99">
        <f>IF(ISNA(MATCH($AT179,'Overlap Study'!AZ$166:AZ$213,0)),0,1)</f>
        <v>0</v>
      </c>
      <c r="AY179" s="99">
        <f>IF(ISNA(MATCH($AT179,'Overlap Study'!AT$166:AT$213,0)),0,1)</f>
        <v>0</v>
      </c>
      <c r="AZ179" s="99">
        <f>IF(ISNA(MATCH($AT179,'Overlap Study'!AN$166:AN$213,0)),0,1)</f>
        <v>0</v>
      </c>
      <c r="BA179" s="99">
        <f>IF(ISNA(MATCH($AT179,'Overlap Study'!AH$166:AH$213,0)),0,1)</f>
        <v>0</v>
      </c>
      <c r="BB179" s="117">
        <f>IF(ISNA(MATCH(AT179,'Overlap Study'!$AB$166:$AB$213,0)),0,1)</f>
        <v>1</v>
      </c>
      <c r="BC179" s="99">
        <f>IF(ISNA(MATCH($AT179,'Overlap Study'!$V$166:$V$213,0)),0,1)</f>
        <v>0</v>
      </c>
      <c r="BD179" s="99">
        <f>IF(ISNA(MATCH($AT179,'Overlap Study'!$P$166:$P$213,0)),0,1)</f>
        <v>0</v>
      </c>
      <c r="BE179" s="99"/>
      <c r="BF179" s="110"/>
    </row>
    <row r="180" spans="2:58">
      <c r="B180" s="109">
        <v>79</v>
      </c>
      <c r="C180" s="99">
        <f t="shared" si="37"/>
        <v>6</v>
      </c>
      <c r="D180" s="110">
        <f t="shared" si="38"/>
        <v>0</v>
      </c>
      <c r="F180" s="109">
        <v>1071</v>
      </c>
      <c r="G180" s="202">
        <f t="shared" si="39"/>
        <v>1</v>
      </c>
      <c r="H180" s="10">
        <v>2</v>
      </c>
      <c r="AB180" s="123">
        <f t="shared" si="36"/>
        <v>179</v>
      </c>
      <c r="AC180">
        <f t="shared" ca="1" si="35"/>
        <v>1</v>
      </c>
      <c r="AD180" s="109">
        <v>1024</v>
      </c>
      <c r="AE180" s="109">
        <f ca="1">SUM(INDIRECT(CONCATENATE(AA$5,AB180+1)):INDIRECT(CONCATENATE(AA$6,AB180+1)))</f>
        <v>2</v>
      </c>
      <c r="AF180" s="117">
        <f>IF(ISNA(MATCH(AD180,'Overlap Study'!BU$62:BU$157,0)),0,1)</f>
        <v>0</v>
      </c>
      <c r="AG180" s="99">
        <f>IF(ISNA(MATCH(AD180,'Overlap Study'!BJ$62:BJ$157,0)),0,1)</f>
        <v>0</v>
      </c>
      <c r="AH180" s="99">
        <f>IF(ISNA(MATCH($AD180,'Overlap Study'!AZ$62:AZ$157,0)),0,1)</f>
        <v>1</v>
      </c>
      <c r="AI180" s="99">
        <f>IF(ISNA(MATCH($AD180,'Overlap Study'!AT$62:AT$157,0)),0,1)</f>
        <v>0</v>
      </c>
      <c r="AJ180" s="99">
        <f>IF(ISNA(MATCH($AD180,'Overlap Study'!AN$62:AN$157,0)),0,1)</f>
        <v>0</v>
      </c>
      <c r="AK180" s="110">
        <f>IF(ISNA(MATCH($AD180,'Overlap Study'!AH$62:AH$157,0)),0,1)</f>
        <v>1</v>
      </c>
      <c r="AL180" s="117">
        <f>IF(ISNA(MATCH($AD180,'Overlap Study'!AB$62:AB$157,0)),0,1)</f>
        <v>0</v>
      </c>
      <c r="AM180" s="99">
        <f>IF(ISNA(MATCH($AD180,'Overlap Study'!V$62:V$157,0)),0,1)</f>
        <v>0</v>
      </c>
      <c r="AN180" s="99">
        <f>IF(ISNA(MATCH($AD180,'Overlap Study'!P$62:P$157,0)),0,1)</f>
        <v>0</v>
      </c>
      <c r="AO180" s="99">
        <f>IF(ISNA(MATCH($AD180,'Overlap Study'!H$53:H$132,0)),0,1)</f>
        <v>0</v>
      </c>
      <c r="AP180" s="110">
        <f>IF(ISNA(MATCH($AD180,'Overlap Study'!B$53:B$100,0)),0,1)</f>
        <v>0</v>
      </c>
      <c r="AR180" s="100"/>
      <c r="AT180" s="169">
        <v>1073</v>
      </c>
      <c r="AU180" s="222">
        <f t="shared" si="34"/>
        <v>1</v>
      </c>
      <c r="AV180" s="99">
        <f>IF(ISNA(MATCH($AT180,'Overlap Study'!$BU$166:$BU$213,0)),0,1)</f>
        <v>1</v>
      </c>
      <c r="AW180" s="99">
        <f>IF(ISNA(MATCH(AT180,'Overlap Study'!BJ$166:BJ$213,0)),0,1)</f>
        <v>0</v>
      </c>
      <c r="AX180" s="99">
        <f>IF(ISNA(MATCH($AT180,'Overlap Study'!AZ$166:AZ$213,0)),0,1)</f>
        <v>0</v>
      </c>
      <c r="AY180" s="99">
        <f>IF(ISNA(MATCH($AT180,'Overlap Study'!AT$166:AT$213,0)),0,1)</f>
        <v>0</v>
      </c>
      <c r="AZ180" s="99">
        <f>IF(ISNA(MATCH($AT180,'Overlap Study'!AN$166:AN$213,0)),0,1)</f>
        <v>0</v>
      </c>
      <c r="BA180" s="99">
        <f>IF(ISNA(MATCH($AT180,'Overlap Study'!AH$166:AH$213,0)),0,1)</f>
        <v>0</v>
      </c>
      <c r="BB180" s="117">
        <f>IF(ISNA(MATCH(AT180,'Overlap Study'!$AB$166:$AB$213,0)),0,1)</f>
        <v>0</v>
      </c>
      <c r="BC180" s="99">
        <f>IF(ISNA(MATCH($AT180,'Overlap Study'!$V$166:$V$213,0)),0,1)</f>
        <v>0</v>
      </c>
      <c r="BD180" s="99">
        <f>IF(ISNA(MATCH($AT180,'Overlap Study'!$P$166:$P$213,0)),0,1)</f>
        <v>0</v>
      </c>
      <c r="BE180" s="99"/>
      <c r="BF180" s="110"/>
    </row>
    <row r="181" spans="2:58">
      <c r="B181" s="109">
        <v>79</v>
      </c>
      <c r="C181" s="99">
        <f t="shared" si="37"/>
        <v>7</v>
      </c>
      <c r="D181" s="110">
        <f t="shared" si="38"/>
        <v>0</v>
      </c>
      <c r="F181" s="211">
        <v>1086</v>
      </c>
      <c r="G181" s="202">
        <f t="shared" si="39"/>
        <v>1</v>
      </c>
      <c r="H181" s="10">
        <v>2</v>
      </c>
      <c r="AB181" s="123">
        <f t="shared" si="36"/>
        <v>180</v>
      </c>
      <c r="AC181">
        <f t="shared" ca="1" si="35"/>
        <v>1</v>
      </c>
      <c r="AD181" s="109">
        <v>1071</v>
      </c>
      <c r="AE181" s="109">
        <f ca="1">SUM(INDIRECT(CONCATENATE(AA$5,AB181+1)):INDIRECT(CONCATENATE(AA$6,AB181+1)))</f>
        <v>2</v>
      </c>
      <c r="AF181" s="117">
        <f>IF(ISNA(MATCH(AD181,'Overlap Study'!BU$62:BU$157,0)),0,1)</f>
        <v>0</v>
      </c>
      <c r="AG181" s="99">
        <f>IF(ISNA(MATCH(AD181,'Overlap Study'!BJ$62:BJ$157,0)),0,1)</f>
        <v>0</v>
      </c>
      <c r="AH181" s="99">
        <f>IF(ISNA(MATCH($AD181,'Overlap Study'!AZ$62:AZ$157,0)),0,1)</f>
        <v>1</v>
      </c>
      <c r="AI181" s="99">
        <f>IF(ISNA(MATCH($AD181,'Overlap Study'!AT$62:AT$157,0)),0,1)</f>
        <v>0</v>
      </c>
      <c r="AJ181" s="99">
        <f>IF(ISNA(MATCH($AD181,'Overlap Study'!AN$62:AN$157,0)),0,1)</f>
        <v>0</v>
      </c>
      <c r="AK181" s="110">
        <f>IF(ISNA(MATCH($AD181,'Overlap Study'!AH$62:AH$157,0)),0,1)</f>
        <v>1</v>
      </c>
      <c r="AL181" s="117">
        <f>IF(ISNA(MATCH($AD181,'Overlap Study'!AB$62:AB$157,0)),0,1)</f>
        <v>0</v>
      </c>
      <c r="AM181" s="99">
        <f>IF(ISNA(MATCH($AD181,'Overlap Study'!V$62:V$157,0)),0,1)</f>
        <v>0</v>
      </c>
      <c r="AN181" s="99">
        <f>IF(ISNA(MATCH($AD181,'Overlap Study'!P$62:P$157,0)),0,1)</f>
        <v>0</v>
      </c>
      <c r="AO181" s="99">
        <f>IF(ISNA(MATCH($AD181,'Overlap Study'!H$53:H$132,0)),0,1)</f>
        <v>0</v>
      </c>
      <c r="AP181" s="110">
        <f>IF(ISNA(MATCH($AD181,'Overlap Study'!B$53:B$100,0)),0,1)</f>
        <v>0</v>
      </c>
      <c r="AR181" s="100"/>
      <c r="AT181" s="169">
        <v>1086</v>
      </c>
      <c r="AU181" s="222">
        <f t="shared" si="34"/>
        <v>1</v>
      </c>
      <c r="AV181" s="99">
        <f>IF(ISNA(MATCH($AT181,'Overlap Study'!$BU$166:$BU$213,0)),0,1)</f>
        <v>1</v>
      </c>
      <c r="AW181" s="99">
        <f>IF(ISNA(MATCH(AT181,'Overlap Study'!BJ$166:BJ$213,0)),0,1)</f>
        <v>0</v>
      </c>
      <c r="AX181" s="99">
        <f>IF(ISNA(MATCH($AT181,'Overlap Study'!AZ$166:AZ$213,0)),0,1)</f>
        <v>0</v>
      </c>
      <c r="AY181" s="99">
        <f>IF(ISNA(MATCH($AT181,'Overlap Study'!AT$166:AT$213,0)),0,1)</f>
        <v>0</v>
      </c>
      <c r="AZ181" s="99">
        <f>IF(ISNA(MATCH($AT181,'Overlap Study'!AN$166:AN$213,0)),0,1)</f>
        <v>0</v>
      </c>
      <c r="BA181" s="99">
        <f>IF(ISNA(MATCH($AT181,'Overlap Study'!AH$166:AH$213,0)),0,1)</f>
        <v>0</v>
      </c>
      <c r="BB181" s="117">
        <f>IF(ISNA(MATCH(AT181,'Overlap Study'!$AB$166:$AB$213,0)),0,1)</f>
        <v>0</v>
      </c>
      <c r="BC181" s="99">
        <f>IF(ISNA(MATCH($AT181,'Overlap Study'!$V$166:$V$213,0)),0,1)</f>
        <v>0</v>
      </c>
      <c r="BD181" s="99">
        <f>IF(ISNA(MATCH($AT181,'Overlap Study'!$P$166:$P$213,0)),0,1)</f>
        <v>0</v>
      </c>
      <c r="BE181" s="99"/>
      <c r="BF181" s="110"/>
    </row>
    <row r="182" spans="2:58">
      <c r="B182" s="211">
        <v>79</v>
      </c>
      <c r="C182" s="99">
        <f t="shared" si="37"/>
        <v>8</v>
      </c>
      <c r="D182" s="110">
        <f t="shared" si="38"/>
        <v>0</v>
      </c>
      <c r="F182" s="109">
        <v>1089</v>
      </c>
      <c r="G182" s="202">
        <f t="shared" si="39"/>
        <v>1</v>
      </c>
      <c r="H182" s="10">
        <v>2</v>
      </c>
      <c r="AB182" s="123">
        <f t="shared" si="36"/>
        <v>181</v>
      </c>
      <c r="AC182">
        <f t="shared" ca="1" si="35"/>
        <v>1</v>
      </c>
      <c r="AD182" s="109">
        <v>1086</v>
      </c>
      <c r="AE182" s="109">
        <f ca="1">SUM(INDIRECT(CONCATENATE(AA$5,AB182+1)):INDIRECT(CONCATENATE(AA$6,AB182+1)))</f>
        <v>2</v>
      </c>
      <c r="AF182" s="117">
        <f>IF(ISNA(MATCH(AD182,'Overlap Study'!BU$62:BU$157,0)),0,1)</f>
        <v>1</v>
      </c>
      <c r="AG182" s="99">
        <f>IF(ISNA(MATCH(AD182,'Overlap Study'!BJ$62:BJ$157,0)),0,1)</f>
        <v>0</v>
      </c>
      <c r="AH182" s="99">
        <f>IF(ISNA(MATCH($AD182,'Overlap Study'!AZ$62:AZ$157,0)),0,1)</f>
        <v>1</v>
      </c>
      <c r="AI182" s="99">
        <f>IF(ISNA(MATCH($AD182,'Overlap Study'!AT$62:AT$157,0)),0,1)</f>
        <v>0</v>
      </c>
      <c r="AJ182" s="99">
        <f>IF(ISNA(MATCH($AD182,'Overlap Study'!AN$62:AN$157,0)),0,1)</f>
        <v>0</v>
      </c>
      <c r="AK182" s="110">
        <f>IF(ISNA(MATCH($AD182,'Overlap Study'!AH$62:AH$157,0)),0,1)</f>
        <v>0</v>
      </c>
      <c r="AL182" s="117">
        <f>IF(ISNA(MATCH($AD182,'Overlap Study'!AB$62:AB$157,0)),0,1)</f>
        <v>0</v>
      </c>
      <c r="AM182" s="99">
        <f>IF(ISNA(MATCH($AD182,'Overlap Study'!V$62:V$157,0)),0,1)</f>
        <v>0</v>
      </c>
      <c r="AN182" s="99">
        <f>IF(ISNA(MATCH($AD182,'Overlap Study'!P$62:P$157,0)),0,1)</f>
        <v>0</v>
      </c>
      <c r="AO182" s="99">
        <f>IF(ISNA(MATCH($AD182,'Overlap Study'!H$53:H$132,0)),0,1)</f>
        <v>0</v>
      </c>
      <c r="AP182" s="110">
        <f>IF(ISNA(MATCH($AD182,'Overlap Study'!B$53:B$100,0)),0,1)</f>
        <v>0</v>
      </c>
      <c r="AR182" s="100"/>
      <c r="AT182" s="169">
        <v>1089</v>
      </c>
      <c r="AU182" s="222">
        <f t="shared" si="34"/>
        <v>1</v>
      </c>
      <c r="AV182" s="99">
        <f>IF(ISNA(MATCH($AT182,'Overlap Study'!$BU$166:$BU$213,0)),0,1)</f>
        <v>0</v>
      </c>
      <c r="AW182" s="99">
        <f>IF(ISNA(MATCH(AT182,'Overlap Study'!BJ$166:BJ$213,0)),0,1)</f>
        <v>0</v>
      </c>
      <c r="AX182" s="99">
        <f>IF(ISNA(MATCH($AT182,'Overlap Study'!AZ$166:AZ$213,0)),0,1)</f>
        <v>1</v>
      </c>
      <c r="AY182" s="99">
        <f>IF(ISNA(MATCH($AT182,'Overlap Study'!AT$166:AT$213,0)),0,1)</f>
        <v>0</v>
      </c>
      <c r="AZ182" s="99">
        <f>IF(ISNA(MATCH($AT182,'Overlap Study'!AN$166:AN$213,0)),0,1)</f>
        <v>0</v>
      </c>
      <c r="BA182" s="99">
        <f>IF(ISNA(MATCH($AT182,'Overlap Study'!AH$166:AH$213,0)),0,1)</f>
        <v>0</v>
      </c>
      <c r="BB182" s="117">
        <f>IF(ISNA(MATCH(AT182,'Overlap Study'!$AB$166:$AB$213,0)),0,1)</f>
        <v>0</v>
      </c>
      <c r="BC182" s="99">
        <f>IF(ISNA(MATCH($AT182,'Overlap Study'!$V$166:$V$213,0)),0,1)</f>
        <v>0</v>
      </c>
      <c r="BD182" s="99">
        <f>IF(ISNA(MATCH($AT182,'Overlap Study'!$P$166:$P$213,0)),0,1)</f>
        <v>0</v>
      </c>
      <c r="BE182" s="99"/>
      <c r="BF182" s="110"/>
    </row>
    <row r="183" spans="2:58">
      <c r="B183" s="211">
        <v>79</v>
      </c>
      <c r="C183" s="99">
        <f t="shared" si="37"/>
        <v>9</v>
      </c>
      <c r="D183" s="110">
        <f t="shared" si="38"/>
        <v>9</v>
      </c>
      <c r="F183" s="109">
        <v>1319</v>
      </c>
      <c r="G183" s="202">
        <f t="shared" si="39"/>
        <v>1</v>
      </c>
      <c r="H183" s="10">
        <v>2</v>
      </c>
      <c r="AB183" s="123">
        <f t="shared" si="36"/>
        <v>182</v>
      </c>
      <c r="AC183">
        <f t="shared" ca="1" si="35"/>
        <v>1</v>
      </c>
      <c r="AD183" s="109">
        <v>1089</v>
      </c>
      <c r="AE183" s="109">
        <f ca="1">SUM(INDIRECT(CONCATENATE(AA$5,AB183+1)):INDIRECT(CONCATENATE(AA$6,AB183+1)))</f>
        <v>2</v>
      </c>
      <c r="AF183" s="117">
        <f>IF(ISNA(MATCH(AD183,'Overlap Study'!BU$62:BU$157,0)),0,1)</f>
        <v>0</v>
      </c>
      <c r="AG183" s="99">
        <f>IF(ISNA(MATCH(AD183,'Overlap Study'!BJ$62:BJ$157,0)),0,1)</f>
        <v>0</v>
      </c>
      <c r="AH183" s="99">
        <f>IF(ISNA(MATCH($AD183,'Overlap Study'!AZ$62:AZ$157,0)),0,1)</f>
        <v>1</v>
      </c>
      <c r="AI183" s="99">
        <f>IF(ISNA(MATCH($AD183,'Overlap Study'!AT$62:AT$157,0)),0,1)</f>
        <v>0</v>
      </c>
      <c r="AJ183" s="99">
        <f>IF(ISNA(MATCH($AD183,'Overlap Study'!AN$62:AN$157,0)),0,1)</f>
        <v>0</v>
      </c>
      <c r="AK183" s="110">
        <f>IF(ISNA(MATCH($AD183,'Overlap Study'!AH$62:AH$157,0)),0,1)</f>
        <v>1</v>
      </c>
      <c r="AL183" s="117">
        <f>IF(ISNA(MATCH($AD183,'Overlap Study'!AB$62:AB$157,0)),0,1)</f>
        <v>0</v>
      </c>
      <c r="AM183" s="99">
        <f>IF(ISNA(MATCH($AD183,'Overlap Study'!V$62:V$157,0)),0,1)</f>
        <v>0</v>
      </c>
      <c r="AN183" s="99">
        <f>IF(ISNA(MATCH($AD183,'Overlap Study'!P$62:P$157,0)),0,1)</f>
        <v>0</v>
      </c>
      <c r="AO183" s="99">
        <f>IF(ISNA(MATCH($AD183,'Overlap Study'!H$53:H$132,0)),0,1)</f>
        <v>0</v>
      </c>
      <c r="AP183" s="110">
        <f>IF(ISNA(MATCH($AD183,'Overlap Study'!B$53:B$100,0)),0,1)</f>
        <v>0</v>
      </c>
      <c r="AR183" s="158"/>
      <c r="AT183" s="169">
        <v>1102</v>
      </c>
      <c r="AU183" s="222">
        <f t="shared" si="34"/>
        <v>1</v>
      </c>
      <c r="AV183" s="99">
        <f>IF(ISNA(MATCH($AT183,'Overlap Study'!$BU$166:$BU$213,0)),0,1)</f>
        <v>0</v>
      </c>
      <c r="AW183" s="99">
        <f>IF(ISNA(MATCH(AT183,'Overlap Study'!BJ$166:BJ$213,0)),0,1)</f>
        <v>0</v>
      </c>
      <c r="AX183" s="99">
        <f>IF(ISNA(MATCH($AT183,'Overlap Study'!AZ$166:AZ$213,0)),0,1)</f>
        <v>0</v>
      </c>
      <c r="AY183" s="99">
        <f>IF(ISNA(MATCH($AT183,'Overlap Study'!AT$166:AT$213,0)),0,1)</f>
        <v>1</v>
      </c>
      <c r="AZ183" s="99">
        <f>IF(ISNA(MATCH($AT183,'Overlap Study'!AN$166:AN$213,0)),0,1)</f>
        <v>0</v>
      </c>
      <c r="BA183" s="99">
        <f>IF(ISNA(MATCH($AT183,'Overlap Study'!AH$166:AH$213,0)),0,1)</f>
        <v>0</v>
      </c>
      <c r="BB183" s="117">
        <f>IF(ISNA(MATCH(AT183,'Overlap Study'!$AB$166:$AB$213,0)),0,1)</f>
        <v>0</v>
      </c>
      <c r="BC183" s="99">
        <f>IF(ISNA(MATCH($AT183,'Overlap Study'!$V$166:$V$213,0)),0,1)</f>
        <v>0</v>
      </c>
      <c r="BD183" s="99">
        <f>IF(ISNA(MATCH($AT183,'Overlap Study'!$P$166:$P$213,0)),0,1)</f>
        <v>0</v>
      </c>
      <c r="BE183" s="99"/>
      <c r="BF183" s="110"/>
    </row>
    <row r="184" spans="2:58">
      <c r="B184" s="109">
        <v>80</v>
      </c>
      <c r="C184" s="99">
        <f t="shared" si="37"/>
        <v>1</v>
      </c>
      <c r="D184" s="110">
        <f t="shared" si="38"/>
        <v>1</v>
      </c>
      <c r="F184" s="112">
        <v>1450</v>
      </c>
      <c r="G184" s="202">
        <f t="shared" si="39"/>
        <v>1</v>
      </c>
      <c r="H184" s="10">
        <v>2</v>
      </c>
      <c r="AB184" s="123">
        <f t="shared" si="36"/>
        <v>183</v>
      </c>
      <c r="AC184">
        <f t="shared" ca="1" si="35"/>
        <v>1</v>
      </c>
      <c r="AD184" s="109">
        <v>1319</v>
      </c>
      <c r="AE184" s="109">
        <f ca="1">SUM(INDIRECT(CONCATENATE(AA$5,AB184+1)):INDIRECT(CONCATENATE(AA$6,AB184+1)))</f>
        <v>2</v>
      </c>
      <c r="AF184" s="117">
        <f>IF(ISNA(MATCH(AD184,'Overlap Study'!BU$62:BU$157,0)),0,1)</f>
        <v>0</v>
      </c>
      <c r="AG184" s="99">
        <f>IF(ISNA(MATCH(AD184,'Overlap Study'!BJ$62:BJ$157,0)),0,1)</f>
        <v>0</v>
      </c>
      <c r="AH184" s="99">
        <f>IF(ISNA(MATCH($AD184,'Overlap Study'!AZ$62:AZ$157,0)),0,1)</f>
        <v>0</v>
      </c>
      <c r="AI184" s="99">
        <f>IF(ISNA(MATCH($AD184,'Overlap Study'!AT$62:AT$157,0)),0,1)</f>
        <v>1</v>
      </c>
      <c r="AJ184" s="99">
        <f>IF(ISNA(MATCH($AD184,'Overlap Study'!AN$62:AN$157,0)),0,1)</f>
        <v>0</v>
      </c>
      <c r="AK184" s="110">
        <f>IF(ISNA(MATCH($AD184,'Overlap Study'!AH$62:AH$157,0)),0,1)</f>
        <v>0</v>
      </c>
      <c r="AL184" s="117">
        <f>IF(ISNA(MATCH($AD184,'Overlap Study'!AB$62:AB$157,0)),0,1)</f>
        <v>1</v>
      </c>
      <c r="AM184" s="99">
        <f>IF(ISNA(MATCH($AD184,'Overlap Study'!V$62:V$157,0)),0,1)</f>
        <v>0</v>
      </c>
      <c r="AN184" s="99">
        <f>IF(ISNA(MATCH($AD184,'Overlap Study'!P$62:P$157,0)),0,1)</f>
        <v>0</v>
      </c>
      <c r="AO184" s="99">
        <f>IF(ISNA(MATCH($AD184,'Overlap Study'!H$53:H$132,0)),0,1)</f>
        <v>0</v>
      </c>
      <c r="AP184" s="110">
        <f>IF(ISNA(MATCH($AD184,'Overlap Study'!B$53:B$100,0)),0,1)</f>
        <v>0</v>
      </c>
      <c r="AR184" s="158"/>
      <c r="AT184" s="169">
        <v>1108</v>
      </c>
      <c r="AU184" s="222">
        <f t="shared" si="34"/>
        <v>1</v>
      </c>
      <c r="AV184" s="99">
        <f>IF(ISNA(MATCH($AT184,'Overlap Study'!$BU$166:$BU$213,0)),0,1)</f>
        <v>0</v>
      </c>
      <c r="AW184" s="99">
        <f>IF(ISNA(MATCH(AT184,'Overlap Study'!BJ$166:BJ$213,0)),0,1)</f>
        <v>0</v>
      </c>
      <c r="AX184" s="99">
        <f>IF(ISNA(MATCH($AT184,'Overlap Study'!AZ$166:AZ$213,0)),0,1)</f>
        <v>0</v>
      </c>
      <c r="AY184" s="99">
        <f>IF(ISNA(MATCH($AT184,'Overlap Study'!AT$166:AT$213,0)),0,1)</f>
        <v>0</v>
      </c>
      <c r="AZ184" s="99">
        <f>IF(ISNA(MATCH($AT184,'Overlap Study'!AN$166:AN$213,0)),0,1)</f>
        <v>0</v>
      </c>
      <c r="BA184" s="99">
        <f>IF(ISNA(MATCH($AT184,'Overlap Study'!AH$166:AH$213,0)),0,1)</f>
        <v>1</v>
      </c>
      <c r="BB184" s="117">
        <f>IF(ISNA(MATCH(AT184,'Overlap Study'!$AB$166:$AB$213,0)),0,1)</f>
        <v>0</v>
      </c>
      <c r="BC184" s="99">
        <f>IF(ISNA(MATCH($AT184,'Overlap Study'!$V$166:$V$213,0)),0,1)</f>
        <v>0</v>
      </c>
      <c r="BD184" s="99">
        <f>IF(ISNA(MATCH($AT184,'Overlap Study'!$P$166:$P$213,0)),0,1)</f>
        <v>0</v>
      </c>
      <c r="BE184" s="99"/>
      <c r="BF184" s="110"/>
    </row>
    <row r="185" spans="2:58">
      <c r="B185" s="109">
        <v>84</v>
      </c>
      <c r="C185" s="99">
        <f t="shared" si="37"/>
        <v>1</v>
      </c>
      <c r="D185" s="110">
        <f t="shared" si="38"/>
        <v>1</v>
      </c>
      <c r="F185" s="211">
        <v>1507</v>
      </c>
      <c r="G185" s="202">
        <f t="shared" si="39"/>
        <v>1</v>
      </c>
      <c r="H185" s="10">
        <v>2</v>
      </c>
      <c r="AB185" s="123">
        <f t="shared" si="36"/>
        <v>184</v>
      </c>
      <c r="AC185">
        <f t="shared" ca="1" si="35"/>
        <v>1</v>
      </c>
      <c r="AD185" s="109">
        <v>1450</v>
      </c>
      <c r="AE185" s="109">
        <f ca="1">SUM(INDIRECT(CONCATENATE(AA$5,AB185+1)):INDIRECT(CONCATENATE(AA$6,AB185+1)))</f>
        <v>2</v>
      </c>
      <c r="AF185" s="117">
        <f>IF(ISNA(MATCH(AD185,'Overlap Study'!BU$62:BU$157,0)),0,1)</f>
        <v>0</v>
      </c>
      <c r="AG185" s="99">
        <f>IF(ISNA(MATCH(AD185,'Overlap Study'!BJ$62:BJ$157,0)),0,1)</f>
        <v>0</v>
      </c>
      <c r="AH185" s="99">
        <f>IF(ISNA(MATCH($AD185,'Overlap Study'!AZ$62:AZ$157,0)),0,1)</f>
        <v>1</v>
      </c>
      <c r="AI185" s="99">
        <f>IF(ISNA(MATCH($AD185,'Overlap Study'!AT$62:AT$157,0)),0,1)</f>
        <v>0</v>
      </c>
      <c r="AJ185" s="99">
        <f>IF(ISNA(MATCH($AD185,'Overlap Study'!AN$62:AN$157,0)),0,1)</f>
        <v>0</v>
      </c>
      <c r="AK185" s="110">
        <f>IF(ISNA(MATCH($AD185,'Overlap Study'!AH$62:AH$157,0)),0,1)</f>
        <v>1</v>
      </c>
      <c r="AL185" s="117">
        <f>IF(ISNA(MATCH($AD185,'Overlap Study'!AB$62:AB$157,0)),0,1)</f>
        <v>0</v>
      </c>
      <c r="AM185" s="99">
        <f>IF(ISNA(MATCH($AD185,'Overlap Study'!V$62:V$157,0)),0,1)</f>
        <v>0</v>
      </c>
      <c r="AN185" s="99">
        <f>IF(ISNA(MATCH($AD185,'Overlap Study'!P$62:P$157,0)),0,1)</f>
        <v>0</v>
      </c>
      <c r="AO185" s="99">
        <f>IF(ISNA(MATCH($AD185,'Overlap Study'!H$53:H$132,0)),0,1)</f>
        <v>0</v>
      </c>
      <c r="AP185" s="110">
        <f>IF(ISNA(MATCH($AD185,'Overlap Study'!B$53:B$100,0)),0,1)</f>
        <v>0</v>
      </c>
      <c r="AR185" s="100"/>
      <c r="AT185" s="169">
        <v>1138</v>
      </c>
      <c r="AU185" s="222">
        <f t="shared" si="34"/>
        <v>1</v>
      </c>
      <c r="AV185" s="99">
        <f>IF(ISNA(MATCH($AT185,'Overlap Study'!$BU$166:$BU$213,0)),0,1)</f>
        <v>0</v>
      </c>
      <c r="AW185" s="99">
        <f>IF(ISNA(MATCH(AT185,'Overlap Study'!BJ$166:BJ$213,0)),0,1)</f>
        <v>0</v>
      </c>
      <c r="AX185" s="99">
        <f>IF(ISNA(MATCH($AT185,'Overlap Study'!AZ$166:AZ$213,0)),0,1)</f>
        <v>0</v>
      </c>
      <c r="AY185" s="99">
        <f>IF(ISNA(MATCH($AT185,'Overlap Study'!AT$166:AT$213,0)),0,1)</f>
        <v>0</v>
      </c>
      <c r="AZ185" s="99">
        <f>IF(ISNA(MATCH($AT185,'Overlap Study'!AN$166:AN$213,0)),0,1)</f>
        <v>1</v>
      </c>
      <c r="BA185" s="99">
        <f>IF(ISNA(MATCH($AT185,'Overlap Study'!AH$166:AH$213,0)),0,1)</f>
        <v>0</v>
      </c>
      <c r="BB185" s="117">
        <f>IF(ISNA(MATCH(AT185,'Overlap Study'!$AB$166:$AB$213,0)),0,1)</f>
        <v>0</v>
      </c>
      <c r="BC185" s="99">
        <f>IF(ISNA(MATCH($AT185,'Overlap Study'!$V$166:$V$213,0)),0,1)</f>
        <v>0</v>
      </c>
      <c r="BD185" s="99">
        <f>IF(ISNA(MATCH($AT185,'Overlap Study'!$P$166:$P$213,0)),0,1)</f>
        <v>0</v>
      </c>
      <c r="BE185" s="99"/>
      <c r="BF185" s="110"/>
    </row>
    <row r="186" spans="2:58">
      <c r="B186" s="109">
        <v>85</v>
      </c>
      <c r="C186" s="99">
        <f t="shared" si="37"/>
        <v>1</v>
      </c>
      <c r="D186" s="110">
        <f t="shared" si="38"/>
        <v>0</v>
      </c>
      <c r="F186" s="211">
        <v>1516</v>
      </c>
      <c r="G186" s="202">
        <f t="shared" si="39"/>
        <v>1</v>
      </c>
      <c r="H186" s="10">
        <v>2</v>
      </c>
      <c r="AB186" s="123">
        <f t="shared" si="36"/>
        <v>185</v>
      </c>
      <c r="AC186">
        <f t="shared" ca="1" si="35"/>
        <v>1</v>
      </c>
      <c r="AD186" s="109">
        <v>1507</v>
      </c>
      <c r="AE186" s="109">
        <f ca="1">SUM(INDIRECT(CONCATENATE(AA$5,AB186+1)):INDIRECT(CONCATENATE(AA$6,AB186+1)))</f>
        <v>2</v>
      </c>
      <c r="AF186" s="117">
        <f>IF(ISNA(MATCH(AD186,'Overlap Study'!BU$62:BU$157,0)),0,1)</f>
        <v>0</v>
      </c>
      <c r="AG186" s="99">
        <f>IF(ISNA(MATCH(AD186,'Overlap Study'!BJ$62:BJ$157,0)),0,1)</f>
        <v>1</v>
      </c>
      <c r="AH186" s="99">
        <f>IF(ISNA(MATCH($AD186,'Overlap Study'!AZ$62:AZ$157,0)),0,1)</f>
        <v>0</v>
      </c>
      <c r="AI186" s="99">
        <f>IF(ISNA(MATCH($AD186,'Overlap Study'!AT$62:AT$157,0)),0,1)</f>
        <v>0</v>
      </c>
      <c r="AJ186" s="99">
        <f>IF(ISNA(MATCH($AD186,'Overlap Study'!AN$62:AN$157,0)),0,1)</f>
        <v>0</v>
      </c>
      <c r="AK186" s="110">
        <f>IF(ISNA(MATCH($AD186,'Overlap Study'!AH$62:AH$157,0)),0,1)</f>
        <v>1</v>
      </c>
      <c r="AL186" s="117">
        <f>IF(ISNA(MATCH($AD186,'Overlap Study'!AB$62:AB$157,0)),0,1)</f>
        <v>0</v>
      </c>
      <c r="AM186" s="99">
        <f>IF(ISNA(MATCH($AD186,'Overlap Study'!V$62:V$157,0)),0,1)</f>
        <v>0</v>
      </c>
      <c r="AN186" s="99">
        <f>IF(ISNA(MATCH($AD186,'Overlap Study'!P$62:P$157,0)),0,1)</f>
        <v>0</v>
      </c>
      <c r="AO186" s="99">
        <f>IF(ISNA(MATCH($AD186,'Overlap Study'!H$53:H$132,0)),0,1)</f>
        <v>0</v>
      </c>
      <c r="AP186" s="110">
        <f>IF(ISNA(MATCH($AD186,'Overlap Study'!B$53:B$100,0)),0,1)</f>
        <v>0</v>
      </c>
      <c r="AR186" s="100"/>
      <c r="AT186" s="169">
        <v>1139</v>
      </c>
      <c r="AU186" s="222">
        <f t="shared" si="34"/>
        <v>1</v>
      </c>
      <c r="AV186" s="99">
        <f>IF(ISNA(MATCH($AT186,'Overlap Study'!$BU$166:$BU$213,0)),0,1)</f>
        <v>0</v>
      </c>
      <c r="AW186" s="99">
        <f>IF(ISNA(MATCH(AT186,'Overlap Study'!BJ$166:BJ$213,0)),0,1)</f>
        <v>0</v>
      </c>
      <c r="AX186" s="99">
        <f>IF(ISNA(MATCH($AT186,'Overlap Study'!AZ$166:AZ$213,0)),0,1)</f>
        <v>0</v>
      </c>
      <c r="AY186" s="99">
        <f>IF(ISNA(MATCH($AT186,'Overlap Study'!AT$166:AT$213,0)),0,1)</f>
        <v>0</v>
      </c>
      <c r="AZ186" s="99">
        <f>IF(ISNA(MATCH($AT186,'Overlap Study'!AN$166:AN$213,0)),0,1)</f>
        <v>1</v>
      </c>
      <c r="BA186" s="99">
        <f>IF(ISNA(MATCH($AT186,'Overlap Study'!AH$166:AH$213,0)),0,1)</f>
        <v>0</v>
      </c>
      <c r="BB186" s="117">
        <f>IF(ISNA(MATCH(AT186,'Overlap Study'!$AB$166:$AB$213,0)),0,1)</f>
        <v>0</v>
      </c>
      <c r="BC186" s="99">
        <f>IF(ISNA(MATCH($AT186,'Overlap Study'!$V$166:$V$213,0)),0,1)</f>
        <v>0</v>
      </c>
      <c r="BD186" s="99">
        <f>IF(ISNA(MATCH($AT186,'Overlap Study'!$P$166:$P$213,0)),0,1)</f>
        <v>0</v>
      </c>
      <c r="BE186" s="99"/>
      <c r="BF186" s="110"/>
    </row>
    <row r="187" spans="2:58">
      <c r="B187" s="109">
        <v>85</v>
      </c>
      <c r="C187" s="99">
        <f t="shared" si="37"/>
        <v>2</v>
      </c>
      <c r="D187" s="110">
        <f t="shared" si="38"/>
        <v>0</v>
      </c>
      <c r="F187" s="211">
        <v>1519</v>
      </c>
      <c r="G187" s="202">
        <f t="shared" si="39"/>
        <v>1</v>
      </c>
      <c r="H187" s="10">
        <v>2</v>
      </c>
      <c r="AB187" s="123">
        <f t="shared" si="36"/>
        <v>186</v>
      </c>
      <c r="AC187">
        <f t="shared" ca="1" si="35"/>
        <v>1</v>
      </c>
      <c r="AD187" s="109">
        <v>1516</v>
      </c>
      <c r="AE187" s="109">
        <f ca="1">SUM(INDIRECT(CONCATENATE(AA$5,AB187+1)):INDIRECT(CONCATENATE(AA$6,AB187+1)))</f>
        <v>2</v>
      </c>
      <c r="AF187" s="117">
        <f>IF(ISNA(MATCH(AD187,'Overlap Study'!BU$62:BU$157,0)),0,1)</f>
        <v>0</v>
      </c>
      <c r="AG187" s="99">
        <f>IF(ISNA(MATCH(AD187,'Overlap Study'!BJ$62:BJ$157,0)),0,1)</f>
        <v>1</v>
      </c>
      <c r="AH187" s="99">
        <f>IF(ISNA(MATCH($AD187,'Overlap Study'!AZ$62:AZ$157,0)),0,1)</f>
        <v>0</v>
      </c>
      <c r="AI187" s="99">
        <f>IF(ISNA(MATCH($AD187,'Overlap Study'!AT$62:AT$157,0)),0,1)</f>
        <v>1</v>
      </c>
      <c r="AJ187" s="99">
        <f>IF(ISNA(MATCH($AD187,'Overlap Study'!AN$62:AN$157,0)),0,1)</f>
        <v>0</v>
      </c>
      <c r="AK187" s="110">
        <f>IF(ISNA(MATCH($AD187,'Overlap Study'!AH$62:AH$157,0)),0,1)</f>
        <v>0</v>
      </c>
      <c r="AL187" s="117">
        <f>IF(ISNA(MATCH($AD187,'Overlap Study'!AB$62:AB$157,0)),0,1)</f>
        <v>0</v>
      </c>
      <c r="AM187" s="99">
        <f>IF(ISNA(MATCH($AD187,'Overlap Study'!V$62:V$157,0)),0,1)</f>
        <v>0</v>
      </c>
      <c r="AN187" s="99">
        <f>IF(ISNA(MATCH($AD187,'Overlap Study'!P$62:P$157,0)),0,1)</f>
        <v>0</v>
      </c>
      <c r="AO187" s="99">
        <f>IF(ISNA(MATCH($AD187,'Overlap Study'!H$53:H$132,0)),0,1)</f>
        <v>0</v>
      </c>
      <c r="AP187" s="110">
        <f>IF(ISNA(MATCH($AD187,'Overlap Study'!B$53:B$100,0)),0,1)</f>
        <v>0</v>
      </c>
      <c r="AR187" s="100"/>
      <c r="AT187" s="169">
        <v>1219</v>
      </c>
      <c r="AU187" s="222">
        <f t="shared" si="34"/>
        <v>1</v>
      </c>
      <c r="AV187" s="99">
        <f>IF(ISNA(MATCH($AT187,'Overlap Study'!$BU$166:$BU$213,0)),0,1)</f>
        <v>0</v>
      </c>
      <c r="AW187" s="99">
        <f>IF(ISNA(MATCH(AT187,'Overlap Study'!BJ$166:BJ$213,0)),0,1)</f>
        <v>0</v>
      </c>
      <c r="AX187" s="99">
        <f>IF(ISNA(MATCH($AT187,'Overlap Study'!AZ$166:AZ$213,0)),0,1)</f>
        <v>0</v>
      </c>
      <c r="AY187" s="99">
        <f>IF(ISNA(MATCH($AT187,'Overlap Study'!AT$166:AT$213,0)),0,1)</f>
        <v>0</v>
      </c>
      <c r="AZ187" s="99">
        <f>IF(ISNA(MATCH($AT187,'Overlap Study'!AN$166:AN$213,0)),0,1)</f>
        <v>0</v>
      </c>
      <c r="BA187" s="99">
        <f>IF(ISNA(MATCH($AT187,'Overlap Study'!AH$166:AH$213,0)),0,1)</f>
        <v>1</v>
      </c>
      <c r="BB187" s="117">
        <f>IF(ISNA(MATCH(AT187,'Overlap Study'!$AB$166:$AB$213,0)),0,1)</f>
        <v>0</v>
      </c>
      <c r="BC187" s="99">
        <f>IF(ISNA(MATCH($AT187,'Overlap Study'!$V$166:$V$213,0)),0,1)</f>
        <v>0</v>
      </c>
      <c r="BD187" s="99">
        <f>IF(ISNA(MATCH($AT187,'Overlap Study'!$P$166:$P$213,0)),0,1)</f>
        <v>0</v>
      </c>
      <c r="BE187" s="99"/>
      <c r="BF187" s="110"/>
    </row>
    <row r="188" spans="2:58">
      <c r="B188" s="109">
        <v>85</v>
      </c>
      <c r="C188" s="99">
        <f t="shared" si="37"/>
        <v>3</v>
      </c>
      <c r="D188" s="110">
        <f t="shared" si="38"/>
        <v>0</v>
      </c>
      <c r="F188" s="109">
        <v>1523</v>
      </c>
      <c r="G188" s="202">
        <f t="shared" si="39"/>
        <v>1</v>
      </c>
      <c r="H188" s="10">
        <v>2</v>
      </c>
      <c r="AB188" s="123">
        <f t="shared" si="36"/>
        <v>187</v>
      </c>
      <c r="AC188">
        <f t="shared" ca="1" si="35"/>
        <v>1</v>
      </c>
      <c r="AD188" s="109">
        <v>1519</v>
      </c>
      <c r="AE188" s="109">
        <f ca="1">SUM(INDIRECT(CONCATENATE(AA$5,AB188+1)):INDIRECT(CONCATENATE(AA$6,AB188+1)))</f>
        <v>2</v>
      </c>
      <c r="AF188" s="117">
        <f>IF(ISNA(MATCH(AD188,'Overlap Study'!BU$62:BU$157,0)),0,1)</f>
        <v>1</v>
      </c>
      <c r="AG188" s="99">
        <f>IF(ISNA(MATCH(AD188,'Overlap Study'!BJ$62:BJ$157,0)),0,1)</f>
        <v>0</v>
      </c>
      <c r="AH188" s="99">
        <f>IF(ISNA(MATCH($AD188,'Overlap Study'!AZ$62:AZ$157,0)),0,1)</f>
        <v>0</v>
      </c>
      <c r="AI188" s="99">
        <f>IF(ISNA(MATCH($AD188,'Overlap Study'!AT$62:AT$157,0)),0,1)</f>
        <v>0</v>
      </c>
      <c r="AJ188" s="99">
        <f>IF(ISNA(MATCH($AD188,'Overlap Study'!AN$62:AN$157,0)),0,1)</f>
        <v>1</v>
      </c>
      <c r="AK188" s="110">
        <f>IF(ISNA(MATCH($AD188,'Overlap Study'!AH$62:AH$157,0)),0,1)</f>
        <v>0</v>
      </c>
      <c r="AL188" s="117">
        <f>IF(ISNA(MATCH($AD188,'Overlap Study'!AB$62:AB$157,0)),0,1)</f>
        <v>0</v>
      </c>
      <c r="AM188" s="99">
        <f>IF(ISNA(MATCH($AD188,'Overlap Study'!V$62:V$157,0)),0,1)</f>
        <v>0</v>
      </c>
      <c r="AN188" s="99">
        <f>IF(ISNA(MATCH($AD188,'Overlap Study'!P$62:P$157,0)),0,1)</f>
        <v>0</v>
      </c>
      <c r="AO188" s="99">
        <f>IF(ISNA(MATCH($AD188,'Overlap Study'!H$53:H$132,0)),0,1)</f>
        <v>0</v>
      </c>
      <c r="AP188" s="110">
        <f>IF(ISNA(MATCH($AD188,'Overlap Study'!B$53:B$100,0)),0,1)</f>
        <v>0</v>
      </c>
      <c r="AR188" s="100"/>
      <c r="AT188" s="169">
        <v>1259</v>
      </c>
      <c r="AU188" s="222">
        <f t="shared" si="34"/>
        <v>1</v>
      </c>
      <c r="AV188" s="99">
        <f>IF(ISNA(MATCH($AT188,'Overlap Study'!$BU$166:$BU$213,0)),0,1)</f>
        <v>0</v>
      </c>
      <c r="AW188" s="99">
        <f>IF(ISNA(MATCH(AT188,'Overlap Study'!BJ$166:BJ$213,0)),0,1)</f>
        <v>0</v>
      </c>
      <c r="AX188" s="99">
        <f>IF(ISNA(MATCH($AT188,'Overlap Study'!AZ$166:AZ$213,0)),0,1)</f>
        <v>0</v>
      </c>
      <c r="AY188" s="99">
        <f>IF(ISNA(MATCH($AT188,'Overlap Study'!AT$166:AT$213,0)),0,1)</f>
        <v>0</v>
      </c>
      <c r="AZ188" s="99">
        <f>IF(ISNA(MATCH($AT188,'Overlap Study'!AN$166:AN$213,0)),0,1)</f>
        <v>0</v>
      </c>
      <c r="BA188" s="99">
        <f>IF(ISNA(MATCH($AT188,'Overlap Study'!AH$166:AH$213,0)),0,1)</f>
        <v>1</v>
      </c>
      <c r="BB188" s="117">
        <f>IF(ISNA(MATCH(AT188,'Overlap Study'!$AB$166:$AB$213,0)),0,1)</f>
        <v>0</v>
      </c>
      <c r="BC188" s="99">
        <f>IF(ISNA(MATCH($AT188,'Overlap Study'!$V$166:$V$213,0)),0,1)</f>
        <v>0</v>
      </c>
      <c r="BD188" s="99">
        <f>IF(ISNA(MATCH($AT188,'Overlap Study'!$P$166:$P$213,0)),0,1)</f>
        <v>0</v>
      </c>
      <c r="BE188" s="99"/>
      <c r="BF188" s="110"/>
    </row>
    <row r="189" spans="2:58">
      <c r="B189" s="109">
        <v>85</v>
      </c>
      <c r="C189" s="99">
        <f t="shared" si="37"/>
        <v>4</v>
      </c>
      <c r="D189" s="110">
        <f t="shared" si="38"/>
        <v>0</v>
      </c>
      <c r="F189" s="211">
        <v>1538</v>
      </c>
      <c r="G189" s="202">
        <f t="shared" si="39"/>
        <v>1</v>
      </c>
      <c r="H189" s="10">
        <v>2</v>
      </c>
      <c r="AB189" s="123">
        <f t="shared" si="36"/>
        <v>188</v>
      </c>
      <c r="AC189">
        <f t="shared" ca="1" si="35"/>
        <v>1</v>
      </c>
      <c r="AD189" s="109">
        <v>1523</v>
      </c>
      <c r="AE189" s="109">
        <f ca="1">SUM(INDIRECT(CONCATENATE(AA$5,AB189+1)):INDIRECT(CONCATENATE(AA$6,AB189+1)))</f>
        <v>2</v>
      </c>
      <c r="AF189" s="117">
        <f>IF(ISNA(MATCH(AD189,'Overlap Study'!BU$62:BU$157,0)),0,1)</f>
        <v>0</v>
      </c>
      <c r="AG189" s="99">
        <f>IF(ISNA(MATCH(AD189,'Overlap Study'!BJ$62:BJ$157,0)),0,1)</f>
        <v>0</v>
      </c>
      <c r="AH189" s="99">
        <f>IF(ISNA(MATCH($AD189,'Overlap Study'!AZ$62:AZ$157,0)),0,1)</f>
        <v>0</v>
      </c>
      <c r="AI189" s="99">
        <f>IF(ISNA(MATCH($AD189,'Overlap Study'!AT$62:AT$157,0)),0,1)</f>
        <v>1</v>
      </c>
      <c r="AJ189" s="99">
        <f>IF(ISNA(MATCH($AD189,'Overlap Study'!AN$62:AN$157,0)),0,1)</f>
        <v>1</v>
      </c>
      <c r="AK189" s="110">
        <f>IF(ISNA(MATCH($AD189,'Overlap Study'!AH$62:AH$157,0)),0,1)</f>
        <v>0</v>
      </c>
      <c r="AL189" s="117">
        <f>IF(ISNA(MATCH($AD189,'Overlap Study'!AB$62:AB$157,0)),0,1)</f>
        <v>0</v>
      </c>
      <c r="AM189" s="99">
        <f>IF(ISNA(MATCH($AD189,'Overlap Study'!V$62:V$157,0)),0,1)</f>
        <v>0</v>
      </c>
      <c r="AN189" s="99">
        <f>IF(ISNA(MATCH($AD189,'Overlap Study'!P$62:P$157,0)),0,1)</f>
        <v>0</v>
      </c>
      <c r="AO189" s="99">
        <f>IF(ISNA(MATCH($AD189,'Overlap Study'!H$53:H$132,0)),0,1)</f>
        <v>0</v>
      </c>
      <c r="AP189" s="110">
        <f>IF(ISNA(MATCH($AD189,'Overlap Study'!B$53:B$100,0)),0,1)</f>
        <v>0</v>
      </c>
      <c r="AR189" s="100"/>
      <c r="AT189" s="169">
        <v>1270</v>
      </c>
      <c r="AU189" s="222">
        <f t="shared" si="34"/>
        <v>1</v>
      </c>
      <c r="AV189" s="99">
        <f>IF(ISNA(MATCH($AT189,'Overlap Study'!$BU$166:$BU$213,0)),0,1)</f>
        <v>0</v>
      </c>
      <c r="AW189" s="99">
        <f>IF(ISNA(MATCH(AT189,'Overlap Study'!BJ$166:BJ$213,0)),0,1)</f>
        <v>0</v>
      </c>
      <c r="AX189" s="99">
        <f>IF(ISNA(MATCH($AT189,'Overlap Study'!AZ$166:AZ$213,0)),0,1)</f>
        <v>0</v>
      </c>
      <c r="AY189" s="99">
        <f>IF(ISNA(MATCH($AT189,'Overlap Study'!AT$166:AT$213,0)),0,1)</f>
        <v>1</v>
      </c>
      <c r="AZ189" s="99">
        <f>IF(ISNA(MATCH($AT189,'Overlap Study'!AN$166:AN$213,0)),0,1)</f>
        <v>0</v>
      </c>
      <c r="BA189" s="99">
        <f>IF(ISNA(MATCH($AT189,'Overlap Study'!AH$166:AH$213,0)),0,1)</f>
        <v>0</v>
      </c>
      <c r="BB189" s="117">
        <f>IF(ISNA(MATCH(AT189,'Overlap Study'!$AB$166:$AB$213,0)),0,1)</f>
        <v>0</v>
      </c>
      <c r="BC189" s="99">
        <f>IF(ISNA(MATCH($AT189,'Overlap Study'!$V$166:$V$213,0)),0,1)</f>
        <v>0</v>
      </c>
      <c r="BD189" s="99">
        <f>IF(ISNA(MATCH($AT189,'Overlap Study'!$P$166:$P$213,0)),0,1)</f>
        <v>0</v>
      </c>
      <c r="BE189" s="99"/>
      <c r="BF189" s="110"/>
    </row>
    <row r="190" spans="2:58">
      <c r="B190" s="211">
        <v>85</v>
      </c>
      <c r="C190" s="99">
        <f t="shared" si="37"/>
        <v>5</v>
      </c>
      <c r="D190" s="110">
        <f t="shared" si="38"/>
        <v>0</v>
      </c>
      <c r="F190" s="211">
        <v>1622</v>
      </c>
      <c r="G190" s="202">
        <f t="shared" si="39"/>
        <v>1</v>
      </c>
      <c r="H190" s="10">
        <v>2</v>
      </c>
      <c r="AB190" s="123">
        <f t="shared" si="36"/>
        <v>189</v>
      </c>
      <c r="AC190">
        <f t="shared" ca="1" si="35"/>
        <v>1</v>
      </c>
      <c r="AD190" s="109">
        <v>1538</v>
      </c>
      <c r="AE190" s="109">
        <f ca="1">SUM(INDIRECT(CONCATENATE(AA$5,AB190+1)):INDIRECT(CONCATENATE(AA$6,AB190+1)))</f>
        <v>2</v>
      </c>
      <c r="AF190" s="117">
        <f>IF(ISNA(MATCH(AD190,'Overlap Study'!BU$62:BU$157,0)),0,1)</f>
        <v>1</v>
      </c>
      <c r="AG190" s="99">
        <f>IF(ISNA(MATCH(AD190,'Overlap Study'!BJ$62:BJ$157,0)),0,1)</f>
        <v>1</v>
      </c>
      <c r="AH190" s="99">
        <f>IF(ISNA(MATCH($AD190,'Overlap Study'!AZ$62:AZ$157,0)),0,1)</f>
        <v>0</v>
      </c>
      <c r="AI190" s="99">
        <f>IF(ISNA(MATCH($AD190,'Overlap Study'!AT$62:AT$157,0)),0,1)</f>
        <v>0</v>
      </c>
      <c r="AJ190" s="99">
        <f>IF(ISNA(MATCH($AD190,'Overlap Study'!AN$62:AN$157,0)),0,1)</f>
        <v>0</v>
      </c>
      <c r="AK190" s="110">
        <f>IF(ISNA(MATCH($AD190,'Overlap Study'!AH$62:AH$157,0)),0,1)</f>
        <v>0</v>
      </c>
      <c r="AL190" s="117">
        <f>IF(ISNA(MATCH($AD190,'Overlap Study'!AB$62:AB$157,0)),0,1)</f>
        <v>0</v>
      </c>
      <c r="AM190" s="99">
        <f>IF(ISNA(MATCH($AD190,'Overlap Study'!V$62:V$157,0)),0,1)</f>
        <v>0</v>
      </c>
      <c r="AN190" s="99">
        <f>IF(ISNA(MATCH($AD190,'Overlap Study'!P$62:P$157,0)),0,1)</f>
        <v>0</v>
      </c>
      <c r="AO190" s="99">
        <f>IF(ISNA(MATCH($AD190,'Overlap Study'!H$53:H$132,0)),0,1)</f>
        <v>0</v>
      </c>
      <c r="AP190" s="110">
        <f>IF(ISNA(MATCH($AD190,'Overlap Study'!B$53:B$100,0)),0,1)</f>
        <v>0</v>
      </c>
      <c r="AR190" s="100"/>
      <c r="AT190" s="201">
        <v>1272</v>
      </c>
      <c r="AU190" s="222">
        <f t="shared" si="34"/>
        <v>1</v>
      </c>
      <c r="AV190" s="99">
        <f>IF(ISNA(MATCH($AT190,'Overlap Study'!$BU$166:$BU$213,0)),0,1)</f>
        <v>0</v>
      </c>
      <c r="AW190" s="99">
        <f>IF(ISNA(MATCH(AT190,'Overlap Study'!BJ$166:BJ$213,0)),0,1)</f>
        <v>0</v>
      </c>
      <c r="AX190" s="99">
        <f>IF(ISNA(MATCH($AT190,'Overlap Study'!AZ$166:AZ$213,0)),0,1)</f>
        <v>0</v>
      </c>
      <c r="AY190" s="99">
        <f>IF(ISNA(MATCH($AT190,'Overlap Study'!AT$166:AT$213,0)),0,1)</f>
        <v>0</v>
      </c>
      <c r="AZ190" s="99">
        <f>IF(ISNA(MATCH($AT190,'Overlap Study'!AN$166:AN$213,0)),0,1)</f>
        <v>0</v>
      </c>
      <c r="BA190" s="99">
        <f>IF(ISNA(MATCH($AT190,'Overlap Study'!AH$166:AH$213,0)),0,1)</f>
        <v>0</v>
      </c>
      <c r="BB190" s="117">
        <f>IF(ISNA(MATCH(AT190,'Overlap Study'!$AB$166:$AB$213,0)),0,1)</f>
        <v>1</v>
      </c>
      <c r="BC190" s="99">
        <f>IF(ISNA(MATCH($AT190,'Overlap Study'!$V$166:$V$213,0)),0,1)</f>
        <v>0</v>
      </c>
      <c r="BD190" s="99">
        <f>IF(ISNA(MATCH($AT190,'Overlap Study'!$P$166:$P$213,0)),0,1)</f>
        <v>0</v>
      </c>
      <c r="BE190" s="99"/>
      <c r="BF190" s="110"/>
    </row>
    <row r="191" spans="2:58">
      <c r="B191" s="211">
        <v>85</v>
      </c>
      <c r="C191" s="99">
        <f t="shared" si="37"/>
        <v>6</v>
      </c>
      <c r="D191" s="110">
        <f t="shared" si="38"/>
        <v>6</v>
      </c>
      <c r="F191" s="211">
        <v>1649</v>
      </c>
      <c r="G191" s="202">
        <f t="shared" si="39"/>
        <v>1</v>
      </c>
      <c r="H191" s="10">
        <v>2</v>
      </c>
      <c r="AB191" s="123">
        <f t="shared" si="36"/>
        <v>190</v>
      </c>
      <c r="AC191">
        <f t="shared" ca="1" si="35"/>
        <v>1</v>
      </c>
      <c r="AD191" s="109">
        <v>1622</v>
      </c>
      <c r="AE191" s="109">
        <f ca="1">SUM(INDIRECT(CONCATENATE(AA$5,AB191+1)):INDIRECT(CONCATENATE(AA$6,AB191+1)))</f>
        <v>2</v>
      </c>
      <c r="AF191" s="117">
        <f>IF(ISNA(MATCH(AD191,'Overlap Study'!BU$62:BU$157,0)),0,1)</f>
        <v>1</v>
      </c>
      <c r="AG191" s="99">
        <f>IF(ISNA(MATCH(AD191,'Overlap Study'!BJ$62:BJ$157,0)),0,1)</f>
        <v>1</v>
      </c>
      <c r="AH191" s="99">
        <f>IF(ISNA(MATCH($AD191,'Overlap Study'!AZ$62:AZ$157,0)),0,1)</f>
        <v>0</v>
      </c>
      <c r="AI191" s="99">
        <f>IF(ISNA(MATCH($AD191,'Overlap Study'!AT$62:AT$157,0)),0,1)</f>
        <v>0</v>
      </c>
      <c r="AJ191" s="99">
        <f>IF(ISNA(MATCH($AD191,'Overlap Study'!AN$62:AN$157,0)),0,1)</f>
        <v>0</v>
      </c>
      <c r="AK191" s="110">
        <f>IF(ISNA(MATCH($AD191,'Overlap Study'!AH$62:AH$157,0)),0,1)</f>
        <v>0</v>
      </c>
      <c r="AL191" s="117">
        <f>IF(ISNA(MATCH($AD191,'Overlap Study'!AB$62:AB$157,0)),0,1)</f>
        <v>0</v>
      </c>
      <c r="AM191" s="99">
        <f>IF(ISNA(MATCH($AD191,'Overlap Study'!V$62:V$157,0)),0,1)</f>
        <v>0</v>
      </c>
      <c r="AN191" s="99">
        <f>IF(ISNA(MATCH($AD191,'Overlap Study'!P$62:P$157,0)),0,1)</f>
        <v>0</v>
      </c>
      <c r="AO191" s="99">
        <f>IF(ISNA(MATCH($AD191,'Overlap Study'!H$53:H$132,0)),0,1)</f>
        <v>0</v>
      </c>
      <c r="AP191" s="110">
        <f>IF(ISNA(MATCH($AD191,'Overlap Study'!B$53:B$100,0)),0,1)</f>
        <v>0</v>
      </c>
      <c r="AR191" s="100"/>
      <c r="AT191" s="171">
        <v>1302</v>
      </c>
      <c r="AU191" s="222">
        <f t="shared" si="34"/>
        <v>1</v>
      </c>
      <c r="AV191" s="99">
        <f>IF(ISNA(MATCH($AT191,'Overlap Study'!$BU$166:$BU$213,0)),0,1)</f>
        <v>0</v>
      </c>
      <c r="AW191" s="99">
        <f>IF(ISNA(MATCH(AT191,'Overlap Study'!BJ$166:BJ$213,0)),0,1)</f>
        <v>0</v>
      </c>
      <c r="AX191" s="99">
        <f>IF(ISNA(MATCH($AT191,'Overlap Study'!AZ$166:AZ$213,0)),0,1)</f>
        <v>0</v>
      </c>
      <c r="AY191" s="99">
        <f>IF(ISNA(MATCH($AT191,'Overlap Study'!AT$166:AT$213,0)),0,1)</f>
        <v>1</v>
      </c>
      <c r="AZ191" s="99">
        <f>IF(ISNA(MATCH($AT191,'Overlap Study'!AN$166:AN$213,0)),0,1)</f>
        <v>0</v>
      </c>
      <c r="BA191" s="99">
        <f>IF(ISNA(MATCH($AT191,'Overlap Study'!AH$166:AH$213,0)),0,1)</f>
        <v>0</v>
      </c>
      <c r="BB191" s="117">
        <f>IF(ISNA(MATCH(AT191,'Overlap Study'!$AB$166:$AB$213,0)),0,1)</f>
        <v>0</v>
      </c>
      <c r="BC191" s="99">
        <f>IF(ISNA(MATCH($AT191,'Overlap Study'!$V$166:$V$213,0)),0,1)</f>
        <v>0</v>
      </c>
      <c r="BD191" s="99">
        <f>IF(ISNA(MATCH($AT191,'Overlap Study'!$P$166:$P$213,0)),0,1)</f>
        <v>0</v>
      </c>
      <c r="BE191" s="99"/>
      <c r="BF191" s="110"/>
    </row>
    <row r="192" spans="2:58">
      <c r="B192" s="112">
        <v>86</v>
      </c>
      <c r="C192" s="99">
        <f t="shared" si="37"/>
        <v>1</v>
      </c>
      <c r="D192" s="110">
        <f t="shared" si="38"/>
        <v>0</v>
      </c>
      <c r="F192" s="112">
        <v>1680</v>
      </c>
      <c r="G192" s="202">
        <f t="shared" si="39"/>
        <v>1</v>
      </c>
      <c r="H192" s="10">
        <v>2</v>
      </c>
      <c r="AB192" s="123">
        <f t="shared" si="36"/>
        <v>191</v>
      </c>
      <c r="AC192">
        <f t="shared" ca="1" si="35"/>
        <v>1</v>
      </c>
      <c r="AD192" s="109">
        <v>1649</v>
      </c>
      <c r="AE192" s="109">
        <f ca="1">SUM(INDIRECT(CONCATENATE(AA$5,AB192+1)):INDIRECT(CONCATENATE(AA$6,AB192+1)))</f>
        <v>2</v>
      </c>
      <c r="AF192" s="117">
        <f>IF(ISNA(MATCH(AD192,'Overlap Study'!BU$62:BU$157,0)),0,1)</f>
        <v>0</v>
      </c>
      <c r="AG192" s="99">
        <f>IF(ISNA(MATCH(AD192,'Overlap Study'!BJ$62:BJ$157,0)),0,1)</f>
        <v>1</v>
      </c>
      <c r="AH192" s="99">
        <f>IF(ISNA(MATCH($AD192,'Overlap Study'!AZ$62:AZ$157,0)),0,1)</f>
        <v>1</v>
      </c>
      <c r="AI192" s="99">
        <f>IF(ISNA(MATCH($AD192,'Overlap Study'!AT$62:AT$157,0)),0,1)</f>
        <v>0</v>
      </c>
      <c r="AJ192" s="99">
        <f>IF(ISNA(MATCH($AD192,'Overlap Study'!AN$62:AN$157,0)),0,1)</f>
        <v>0</v>
      </c>
      <c r="AK192" s="110">
        <f>IF(ISNA(MATCH($AD192,'Overlap Study'!AH$62:AH$157,0)),0,1)</f>
        <v>0</v>
      </c>
      <c r="AL192" s="117">
        <f>IF(ISNA(MATCH($AD192,'Overlap Study'!AB$62:AB$157,0)),0,1)</f>
        <v>0</v>
      </c>
      <c r="AM192" s="99">
        <f>IF(ISNA(MATCH($AD192,'Overlap Study'!V$62:V$157,0)),0,1)</f>
        <v>0</v>
      </c>
      <c r="AN192" s="99">
        <f>IF(ISNA(MATCH($AD192,'Overlap Study'!P$62:P$157,0)),0,1)</f>
        <v>0</v>
      </c>
      <c r="AO192" s="99">
        <f>IF(ISNA(MATCH($AD192,'Overlap Study'!H$53:H$132,0)),0,1)</f>
        <v>0</v>
      </c>
      <c r="AP192" s="110">
        <f>IF(ISNA(MATCH($AD192,'Overlap Study'!B$53:B$100,0)),0,1)</f>
        <v>0</v>
      </c>
      <c r="AR192" s="100"/>
      <c r="AT192" s="169">
        <v>1305</v>
      </c>
      <c r="AU192" s="222">
        <f t="shared" si="34"/>
        <v>1</v>
      </c>
      <c r="AV192" s="99">
        <f>IF(ISNA(MATCH($AT192,'Overlap Study'!$BU$166:$BU$213,0)),0,1)</f>
        <v>1</v>
      </c>
      <c r="AW192" s="99">
        <f>IF(ISNA(MATCH(AT192,'Overlap Study'!BJ$166:BJ$213,0)),0,1)</f>
        <v>0</v>
      </c>
      <c r="AX192" s="99">
        <f>IF(ISNA(MATCH($AT192,'Overlap Study'!AZ$166:AZ$213,0)),0,1)</f>
        <v>0</v>
      </c>
      <c r="AY192" s="99">
        <f>IF(ISNA(MATCH($AT192,'Overlap Study'!AT$166:AT$213,0)),0,1)</f>
        <v>0</v>
      </c>
      <c r="AZ192" s="99">
        <f>IF(ISNA(MATCH($AT192,'Overlap Study'!AN$166:AN$213,0)),0,1)</f>
        <v>0</v>
      </c>
      <c r="BA192" s="99">
        <f>IF(ISNA(MATCH($AT192,'Overlap Study'!AH$166:AH$213,0)),0,1)</f>
        <v>0</v>
      </c>
      <c r="BB192" s="117">
        <f>IF(ISNA(MATCH(AT192,'Overlap Study'!$AB$166:$AB$213,0)),0,1)</f>
        <v>0</v>
      </c>
      <c r="BC192" s="99">
        <f>IF(ISNA(MATCH($AT192,'Overlap Study'!$V$166:$V$213,0)),0,1)</f>
        <v>0</v>
      </c>
      <c r="BD192" s="99">
        <f>IF(ISNA(MATCH($AT192,'Overlap Study'!$P$166:$P$213,0)),0,1)</f>
        <v>0</v>
      </c>
      <c r="BE192" s="99"/>
      <c r="BF192" s="110"/>
    </row>
    <row r="193" spans="2:58">
      <c r="B193" s="109">
        <v>86</v>
      </c>
      <c r="C193" s="99">
        <f t="shared" si="37"/>
        <v>2</v>
      </c>
      <c r="D193" s="110">
        <f t="shared" si="38"/>
        <v>2</v>
      </c>
      <c r="F193" s="211">
        <v>1714</v>
      </c>
      <c r="G193" s="202">
        <f t="shared" si="39"/>
        <v>1</v>
      </c>
      <c r="H193" s="10">
        <v>2</v>
      </c>
      <c r="AB193" s="123">
        <f t="shared" si="36"/>
        <v>192</v>
      </c>
      <c r="AC193">
        <f t="shared" ca="1" si="35"/>
        <v>1</v>
      </c>
      <c r="AD193" s="109">
        <v>1680</v>
      </c>
      <c r="AE193" s="109">
        <f ca="1">SUM(INDIRECT(CONCATENATE(AA$5,AB193+1)):INDIRECT(CONCATENATE(AA$6,AB193+1)))</f>
        <v>2</v>
      </c>
      <c r="AF193" s="117">
        <f>IF(ISNA(MATCH(AD193,'Overlap Study'!BU$62:BU$157,0)),0,1)</f>
        <v>0</v>
      </c>
      <c r="AG193" s="99">
        <f>IF(ISNA(MATCH(AD193,'Overlap Study'!BJ$62:BJ$157,0)),0,1)</f>
        <v>0</v>
      </c>
      <c r="AH193" s="99">
        <f>IF(ISNA(MATCH($AD193,'Overlap Study'!AZ$62:AZ$157,0)),0,1)</f>
        <v>0</v>
      </c>
      <c r="AI193" s="99">
        <f>IF(ISNA(MATCH($AD193,'Overlap Study'!AT$62:AT$157,0)),0,1)</f>
        <v>0</v>
      </c>
      <c r="AJ193" s="99">
        <f>IF(ISNA(MATCH($AD193,'Overlap Study'!AN$62:AN$157,0)),0,1)</f>
        <v>1</v>
      </c>
      <c r="AK193" s="110">
        <f>IF(ISNA(MATCH($AD193,'Overlap Study'!AH$62:AH$157,0)),0,1)</f>
        <v>1</v>
      </c>
      <c r="AL193" s="117">
        <f>IF(ISNA(MATCH($AD193,'Overlap Study'!AB$62:AB$157,0)),0,1)</f>
        <v>0</v>
      </c>
      <c r="AM193" s="99">
        <f>IF(ISNA(MATCH($AD193,'Overlap Study'!V$62:V$157,0)),0,1)</f>
        <v>0</v>
      </c>
      <c r="AN193" s="99">
        <f>IF(ISNA(MATCH($AD193,'Overlap Study'!P$62:P$157,0)),0,1)</f>
        <v>0</v>
      </c>
      <c r="AO193" s="99">
        <f>IF(ISNA(MATCH($AD193,'Overlap Study'!H$53:H$132,0)),0,1)</f>
        <v>0</v>
      </c>
      <c r="AP193" s="110">
        <f>IF(ISNA(MATCH($AD193,'Overlap Study'!B$53:B$100,0)),0,1)</f>
        <v>0</v>
      </c>
      <c r="AR193" s="100"/>
      <c r="AT193" s="169">
        <v>1318</v>
      </c>
      <c r="AU193" s="222">
        <f t="shared" si="34"/>
        <v>1</v>
      </c>
      <c r="AV193" s="99">
        <f>IF(ISNA(MATCH($AT193,'Overlap Study'!$BU$166:$BU$213,0)),0,1)</f>
        <v>0</v>
      </c>
      <c r="AW193" s="99">
        <f>IF(ISNA(MATCH(AT193,'Overlap Study'!BJ$166:BJ$213,0)),0,1)</f>
        <v>1</v>
      </c>
      <c r="AX193" s="99">
        <f>IF(ISNA(MATCH($AT193,'Overlap Study'!AZ$166:AZ$213,0)),0,1)</f>
        <v>0</v>
      </c>
      <c r="AY193" s="99">
        <f>IF(ISNA(MATCH($AT193,'Overlap Study'!AT$166:AT$213,0)),0,1)</f>
        <v>0</v>
      </c>
      <c r="AZ193" s="99">
        <f>IF(ISNA(MATCH($AT193,'Overlap Study'!AN$166:AN$213,0)),0,1)</f>
        <v>0</v>
      </c>
      <c r="BA193" s="99">
        <f>IF(ISNA(MATCH($AT193,'Overlap Study'!AH$166:AH$213,0)),0,1)</f>
        <v>0</v>
      </c>
      <c r="BB193" s="117">
        <f>IF(ISNA(MATCH(AT193,'Overlap Study'!$AB$166:$AB$213,0)),0,1)</f>
        <v>0</v>
      </c>
      <c r="BC193" s="99">
        <f>IF(ISNA(MATCH($AT193,'Overlap Study'!$V$166:$V$213,0)),0,1)</f>
        <v>0</v>
      </c>
      <c r="BD193" s="99">
        <f>IF(ISNA(MATCH($AT193,'Overlap Study'!$P$166:$P$213,0)),0,1)</f>
        <v>0</v>
      </c>
      <c r="BE193" s="99"/>
      <c r="BF193" s="110"/>
    </row>
    <row r="194" spans="2:58">
      <c r="B194" s="111">
        <v>87</v>
      </c>
      <c r="C194" s="99">
        <f t="shared" si="37"/>
        <v>1</v>
      </c>
      <c r="D194" s="110">
        <f t="shared" si="38"/>
        <v>1</v>
      </c>
      <c r="F194" s="211">
        <v>1718</v>
      </c>
      <c r="G194" s="202">
        <f t="shared" si="39"/>
        <v>1</v>
      </c>
      <c r="H194" s="10">
        <v>2</v>
      </c>
      <c r="AB194" s="123">
        <f t="shared" si="36"/>
        <v>193</v>
      </c>
      <c r="AC194">
        <f t="shared" ca="1" si="35"/>
        <v>1</v>
      </c>
      <c r="AD194" s="109">
        <v>1714</v>
      </c>
      <c r="AE194" s="109">
        <f ca="1">SUM(INDIRECT(CONCATENATE(AA$5,AB194+1)):INDIRECT(CONCATENATE(AA$6,AB194+1)))</f>
        <v>2</v>
      </c>
      <c r="AF194" s="117">
        <f>IF(ISNA(MATCH(AD194,'Overlap Study'!BU$62:BU$157,0)),0,1)</f>
        <v>1</v>
      </c>
      <c r="AG194" s="99">
        <f>IF(ISNA(MATCH(AD194,'Overlap Study'!BJ$62:BJ$157,0)),0,1)</f>
        <v>0</v>
      </c>
      <c r="AH194" s="99">
        <f>IF(ISNA(MATCH($AD194,'Overlap Study'!AZ$62:AZ$157,0)),0,1)</f>
        <v>1</v>
      </c>
      <c r="AI194" s="99">
        <f>IF(ISNA(MATCH($AD194,'Overlap Study'!AT$62:AT$157,0)),0,1)</f>
        <v>0</v>
      </c>
      <c r="AJ194" s="99">
        <f>IF(ISNA(MATCH($AD194,'Overlap Study'!AN$62:AN$157,0)),0,1)</f>
        <v>0</v>
      </c>
      <c r="AK194" s="110">
        <f>IF(ISNA(MATCH($AD194,'Overlap Study'!AH$62:AH$157,0)),0,1)</f>
        <v>0</v>
      </c>
      <c r="AL194" s="117">
        <f>IF(ISNA(MATCH($AD194,'Overlap Study'!AB$62:AB$157,0)),0,1)</f>
        <v>0</v>
      </c>
      <c r="AM194" s="99">
        <f>IF(ISNA(MATCH($AD194,'Overlap Study'!V$62:V$157,0)),0,1)</f>
        <v>0</v>
      </c>
      <c r="AN194" s="99">
        <f>IF(ISNA(MATCH($AD194,'Overlap Study'!P$62:P$157,0)),0,1)</f>
        <v>0</v>
      </c>
      <c r="AO194" s="99">
        <f>IF(ISNA(MATCH($AD194,'Overlap Study'!H$53:H$132,0)),0,1)</f>
        <v>0</v>
      </c>
      <c r="AP194" s="110">
        <f>IF(ISNA(MATCH($AD194,'Overlap Study'!B$53:B$100,0)),0,1)</f>
        <v>0</v>
      </c>
      <c r="AR194" s="100"/>
      <c r="AT194" s="169">
        <v>1319</v>
      </c>
      <c r="AU194" s="222">
        <f t="shared" ref="AU194:AU231" si="40">SUM(AV194:BF194)</f>
        <v>1</v>
      </c>
      <c r="AV194" s="99">
        <f>IF(ISNA(MATCH($AT194,'Overlap Study'!$BU$166:$BU$213,0)),0,1)</f>
        <v>0</v>
      </c>
      <c r="AW194" s="99">
        <f>IF(ISNA(MATCH(AT194,'Overlap Study'!BJ$166:BJ$213,0)),0,1)</f>
        <v>0</v>
      </c>
      <c r="AX194" s="99">
        <f>IF(ISNA(MATCH($AT194,'Overlap Study'!AZ$166:AZ$213,0)),0,1)</f>
        <v>0</v>
      </c>
      <c r="AY194" s="99">
        <f>IF(ISNA(MATCH($AT194,'Overlap Study'!AT$166:AT$213,0)),0,1)</f>
        <v>1</v>
      </c>
      <c r="AZ194" s="99">
        <f>IF(ISNA(MATCH($AT194,'Overlap Study'!AN$166:AN$213,0)),0,1)</f>
        <v>0</v>
      </c>
      <c r="BA194" s="99">
        <f>IF(ISNA(MATCH($AT194,'Overlap Study'!AH$166:AH$213,0)),0,1)</f>
        <v>0</v>
      </c>
      <c r="BB194" s="117">
        <f>IF(ISNA(MATCH(AT194,'Overlap Study'!$AB$166:$AB$213,0)),0,1)</f>
        <v>0</v>
      </c>
      <c r="BC194" s="99">
        <f>IF(ISNA(MATCH($AT194,'Overlap Study'!$V$166:$V$213,0)),0,1)</f>
        <v>0</v>
      </c>
      <c r="BD194" s="99">
        <f>IF(ISNA(MATCH($AT194,'Overlap Study'!$P$166:$P$213,0)),0,1)</f>
        <v>0</v>
      </c>
      <c r="BE194" s="99"/>
      <c r="BF194" s="110"/>
    </row>
    <row r="195" spans="2:58">
      <c r="B195" s="109">
        <v>88</v>
      </c>
      <c r="C195" s="99">
        <f t="shared" si="37"/>
        <v>1</v>
      </c>
      <c r="D195" s="110">
        <f t="shared" si="38"/>
        <v>0</v>
      </c>
      <c r="F195" s="211">
        <v>1732</v>
      </c>
      <c r="G195" s="202">
        <f t="shared" si="39"/>
        <v>1</v>
      </c>
      <c r="H195" s="10">
        <v>2</v>
      </c>
      <c r="AB195" s="123">
        <f t="shared" si="36"/>
        <v>194</v>
      </c>
      <c r="AC195">
        <f t="shared" ref="AC195:AC258" ca="1" si="41">IF(AE195&gt;0,1,0)</f>
        <v>1</v>
      </c>
      <c r="AD195" s="109">
        <v>1718</v>
      </c>
      <c r="AE195" s="109">
        <f ca="1">SUM(INDIRECT(CONCATENATE(AA$5,AB195+1)):INDIRECT(CONCATENATE(AA$6,AB195+1)))</f>
        <v>2</v>
      </c>
      <c r="AF195" s="117">
        <f>IF(ISNA(MATCH(AD195,'Overlap Study'!BU$62:BU$157,0)),0,1)</f>
        <v>1</v>
      </c>
      <c r="AG195" s="99">
        <f>IF(ISNA(MATCH(AD195,'Overlap Study'!BJ$62:BJ$157,0)),0,1)</f>
        <v>0</v>
      </c>
      <c r="AH195" s="99">
        <f>IF(ISNA(MATCH($AD195,'Overlap Study'!AZ$62:AZ$157,0)),0,1)</f>
        <v>0</v>
      </c>
      <c r="AI195" s="99">
        <f>IF(ISNA(MATCH($AD195,'Overlap Study'!AT$62:AT$157,0)),0,1)</f>
        <v>0</v>
      </c>
      <c r="AJ195" s="99">
        <f>IF(ISNA(MATCH($AD195,'Overlap Study'!AN$62:AN$157,0)),0,1)</f>
        <v>1</v>
      </c>
      <c r="AK195" s="110">
        <f>IF(ISNA(MATCH($AD195,'Overlap Study'!AH$62:AH$157,0)),0,1)</f>
        <v>0</v>
      </c>
      <c r="AL195" s="117">
        <f>IF(ISNA(MATCH($AD195,'Overlap Study'!AB$62:AB$157,0)),0,1)</f>
        <v>0</v>
      </c>
      <c r="AM195" s="99">
        <f>IF(ISNA(MATCH($AD195,'Overlap Study'!V$62:V$157,0)),0,1)</f>
        <v>0</v>
      </c>
      <c r="AN195" s="99">
        <f>IF(ISNA(MATCH($AD195,'Overlap Study'!P$62:P$157,0)),0,1)</f>
        <v>0</v>
      </c>
      <c r="AO195" s="99">
        <f>IF(ISNA(MATCH($AD195,'Overlap Study'!H$53:H$132,0)),0,1)</f>
        <v>0</v>
      </c>
      <c r="AP195" s="110">
        <f>IF(ISNA(MATCH($AD195,'Overlap Study'!B$53:B$100,0)),0,1)</f>
        <v>0</v>
      </c>
      <c r="AR195" s="158"/>
      <c r="AT195" s="171">
        <v>1332</v>
      </c>
      <c r="AU195" s="222">
        <f t="shared" si="40"/>
        <v>1</v>
      </c>
      <c r="AV195" s="99">
        <f>IF(ISNA(MATCH($AT195,'Overlap Study'!$BU$166:$BU$213,0)),0,1)</f>
        <v>0</v>
      </c>
      <c r="AW195" s="99">
        <f>IF(ISNA(MATCH(AT195,'Overlap Study'!BJ$166:BJ$213,0)),0,1)</f>
        <v>1</v>
      </c>
      <c r="AX195" s="99">
        <f>IF(ISNA(MATCH($AT195,'Overlap Study'!AZ$166:AZ$213,0)),0,1)</f>
        <v>0</v>
      </c>
      <c r="AY195" s="99">
        <f>IF(ISNA(MATCH($AT195,'Overlap Study'!AT$166:AT$213,0)),0,1)</f>
        <v>0</v>
      </c>
      <c r="AZ195" s="99">
        <f>IF(ISNA(MATCH($AT195,'Overlap Study'!AN$166:AN$213,0)),0,1)</f>
        <v>0</v>
      </c>
      <c r="BA195" s="99">
        <f>IF(ISNA(MATCH($AT195,'Overlap Study'!AH$166:AH$213,0)),0,1)</f>
        <v>0</v>
      </c>
      <c r="BB195" s="117">
        <f>IF(ISNA(MATCH(AT195,'Overlap Study'!$AB$166:$AB$213,0)),0,1)</f>
        <v>0</v>
      </c>
      <c r="BC195" s="99">
        <f>IF(ISNA(MATCH($AT195,'Overlap Study'!$V$166:$V$213,0)),0,1)</f>
        <v>0</v>
      </c>
      <c r="BD195" s="99">
        <f>IF(ISNA(MATCH($AT195,'Overlap Study'!$P$166:$P$213,0)),0,1)</f>
        <v>0</v>
      </c>
      <c r="BE195" s="99"/>
      <c r="BF195" s="110"/>
    </row>
    <row r="196" spans="2:58">
      <c r="B196" s="109">
        <v>88</v>
      </c>
      <c r="C196" s="99">
        <f t="shared" si="37"/>
        <v>2</v>
      </c>
      <c r="D196" s="110">
        <f t="shared" si="38"/>
        <v>0</v>
      </c>
      <c r="F196" s="211">
        <v>1806</v>
      </c>
      <c r="G196" s="202">
        <f t="shared" si="39"/>
        <v>1</v>
      </c>
      <c r="H196" s="10">
        <v>2</v>
      </c>
      <c r="AB196" s="123">
        <f t="shared" ref="AB196:AB259" si="42">AB195+1</f>
        <v>195</v>
      </c>
      <c r="AC196">
        <f t="shared" ca="1" si="41"/>
        <v>1</v>
      </c>
      <c r="AD196" s="109">
        <v>1732</v>
      </c>
      <c r="AE196" s="109">
        <f ca="1">SUM(INDIRECT(CONCATENATE(AA$5,AB196+1)):INDIRECT(CONCATENATE(AA$6,AB196+1)))</f>
        <v>2</v>
      </c>
      <c r="AF196" s="117">
        <f>IF(ISNA(MATCH(AD196,'Overlap Study'!BU$62:BU$157,0)),0,1)</f>
        <v>1</v>
      </c>
      <c r="AG196" s="99">
        <f>IF(ISNA(MATCH(AD196,'Overlap Study'!BJ$62:BJ$157,0)),0,1)</f>
        <v>0</v>
      </c>
      <c r="AH196" s="99">
        <f>IF(ISNA(MATCH($AD196,'Overlap Study'!AZ$62:AZ$157,0)),0,1)</f>
        <v>0</v>
      </c>
      <c r="AI196" s="99">
        <f>IF(ISNA(MATCH($AD196,'Overlap Study'!AT$62:AT$157,0)),0,1)</f>
        <v>1</v>
      </c>
      <c r="AJ196" s="99">
        <f>IF(ISNA(MATCH($AD196,'Overlap Study'!AN$62:AN$157,0)),0,1)</f>
        <v>0</v>
      </c>
      <c r="AK196" s="110">
        <f>IF(ISNA(MATCH($AD196,'Overlap Study'!AH$62:AH$157,0)),0,1)</f>
        <v>0</v>
      </c>
      <c r="AL196" s="117">
        <f>IF(ISNA(MATCH($AD196,'Overlap Study'!AB$62:AB$157,0)),0,1)</f>
        <v>0</v>
      </c>
      <c r="AM196" s="99">
        <f>IF(ISNA(MATCH($AD196,'Overlap Study'!V$62:V$157,0)),0,1)</f>
        <v>0</v>
      </c>
      <c r="AN196" s="99">
        <f>IF(ISNA(MATCH($AD196,'Overlap Study'!P$62:P$157,0)),0,1)</f>
        <v>0</v>
      </c>
      <c r="AO196" s="99">
        <f>IF(ISNA(MATCH($AD196,'Overlap Study'!H$53:H$132,0)),0,1)</f>
        <v>0</v>
      </c>
      <c r="AP196" s="110">
        <f>IF(ISNA(MATCH($AD196,'Overlap Study'!B$53:B$100,0)),0,1)</f>
        <v>0</v>
      </c>
      <c r="AR196" s="100"/>
      <c r="AT196" s="201">
        <v>1388</v>
      </c>
      <c r="AU196" s="222">
        <f t="shared" si="40"/>
        <v>1</v>
      </c>
      <c r="AV196" s="99">
        <f>IF(ISNA(MATCH($AT196,'Overlap Study'!$BU$166:$BU$213,0)),0,1)</f>
        <v>0</v>
      </c>
      <c r="AW196" s="99">
        <f>IF(ISNA(MATCH(AT196,'Overlap Study'!BJ$166:BJ$213,0)),0,1)</f>
        <v>0</v>
      </c>
      <c r="AX196" s="99">
        <f>IF(ISNA(MATCH($AT196,'Overlap Study'!AZ$166:AZ$213,0)),0,1)</f>
        <v>0</v>
      </c>
      <c r="AY196" s="99">
        <f>IF(ISNA(MATCH($AT196,'Overlap Study'!AT$166:AT$213,0)),0,1)</f>
        <v>0</v>
      </c>
      <c r="AZ196" s="99">
        <f>IF(ISNA(MATCH($AT196,'Overlap Study'!AN$166:AN$213,0)),0,1)</f>
        <v>0</v>
      </c>
      <c r="BA196" s="99">
        <f>IF(ISNA(MATCH($AT196,'Overlap Study'!AH$166:AH$213,0)),0,1)</f>
        <v>0</v>
      </c>
      <c r="BB196" s="117">
        <f>IF(ISNA(MATCH(AT196,'Overlap Study'!$AB$166:$AB$213,0)),0,1)</f>
        <v>1</v>
      </c>
      <c r="BC196" s="99">
        <f>IF(ISNA(MATCH($AT196,'Overlap Study'!$V$166:$V$213,0)),0,1)</f>
        <v>0</v>
      </c>
      <c r="BD196" s="99">
        <f>IF(ISNA(MATCH($AT196,'Overlap Study'!$P$166:$P$213,0)),0,1)</f>
        <v>0</v>
      </c>
      <c r="BE196" s="99"/>
      <c r="BF196" s="110"/>
    </row>
    <row r="197" spans="2:58">
      <c r="B197" s="109">
        <v>88</v>
      </c>
      <c r="C197" s="99">
        <f t="shared" ref="C197:C260" si="43">IF(B197&lt;&gt;B196,1,C196+1)</f>
        <v>3</v>
      </c>
      <c r="D197" s="110">
        <f t="shared" ref="D197:D260" si="44">IF(C197&gt;=C198,C197,0)</f>
        <v>0</v>
      </c>
      <c r="F197" s="109">
        <v>1816</v>
      </c>
      <c r="G197" s="202">
        <f t="shared" si="39"/>
        <v>1</v>
      </c>
      <c r="H197" s="10">
        <v>2</v>
      </c>
      <c r="AB197" s="123">
        <f t="shared" si="42"/>
        <v>196</v>
      </c>
      <c r="AC197">
        <f t="shared" ca="1" si="41"/>
        <v>1</v>
      </c>
      <c r="AD197" s="109">
        <v>1806</v>
      </c>
      <c r="AE197" s="109">
        <f ca="1">SUM(INDIRECT(CONCATENATE(AA$5,AB197+1)):INDIRECT(CONCATENATE(AA$6,AB197+1)))</f>
        <v>2</v>
      </c>
      <c r="AF197" s="117">
        <f>IF(ISNA(MATCH(AD197,'Overlap Study'!BU$62:BU$157,0)),0,1)</f>
        <v>0</v>
      </c>
      <c r="AG197" s="99">
        <f>IF(ISNA(MATCH(AD197,'Overlap Study'!BJ$62:BJ$157,0)),0,1)</f>
        <v>1</v>
      </c>
      <c r="AH197" s="99">
        <f>IF(ISNA(MATCH($AD197,'Overlap Study'!AZ$62:AZ$157,0)),0,1)</f>
        <v>1</v>
      </c>
      <c r="AI197" s="99">
        <f>IF(ISNA(MATCH($AD197,'Overlap Study'!AT$62:AT$157,0)),0,1)</f>
        <v>0</v>
      </c>
      <c r="AJ197" s="99">
        <f>IF(ISNA(MATCH($AD197,'Overlap Study'!AN$62:AN$157,0)),0,1)</f>
        <v>0</v>
      </c>
      <c r="AK197" s="110">
        <f>IF(ISNA(MATCH($AD197,'Overlap Study'!AH$62:AH$157,0)),0,1)</f>
        <v>0</v>
      </c>
      <c r="AL197" s="117">
        <f>IF(ISNA(MATCH($AD197,'Overlap Study'!AB$62:AB$157,0)),0,1)</f>
        <v>0</v>
      </c>
      <c r="AM197" s="99">
        <f>IF(ISNA(MATCH($AD197,'Overlap Study'!V$62:V$157,0)),0,1)</f>
        <v>0</v>
      </c>
      <c r="AN197" s="99">
        <f>IF(ISNA(MATCH($AD197,'Overlap Study'!P$62:P$157,0)),0,1)</f>
        <v>0</v>
      </c>
      <c r="AO197" s="99">
        <f>IF(ISNA(MATCH($AD197,'Overlap Study'!H$53:H$132,0)),0,1)</f>
        <v>0</v>
      </c>
      <c r="AP197" s="110">
        <f>IF(ISNA(MATCH($AD197,'Overlap Study'!B$53:B$100,0)),0,1)</f>
        <v>0</v>
      </c>
      <c r="AR197" s="158"/>
      <c r="AT197" s="201">
        <v>1391</v>
      </c>
      <c r="AU197" s="222">
        <f t="shared" si="40"/>
        <v>1</v>
      </c>
      <c r="AV197" s="99">
        <f>IF(ISNA(MATCH($AT197,'Overlap Study'!$BU$166:$BU$213,0)),0,1)</f>
        <v>0</v>
      </c>
      <c r="AW197" s="99">
        <f>IF(ISNA(MATCH(AT197,'Overlap Study'!BJ$166:BJ$213,0)),0,1)</f>
        <v>0</v>
      </c>
      <c r="AX197" s="99">
        <f>IF(ISNA(MATCH($AT197,'Overlap Study'!AZ$166:AZ$213,0)),0,1)</f>
        <v>0</v>
      </c>
      <c r="AY197" s="99">
        <f>IF(ISNA(MATCH($AT197,'Overlap Study'!AT$166:AT$213,0)),0,1)</f>
        <v>0</v>
      </c>
      <c r="AZ197" s="99">
        <f>IF(ISNA(MATCH($AT197,'Overlap Study'!AN$166:AN$213,0)),0,1)</f>
        <v>0</v>
      </c>
      <c r="BA197" s="99">
        <f>IF(ISNA(MATCH($AT197,'Overlap Study'!AH$166:AH$213,0)),0,1)</f>
        <v>0</v>
      </c>
      <c r="BB197" s="117">
        <f>IF(ISNA(MATCH(AT197,'Overlap Study'!$AB$166:$AB$213,0)),0,1)</f>
        <v>1</v>
      </c>
      <c r="BC197" s="99">
        <f>IF(ISNA(MATCH($AT197,'Overlap Study'!$V$166:$V$213,0)),0,1)</f>
        <v>0</v>
      </c>
      <c r="BD197" s="99">
        <f>IF(ISNA(MATCH($AT197,'Overlap Study'!$P$166:$P$213,0)),0,1)</f>
        <v>0</v>
      </c>
      <c r="BE197" s="99"/>
      <c r="BF197" s="110"/>
    </row>
    <row r="198" spans="2:58">
      <c r="B198" s="211">
        <v>88</v>
      </c>
      <c r="C198" s="99">
        <f t="shared" si="43"/>
        <v>4</v>
      </c>
      <c r="D198" s="110">
        <f t="shared" si="44"/>
        <v>0</v>
      </c>
      <c r="F198" s="211">
        <v>1868</v>
      </c>
      <c r="G198" s="202">
        <f t="shared" ref="G198:G261" si="45">IF(F198&lt;&gt;F197,1,G197+1)</f>
        <v>1</v>
      </c>
      <c r="H198" s="10">
        <v>2</v>
      </c>
      <c r="AB198" s="123">
        <f t="shared" si="42"/>
        <v>197</v>
      </c>
      <c r="AC198">
        <f t="shared" ca="1" si="41"/>
        <v>1</v>
      </c>
      <c r="AD198" s="109">
        <v>1816</v>
      </c>
      <c r="AE198" s="109">
        <f ca="1">SUM(INDIRECT(CONCATENATE(AA$5,AB198+1)):INDIRECT(CONCATENATE(AA$6,AB198+1)))</f>
        <v>2</v>
      </c>
      <c r="AF198" s="117">
        <f>IF(ISNA(MATCH(AD198,'Overlap Study'!BU$62:BU$157,0)),0,1)</f>
        <v>0</v>
      </c>
      <c r="AG198" s="99">
        <f>IF(ISNA(MATCH(AD198,'Overlap Study'!BJ$62:BJ$157,0)),0,1)</f>
        <v>0</v>
      </c>
      <c r="AH198" s="99">
        <f>IF(ISNA(MATCH($AD198,'Overlap Study'!AZ$62:AZ$157,0)),0,1)</f>
        <v>0</v>
      </c>
      <c r="AI198" s="99">
        <f>IF(ISNA(MATCH($AD198,'Overlap Study'!AT$62:AT$157,0)),0,1)</f>
        <v>1</v>
      </c>
      <c r="AJ198" s="99">
        <f>IF(ISNA(MATCH($AD198,'Overlap Study'!AN$62:AN$157,0)),0,1)</f>
        <v>1</v>
      </c>
      <c r="AK198" s="110">
        <f>IF(ISNA(MATCH($AD198,'Overlap Study'!AH$62:AH$157,0)),0,1)</f>
        <v>0</v>
      </c>
      <c r="AL198" s="117">
        <f>IF(ISNA(MATCH($AD198,'Overlap Study'!AB$62:AB$157,0)),0,1)</f>
        <v>0</v>
      </c>
      <c r="AM198" s="99">
        <f>IF(ISNA(MATCH($AD198,'Overlap Study'!V$62:V$157,0)),0,1)</f>
        <v>0</v>
      </c>
      <c r="AN198" s="99">
        <f>IF(ISNA(MATCH($AD198,'Overlap Study'!P$62:P$157,0)),0,1)</f>
        <v>0</v>
      </c>
      <c r="AO198" s="99">
        <f>IF(ISNA(MATCH($AD198,'Overlap Study'!H$53:H$132,0)),0,1)</f>
        <v>0</v>
      </c>
      <c r="AP198" s="110">
        <f>IF(ISNA(MATCH($AD198,'Overlap Study'!B$53:B$100,0)),0,1)</f>
        <v>0</v>
      </c>
      <c r="AR198" s="158"/>
      <c r="AT198" s="201">
        <v>1405</v>
      </c>
      <c r="AU198" s="222">
        <f t="shared" si="40"/>
        <v>1</v>
      </c>
      <c r="AV198" s="99">
        <f>IF(ISNA(MATCH($AT198,'Overlap Study'!$BU$166:$BU$213,0)),0,1)</f>
        <v>0</v>
      </c>
      <c r="AW198" s="99">
        <f>IF(ISNA(MATCH(AT198,'Overlap Study'!BJ$166:BJ$213,0)),0,1)</f>
        <v>0</v>
      </c>
      <c r="AX198" s="99">
        <f>IF(ISNA(MATCH($AT198,'Overlap Study'!AZ$166:AZ$213,0)),0,1)</f>
        <v>0</v>
      </c>
      <c r="AY198" s="99">
        <f>IF(ISNA(MATCH($AT198,'Overlap Study'!AT$166:AT$213,0)),0,1)</f>
        <v>0</v>
      </c>
      <c r="AZ198" s="99">
        <f>IF(ISNA(MATCH($AT198,'Overlap Study'!AN$166:AN$213,0)),0,1)</f>
        <v>0</v>
      </c>
      <c r="BA198" s="99">
        <f>IF(ISNA(MATCH($AT198,'Overlap Study'!AH$166:AH$213,0)),0,1)</f>
        <v>0</v>
      </c>
      <c r="BB198" s="117">
        <f>IF(ISNA(MATCH(AT198,'Overlap Study'!$AB$166:$AB$213,0)),0,1)</f>
        <v>1</v>
      </c>
      <c r="BC198" s="99">
        <f>IF(ISNA(MATCH($AT198,'Overlap Study'!$V$166:$V$213,0)),0,1)</f>
        <v>0</v>
      </c>
      <c r="BD198" s="99">
        <f>IF(ISNA(MATCH($AT198,'Overlap Study'!$P$166:$P$213,0)),0,1)</f>
        <v>0</v>
      </c>
      <c r="BE198" s="99"/>
      <c r="BF198" s="110"/>
    </row>
    <row r="199" spans="2:58">
      <c r="B199" s="211">
        <v>88</v>
      </c>
      <c r="C199" s="99">
        <f t="shared" si="43"/>
        <v>5</v>
      </c>
      <c r="D199" s="110">
        <f t="shared" si="44"/>
        <v>5</v>
      </c>
      <c r="F199" s="211">
        <v>1918</v>
      </c>
      <c r="G199" s="202">
        <f t="shared" si="45"/>
        <v>1</v>
      </c>
      <c r="H199" s="10">
        <v>2</v>
      </c>
      <c r="AB199" s="123">
        <f t="shared" si="42"/>
        <v>198</v>
      </c>
      <c r="AC199">
        <f t="shared" ca="1" si="41"/>
        <v>1</v>
      </c>
      <c r="AD199" s="109">
        <v>1868</v>
      </c>
      <c r="AE199" s="109">
        <f ca="1">SUM(INDIRECT(CONCATENATE(AA$5,AB199+1)):INDIRECT(CONCATENATE(AA$6,AB199+1)))</f>
        <v>2</v>
      </c>
      <c r="AF199" s="117">
        <f>IF(ISNA(MATCH(AD199,'Overlap Study'!BU$62:BU$157,0)),0,1)</f>
        <v>1</v>
      </c>
      <c r="AG199" s="99">
        <f>IF(ISNA(MATCH(AD199,'Overlap Study'!BJ$62:BJ$157,0)),0,1)</f>
        <v>1</v>
      </c>
      <c r="AH199" s="99">
        <f>IF(ISNA(MATCH($AD199,'Overlap Study'!AZ$62:AZ$157,0)),0,1)</f>
        <v>0</v>
      </c>
      <c r="AI199" s="99">
        <f>IF(ISNA(MATCH($AD199,'Overlap Study'!AT$62:AT$157,0)),0,1)</f>
        <v>0</v>
      </c>
      <c r="AJ199" s="99">
        <f>IF(ISNA(MATCH($AD199,'Overlap Study'!AN$62:AN$157,0)),0,1)</f>
        <v>0</v>
      </c>
      <c r="AK199" s="110">
        <f>IF(ISNA(MATCH($AD199,'Overlap Study'!AH$62:AH$157,0)),0,1)</f>
        <v>0</v>
      </c>
      <c r="AL199" s="117">
        <f>IF(ISNA(MATCH($AD199,'Overlap Study'!AB$62:AB$157,0)),0,1)</f>
        <v>0</v>
      </c>
      <c r="AM199" s="99">
        <f>IF(ISNA(MATCH($AD199,'Overlap Study'!V$62:V$157,0)),0,1)</f>
        <v>0</v>
      </c>
      <c r="AN199" s="99">
        <f>IF(ISNA(MATCH($AD199,'Overlap Study'!P$62:P$157,0)),0,1)</f>
        <v>0</v>
      </c>
      <c r="AO199" s="99">
        <f>IF(ISNA(MATCH($AD199,'Overlap Study'!H$53:H$132,0)),0,1)</f>
        <v>0</v>
      </c>
      <c r="AP199" s="110">
        <f>IF(ISNA(MATCH($AD199,'Overlap Study'!B$53:B$100,0)),0,1)</f>
        <v>0</v>
      </c>
      <c r="AR199" s="100"/>
      <c r="AT199" s="169">
        <v>1510</v>
      </c>
      <c r="AU199" s="222">
        <f t="shared" si="40"/>
        <v>1</v>
      </c>
      <c r="AV199" s="99">
        <f>IF(ISNA(MATCH($AT199,'Overlap Study'!$BU$166:$BU$213,0)),0,1)</f>
        <v>0</v>
      </c>
      <c r="AW199" s="99">
        <f>IF(ISNA(MATCH(AT199,'Overlap Study'!BJ$166:BJ$213,0)),0,1)</f>
        <v>0</v>
      </c>
      <c r="AX199" s="99">
        <f>IF(ISNA(MATCH($AT199,'Overlap Study'!AZ$166:AZ$213,0)),0,1)</f>
        <v>0</v>
      </c>
      <c r="AY199" s="99">
        <f>IF(ISNA(MATCH($AT199,'Overlap Study'!AT$166:AT$213,0)),0,1)</f>
        <v>0</v>
      </c>
      <c r="AZ199" s="99">
        <f>IF(ISNA(MATCH($AT199,'Overlap Study'!AN$166:AN$213,0)),0,1)</f>
        <v>0</v>
      </c>
      <c r="BA199" s="99">
        <f>IF(ISNA(MATCH($AT199,'Overlap Study'!AH$166:AH$213,0)),0,1)</f>
        <v>1</v>
      </c>
      <c r="BB199" s="117">
        <f>IF(ISNA(MATCH(AT199,'Overlap Study'!$AB$166:$AB$213,0)),0,1)</f>
        <v>0</v>
      </c>
      <c r="BC199" s="99">
        <f>IF(ISNA(MATCH($AT199,'Overlap Study'!$V$166:$V$213,0)),0,1)</f>
        <v>0</v>
      </c>
      <c r="BD199" s="99">
        <f>IF(ISNA(MATCH($AT199,'Overlap Study'!$P$166:$P$213,0)),0,1)</f>
        <v>0</v>
      </c>
      <c r="BE199" s="99"/>
      <c r="BF199" s="110"/>
    </row>
    <row r="200" spans="2:58">
      <c r="B200" s="111">
        <v>93</v>
      </c>
      <c r="C200" s="99">
        <f t="shared" si="43"/>
        <v>1</v>
      </c>
      <c r="D200" s="110">
        <f t="shared" si="44"/>
        <v>0</v>
      </c>
      <c r="F200" s="211">
        <v>2016</v>
      </c>
      <c r="G200" s="202">
        <f t="shared" si="45"/>
        <v>1</v>
      </c>
      <c r="H200" s="10">
        <v>2</v>
      </c>
      <c r="AB200" s="123">
        <f t="shared" si="42"/>
        <v>199</v>
      </c>
      <c r="AC200">
        <f t="shared" ca="1" si="41"/>
        <v>1</v>
      </c>
      <c r="AD200" s="109">
        <v>1918</v>
      </c>
      <c r="AE200" s="109">
        <f ca="1">SUM(INDIRECT(CONCATENATE(AA$5,AB200+1)):INDIRECT(CONCATENATE(AA$6,AB200+1)))</f>
        <v>2</v>
      </c>
      <c r="AF200" s="117">
        <f>IF(ISNA(MATCH(AD200,'Overlap Study'!BU$62:BU$157,0)),0,1)</f>
        <v>1</v>
      </c>
      <c r="AG200" s="99">
        <f>IF(ISNA(MATCH(AD200,'Overlap Study'!BJ$62:BJ$157,0)),0,1)</f>
        <v>1</v>
      </c>
      <c r="AH200" s="99">
        <f>IF(ISNA(MATCH($AD200,'Overlap Study'!AZ$62:AZ$157,0)),0,1)</f>
        <v>0</v>
      </c>
      <c r="AI200" s="99">
        <f>IF(ISNA(MATCH($AD200,'Overlap Study'!AT$62:AT$157,0)),0,1)</f>
        <v>0</v>
      </c>
      <c r="AJ200" s="99">
        <f>IF(ISNA(MATCH($AD200,'Overlap Study'!AN$62:AN$157,0)),0,1)</f>
        <v>0</v>
      </c>
      <c r="AK200" s="110">
        <f>IF(ISNA(MATCH($AD200,'Overlap Study'!AH$62:AH$157,0)),0,1)</f>
        <v>0</v>
      </c>
      <c r="AL200" s="117">
        <f>IF(ISNA(MATCH($AD200,'Overlap Study'!AB$62:AB$157,0)),0,1)</f>
        <v>0</v>
      </c>
      <c r="AM200" s="99">
        <f>IF(ISNA(MATCH($AD200,'Overlap Study'!V$62:V$157,0)),0,1)</f>
        <v>0</v>
      </c>
      <c r="AN200" s="99">
        <f>IF(ISNA(MATCH($AD200,'Overlap Study'!P$62:P$157,0)),0,1)</f>
        <v>0</v>
      </c>
      <c r="AO200" s="99">
        <f>IF(ISNA(MATCH($AD200,'Overlap Study'!H$53:H$132,0)),0,1)</f>
        <v>0</v>
      </c>
      <c r="AP200" s="110">
        <f>IF(ISNA(MATCH($AD200,'Overlap Study'!B$53:B$100,0)),0,1)</f>
        <v>0</v>
      </c>
      <c r="AR200" s="100"/>
      <c r="AT200" s="169">
        <v>1523</v>
      </c>
      <c r="AU200" s="222">
        <f t="shared" si="40"/>
        <v>1</v>
      </c>
      <c r="AV200" s="99">
        <f>IF(ISNA(MATCH($AT200,'Overlap Study'!$BU$166:$BU$213,0)),0,1)</f>
        <v>0</v>
      </c>
      <c r="AW200" s="99">
        <f>IF(ISNA(MATCH(AT200,'Overlap Study'!BJ$166:BJ$213,0)),0,1)</f>
        <v>0</v>
      </c>
      <c r="AX200" s="99">
        <f>IF(ISNA(MATCH($AT200,'Overlap Study'!AZ$166:AZ$213,0)),0,1)</f>
        <v>0</v>
      </c>
      <c r="AY200" s="99">
        <f>IF(ISNA(MATCH($AT200,'Overlap Study'!AT$166:AT$213,0)),0,1)</f>
        <v>1</v>
      </c>
      <c r="AZ200" s="99">
        <f>IF(ISNA(MATCH($AT200,'Overlap Study'!AN$166:AN$213,0)),0,1)</f>
        <v>0</v>
      </c>
      <c r="BA200" s="99">
        <f>IF(ISNA(MATCH($AT200,'Overlap Study'!AH$166:AH$213,0)),0,1)</f>
        <v>0</v>
      </c>
      <c r="BB200" s="117">
        <f>IF(ISNA(MATCH(AT200,'Overlap Study'!$AB$166:$AB$213,0)),0,1)</f>
        <v>0</v>
      </c>
      <c r="BC200" s="99">
        <f>IF(ISNA(MATCH($AT200,'Overlap Study'!$V$166:$V$213,0)),0,1)</f>
        <v>0</v>
      </c>
      <c r="BD200" s="99">
        <f>IF(ISNA(MATCH($AT200,'Overlap Study'!$P$166:$P$213,0)),0,1)</f>
        <v>0</v>
      </c>
      <c r="BE200" s="99"/>
      <c r="BF200" s="110"/>
    </row>
    <row r="201" spans="2:58">
      <c r="B201" s="109">
        <v>93</v>
      </c>
      <c r="C201" s="99">
        <f t="shared" si="43"/>
        <v>2</v>
      </c>
      <c r="D201" s="110">
        <f t="shared" si="44"/>
        <v>0</v>
      </c>
      <c r="F201" s="109">
        <v>2166</v>
      </c>
      <c r="G201" s="202">
        <f t="shared" si="45"/>
        <v>1</v>
      </c>
      <c r="H201" s="10">
        <v>2</v>
      </c>
      <c r="AB201" s="123">
        <f t="shared" si="42"/>
        <v>200</v>
      </c>
      <c r="AC201">
        <f t="shared" ca="1" si="41"/>
        <v>1</v>
      </c>
      <c r="AD201" s="109">
        <v>2016</v>
      </c>
      <c r="AE201" s="109">
        <f ca="1">SUM(INDIRECT(CONCATENATE(AA$5,AB201+1)):INDIRECT(CONCATENATE(AA$6,AB201+1)))</f>
        <v>2</v>
      </c>
      <c r="AF201" s="117">
        <f>IF(ISNA(MATCH(AD201,'Overlap Study'!BU$62:BU$157,0)),0,1)</f>
        <v>1</v>
      </c>
      <c r="AG201" s="99">
        <f>IF(ISNA(MATCH(AD201,'Overlap Study'!BJ$62:BJ$157,0)),0,1)</f>
        <v>0</v>
      </c>
      <c r="AH201" s="99">
        <f>IF(ISNA(MATCH($AD201,'Overlap Study'!AZ$62:AZ$157,0)),0,1)</f>
        <v>1</v>
      </c>
      <c r="AI201" s="99">
        <f>IF(ISNA(MATCH($AD201,'Overlap Study'!AT$62:AT$157,0)),0,1)</f>
        <v>0</v>
      </c>
      <c r="AJ201" s="99">
        <f>IF(ISNA(MATCH($AD201,'Overlap Study'!AN$62:AN$157,0)),0,1)</f>
        <v>0</v>
      </c>
      <c r="AK201" s="110">
        <f>IF(ISNA(MATCH($AD201,'Overlap Study'!AH$62:AH$157,0)),0,1)</f>
        <v>0</v>
      </c>
      <c r="AL201" s="117">
        <f>IF(ISNA(MATCH($AD201,'Overlap Study'!AB$62:AB$157,0)),0,1)</f>
        <v>0</v>
      </c>
      <c r="AM201" s="99">
        <f>IF(ISNA(MATCH($AD201,'Overlap Study'!V$62:V$157,0)),0,1)</f>
        <v>0</v>
      </c>
      <c r="AN201" s="99">
        <f>IF(ISNA(MATCH($AD201,'Overlap Study'!P$62:P$157,0)),0,1)</f>
        <v>0</v>
      </c>
      <c r="AO201" s="99">
        <f>IF(ISNA(MATCH($AD201,'Overlap Study'!H$53:H$132,0)),0,1)</f>
        <v>0</v>
      </c>
      <c r="AP201" s="110">
        <f>IF(ISNA(MATCH($AD201,'Overlap Study'!B$53:B$100,0)),0,1)</f>
        <v>0</v>
      </c>
      <c r="AR201" s="158"/>
      <c r="AT201" s="169">
        <v>1574</v>
      </c>
      <c r="AU201" s="222">
        <f t="shared" si="40"/>
        <v>1</v>
      </c>
      <c r="AV201" s="99">
        <f>IF(ISNA(MATCH($AT201,'Overlap Study'!$BU$166:$BU$213,0)),0,1)</f>
        <v>0</v>
      </c>
      <c r="AW201" s="99">
        <f>IF(ISNA(MATCH(AT201,'Overlap Study'!BJ$166:BJ$213,0)),0,1)</f>
        <v>0</v>
      </c>
      <c r="AX201" s="99">
        <f>IF(ISNA(MATCH($AT201,'Overlap Study'!AZ$166:AZ$213,0)),0,1)</f>
        <v>0</v>
      </c>
      <c r="AY201" s="99">
        <f>IF(ISNA(MATCH($AT201,'Overlap Study'!AT$166:AT$213,0)),0,1)</f>
        <v>1</v>
      </c>
      <c r="AZ201" s="99">
        <f>IF(ISNA(MATCH($AT201,'Overlap Study'!AN$166:AN$213,0)),0,1)</f>
        <v>0</v>
      </c>
      <c r="BA201" s="99">
        <f>IF(ISNA(MATCH($AT201,'Overlap Study'!AH$166:AH$213,0)),0,1)</f>
        <v>0</v>
      </c>
      <c r="BB201" s="117">
        <f>IF(ISNA(MATCH(AT201,'Overlap Study'!$AB$166:$AB$213,0)),0,1)</f>
        <v>0</v>
      </c>
      <c r="BC201" s="99">
        <f>IF(ISNA(MATCH($AT201,'Overlap Study'!$V$166:$V$213,0)),0,1)</f>
        <v>0</v>
      </c>
      <c r="BD201" s="99">
        <f>IF(ISNA(MATCH($AT201,'Overlap Study'!$P$166:$P$213,0)),0,1)</f>
        <v>0</v>
      </c>
      <c r="BE201" s="99"/>
      <c r="BF201" s="110"/>
    </row>
    <row r="202" spans="2:58">
      <c r="B202" s="109">
        <v>93</v>
      </c>
      <c r="C202" s="99">
        <f t="shared" si="43"/>
        <v>3</v>
      </c>
      <c r="D202" s="110">
        <f t="shared" si="44"/>
        <v>0</v>
      </c>
      <c r="F202" s="211">
        <v>2337</v>
      </c>
      <c r="G202" s="202">
        <f t="shared" si="45"/>
        <v>1</v>
      </c>
      <c r="H202" s="10">
        <v>2</v>
      </c>
      <c r="AB202" s="123">
        <f t="shared" si="42"/>
        <v>201</v>
      </c>
      <c r="AC202">
        <f t="shared" ca="1" si="41"/>
        <v>1</v>
      </c>
      <c r="AD202" s="109">
        <v>2166</v>
      </c>
      <c r="AE202" s="109">
        <f ca="1">SUM(INDIRECT(CONCATENATE(AA$5,AB202+1)):INDIRECT(CONCATENATE(AA$6,AB202+1)))</f>
        <v>2</v>
      </c>
      <c r="AF202" s="117">
        <f>IF(ISNA(MATCH(AD202,'Overlap Study'!BU$62:BU$157,0)),0,1)</f>
        <v>0</v>
      </c>
      <c r="AG202" s="99">
        <f>IF(ISNA(MATCH(AD202,'Overlap Study'!BJ$62:BJ$157,0)),0,1)</f>
        <v>0</v>
      </c>
      <c r="AH202" s="99">
        <f>IF(ISNA(MATCH($AD202,'Overlap Study'!AZ$62:AZ$157,0)),0,1)</f>
        <v>1</v>
      </c>
      <c r="AI202" s="99">
        <f>IF(ISNA(MATCH($AD202,'Overlap Study'!AT$62:AT$157,0)),0,1)</f>
        <v>1</v>
      </c>
      <c r="AJ202" s="99">
        <f>IF(ISNA(MATCH($AD202,'Overlap Study'!AN$62:AN$157,0)),0,1)</f>
        <v>0</v>
      </c>
      <c r="AK202" s="110">
        <f>IF(ISNA(MATCH($AD202,'Overlap Study'!AH$62:AH$157,0)),0,1)</f>
        <v>0</v>
      </c>
      <c r="AL202" s="117">
        <f>IF(ISNA(MATCH($AD202,'Overlap Study'!AB$62:AB$157,0)),0,1)</f>
        <v>0</v>
      </c>
      <c r="AM202" s="99">
        <f>IF(ISNA(MATCH($AD202,'Overlap Study'!V$62:V$157,0)),0,1)</f>
        <v>0</v>
      </c>
      <c r="AN202" s="99">
        <f>IF(ISNA(MATCH($AD202,'Overlap Study'!P$62:P$157,0)),0,1)</f>
        <v>0</v>
      </c>
      <c r="AO202" s="99">
        <f>IF(ISNA(MATCH($AD202,'Overlap Study'!H$53:H$132,0)),0,1)</f>
        <v>0</v>
      </c>
      <c r="AP202" s="110">
        <f>IF(ISNA(MATCH($AD202,'Overlap Study'!B$53:B$100,0)),0,1)</f>
        <v>0</v>
      </c>
      <c r="AR202" s="100"/>
      <c r="AT202" s="171">
        <v>1577</v>
      </c>
      <c r="AU202" s="222">
        <f t="shared" si="40"/>
        <v>1</v>
      </c>
      <c r="AV202" s="99">
        <f>IF(ISNA(MATCH($AT202,'Overlap Study'!$BU$166:$BU$213,0)),0,1)</f>
        <v>0</v>
      </c>
      <c r="AW202" s="99">
        <f>IF(ISNA(MATCH(AT202,'Overlap Study'!BJ$166:BJ$213,0)),0,1)</f>
        <v>0</v>
      </c>
      <c r="AX202" s="99">
        <f>IF(ISNA(MATCH($AT202,'Overlap Study'!AZ$166:AZ$213,0)),0,1)</f>
        <v>1</v>
      </c>
      <c r="AY202" s="99">
        <f>IF(ISNA(MATCH($AT202,'Overlap Study'!AT$166:AT$213,0)),0,1)</f>
        <v>0</v>
      </c>
      <c r="AZ202" s="99">
        <f>IF(ISNA(MATCH($AT202,'Overlap Study'!AN$166:AN$213,0)),0,1)</f>
        <v>0</v>
      </c>
      <c r="BA202" s="99">
        <f>IF(ISNA(MATCH($AT202,'Overlap Study'!AH$166:AH$213,0)),0,1)</f>
        <v>0</v>
      </c>
      <c r="BB202" s="117">
        <f>IF(ISNA(MATCH(AT202,'Overlap Study'!$AB$166:$AB$213,0)),0,1)</f>
        <v>0</v>
      </c>
      <c r="BC202" s="99">
        <f>IF(ISNA(MATCH($AT202,'Overlap Study'!$V$166:$V$213,0)),0,1)</f>
        <v>0</v>
      </c>
      <c r="BD202" s="99">
        <f>IF(ISNA(MATCH($AT202,'Overlap Study'!$P$166:$P$213,0)),0,1)</f>
        <v>0</v>
      </c>
      <c r="BE202" s="99"/>
      <c r="BF202" s="110"/>
    </row>
    <row r="203" spans="2:58">
      <c r="B203" s="109">
        <v>93</v>
      </c>
      <c r="C203" s="99">
        <f t="shared" si="43"/>
        <v>4</v>
      </c>
      <c r="D203" s="110">
        <f t="shared" si="44"/>
        <v>0</v>
      </c>
      <c r="F203" s="211">
        <v>2775</v>
      </c>
      <c r="G203" s="202">
        <f t="shared" si="45"/>
        <v>1</v>
      </c>
      <c r="H203" s="10">
        <v>2</v>
      </c>
      <c r="AB203" s="123">
        <f t="shared" si="42"/>
        <v>202</v>
      </c>
      <c r="AC203">
        <f t="shared" ca="1" si="41"/>
        <v>1</v>
      </c>
      <c r="AD203" s="109">
        <v>2337</v>
      </c>
      <c r="AE203" s="109">
        <f ca="1">SUM(INDIRECT(CONCATENATE(AA$5,AB203+1)):INDIRECT(CONCATENATE(AA$6,AB203+1)))</f>
        <v>2</v>
      </c>
      <c r="AF203" s="117">
        <f>IF(ISNA(MATCH(AD203,'Overlap Study'!BU$62:BU$157,0)),0,1)</f>
        <v>1</v>
      </c>
      <c r="AG203" s="99">
        <f>IF(ISNA(MATCH(AD203,'Overlap Study'!BJ$62:BJ$157,0)),0,1)</f>
        <v>0</v>
      </c>
      <c r="AH203" s="99">
        <f>IF(ISNA(MATCH($AD203,'Overlap Study'!AZ$62:AZ$157,0)),0,1)</f>
        <v>1</v>
      </c>
      <c r="AI203" s="99">
        <f>IF(ISNA(MATCH($AD203,'Overlap Study'!AT$62:AT$157,0)),0,1)</f>
        <v>0</v>
      </c>
      <c r="AJ203" s="99">
        <f>IF(ISNA(MATCH($AD203,'Overlap Study'!AN$62:AN$157,0)),0,1)</f>
        <v>0</v>
      </c>
      <c r="AK203" s="110">
        <f>IF(ISNA(MATCH($AD203,'Overlap Study'!AH$62:AH$157,0)),0,1)</f>
        <v>0</v>
      </c>
      <c r="AL203" s="117">
        <f>IF(ISNA(MATCH($AD203,'Overlap Study'!AB$62:AB$157,0)),0,1)</f>
        <v>0</v>
      </c>
      <c r="AM203" s="99">
        <f>IF(ISNA(MATCH($AD203,'Overlap Study'!V$62:V$157,0)),0,1)</f>
        <v>0</v>
      </c>
      <c r="AN203" s="99">
        <f>IF(ISNA(MATCH($AD203,'Overlap Study'!P$62:P$157,0)),0,1)</f>
        <v>0</v>
      </c>
      <c r="AO203" s="99">
        <f>IF(ISNA(MATCH($AD203,'Overlap Study'!H$53:H$132,0)),0,1)</f>
        <v>0</v>
      </c>
      <c r="AP203" s="110">
        <f>IF(ISNA(MATCH($AD203,'Overlap Study'!B$53:B$100,0)),0,1)</f>
        <v>0</v>
      </c>
      <c r="AR203" s="158"/>
      <c r="AT203" s="169">
        <v>1595</v>
      </c>
      <c r="AU203" s="222">
        <f t="shared" si="40"/>
        <v>1</v>
      </c>
      <c r="AV203" s="99">
        <f>IF(ISNA(MATCH($AT203,'Overlap Study'!$BU$166:$BU$213,0)),0,1)</f>
        <v>0</v>
      </c>
      <c r="AW203" s="99">
        <f>IF(ISNA(MATCH(AT203,'Overlap Study'!BJ$166:BJ$213,0)),0,1)</f>
        <v>0</v>
      </c>
      <c r="AX203" s="99">
        <f>IF(ISNA(MATCH($AT203,'Overlap Study'!AZ$166:AZ$213,0)),0,1)</f>
        <v>0</v>
      </c>
      <c r="AY203" s="99">
        <f>IF(ISNA(MATCH($AT203,'Overlap Study'!AT$166:AT$213,0)),0,1)</f>
        <v>1</v>
      </c>
      <c r="AZ203" s="99">
        <f>IF(ISNA(MATCH($AT203,'Overlap Study'!AN$166:AN$213,0)),0,1)</f>
        <v>0</v>
      </c>
      <c r="BA203" s="99">
        <f>IF(ISNA(MATCH($AT203,'Overlap Study'!AH$166:AH$213,0)),0,1)</f>
        <v>0</v>
      </c>
      <c r="BB203" s="117">
        <f>IF(ISNA(MATCH(AT203,'Overlap Study'!$AB$166:$AB$213,0)),0,1)</f>
        <v>0</v>
      </c>
      <c r="BC203" s="99">
        <f>IF(ISNA(MATCH($AT203,'Overlap Study'!$V$166:$V$213,0)),0,1)</f>
        <v>0</v>
      </c>
      <c r="BD203" s="99">
        <f>IF(ISNA(MATCH($AT203,'Overlap Study'!$P$166:$P$213,0)),0,1)</f>
        <v>0</v>
      </c>
      <c r="BE203" s="99"/>
      <c r="BF203" s="110"/>
    </row>
    <row r="204" spans="2:58">
      <c r="B204" s="109">
        <v>93</v>
      </c>
      <c r="C204" s="99">
        <f t="shared" si="43"/>
        <v>5</v>
      </c>
      <c r="D204" s="110">
        <f t="shared" si="44"/>
        <v>0</v>
      </c>
      <c r="F204" s="109">
        <v>1</v>
      </c>
      <c r="G204" s="202">
        <f t="shared" si="45"/>
        <v>1</v>
      </c>
      <c r="H204" s="10">
        <v>1</v>
      </c>
      <c r="AB204" s="123">
        <f t="shared" si="42"/>
        <v>203</v>
      </c>
      <c r="AC204">
        <f t="shared" ca="1" si="41"/>
        <v>1</v>
      </c>
      <c r="AD204" s="109">
        <v>2775</v>
      </c>
      <c r="AE204" s="109">
        <f ca="1">SUM(INDIRECT(CONCATENATE(AA$5,AB204+1)):INDIRECT(CONCATENATE(AA$6,AB204+1)))</f>
        <v>2</v>
      </c>
      <c r="AF204" s="117">
        <f>IF(ISNA(MATCH(AD204,'Overlap Study'!BU$62:BU$157,0)),0,1)</f>
        <v>1</v>
      </c>
      <c r="AG204" s="99">
        <f>IF(ISNA(MATCH(AD204,'Overlap Study'!BJ$62:BJ$157,0)),0,1)</f>
        <v>1</v>
      </c>
      <c r="AH204" s="99">
        <f>IF(ISNA(MATCH($AD204,'Overlap Study'!AZ$62:AZ$157,0)),0,1)</f>
        <v>0</v>
      </c>
      <c r="AI204" s="99">
        <f>IF(ISNA(MATCH($AD204,'Overlap Study'!AT$62:AT$157,0)),0,1)</f>
        <v>0</v>
      </c>
      <c r="AJ204" s="99">
        <f>IF(ISNA(MATCH($AD204,'Overlap Study'!AN$62:AN$157,0)),0,1)</f>
        <v>0</v>
      </c>
      <c r="AK204" s="110">
        <f>IF(ISNA(MATCH($AD204,'Overlap Study'!AH$62:AH$157,0)),0,1)</f>
        <v>0</v>
      </c>
      <c r="AL204" s="117">
        <f>IF(ISNA(MATCH($AD204,'Overlap Study'!AB$62:AB$157,0)),0,1)</f>
        <v>0</v>
      </c>
      <c r="AM204" s="99">
        <f>IF(ISNA(MATCH($AD204,'Overlap Study'!V$62:V$157,0)),0,1)</f>
        <v>0</v>
      </c>
      <c r="AN204" s="99">
        <f>IF(ISNA(MATCH($AD204,'Overlap Study'!P$62:P$157,0)),0,1)</f>
        <v>0</v>
      </c>
      <c r="AO204" s="99">
        <f>IF(ISNA(MATCH($AD204,'Overlap Study'!H$53:H$132,0)),0,1)</f>
        <v>0</v>
      </c>
      <c r="AP204" s="110">
        <f>IF(ISNA(MATCH($AD204,'Overlap Study'!B$53:B$100,0)),0,1)</f>
        <v>0</v>
      </c>
      <c r="AR204" s="100"/>
      <c r="AT204" s="169">
        <v>1622</v>
      </c>
      <c r="AU204" s="222">
        <f t="shared" si="40"/>
        <v>1</v>
      </c>
      <c r="AV204" s="99">
        <f>IF(ISNA(MATCH($AT204,'Overlap Study'!$BU$166:$BU$213,0)),0,1)</f>
        <v>1</v>
      </c>
      <c r="AW204" s="99">
        <f>IF(ISNA(MATCH(AT204,'Overlap Study'!BJ$166:BJ$213,0)),0,1)</f>
        <v>0</v>
      </c>
      <c r="AX204" s="99">
        <f>IF(ISNA(MATCH($AT204,'Overlap Study'!AZ$166:AZ$213,0)),0,1)</f>
        <v>0</v>
      </c>
      <c r="AY204" s="99">
        <f>IF(ISNA(MATCH($AT204,'Overlap Study'!AT$166:AT$213,0)),0,1)</f>
        <v>0</v>
      </c>
      <c r="AZ204" s="99">
        <f>IF(ISNA(MATCH($AT204,'Overlap Study'!AN$166:AN$213,0)),0,1)</f>
        <v>0</v>
      </c>
      <c r="BA204" s="99">
        <f>IF(ISNA(MATCH($AT204,'Overlap Study'!AH$166:AH$213,0)),0,1)</f>
        <v>0</v>
      </c>
      <c r="BB204" s="117">
        <f>IF(ISNA(MATCH(AT204,'Overlap Study'!$AB$166:$AB$213,0)),0,1)</f>
        <v>0</v>
      </c>
      <c r="BC204" s="99">
        <f>IF(ISNA(MATCH($AT204,'Overlap Study'!$V$166:$V$213,0)),0,1)</f>
        <v>0</v>
      </c>
      <c r="BD204" s="99">
        <f>IF(ISNA(MATCH($AT204,'Overlap Study'!$P$166:$P$213,0)),0,1)</f>
        <v>0</v>
      </c>
      <c r="BE204" s="99"/>
      <c r="BF204" s="110"/>
    </row>
    <row r="205" spans="2:58">
      <c r="B205" s="109">
        <v>93</v>
      </c>
      <c r="C205" s="99">
        <f t="shared" si="43"/>
        <v>6</v>
      </c>
      <c r="D205" s="110">
        <f t="shared" si="44"/>
        <v>6</v>
      </c>
      <c r="F205" s="111">
        <v>9</v>
      </c>
      <c r="G205" s="202">
        <f t="shared" si="45"/>
        <v>1</v>
      </c>
      <c r="H205" s="10">
        <v>1</v>
      </c>
      <c r="AB205" s="123">
        <f t="shared" si="42"/>
        <v>204</v>
      </c>
      <c r="AC205">
        <f t="shared" ca="1" si="41"/>
        <v>1</v>
      </c>
      <c r="AD205" s="109">
        <v>1</v>
      </c>
      <c r="AE205" s="109">
        <f ca="1">SUM(INDIRECT(CONCATENATE(AA$5,AB205+1)):INDIRECT(CONCATENATE(AA$6,AB205+1)))</f>
        <v>1</v>
      </c>
      <c r="AF205" s="117">
        <f>IF(ISNA(MATCH(AD205,'Overlap Study'!BU$62:BU$157,0)),0,1)</f>
        <v>0</v>
      </c>
      <c r="AG205" s="99">
        <f>IF(ISNA(MATCH(AD205,'Overlap Study'!BJ$62:BJ$157,0)),0,1)</f>
        <v>0</v>
      </c>
      <c r="AH205" s="99">
        <f>IF(ISNA(MATCH($AD205,'Overlap Study'!AZ$62:AZ$157,0)),0,1)</f>
        <v>0</v>
      </c>
      <c r="AI205" s="99">
        <f>IF(ISNA(MATCH($AD205,'Overlap Study'!AT$62:AT$157,0)),0,1)</f>
        <v>0</v>
      </c>
      <c r="AJ205" s="99">
        <f>IF(ISNA(MATCH($AD205,'Overlap Study'!AN$62:AN$157,0)),0,1)</f>
        <v>0</v>
      </c>
      <c r="AK205" s="110">
        <f>IF(ISNA(MATCH($AD205,'Overlap Study'!AH$62:AH$157,0)),0,1)</f>
        <v>0</v>
      </c>
      <c r="AL205" s="117">
        <f>IF(ISNA(MATCH($AD205,'Overlap Study'!AB$62:AB$157,0)),0,1)</f>
        <v>0</v>
      </c>
      <c r="AM205" s="99">
        <f>IF(ISNA(MATCH($AD205,'Overlap Study'!V$62:V$157,0)),0,1)</f>
        <v>0</v>
      </c>
      <c r="AN205" s="99">
        <f>IF(ISNA(MATCH($AD205,'Overlap Study'!P$62:P$157,0)),0,1)</f>
        <v>1</v>
      </c>
      <c r="AO205" s="99">
        <f>IF(ISNA(MATCH($AD205,'Overlap Study'!H$53:H$132,0)),0,1)</f>
        <v>0</v>
      </c>
      <c r="AP205" s="110">
        <f>IF(ISNA(MATCH($AD205,'Overlap Study'!B$53:B$100,0)),0,1)</f>
        <v>0</v>
      </c>
      <c r="AR205" s="100"/>
      <c r="AT205" s="169">
        <v>1647</v>
      </c>
      <c r="AU205" s="222">
        <f t="shared" si="40"/>
        <v>1</v>
      </c>
      <c r="AV205" s="99">
        <f>IF(ISNA(MATCH($AT205,'Overlap Study'!$BU$166:$BU$213,0)),0,1)</f>
        <v>0</v>
      </c>
      <c r="AW205" s="99">
        <f>IF(ISNA(MATCH(AT205,'Overlap Study'!BJ$166:BJ$213,0)),0,1)</f>
        <v>0</v>
      </c>
      <c r="AX205" s="99">
        <f>IF(ISNA(MATCH($AT205,'Overlap Study'!AZ$166:AZ$213,0)),0,1)</f>
        <v>0</v>
      </c>
      <c r="AY205" s="99">
        <f>IF(ISNA(MATCH($AT205,'Overlap Study'!AT$166:AT$213,0)),0,1)</f>
        <v>0</v>
      </c>
      <c r="AZ205" s="99">
        <f>IF(ISNA(MATCH($AT205,'Overlap Study'!AN$166:AN$213,0)),0,1)</f>
        <v>0</v>
      </c>
      <c r="BA205" s="99">
        <f>IF(ISNA(MATCH($AT205,'Overlap Study'!AH$166:AH$213,0)),0,1)</f>
        <v>1</v>
      </c>
      <c r="BB205" s="117">
        <f>IF(ISNA(MATCH(AT205,'Overlap Study'!$AB$166:$AB$213,0)),0,1)</f>
        <v>0</v>
      </c>
      <c r="BC205" s="99">
        <f>IF(ISNA(MATCH($AT205,'Overlap Study'!$V$166:$V$213,0)),0,1)</f>
        <v>0</v>
      </c>
      <c r="BD205" s="99">
        <f>IF(ISNA(MATCH($AT205,'Overlap Study'!$P$166:$P$213,0)),0,1)</f>
        <v>0</v>
      </c>
      <c r="BE205" s="99"/>
      <c r="BF205" s="110"/>
    </row>
    <row r="206" spans="2:58">
      <c r="B206" s="109">
        <v>94</v>
      </c>
      <c r="C206" s="99">
        <f t="shared" si="43"/>
        <v>1</v>
      </c>
      <c r="D206" s="110">
        <f t="shared" si="44"/>
        <v>1</v>
      </c>
      <c r="F206" s="109">
        <v>21</v>
      </c>
      <c r="G206" s="202">
        <f t="shared" si="45"/>
        <v>1</v>
      </c>
      <c r="H206" s="10">
        <v>1</v>
      </c>
      <c r="AB206" s="123">
        <f t="shared" si="42"/>
        <v>205</v>
      </c>
      <c r="AC206">
        <f t="shared" ca="1" si="41"/>
        <v>1</v>
      </c>
      <c r="AD206" s="111">
        <v>9</v>
      </c>
      <c r="AE206" s="109">
        <f ca="1">SUM(INDIRECT(CONCATENATE(AA$5,AB206+1)):INDIRECT(CONCATENATE(AA$6,AB206+1)))</f>
        <v>1</v>
      </c>
      <c r="AF206" s="117">
        <f>IF(ISNA(MATCH(AD206,'Overlap Study'!BU$62:BU$157,0)),0,1)</f>
        <v>0</v>
      </c>
      <c r="AG206" s="99">
        <f>IF(ISNA(MATCH(AD206,'Overlap Study'!BJ$62:BJ$157,0)),0,1)</f>
        <v>0</v>
      </c>
      <c r="AH206" s="99">
        <f>IF(ISNA(MATCH($AD206,'Overlap Study'!AZ$62:AZ$157,0)),0,1)</f>
        <v>0</v>
      </c>
      <c r="AI206" s="99">
        <f>IF(ISNA(MATCH($AD206,'Overlap Study'!AT$62:AT$157,0)),0,1)</f>
        <v>0</v>
      </c>
      <c r="AJ206" s="99">
        <f>IF(ISNA(MATCH($AD206,'Overlap Study'!AN$62:AN$157,0)),0,1)</f>
        <v>0</v>
      </c>
      <c r="AK206" s="110">
        <f>IF(ISNA(MATCH($AD206,'Overlap Study'!AH$62:AH$157,0)),0,1)</f>
        <v>0</v>
      </c>
      <c r="AL206" s="117">
        <f>IF(ISNA(MATCH($AD206,'Overlap Study'!AB$62:AB$157,0)),0,1)</f>
        <v>0</v>
      </c>
      <c r="AM206" s="99">
        <f>IF(ISNA(MATCH($AD206,'Overlap Study'!V$62:V$157,0)),0,1)</f>
        <v>1</v>
      </c>
      <c r="AN206" s="99">
        <f>IF(ISNA(MATCH($AD206,'Overlap Study'!P$62:P$157,0)),0,1)</f>
        <v>0</v>
      </c>
      <c r="AO206" s="99">
        <f>IF(ISNA(MATCH($AD206,'Overlap Study'!H$53:H$132,0)),0,1)</f>
        <v>0</v>
      </c>
      <c r="AP206" s="110">
        <f>IF(ISNA(MATCH($AD206,'Overlap Study'!B$53:B$100,0)),0,1)</f>
        <v>0</v>
      </c>
      <c r="AR206" s="158"/>
      <c r="AT206" s="171">
        <v>1649</v>
      </c>
      <c r="AU206" s="222">
        <f t="shared" si="40"/>
        <v>1</v>
      </c>
      <c r="AV206" s="99">
        <f>IF(ISNA(MATCH($AT206,'Overlap Study'!$BU$166:$BU$213,0)),0,1)</f>
        <v>0</v>
      </c>
      <c r="AW206" s="99">
        <f>IF(ISNA(MATCH(AT206,'Overlap Study'!BJ$166:BJ$213,0)),0,1)</f>
        <v>1</v>
      </c>
      <c r="AX206" s="99">
        <f>IF(ISNA(MATCH($AT206,'Overlap Study'!AZ$166:AZ$213,0)),0,1)</f>
        <v>0</v>
      </c>
      <c r="AY206" s="99">
        <f>IF(ISNA(MATCH($AT206,'Overlap Study'!AT$166:AT$213,0)),0,1)</f>
        <v>0</v>
      </c>
      <c r="AZ206" s="99">
        <f>IF(ISNA(MATCH($AT206,'Overlap Study'!AN$166:AN$213,0)),0,1)</f>
        <v>0</v>
      </c>
      <c r="BA206" s="99">
        <f>IF(ISNA(MATCH($AT206,'Overlap Study'!AH$166:AH$213,0)),0,1)</f>
        <v>0</v>
      </c>
      <c r="BB206" s="117">
        <f>IF(ISNA(MATCH(AT206,'Overlap Study'!$AB$166:$AB$213,0)),0,1)</f>
        <v>0</v>
      </c>
      <c r="BC206" s="99">
        <f>IF(ISNA(MATCH($AT206,'Overlap Study'!$V$166:$V$213,0)),0,1)</f>
        <v>0</v>
      </c>
      <c r="BD206" s="99">
        <f>IF(ISNA(MATCH($AT206,'Overlap Study'!$P$166:$P$213,0)),0,1)</f>
        <v>0</v>
      </c>
      <c r="BE206" s="99"/>
      <c r="BF206" s="110"/>
    </row>
    <row r="207" spans="2:58">
      <c r="B207" s="109">
        <v>100</v>
      </c>
      <c r="C207" s="99">
        <f t="shared" si="43"/>
        <v>1</v>
      </c>
      <c r="D207" s="110">
        <f t="shared" si="44"/>
        <v>0</v>
      </c>
      <c r="F207" s="109">
        <v>28</v>
      </c>
      <c r="G207" s="202">
        <f t="shared" si="45"/>
        <v>1</v>
      </c>
      <c r="H207" s="10">
        <v>1</v>
      </c>
      <c r="AB207" s="123">
        <f t="shared" si="42"/>
        <v>206</v>
      </c>
      <c r="AC207">
        <f t="shared" ca="1" si="41"/>
        <v>1</v>
      </c>
      <c r="AD207" s="109">
        <v>21</v>
      </c>
      <c r="AE207" s="109">
        <f ca="1">SUM(INDIRECT(CONCATENATE(AA$5,AB207+1)):INDIRECT(CONCATENATE(AA$6,AB207+1)))</f>
        <v>1</v>
      </c>
      <c r="AF207" s="117">
        <f>IF(ISNA(MATCH(AD207,'Overlap Study'!BU$62:BU$157,0)),0,1)</f>
        <v>0</v>
      </c>
      <c r="AG207" s="99">
        <f>IF(ISNA(MATCH(AD207,'Overlap Study'!BJ$62:BJ$157,0)),0,1)</f>
        <v>0</v>
      </c>
      <c r="AH207" s="99">
        <f>IF(ISNA(MATCH($AD207,'Overlap Study'!AZ$62:AZ$157,0)),0,1)</f>
        <v>0</v>
      </c>
      <c r="AI207" s="99">
        <f>IF(ISNA(MATCH($AD207,'Overlap Study'!AT$62:AT$157,0)),0,1)</f>
        <v>0</v>
      </c>
      <c r="AJ207" s="99">
        <f>IF(ISNA(MATCH($AD207,'Overlap Study'!AN$62:AN$157,0)),0,1)</f>
        <v>0</v>
      </c>
      <c r="AK207" s="110">
        <f>IF(ISNA(MATCH($AD207,'Overlap Study'!AH$62:AH$157,0)),0,1)</f>
        <v>0</v>
      </c>
      <c r="AL207" s="117">
        <f>IF(ISNA(MATCH($AD207,'Overlap Study'!AB$62:AB$157,0)),0,1)</f>
        <v>0</v>
      </c>
      <c r="AM207" s="99">
        <f>IF(ISNA(MATCH($AD207,'Overlap Study'!V$62:V$157,0)),0,1)</f>
        <v>0</v>
      </c>
      <c r="AN207" s="99">
        <f>IF(ISNA(MATCH($AD207,'Overlap Study'!P$62:P$157,0)),0,1)</f>
        <v>0</v>
      </c>
      <c r="AO207" s="99">
        <f>IF(ISNA(MATCH($AD207,'Overlap Study'!H$53:H$132,0)),0,1)</f>
        <v>1</v>
      </c>
      <c r="AP207" s="110">
        <f>IF(ISNA(MATCH($AD207,'Overlap Study'!B$53:B$100,0)),0,1)</f>
        <v>0</v>
      </c>
      <c r="AR207" s="100"/>
      <c r="AT207" s="171">
        <v>1676</v>
      </c>
      <c r="AU207" s="222">
        <f t="shared" si="40"/>
        <v>1</v>
      </c>
      <c r="AV207" s="99">
        <f>IF(ISNA(MATCH($AT207,'Overlap Study'!$BU$166:$BU$213,0)),0,1)</f>
        <v>1</v>
      </c>
      <c r="AW207" s="99">
        <f>IF(ISNA(MATCH(AT207,'Overlap Study'!BJ$166:BJ$213,0)),0,1)</f>
        <v>0</v>
      </c>
      <c r="AX207" s="99">
        <f>IF(ISNA(MATCH($AT207,'Overlap Study'!AZ$166:AZ$213,0)),0,1)</f>
        <v>0</v>
      </c>
      <c r="AY207" s="99">
        <f>IF(ISNA(MATCH($AT207,'Overlap Study'!AT$166:AT$213,0)),0,1)</f>
        <v>0</v>
      </c>
      <c r="AZ207" s="99">
        <f>IF(ISNA(MATCH($AT207,'Overlap Study'!AN$166:AN$213,0)),0,1)</f>
        <v>0</v>
      </c>
      <c r="BA207" s="99">
        <f>IF(ISNA(MATCH($AT207,'Overlap Study'!AH$166:AH$213,0)),0,1)</f>
        <v>0</v>
      </c>
      <c r="BB207" s="117">
        <f>IF(ISNA(MATCH(AT207,'Overlap Study'!$AB$166:$AB$213,0)),0,1)</f>
        <v>0</v>
      </c>
      <c r="BC207" s="99">
        <f>IF(ISNA(MATCH($AT207,'Overlap Study'!$V$166:$V$213,0)),0,1)</f>
        <v>0</v>
      </c>
      <c r="BD207" s="99">
        <f>IF(ISNA(MATCH($AT207,'Overlap Study'!$P$166:$P$213,0)),0,1)</f>
        <v>0</v>
      </c>
      <c r="BE207" s="99"/>
      <c r="BF207" s="110"/>
    </row>
    <row r="208" spans="2:58">
      <c r="B208" s="109">
        <v>100</v>
      </c>
      <c r="C208" s="99">
        <f t="shared" si="43"/>
        <v>2</v>
      </c>
      <c r="D208" s="110">
        <f t="shared" si="44"/>
        <v>2</v>
      </c>
      <c r="F208" s="109">
        <v>31</v>
      </c>
      <c r="G208" s="202">
        <f t="shared" si="45"/>
        <v>1</v>
      </c>
      <c r="H208" s="10">
        <v>1</v>
      </c>
      <c r="AB208" s="123">
        <f t="shared" si="42"/>
        <v>207</v>
      </c>
      <c r="AC208">
        <f t="shared" ca="1" si="41"/>
        <v>1</v>
      </c>
      <c r="AD208" s="109">
        <v>28</v>
      </c>
      <c r="AE208" s="109">
        <f ca="1">SUM(INDIRECT(CONCATENATE(AA$5,AB208+1)):INDIRECT(CONCATENATE(AA$6,AB208+1)))</f>
        <v>1</v>
      </c>
      <c r="AF208" s="117">
        <f>IF(ISNA(MATCH(AD208,'Overlap Study'!BU$62:BU$157,0)),0,1)</f>
        <v>0</v>
      </c>
      <c r="AG208" s="99">
        <f>IF(ISNA(MATCH(AD208,'Overlap Study'!BJ$62:BJ$157,0)),0,1)</f>
        <v>0</v>
      </c>
      <c r="AH208" s="99">
        <f>IF(ISNA(MATCH($AD208,'Overlap Study'!AZ$62:AZ$157,0)),0,1)</f>
        <v>0</v>
      </c>
      <c r="AI208" s="99">
        <f>IF(ISNA(MATCH($AD208,'Overlap Study'!AT$62:AT$157,0)),0,1)</f>
        <v>0</v>
      </c>
      <c r="AJ208" s="99">
        <f>IF(ISNA(MATCH($AD208,'Overlap Study'!AN$62:AN$157,0)),0,1)</f>
        <v>0</v>
      </c>
      <c r="AK208" s="110">
        <f>IF(ISNA(MATCH($AD208,'Overlap Study'!AH$62:AH$157,0)),0,1)</f>
        <v>0</v>
      </c>
      <c r="AL208" s="117">
        <f>IF(ISNA(MATCH($AD208,'Overlap Study'!AB$62:AB$157,0)),0,1)</f>
        <v>0</v>
      </c>
      <c r="AM208" s="99">
        <f>IF(ISNA(MATCH($AD208,'Overlap Study'!V$62:V$157,0)),0,1)</f>
        <v>0</v>
      </c>
      <c r="AN208" s="99">
        <f>IF(ISNA(MATCH($AD208,'Overlap Study'!P$62:P$157,0)),0,1)</f>
        <v>0</v>
      </c>
      <c r="AO208" s="99">
        <f>IF(ISNA(MATCH($AD208,'Overlap Study'!H$53:H$132,0)),0,1)</f>
        <v>0</v>
      </c>
      <c r="AP208" s="110">
        <f>IF(ISNA(MATCH($AD208,'Overlap Study'!B$53:B$100,0)),0,1)</f>
        <v>1</v>
      </c>
      <c r="AR208" s="100"/>
      <c r="AT208" s="169">
        <v>1712</v>
      </c>
      <c r="AU208" s="222">
        <f t="shared" si="40"/>
        <v>1</v>
      </c>
      <c r="AV208" s="99">
        <f>IF(ISNA(MATCH($AT208,'Overlap Study'!$BU$166:$BU$213,0)),0,1)</f>
        <v>0</v>
      </c>
      <c r="AW208" s="99">
        <f>IF(ISNA(MATCH(AT208,'Overlap Study'!BJ$166:BJ$213,0)),0,1)</f>
        <v>0</v>
      </c>
      <c r="AX208" s="99">
        <f>IF(ISNA(MATCH($AT208,'Overlap Study'!AZ$166:AZ$213,0)),0,1)</f>
        <v>0</v>
      </c>
      <c r="AY208" s="99">
        <f>IF(ISNA(MATCH($AT208,'Overlap Study'!AT$166:AT$213,0)),0,1)</f>
        <v>1</v>
      </c>
      <c r="AZ208" s="99">
        <f>IF(ISNA(MATCH($AT208,'Overlap Study'!AN$166:AN$213,0)),0,1)</f>
        <v>0</v>
      </c>
      <c r="BA208" s="99">
        <f>IF(ISNA(MATCH($AT208,'Overlap Study'!AH$166:AH$213,0)),0,1)</f>
        <v>0</v>
      </c>
      <c r="BB208" s="117">
        <f>IF(ISNA(MATCH(AT208,'Overlap Study'!$AB$166:$AB$213,0)),0,1)</f>
        <v>0</v>
      </c>
      <c r="BC208" s="99">
        <f>IF(ISNA(MATCH($AT208,'Overlap Study'!$V$166:$V$213,0)),0,1)</f>
        <v>0</v>
      </c>
      <c r="BD208" s="99">
        <f>IF(ISNA(MATCH($AT208,'Overlap Study'!$P$166:$P$213,0)),0,1)</f>
        <v>0</v>
      </c>
      <c r="BE208" s="99"/>
      <c r="BF208" s="110"/>
    </row>
    <row r="209" spans="2:58">
      <c r="B209" s="109">
        <v>102</v>
      </c>
      <c r="C209" s="99">
        <f t="shared" si="43"/>
        <v>1</v>
      </c>
      <c r="D209" s="110">
        <f t="shared" si="44"/>
        <v>0</v>
      </c>
      <c r="F209" s="111">
        <v>34</v>
      </c>
      <c r="G209" s="202">
        <f t="shared" si="45"/>
        <v>1</v>
      </c>
      <c r="H209" s="10">
        <v>1</v>
      </c>
      <c r="AB209" s="123">
        <f t="shared" si="42"/>
        <v>208</v>
      </c>
      <c r="AC209">
        <f t="shared" ca="1" si="41"/>
        <v>1</v>
      </c>
      <c r="AD209" s="109">
        <v>31</v>
      </c>
      <c r="AE209" s="109">
        <f ca="1">SUM(INDIRECT(CONCATENATE(AA$5,AB209+1)):INDIRECT(CONCATENATE(AA$6,AB209+1)))</f>
        <v>1</v>
      </c>
      <c r="AF209" s="117">
        <f>IF(ISNA(MATCH(AD209,'Overlap Study'!BU$62:BU$157,0)),0,1)</f>
        <v>0</v>
      </c>
      <c r="AG209" s="99">
        <f>IF(ISNA(MATCH(AD209,'Overlap Study'!BJ$62:BJ$157,0)),0,1)</f>
        <v>0</v>
      </c>
      <c r="AH209" s="99">
        <f>IF(ISNA(MATCH($AD209,'Overlap Study'!AZ$62:AZ$157,0)),0,1)</f>
        <v>0</v>
      </c>
      <c r="AI209" s="99">
        <f>IF(ISNA(MATCH($AD209,'Overlap Study'!AT$62:AT$157,0)),0,1)</f>
        <v>0</v>
      </c>
      <c r="AJ209" s="99">
        <f>IF(ISNA(MATCH($AD209,'Overlap Study'!AN$62:AN$157,0)),0,1)</f>
        <v>0</v>
      </c>
      <c r="AK209" s="110">
        <f>IF(ISNA(MATCH($AD209,'Overlap Study'!AH$62:AH$157,0)),0,1)</f>
        <v>0</v>
      </c>
      <c r="AL209" s="117">
        <f>IF(ISNA(MATCH($AD209,'Overlap Study'!AB$62:AB$157,0)),0,1)</f>
        <v>0</v>
      </c>
      <c r="AM209" s="99">
        <f>IF(ISNA(MATCH($AD209,'Overlap Study'!V$62:V$157,0)),0,1)</f>
        <v>0</v>
      </c>
      <c r="AN209" s="99">
        <f>IF(ISNA(MATCH($AD209,'Overlap Study'!P$62:P$157,0)),0,1)</f>
        <v>0</v>
      </c>
      <c r="AO209" s="99">
        <f>IF(ISNA(MATCH($AD209,'Overlap Study'!H$53:H$132,0)),0,1)</f>
        <v>1</v>
      </c>
      <c r="AP209" s="110">
        <f>IF(ISNA(MATCH($AD209,'Overlap Study'!B$53:B$100,0)),0,1)</f>
        <v>0</v>
      </c>
      <c r="AR209" s="100"/>
      <c r="AT209" s="171">
        <v>1714</v>
      </c>
      <c r="AU209" s="222">
        <f t="shared" si="40"/>
        <v>1</v>
      </c>
      <c r="AV209" s="99">
        <f>IF(ISNA(MATCH($AT209,'Overlap Study'!$BU$166:$BU$213,0)),0,1)</f>
        <v>1</v>
      </c>
      <c r="AW209" s="99">
        <f>IF(ISNA(MATCH(AT209,'Overlap Study'!BJ$166:BJ$213,0)),0,1)</f>
        <v>0</v>
      </c>
      <c r="AX209" s="99">
        <f>IF(ISNA(MATCH($AT209,'Overlap Study'!AZ$166:AZ$213,0)),0,1)</f>
        <v>0</v>
      </c>
      <c r="AY209" s="99">
        <f>IF(ISNA(MATCH($AT209,'Overlap Study'!AT$166:AT$213,0)),0,1)</f>
        <v>0</v>
      </c>
      <c r="AZ209" s="99">
        <f>IF(ISNA(MATCH($AT209,'Overlap Study'!AN$166:AN$213,0)),0,1)</f>
        <v>0</v>
      </c>
      <c r="BA209" s="99">
        <f>IF(ISNA(MATCH($AT209,'Overlap Study'!AH$166:AH$213,0)),0,1)</f>
        <v>0</v>
      </c>
      <c r="BB209" s="117">
        <f>IF(ISNA(MATCH(AT209,'Overlap Study'!$AB$166:$AB$213,0)),0,1)</f>
        <v>0</v>
      </c>
      <c r="BC209" s="99">
        <f>IF(ISNA(MATCH($AT209,'Overlap Study'!$V$166:$V$213,0)),0,1)</f>
        <v>0</v>
      </c>
      <c r="BD209" s="99">
        <f>IF(ISNA(MATCH($AT209,'Overlap Study'!$P$166:$P$213,0)),0,1)</f>
        <v>0</v>
      </c>
      <c r="BE209" s="99"/>
      <c r="BF209" s="110"/>
    </row>
    <row r="210" spans="2:58">
      <c r="B210" s="211">
        <v>102</v>
      </c>
      <c r="C210" s="99">
        <f t="shared" si="43"/>
        <v>2</v>
      </c>
      <c r="D210" s="110">
        <f t="shared" si="44"/>
        <v>0</v>
      </c>
      <c r="F210" s="109">
        <v>38</v>
      </c>
      <c r="G210" s="202">
        <f t="shared" si="45"/>
        <v>1</v>
      </c>
      <c r="H210" s="10">
        <v>1</v>
      </c>
      <c r="AB210" s="123">
        <f t="shared" si="42"/>
        <v>209</v>
      </c>
      <c r="AC210">
        <f t="shared" ca="1" si="41"/>
        <v>1</v>
      </c>
      <c r="AD210" s="111">
        <v>34</v>
      </c>
      <c r="AE210" s="109">
        <f ca="1">SUM(INDIRECT(CONCATENATE(AA$5,AB210+1)):INDIRECT(CONCATENATE(AA$6,AB210+1)))</f>
        <v>1</v>
      </c>
      <c r="AF210" s="117">
        <f>IF(ISNA(MATCH(AD210,'Overlap Study'!BU$62:BU$157,0)),0,1)</f>
        <v>0</v>
      </c>
      <c r="AG210" s="99">
        <f>IF(ISNA(MATCH(AD210,'Overlap Study'!BJ$62:BJ$157,0)),0,1)</f>
        <v>0</v>
      </c>
      <c r="AH210" s="99">
        <f>IF(ISNA(MATCH($AD210,'Overlap Study'!AZ$62:AZ$157,0)),0,1)</f>
        <v>0</v>
      </c>
      <c r="AI210" s="99">
        <f>IF(ISNA(MATCH($AD210,'Overlap Study'!AT$62:AT$157,0)),0,1)</f>
        <v>0</v>
      </c>
      <c r="AJ210" s="99">
        <f>IF(ISNA(MATCH($AD210,'Overlap Study'!AN$62:AN$157,0)),0,1)</f>
        <v>0</v>
      </c>
      <c r="AK210" s="110">
        <f>IF(ISNA(MATCH($AD210,'Overlap Study'!AH$62:AH$157,0)),0,1)</f>
        <v>0</v>
      </c>
      <c r="AL210" s="117">
        <f>IF(ISNA(MATCH($AD210,'Overlap Study'!AB$62:AB$157,0)),0,1)</f>
        <v>0</v>
      </c>
      <c r="AM210" s="99">
        <f>IF(ISNA(MATCH($AD210,'Overlap Study'!V$62:V$157,0)),0,1)</f>
        <v>1</v>
      </c>
      <c r="AN210" s="99">
        <f>IF(ISNA(MATCH($AD210,'Overlap Study'!P$62:P$157,0)),0,1)</f>
        <v>0</v>
      </c>
      <c r="AO210" s="99">
        <f>IF(ISNA(MATCH($AD210,'Overlap Study'!H$53:H$132,0)),0,1)</f>
        <v>0</v>
      </c>
      <c r="AP210" s="110">
        <f>IF(ISNA(MATCH($AD210,'Overlap Study'!B$53:B$100,0)),0,1)</f>
        <v>0</v>
      </c>
      <c r="AR210" s="100"/>
      <c r="AT210" s="169">
        <v>1732</v>
      </c>
      <c r="AU210" s="222">
        <f t="shared" si="40"/>
        <v>1</v>
      </c>
      <c r="AV210" s="99">
        <f>IF(ISNA(MATCH($AT210,'Overlap Study'!$BU$166:$BU$213,0)),0,1)</f>
        <v>0</v>
      </c>
      <c r="AW210" s="99">
        <f>IF(ISNA(MATCH(AT210,'Overlap Study'!BJ$166:BJ$213,0)),0,1)</f>
        <v>0</v>
      </c>
      <c r="AX210" s="99">
        <f>IF(ISNA(MATCH($AT210,'Overlap Study'!AZ$166:AZ$213,0)),0,1)</f>
        <v>0</v>
      </c>
      <c r="AY210" s="99">
        <f>IF(ISNA(MATCH($AT210,'Overlap Study'!AT$166:AT$213,0)),0,1)</f>
        <v>1</v>
      </c>
      <c r="AZ210" s="99">
        <f>IF(ISNA(MATCH($AT210,'Overlap Study'!AN$166:AN$213,0)),0,1)</f>
        <v>0</v>
      </c>
      <c r="BA210" s="99">
        <f>IF(ISNA(MATCH($AT210,'Overlap Study'!AH$166:AH$213,0)),0,1)</f>
        <v>0</v>
      </c>
      <c r="BB210" s="117">
        <f>IF(ISNA(MATCH(AT210,'Overlap Study'!$AB$166:$AB$213,0)),0,1)</f>
        <v>0</v>
      </c>
      <c r="BC210" s="99">
        <f>IF(ISNA(MATCH($AT210,'Overlap Study'!$V$166:$V$213,0)),0,1)</f>
        <v>0</v>
      </c>
      <c r="BD210" s="99">
        <f>IF(ISNA(MATCH($AT210,'Overlap Study'!$P$166:$P$213,0)),0,1)</f>
        <v>0</v>
      </c>
      <c r="BE210" s="99"/>
      <c r="BF210" s="110"/>
    </row>
    <row r="211" spans="2:58">
      <c r="B211" s="211">
        <v>102</v>
      </c>
      <c r="C211" s="99">
        <f t="shared" si="43"/>
        <v>3</v>
      </c>
      <c r="D211" s="110">
        <f t="shared" si="44"/>
        <v>3</v>
      </c>
      <c r="F211" s="109">
        <v>53</v>
      </c>
      <c r="G211" s="202">
        <f t="shared" si="45"/>
        <v>1</v>
      </c>
      <c r="H211" s="10">
        <v>1</v>
      </c>
      <c r="AB211" s="123">
        <f t="shared" si="42"/>
        <v>210</v>
      </c>
      <c r="AC211">
        <f t="shared" ca="1" si="41"/>
        <v>1</v>
      </c>
      <c r="AD211" s="109">
        <v>38</v>
      </c>
      <c r="AE211" s="109">
        <f ca="1">SUM(INDIRECT(CONCATENATE(AA$5,AB211+1)):INDIRECT(CONCATENATE(AA$6,AB211+1)))</f>
        <v>1</v>
      </c>
      <c r="AF211" s="117">
        <f>IF(ISNA(MATCH(AD211,'Overlap Study'!BU$62:BU$157,0)),0,1)</f>
        <v>0</v>
      </c>
      <c r="AG211" s="99">
        <f>IF(ISNA(MATCH(AD211,'Overlap Study'!BJ$62:BJ$157,0)),0,1)</f>
        <v>0</v>
      </c>
      <c r="AH211" s="99">
        <f>IF(ISNA(MATCH($AD211,'Overlap Study'!AZ$62:AZ$157,0)),0,1)</f>
        <v>0</v>
      </c>
      <c r="AI211" s="99">
        <f>IF(ISNA(MATCH($AD211,'Overlap Study'!AT$62:AT$157,0)),0,1)</f>
        <v>0</v>
      </c>
      <c r="AJ211" s="99">
        <f>IF(ISNA(MATCH($AD211,'Overlap Study'!AN$62:AN$157,0)),0,1)</f>
        <v>0</v>
      </c>
      <c r="AK211" s="110">
        <f>IF(ISNA(MATCH($AD211,'Overlap Study'!AH$62:AH$157,0)),0,1)</f>
        <v>0</v>
      </c>
      <c r="AL211" s="117">
        <f>IF(ISNA(MATCH($AD211,'Overlap Study'!AB$62:AB$157,0)),0,1)</f>
        <v>0</v>
      </c>
      <c r="AM211" s="99">
        <f>IF(ISNA(MATCH($AD211,'Overlap Study'!V$62:V$157,0)),0,1)</f>
        <v>0</v>
      </c>
      <c r="AN211" s="99">
        <f>IF(ISNA(MATCH($AD211,'Overlap Study'!P$62:P$157,0)),0,1)</f>
        <v>0</v>
      </c>
      <c r="AO211" s="99">
        <f>IF(ISNA(MATCH($AD211,'Overlap Study'!H$53:H$132,0)),0,1)</f>
        <v>1</v>
      </c>
      <c r="AP211" s="110">
        <f>IF(ISNA(MATCH($AD211,'Overlap Study'!B$53:B$100,0)),0,1)</f>
        <v>0</v>
      </c>
      <c r="AR211" s="100"/>
      <c r="AT211" s="169">
        <v>1816</v>
      </c>
      <c r="AU211" s="222">
        <f t="shared" si="40"/>
        <v>1</v>
      </c>
      <c r="AV211" s="99">
        <f>IF(ISNA(MATCH($AT211,'Overlap Study'!$BU$166:$BU$213,0)),0,1)</f>
        <v>0</v>
      </c>
      <c r="AW211" s="99">
        <f>IF(ISNA(MATCH(AT211,'Overlap Study'!BJ$166:BJ$213,0)),0,1)</f>
        <v>0</v>
      </c>
      <c r="AX211" s="99">
        <f>IF(ISNA(MATCH($AT211,'Overlap Study'!AZ$166:AZ$213,0)),0,1)</f>
        <v>0</v>
      </c>
      <c r="AY211" s="99">
        <f>IF(ISNA(MATCH($AT211,'Overlap Study'!AT$166:AT$213,0)),0,1)</f>
        <v>1</v>
      </c>
      <c r="AZ211" s="99">
        <f>IF(ISNA(MATCH($AT211,'Overlap Study'!AN$166:AN$213,0)),0,1)</f>
        <v>0</v>
      </c>
      <c r="BA211" s="99">
        <f>IF(ISNA(MATCH($AT211,'Overlap Study'!AH$166:AH$213,0)),0,1)</f>
        <v>0</v>
      </c>
      <c r="BB211" s="117">
        <f>IF(ISNA(MATCH(AT211,'Overlap Study'!$AB$166:$AB$213,0)),0,1)</f>
        <v>0</v>
      </c>
      <c r="BC211" s="99">
        <f>IF(ISNA(MATCH($AT211,'Overlap Study'!$V$166:$V$213,0)),0,1)</f>
        <v>0</v>
      </c>
      <c r="BD211" s="99">
        <f>IF(ISNA(MATCH($AT211,'Overlap Study'!$P$166:$P$213,0)),0,1)</f>
        <v>0</v>
      </c>
      <c r="BE211" s="99"/>
      <c r="BF211" s="110"/>
    </row>
    <row r="212" spans="2:58">
      <c r="B212" s="111">
        <v>103</v>
      </c>
      <c r="C212" s="99">
        <f t="shared" si="43"/>
        <v>1</v>
      </c>
      <c r="D212" s="110">
        <f t="shared" si="44"/>
        <v>0</v>
      </c>
      <c r="F212" s="109">
        <v>58</v>
      </c>
      <c r="G212" s="202">
        <f t="shared" si="45"/>
        <v>1</v>
      </c>
      <c r="H212" s="10">
        <v>1</v>
      </c>
      <c r="AB212" s="123">
        <f t="shared" si="42"/>
        <v>211</v>
      </c>
      <c r="AC212">
        <f t="shared" ca="1" si="41"/>
        <v>1</v>
      </c>
      <c r="AD212" s="211">
        <v>51</v>
      </c>
      <c r="AE212" s="109">
        <f ca="1">SUM(INDIRECT(CONCATENATE(AA$5,AB212+1)):INDIRECT(CONCATENATE(AA$6,AB212+1)))</f>
        <v>1</v>
      </c>
      <c r="AF212" s="117">
        <f>IF(ISNA(MATCH(AD212,'Overlap Study'!BU$62:BU$157,0)),0,1)</f>
        <v>1</v>
      </c>
      <c r="AG212" s="99">
        <f>IF(ISNA(MATCH(AD212,'Overlap Study'!BJ$62:BJ$157,0)),0,1)</f>
        <v>0</v>
      </c>
      <c r="AH212" s="99">
        <f>IF(ISNA(MATCH($AD212,'Overlap Study'!AZ$62:AZ$157,0)),0,1)</f>
        <v>0</v>
      </c>
      <c r="AI212" s="99">
        <f>IF(ISNA(MATCH($AD212,'Overlap Study'!AT$62:AT$157,0)),0,1)</f>
        <v>0</v>
      </c>
      <c r="AJ212" s="99">
        <f>IF(ISNA(MATCH($AD212,'Overlap Study'!AN$62:AN$157,0)),0,1)</f>
        <v>0</v>
      </c>
      <c r="AK212" s="110">
        <f>IF(ISNA(MATCH($AD212,'Overlap Study'!AH$62:AH$157,0)),0,1)</f>
        <v>0</v>
      </c>
      <c r="AL212" s="117">
        <f>IF(ISNA(MATCH($AD212,'Overlap Study'!AB$62:AB$157,0)),0,1)</f>
        <v>0</v>
      </c>
      <c r="AM212" s="99">
        <f>IF(ISNA(MATCH($AD212,'Overlap Study'!V$62:V$157,0)),0,1)</f>
        <v>0</v>
      </c>
      <c r="AN212" s="99">
        <f>IF(ISNA(MATCH($AD212,'Overlap Study'!P$62:P$157,0)),0,1)</f>
        <v>0</v>
      </c>
      <c r="AO212" s="99">
        <f>IF(ISNA(MATCH($AD212,'Overlap Study'!H$53:H$132,0)),0,1)</f>
        <v>0</v>
      </c>
      <c r="AP212" s="110">
        <f>IF(ISNA(MATCH($AD212,'Overlap Study'!B$53:B$100,0)),0,1)</f>
        <v>0</v>
      </c>
      <c r="AR212" s="100"/>
      <c r="AT212" s="169">
        <v>1918</v>
      </c>
      <c r="AU212" s="222">
        <f t="shared" si="40"/>
        <v>1</v>
      </c>
      <c r="AV212" s="99">
        <f>IF(ISNA(MATCH($AT212,'Overlap Study'!$BU$166:$BU$213,0)),0,1)</f>
        <v>0</v>
      </c>
      <c r="AW212" s="99">
        <f>IF(ISNA(MATCH(AT212,'Overlap Study'!BJ$166:BJ$213,0)),0,1)</f>
        <v>1</v>
      </c>
      <c r="AX212" s="99">
        <f>IF(ISNA(MATCH($AT212,'Overlap Study'!AZ$166:AZ$213,0)),0,1)</f>
        <v>0</v>
      </c>
      <c r="AY212" s="99">
        <f>IF(ISNA(MATCH($AT212,'Overlap Study'!AT$166:AT$213,0)),0,1)</f>
        <v>0</v>
      </c>
      <c r="AZ212" s="99">
        <f>IF(ISNA(MATCH($AT212,'Overlap Study'!AN$166:AN$213,0)),0,1)</f>
        <v>0</v>
      </c>
      <c r="BA212" s="99">
        <f>IF(ISNA(MATCH($AT212,'Overlap Study'!AH$166:AH$213,0)),0,1)</f>
        <v>0</v>
      </c>
      <c r="BB212" s="117">
        <f>IF(ISNA(MATCH(AT212,'Overlap Study'!$AB$166:$AB$213,0)),0,1)</f>
        <v>0</v>
      </c>
      <c r="BC212" s="99">
        <f>IF(ISNA(MATCH($AT212,'Overlap Study'!$V$166:$V$213,0)),0,1)</f>
        <v>0</v>
      </c>
      <c r="BD212" s="99">
        <f>IF(ISNA(MATCH($AT212,'Overlap Study'!$P$166:$P$213,0)),0,1)</f>
        <v>0</v>
      </c>
      <c r="BE212" s="99"/>
      <c r="BF212" s="110"/>
    </row>
    <row r="213" spans="2:58">
      <c r="B213" s="112">
        <v>103</v>
      </c>
      <c r="C213" s="99">
        <f t="shared" si="43"/>
        <v>2</v>
      </c>
      <c r="D213" s="110">
        <f t="shared" si="44"/>
        <v>0</v>
      </c>
      <c r="F213" s="109">
        <v>63</v>
      </c>
      <c r="G213" s="202">
        <f t="shared" si="45"/>
        <v>1</v>
      </c>
      <c r="H213" s="10">
        <v>1</v>
      </c>
      <c r="AB213" s="123">
        <f t="shared" si="42"/>
        <v>212</v>
      </c>
      <c r="AC213">
        <f t="shared" ca="1" si="41"/>
        <v>1</v>
      </c>
      <c r="AD213" s="109">
        <v>53</v>
      </c>
      <c r="AE213" s="109">
        <f ca="1">SUM(INDIRECT(CONCATENATE(AA$5,AB213+1)):INDIRECT(CONCATENATE(AA$6,AB213+1)))</f>
        <v>1</v>
      </c>
      <c r="AF213" s="117">
        <f>IF(ISNA(MATCH(AD213,'Overlap Study'!BU$62:BU$157,0)),0,1)</f>
        <v>0</v>
      </c>
      <c r="AG213" s="99">
        <f>IF(ISNA(MATCH(AD213,'Overlap Study'!BJ$62:BJ$157,0)),0,1)</f>
        <v>0</v>
      </c>
      <c r="AH213" s="99">
        <f>IF(ISNA(MATCH($AD213,'Overlap Study'!AZ$62:AZ$157,0)),0,1)</f>
        <v>0</v>
      </c>
      <c r="AI213" s="99">
        <f>IF(ISNA(MATCH($AD213,'Overlap Study'!AT$62:AT$157,0)),0,1)</f>
        <v>0</v>
      </c>
      <c r="AJ213" s="99">
        <f>IF(ISNA(MATCH($AD213,'Overlap Study'!AN$62:AN$157,0)),0,1)</f>
        <v>0</v>
      </c>
      <c r="AK213" s="110">
        <f>IF(ISNA(MATCH($AD213,'Overlap Study'!AH$62:AH$157,0)),0,1)</f>
        <v>0</v>
      </c>
      <c r="AL213" s="117">
        <f>IF(ISNA(MATCH($AD213,'Overlap Study'!AB$62:AB$157,0)),0,1)</f>
        <v>0</v>
      </c>
      <c r="AM213" s="99">
        <f>IF(ISNA(MATCH($AD213,'Overlap Study'!V$62:V$157,0)),0,1)</f>
        <v>0</v>
      </c>
      <c r="AN213" s="99">
        <f>IF(ISNA(MATCH($AD213,'Overlap Study'!P$62:P$157,0)),0,1)</f>
        <v>0</v>
      </c>
      <c r="AO213" s="99">
        <f>IF(ISNA(MATCH($AD213,'Overlap Study'!H$53:H$132,0)),0,1)</f>
        <v>1</v>
      </c>
      <c r="AP213" s="110">
        <f>IF(ISNA(MATCH($AD213,'Overlap Study'!B$53:B$100,0)),0,1)</f>
        <v>0</v>
      </c>
      <c r="AR213" s="158"/>
      <c r="AT213" s="169">
        <v>1922</v>
      </c>
      <c r="AU213" s="222">
        <f t="shared" si="40"/>
        <v>1</v>
      </c>
      <c r="AV213" s="99">
        <f>IF(ISNA(MATCH($AT213,'Overlap Study'!$BU$166:$BU$213,0)),0,1)</f>
        <v>1</v>
      </c>
      <c r="AW213" s="99">
        <f>IF(ISNA(MATCH(AT213,'Overlap Study'!BJ$166:BJ$213,0)),0,1)</f>
        <v>0</v>
      </c>
      <c r="AX213" s="99">
        <f>IF(ISNA(MATCH($AT213,'Overlap Study'!AZ$166:AZ$213,0)),0,1)</f>
        <v>0</v>
      </c>
      <c r="AY213" s="99">
        <f>IF(ISNA(MATCH($AT213,'Overlap Study'!AT$166:AT$213,0)),0,1)</f>
        <v>0</v>
      </c>
      <c r="AZ213" s="99">
        <f>IF(ISNA(MATCH($AT213,'Overlap Study'!AN$166:AN$213,0)),0,1)</f>
        <v>0</v>
      </c>
      <c r="BA213" s="99">
        <f>IF(ISNA(MATCH($AT213,'Overlap Study'!AH$166:AH$213,0)),0,1)</f>
        <v>0</v>
      </c>
      <c r="BB213" s="117">
        <f>IF(ISNA(MATCH(AT213,'Overlap Study'!$AB$166:$AB$213,0)),0,1)</f>
        <v>0</v>
      </c>
      <c r="BC213" s="99">
        <f>IF(ISNA(MATCH($AT213,'Overlap Study'!$V$166:$V$213,0)),0,1)</f>
        <v>0</v>
      </c>
      <c r="BD213" s="99">
        <f>IF(ISNA(MATCH($AT213,'Overlap Study'!$P$166:$P$213,0)),0,1)</f>
        <v>0</v>
      </c>
      <c r="BE213" s="99"/>
      <c r="BF213" s="110"/>
    </row>
    <row r="214" spans="2:58">
      <c r="B214" s="109">
        <v>103</v>
      </c>
      <c r="C214" s="99">
        <f t="shared" si="43"/>
        <v>3</v>
      </c>
      <c r="D214" s="110">
        <f t="shared" si="44"/>
        <v>0</v>
      </c>
      <c r="F214" s="211">
        <v>78</v>
      </c>
      <c r="G214" s="202">
        <f t="shared" si="45"/>
        <v>1</v>
      </c>
      <c r="H214" s="10">
        <v>1</v>
      </c>
      <c r="AB214" s="123">
        <f t="shared" si="42"/>
        <v>213</v>
      </c>
      <c r="AC214">
        <f t="shared" ca="1" si="41"/>
        <v>1</v>
      </c>
      <c r="AD214" s="109">
        <v>58</v>
      </c>
      <c r="AE214" s="109">
        <f ca="1">SUM(INDIRECT(CONCATENATE(AA$5,AB214+1)):INDIRECT(CONCATENATE(AA$6,AB214+1)))</f>
        <v>1</v>
      </c>
      <c r="AF214" s="117">
        <f>IF(ISNA(MATCH(AD214,'Overlap Study'!BU$62:BU$157,0)),0,1)</f>
        <v>0</v>
      </c>
      <c r="AG214" s="99">
        <f>IF(ISNA(MATCH(AD214,'Overlap Study'!BJ$62:BJ$157,0)),0,1)</f>
        <v>0</v>
      </c>
      <c r="AH214" s="99">
        <f>IF(ISNA(MATCH($AD214,'Overlap Study'!AZ$62:AZ$157,0)),0,1)</f>
        <v>0</v>
      </c>
      <c r="AI214" s="99">
        <f>IF(ISNA(MATCH($AD214,'Overlap Study'!AT$62:AT$157,0)),0,1)</f>
        <v>0</v>
      </c>
      <c r="AJ214" s="99">
        <f>IF(ISNA(MATCH($AD214,'Overlap Study'!AN$62:AN$157,0)),0,1)</f>
        <v>0</v>
      </c>
      <c r="AK214" s="110">
        <f>IF(ISNA(MATCH($AD214,'Overlap Study'!AH$62:AH$157,0)),0,1)</f>
        <v>0</v>
      </c>
      <c r="AL214" s="117">
        <f>IF(ISNA(MATCH($AD214,'Overlap Study'!AB$62:AB$157,0)),0,1)</f>
        <v>0</v>
      </c>
      <c r="AM214" s="99">
        <f>IF(ISNA(MATCH($AD214,'Overlap Study'!V$62:V$157,0)),0,1)</f>
        <v>0</v>
      </c>
      <c r="AN214" s="99">
        <f>IF(ISNA(MATCH($AD214,'Overlap Study'!P$62:P$157,0)),0,1)</f>
        <v>0</v>
      </c>
      <c r="AO214" s="99">
        <f>IF(ISNA(MATCH($AD214,'Overlap Study'!H$53:H$132,0)),0,1)</f>
        <v>1</v>
      </c>
      <c r="AP214" s="110">
        <f>IF(ISNA(MATCH($AD214,'Overlap Study'!B$53:B$100,0)),0,1)</f>
        <v>0</v>
      </c>
      <c r="AR214" s="100"/>
      <c r="AT214" s="171">
        <v>1986</v>
      </c>
      <c r="AU214" s="222">
        <f t="shared" si="40"/>
        <v>1</v>
      </c>
      <c r="AV214" s="99">
        <f>IF(ISNA(MATCH($AT214,'Overlap Study'!$BU$166:$BU$213,0)),0,1)</f>
        <v>1</v>
      </c>
      <c r="AW214" s="99">
        <f>IF(ISNA(MATCH(AT214,'Overlap Study'!BJ$166:BJ$213,0)),0,1)</f>
        <v>0</v>
      </c>
      <c r="AX214" s="99">
        <f>IF(ISNA(MATCH($AT214,'Overlap Study'!AZ$166:AZ$213,0)),0,1)</f>
        <v>0</v>
      </c>
      <c r="AY214" s="99">
        <f>IF(ISNA(MATCH($AT214,'Overlap Study'!AT$166:AT$213,0)),0,1)</f>
        <v>0</v>
      </c>
      <c r="AZ214" s="99">
        <f>IF(ISNA(MATCH($AT214,'Overlap Study'!AN$166:AN$213,0)),0,1)</f>
        <v>0</v>
      </c>
      <c r="BA214" s="99">
        <f>IF(ISNA(MATCH($AT214,'Overlap Study'!AH$166:AH$213,0)),0,1)</f>
        <v>0</v>
      </c>
      <c r="BB214" s="117">
        <f>IF(ISNA(MATCH(AT214,'Overlap Study'!$AB$166:$AB$213,0)),0,1)</f>
        <v>0</v>
      </c>
      <c r="BC214" s="99">
        <f>IF(ISNA(MATCH($AT214,'Overlap Study'!$V$166:$V$213,0)),0,1)</f>
        <v>0</v>
      </c>
      <c r="BD214" s="99">
        <f>IF(ISNA(MATCH($AT214,'Overlap Study'!$P$166:$P$213,0)),0,1)</f>
        <v>0</v>
      </c>
      <c r="BE214" s="99"/>
      <c r="BF214" s="110"/>
    </row>
    <row r="215" spans="2:58">
      <c r="B215" s="109">
        <v>103</v>
      </c>
      <c r="C215" s="99">
        <f t="shared" si="43"/>
        <v>4</v>
      </c>
      <c r="D215" s="110">
        <f t="shared" si="44"/>
        <v>4</v>
      </c>
      <c r="F215" s="109">
        <v>80</v>
      </c>
      <c r="G215" s="202">
        <f t="shared" si="45"/>
        <v>1</v>
      </c>
      <c r="H215" s="10">
        <v>1</v>
      </c>
      <c r="AB215" s="123">
        <f t="shared" si="42"/>
        <v>214</v>
      </c>
      <c r="AC215">
        <f t="shared" ca="1" si="41"/>
        <v>1</v>
      </c>
      <c r="AD215" s="109">
        <v>63</v>
      </c>
      <c r="AE215" s="109">
        <f ca="1">SUM(INDIRECT(CONCATENATE(AA$5,AB215+1)):INDIRECT(CONCATENATE(AA$6,AB215+1)))</f>
        <v>1</v>
      </c>
      <c r="AF215" s="117">
        <f>IF(ISNA(MATCH(AD215,'Overlap Study'!BU$62:BU$157,0)),0,1)</f>
        <v>0</v>
      </c>
      <c r="AG215" s="99">
        <f>IF(ISNA(MATCH(AD215,'Overlap Study'!BJ$62:BJ$157,0)),0,1)</f>
        <v>0</v>
      </c>
      <c r="AH215" s="99">
        <f>IF(ISNA(MATCH($AD215,'Overlap Study'!AZ$62:AZ$157,0)),0,1)</f>
        <v>0</v>
      </c>
      <c r="AI215" s="99">
        <f>IF(ISNA(MATCH($AD215,'Overlap Study'!AT$62:AT$157,0)),0,1)</f>
        <v>0</v>
      </c>
      <c r="AJ215" s="99">
        <f>IF(ISNA(MATCH($AD215,'Overlap Study'!AN$62:AN$157,0)),0,1)</f>
        <v>0</v>
      </c>
      <c r="AK215" s="110">
        <f>IF(ISNA(MATCH($AD215,'Overlap Study'!AH$62:AH$157,0)),0,1)</f>
        <v>0</v>
      </c>
      <c r="AL215" s="117">
        <f>IF(ISNA(MATCH($AD215,'Overlap Study'!AB$62:AB$157,0)),0,1)</f>
        <v>0</v>
      </c>
      <c r="AM215" s="99">
        <f>IF(ISNA(MATCH($AD215,'Overlap Study'!V$62:V$157,0)),0,1)</f>
        <v>0</v>
      </c>
      <c r="AN215" s="99">
        <f>IF(ISNA(MATCH($AD215,'Overlap Study'!P$62:P$157,0)),0,1)</f>
        <v>1</v>
      </c>
      <c r="AO215" s="99">
        <f>IF(ISNA(MATCH($AD215,'Overlap Study'!H$53:H$132,0)),0,1)</f>
        <v>0</v>
      </c>
      <c r="AP215" s="110">
        <f>IF(ISNA(MATCH($AD215,'Overlap Study'!B$53:B$100,0)),0,1)</f>
        <v>0</v>
      </c>
      <c r="AR215" s="158"/>
      <c r="AT215" s="169">
        <v>2016</v>
      </c>
      <c r="AU215" s="222">
        <f t="shared" si="40"/>
        <v>1</v>
      </c>
      <c r="AV215" s="99">
        <f>IF(ISNA(MATCH($AT215,'Overlap Study'!$BU$166:$BU$213,0)),0,1)</f>
        <v>0</v>
      </c>
      <c r="AW215" s="99">
        <f>IF(ISNA(MATCH(AT215,'Overlap Study'!BJ$166:BJ$213,0)),0,1)</f>
        <v>0</v>
      </c>
      <c r="AX215" s="99">
        <f>IF(ISNA(MATCH($AT215,'Overlap Study'!AZ$166:AZ$213,0)),0,1)</f>
        <v>1</v>
      </c>
      <c r="AY215" s="99">
        <f>IF(ISNA(MATCH($AT215,'Overlap Study'!AT$166:AT$213,0)),0,1)</f>
        <v>0</v>
      </c>
      <c r="AZ215" s="99">
        <f>IF(ISNA(MATCH($AT215,'Overlap Study'!AN$166:AN$213,0)),0,1)</f>
        <v>0</v>
      </c>
      <c r="BA215" s="99">
        <f>IF(ISNA(MATCH($AT215,'Overlap Study'!AH$166:AH$213,0)),0,1)</f>
        <v>0</v>
      </c>
      <c r="BB215" s="117">
        <f>IF(ISNA(MATCH(AT215,'Overlap Study'!$AB$166:$AB$213,0)),0,1)</f>
        <v>0</v>
      </c>
      <c r="BC215" s="99">
        <f>IF(ISNA(MATCH($AT215,'Overlap Study'!$V$166:$V$213,0)),0,1)</f>
        <v>0</v>
      </c>
      <c r="BD215" s="99">
        <f>IF(ISNA(MATCH($AT215,'Overlap Study'!$P$166:$P$213,0)),0,1)</f>
        <v>0</v>
      </c>
      <c r="BE215" s="99"/>
      <c r="BF215" s="110"/>
    </row>
    <row r="216" spans="2:58">
      <c r="B216" s="109">
        <v>107</v>
      </c>
      <c r="C216" s="99">
        <f t="shared" si="43"/>
        <v>1</v>
      </c>
      <c r="D216" s="110">
        <f t="shared" si="44"/>
        <v>0</v>
      </c>
      <c r="F216" s="109">
        <v>84</v>
      </c>
      <c r="G216" s="202">
        <f t="shared" si="45"/>
        <v>1</v>
      </c>
      <c r="H216" s="10">
        <v>1</v>
      </c>
      <c r="AB216" s="123">
        <f t="shared" si="42"/>
        <v>215</v>
      </c>
      <c r="AC216">
        <f t="shared" ca="1" si="41"/>
        <v>1</v>
      </c>
      <c r="AD216" s="211">
        <v>78</v>
      </c>
      <c r="AE216" s="109">
        <f ca="1">SUM(INDIRECT(CONCATENATE(AA$5,AB216+1)):INDIRECT(CONCATENATE(AA$6,AB216+1)))</f>
        <v>1</v>
      </c>
      <c r="AF216" s="117">
        <f>IF(ISNA(MATCH(AD216,'Overlap Study'!BU$62:BU$157,0)),0,1)</f>
        <v>1</v>
      </c>
      <c r="AG216" s="99">
        <f>IF(ISNA(MATCH(AD216,'Overlap Study'!BJ$62:BJ$157,0)),0,1)</f>
        <v>0</v>
      </c>
      <c r="AH216" s="99">
        <f>IF(ISNA(MATCH($AD216,'Overlap Study'!AZ$62:AZ$157,0)),0,1)</f>
        <v>0</v>
      </c>
      <c r="AI216" s="99">
        <f>IF(ISNA(MATCH($AD216,'Overlap Study'!AT$62:AT$157,0)),0,1)</f>
        <v>0</v>
      </c>
      <c r="AJ216" s="99">
        <f>IF(ISNA(MATCH($AD216,'Overlap Study'!AN$62:AN$157,0)),0,1)</f>
        <v>0</v>
      </c>
      <c r="AK216" s="110">
        <f>IF(ISNA(MATCH($AD216,'Overlap Study'!AH$62:AH$157,0)),0,1)</f>
        <v>0</v>
      </c>
      <c r="AL216" s="117">
        <f>IF(ISNA(MATCH($AD216,'Overlap Study'!AB$62:AB$157,0)),0,1)</f>
        <v>0</v>
      </c>
      <c r="AM216" s="99">
        <f>IF(ISNA(MATCH($AD216,'Overlap Study'!V$62:V$157,0)),0,1)</f>
        <v>0</v>
      </c>
      <c r="AN216" s="99">
        <f>IF(ISNA(MATCH($AD216,'Overlap Study'!P$62:P$157,0)),0,1)</f>
        <v>0</v>
      </c>
      <c r="AO216" s="99">
        <f>IF(ISNA(MATCH($AD216,'Overlap Study'!H$53:H$132,0)),0,1)</f>
        <v>0</v>
      </c>
      <c r="AP216" s="110">
        <f>IF(ISNA(MATCH($AD216,'Overlap Study'!B$53:B$100,0)),0,1)</f>
        <v>0</v>
      </c>
      <c r="AR216" s="100"/>
      <c r="AT216" s="169">
        <v>2041</v>
      </c>
      <c r="AU216" s="222">
        <f t="shared" si="40"/>
        <v>1</v>
      </c>
      <c r="AV216" s="99">
        <f>IF(ISNA(MATCH($AT216,'Overlap Study'!$BU$166:$BU$213,0)),0,1)</f>
        <v>1</v>
      </c>
      <c r="AW216" s="99">
        <f>IF(ISNA(MATCH(AT216,'Overlap Study'!BJ$166:BJ$213,0)),0,1)</f>
        <v>0</v>
      </c>
      <c r="AX216" s="99">
        <f>IF(ISNA(MATCH($AT216,'Overlap Study'!AZ$166:AZ$213,0)),0,1)</f>
        <v>0</v>
      </c>
      <c r="AY216" s="99">
        <f>IF(ISNA(MATCH($AT216,'Overlap Study'!AT$166:AT$213,0)),0,1)</f>
        <v>0</v>
      </c>
      <c r="AZ216" s="99">
        <f>IF(ISNA(MATCH($AT216,'Overlap Study'!AN$166:AN$213,0)),0,1)</f>
        <v>0</v>
      </c>
      <c r="BA216" s="99">
        <f>IF(ISNA(MATCH($AT216,'Overlap Study'!AH$166:AH$213,0)),0,1)</f>
        <v>0</v>
      </c>
      <c r="BB216" s="117">
        <f>IF(ISNA(MATCH(AT216,'Overlap Study'!$AB$166:$AB$213,0)),0,1)</f>
        <v>0</v>
      </c>
      <c r="BC216" s="99">
        <f>IF(ISNA(MATCH($AT216,'Overlap Study'!$V$166:$V$213,0)),0,1)</f>
        <v>0</v>
      </c>
      <c r="BD216" s="99">
        <f>IF(ISNA(MATCH($AT216,'Overlap Study'!$P$166:$P$213,0)),0,1)</f>
        <v>0</v>
      </c>
      <c r="BE216" s="99"/>
      <c r="BF216" s="110"/>
    </row>
    <row r="217" spans="2:58">
      <c r="B217" s="109">
        <v>107</v>
      </c>
      <c r="C217" s="99">
        <f t="shared" si="43"/>
        <v>2</v>
      </c>
      <c r="D217" s="110">
        <f t="shared" si="44"/>
        <v>0</v>
      </c>
      <c r="F217" s="111">
        <v>87</v>
      </c>
      <c r="G217" s="202">
        <f t="shared" si="45"/>
        <v>1</v>
      </c>
      <c r="H217" s="10">
        <v>1</v>
      </c>
      <c r="AB217" s="123">
        <f t="shared" si="42"/>
        <v>216</v>
      </c>
      <c r="AC217">
        <f t="shared" ca="1" si="41"/>
        <v>1</v>
      </c>
      <c r="AD217" s="109">
        <v>80</v>
      </c>
      <c r="AE217" s="109">
        <f ca="1">SUM(INDIRECT(CONCATENATE(AA$5,AB217+1)):INDIRECT(CONCATENATE(AA$6,AB217+1)))</f>
        <v>1</v>
      </c>
      <c r="AF217" s="117">
        <f>IF(ISNA(MATCH(AD217,'Overlap Study'!BU$62:BU$157,0)),0,1)</f>
        <v>0</v>
      </c>
      <c r="AG217" s="99">
        <f>IF(ISNA(MATCH(AD217,'Overlap Study'!BJ$62:BJ$157,0)),0,1)</f>
        <v>0</v>
      </c>
      <c r="AH217" s="99">
        <f>IF(ISNA(MATCH($AD217,'Overlap Study'!AZ$62:AZ$157,0)),0,1)</f>
        <v>0</v>
      </c>
      <c r="AI217" s="99">
        <f>IF(ISNA(MATCH($AD217,'Overlap Study'!AT$62:AT$157,0)),0,1)</f>
        <v>0</v>
      </c>
      <c r="AJ217" s="99">
        <f>IF(ISNA(MATCH($AD217,'Overlap Study'!AN$62:AN$157,0)),0,1)</f>
        <v>0</v>
      </c>
      <c r="AK217" s="110">
        <f>IF(ISNA(MATCH($AD217,'Overlap Study'!AH$62:AH$157,0)),0,1)</f>
        <v>0</v>
      </c>
      <c r="AL217" s="117">
        <f>IF(ISNA(MATCH($AD217,'Overlap Study'!AB$62:AB$157,0)),0,1)</f>
        <v>0</v>
      </c>
      <c r="AM217" s="99">
        <f>IF(ISNA(MATCH($AD217,'Overlap Study'!V$62:V$157,0)),0,1)</f>
        <v>0</v>
      </c>
      <c r="AN217" s="99">
        <f>IF(ISNA(MATCH($AD217,'Overlap Study'!P$62:P$157,0)),0,1)</f>
        <v>0</v>
      </c>
      <c r="AO217" s="99">
        <f>IF(ISNA(MATCH($AD217,'Overlap Study'!H$53:H$132,0)),0,1)</f>
        <v>0</v>
      </c>
      <c r="AP217" s="110">
        <f>IF(ISNA(MATCH($AD217,'Overlap Study'!B$53:B$100,0)),0,1)</f>
        <v>1</v>
      </c>
      <c r="AR217" s="100"/>
      <c r="AT217" s="169">
        <v>2068</v>
      </c>
      <c r="AU217" s="222">
        <f t="shared" si="40"/>
        <v>1</v>
      </c>
      <c r="AV217" s="99">
        <f>IF(ISNA(MATCH($AT217,'Overlap Study'!$BU$166:$BU$213,0)),0,1)</f>
        <v>0</v>
      </c>
      <c r="AW217" s="99">
        <f>IF(ISNA(MATCH(AT217,'Overlap Study'!BJ$166:BJ$213,0)),0,1)</f>
        <v>0</v>
      </c>
      <c r="AX217" s="99">
        <f>IF(ISNA(MATCH($AT217,'Overlap Study'!AZ$166:AZ$213,0)),0,1)</f>
        <v>0</v>
      </c>
      <c r="AY217" s="99">
        <f>IF(ISNA(MATCH($AT217,'Overlap Study'!AT$166:AT$213,0)),0,1)</f>
        <v>1</v>
      </c>
      <c r="AZ217" s="99">
        <f>IF(ISNA(MATCH($AT217,'Overlap Study'!AN$166:AN$213,0)),0,1)</f>
        <v>0</v>
      </c>
      <c r="BA217" s="99">
        <f>IF(ISNA(MATCH($AT217,'Overlap Study'!AH$166:AH$213,0)),0,1)</f>
        <v>0</v>
      </c>
      <c r="BB217" s="117">
        <f>IF(ISNA(MATCH(AT217,'Overlap Study'!$AB$166:$AB$213,0)),0,1)</f>
        <v>0</v>
      </c>
      <c r="BC217" s="99">
        <f>IF(ISNA(MATCH($AT217,'Overlap Study'!$V$166:$V$213,0)),0,1)</f>
        <v>0</v>
      </c>
      <c r="BD217" s="99">
        <f>IF(ISNA(MATCH($AT217,'Overlap Study'!$P$166:$P$213,0)),0,1)</f>
        <v>0</v>
      </c>
      <c r="BE217" s="99"/>
      <c r="BF217" s="110"/>
    </row>
    <row r="218" spans="2:58">
      <c r="B218" s="109">
        <v>107</v>
      </c>
      <c r="C218" s="99">
        <f t="shared" si="43"/>
        <v>3</v>
      </c>
      <c r="D218" s="110">
        <f t="shared" si="44"/>
        <v>0</v>
      </c>
      <c r="F218" s="109">
        <v>94</v>
      </c>
      <c r="G218" s="202">
        <f t="shared" si="45"/>
        <v>1</v>
      </c>
      <c r="H218" s="10">
        <v>1</v>
      </c>
      <c r="AB218" s="123">
        <f t="shared" si="42"/>
        <v>217</v>
      </c>
      <c r="AC218">
        <f t="shared" ca="1" si="41"/>
        <v>1</v>
      </c>
      <c r="AD218" s="109">
        <v>84</v>
      </c>
      <c r="AE218" s="109">
        <f ca="1">SUM(INDIRECT(CONCATENATE(AA$5,AB218+1)):INDIRECT(CONCATENATE(AA$6,AB218+1)))</f>
        <v>1</v>
      </c>
      <c r="AF218" s="117">
        <f>IF(ISNA(MATCH(AD218,'Overlap Study'!BU$62:BU$157,0)),0,1)</f>
        <v>0</v>
      </c>
      <c r="AG218" s="99">
        <f>IF(ISNA(MATCH(AD218,'Overlap Study'!BJ$62:BJ$157,0)),0,1)</f>
        <v>0</v>
      </c>
      <c r="AH218" s="99">
        <f>IF(ISNA(MATCH($AD218,'Overlap Study'!AZ$62:AZ$157,0)),0,1)</f>
        <v>0</v>
      </c>
      <c r="AI218" s="99">
        <f>IF(ISNA(MATCH($AD218,'Overlap Study'!AT$62:AT$157,0)),0,1)</f>
        <v>0</v>
      </c>
      <c r="AJ218" s="99">
        <f>IF(ISNA(MATCH($AD218,'Overlap Study'!AN$62:AN$157,0)),0,1)</f>
        <v>0</v>
      </c>
      <c r="AK218" s="110">
        <f>IF(ISNA(MATCH($AD218,'Overlap Study'!AH$62:AH$157,0)),0,1)</f>
        <v>0</v>
      </c>
      <c r="AL218" s="117">
        <f>IF(ISNA(MATCH($AD218,'Overlap Study'!AB$62:AB$157,0)),0,1)</f>
        <v>0</v>
      </c>
      <c r="AM218" s="99">
        <f>IF(ISNA(MATCH($AD218,'Overlap Study'!V$62:V$157,0)),0,1)</f>
        <v>0</v>
      </c>
      <c r="AN218" s="99">
        <f>IF(ISNA(MATCH($AD218,'Overlap Study'!P$62:P$157,0)),0,1)</f>
        <v>1</v>
      </c>
      <c r="AO218" s="99">
        <f>IF(ISNA(MATCH($AD218,'Overlap Study'!H$53:H$132,0)),0,1)</f>
        <v>0</v>
      </c>
      <c r="AP218" s="110">
        <f>IF(ISNA(MATCH($AD218,'Overlap Study'!B$53:B$100,0)),0,1)</f>
        <v>0</v>
      </c>
      <c r="AR218" s="100"/>
      <c r="AT218" s="169">
        <v>2122</v>
      </c>
      <c r="AU218" s="222">
        <f t="shared" si="40"/>
        <v>1</v>
      </c>
      <c r="AV218" s="99">
        <f>IF(ISNA(MATCH($AT218,'Overlap Study'!$BU$166:$BU$213,0)),0,1)</f>
        <v>1</v>
      </c>
      <c r="AW218" s="99">
        <f>IF(ISNA(MATCH(AT218,'Overlap Study'!BJ$166:BJ$213,0)),0,1)</f>
        <v>0</v>
      </c>
      <c r="AX218" s="99">
        <f>IF(ISNA(MATCH($AT218,'Overlap Study'!AZ$166:AZ$213,0)),0,1)</f>
        <v>0</v>
      </c>
      <c r="AY218" s="99">
        <f>IF(ISNA(MATCH($AT218,'Overlap Study'!AT$166:AT$213,0)),0,1)</f>
        <v>0</v>
      </c>
      <c r="AZ218" s="99">
        <f>IF(ISNA(MATCH($AT218,'Overlap Study'!AN$166:AN$213,0)),0,1)</f>
        <v>0</v>
      </c>
      <c r="BA218" s="99">
        <f>IF(ISNA(MATCH($AT218,'Overlap Study'!AH$166:AH$213,0)),0,1)</f>
        <v>0</v>
      </c>
      <c r="BB218" s="117">
        <f>IF(ISNA(MATCH(AT218,'Overlap Study'!$AB$166:$AB$213,0)),0,1)</f>
        <v>0</v>
      </c>
      <c r="BC218" s="99">
        <f>IF(ISNA(MATCH($AT218,'Overlap Study'!$V$166:$V$213,0)),0,1)</f>
        <v>0</v>
      </c>
      <c r="BD218" s="99">
        <f>IF(ISNA(MATCH($AT218,'Overlap Study'!$P$166:$P$213,0)),0,1)</f>
        <v>0</v>
      </c>
      <c r="BE218" s="99"/>
      <c r="BF218" s="110"/>
    </row>
    <row r="219" spans="2:58">
      <c r="B219" s="211">
        <v>107</v>
      </c>
      <c r="C219" s="99">
        <f t="shared" si="43"/>
        <v>4</v>
      </c>
      <c r="D219" s="110">
        <f t="shared" si="44"/>
        <v>4</v>
      </c>
      <c r="F219" s="109">
        <v>114</v>
      </c>
      <c r="G219" s="202">
        <f t="shared" si="45"/>
        <v>1</v>
      </c>
      <c r="H219" s="10">
        <v>1</v>
      </c>
      <c r="AB219" s="123">
        <f t="shared" si="42"/>
        <v>218</v>
      </c>
      <c r="AC219">
        <f t="shared" ca="1" si="41"/>
        <v>1</v>
      </c>
      <c r="AD219" s="111">
        <v>87</v>
      </c>
      <c r="AE219" s="109">
        <f ca="1">SUM(INDIRECT(CONCATENATE(AA$5,AB219+1)):INDIRECT(CONCATENATE(AA$6,AB219+1)))</f>
        <v>1</v>
      </c>
      <c r="AF219" s="117">
        <f>IF(ISNA(MATCH(AD219,'Overlap Study'!BU$62:BU$157,0)),0,1)</f>
        <v>0</v>
      </c>
      <c r="AG219" s="99">
        <f>IF(ISNA(MATCH(AD219,'Overlap Study'!BJ$62:BJ$157,0)),0,1)</f>
        <v>0</v>
      </c>
      <c r="AH219" s="99">
        <f>IF(ISNA(MATCH($AD219,'Overlap Study'!AZ$62:AZ$157,0)),0,1)</f>
        <v>0</v>
      </c>
      <c r="AI219" s="99">
        <f>IF(ISNA(MATCH($AD219,'Overlap Study'!AT$62:AT$157,0)),0,1)</f>
        <v>0</v>
      </c>
      <c r="AJ219" s="99">
        <f>IF(ISNA(MATCH($AD219,'Overlap Study'!AN$62:AN$157,0)),0,1)</f>
        <v>0</v>
      </c>
      <c r="AK219" s="110">
        <f>IF(ISNA(MATCH($AD219,'Overlap Study'!AH$62:AH$157,0)),0,1)</f>
        <v>0</v>
      </c>
      <c r="AL219" s="117">
        <f>IF(ISNA(MATCH($AD219,'Overlap Study'!AB$62:AB$157,0)),0,1)</f>
        <v>0</v>
      </c>
      <c r="AM219" s="99">
        <f>IF(ISNA(MATCH($AD219,'Overlap Study'!V$62:V$157,0)),0,1)</f>
        <v>1</v>
      </c>
      <c r="AN219" s="99">
        <f>IF(ISNA(MATCH($AD219,'Overlap Study'!P$62:P$157,0)),0,1)</f>
        <v>0</v>
      </c>
      <c r="AO219" s="99">
        <f>IF(ISNA(MATCH($AD219,'Overlap Study'!H$53:H$132,0)),0,1)</f>
        <v>0</v>
      </c>
      <c r="AP219" s="110">
        <f>IF(ISNA(MATCH($AD219,'Overlap Study'!B$53:B$100,0)),0,1)</f>
        <v>0</v>
      </c>
      <c r="AR219" s="100"/>
      <c r="AT219" s="169">
        <v>2166</v>
      </c>
      <c r="AU219" s="222">
        <f t="shared" si="40"/>
        <v>1</v>
      </c>
      <c r="AV219" s="99">
        <f>IF(ISNA(MATCH($AT219,'Overlap Study'!$BU$166:$BU$213,0)),0,1)</f>
        <v>0</v>
      </c>
      <c r="AW219" s="99">
        <f>IF(ISNA(MATCH(AT219,'Overlap Study'!BJ$166:BJ$213,0)),0,1)</f>
        <v>0</v>
      </c>
      <c r="AX219" s="99">
        <f>IF(ISNA(MATCH($AT219,'Overlap Study'!AZ$166:AZ$213,0)),0,1)</f>
        <v>1</v>
      </c>
      <c r="AY219" s="99">
        <f>IF(ISNA(MATCH($AT219,'Overlap Study'!AT$166:AT$213,0)),0,1)</f>
        <v>0</v>
      </c>
      <c r="AZ219" s="99">
        <f>IF(ISNA(MATCH($AT219,'Overlap Study'!AN$166:AN$213,0)),0,1)</f>
        <v>0</v>
      </c>
      <c r="BA219" s="99">
        <f>IF(ISNA(MATCH($AT219,'Overlap Study'!AH$166:AH$213,0)),0,1)</f>
        <v>0</v>
      </c>
      <c r="BB219" s="117">
        <f>IF(ISNA(MATCH(AT219,'Overlap Study'!$AB$166:$AB$213,0)),0,1)</f>
        <v>0</v>
      </c>
      <c r="BC219" s="99">
        <f>IF(ISNA(MATCH($AT219,'Overlap Study'!$V$166:$V$213,0)),0,1)</f>
        <v>0</v>
      </c>
      <c r="BD219" s="99">
        <f>IF(ISNA(MATCH($AT219,'Overlap Study'!$P$166:$P$213,0)),0,1)</f>
        <v>0</v>
      </c>
      <c r="BE219" s="99"/>
      <c r="BF219" s="110"/>
    </row>
    <row r="220" spans="2:58">
      <c r="B220" s="109">
        <v>108</v>
      </c>
      <c r="C220" s="99">
        <f t="shared" si="43"/>
        <v>1</v>
      </c>
      <c r="D220" s="110">
        <f t="shared" si="44"/>
        <v>0</v>
      </c>
      <c r="F220" s="109">
        <v>115</v>
      </c>
      <c r="G220" s="202">
        <f t="shared" si="45"/>
        <v>1</v>
      </c>
      <c r="H220" s="10">
        <v>1</v>
      </c>
      <c r="AB220" s="123">
        <f t="shared" si="42"/>
        <v>219</v>
      </c>
      <c r="AC220">
        <f t="shared" ca="1" si="41"/>
        <v>1</v>
      </c>
      <c r="AD220" s="109">
        <v>94</v>
      </c>
      <c r="AE220" s="109">
        <f ca="1">SUM(INDIRECT(CONCATENATE(AA$5,AB220+1)):INDIRECT(CONCATENATE(AA$6,AB220+1)))</f>
        <v>1</v>
      </c>
      <c r="AF220" s="117">
        <f>IF(ISNA(MATCH(AD220,'Overlap Study'!BU$62:BU$157,0)),0,1)</f>
        <v>0</v>
      </c>
      <c r="AG220" s="99">
        <f>IF(ISNA(MATCH(AD220,'Overlap Study'!BJ$62:BJ$157,0)),0,1)</f>
        <v>0</v>
      </c>
      <c r="AH220" s="99">
        <f>IF(ISNA(MATCH($AD220,'Overlap Study'!AZ$62:AZ$157,0)),0,1)</f>
        <v>0</v>
      </c>
      <c r="AI220" s="99">
        <f>IF(ISNA(MATCH($AD220,'Overlap Study'!AT$62:AT$157,0)),0,1)</f>
        <v>0</v>
      </c>
      <c r="AJ220" s="99">
        <f>IF(ISNA(MATCH($AD220,'Overlap Study'!AN$62:AN$157,0)),0,1)</f>
        <v>0</v>
      </c>
      <c r="AK220" s="110">
        <f>IF(ISNA(MATCH($AD220,'Overlap Study'!AH$62:AH$157,0)),0,1)</f>
        <v>0</v>
      </c>
      <c r="AL220" s="117">
        <f>IF(ISNA(MATCH($AD220,'Overlap Study'!AB$62:AB$157,0)),0,1)</f>
        <v>0</v>
      </c>
      <c r="AM220" s="99">
        <f>IF(ISNA(MATCH($AD220,'Overlap Study'!V$62:V$157,0)),0,1)</f>
        <v>0</v>
      </c>
      <c r="AN220" s="99">
        <f>IF(ISNA(MATCH($AD220,'Overlap Study'!P$62:P$157,0)),0,1)</f>
        <v>1</v>
      </c>
      <c r="AO220" s="99">
        <f>IF(ISNA(MATCH($AD220,'Overlap Study'!H$53:H$132,0)),0,1)</f>
        <v>0</v>
      </c>
      <c r="AP220" s="110">
        <f>IF(ISNA(MATCH($AD220,'Overlap Study'!B$53:B$100,0)),0,1)</f>
        <v>0</v>
      </c>
      <c r="AR220" s="100"/>
      <c r="AT220" s="169">
        <v>2171</v>
      </c>
      <c r="AU220" s="222">
        <f t="shared" si="40"/>
        <v>1</v>
      </c>
      <c r="AV220" s="99">
        <f>IF(ISNA(MATCH($AT220,'Overlap Study'!$BU$166:$BU$213,0)),0,1)</f>
        <v>0</v>
      </c>
      <c r="AW220" s="99">
        <f>IF(ISNA(MATCH(AT220,'Overlap Study'!BJ$166:BJ$213,0)),0,1)</f>
        <v>0</v>
      </c>
      <c r="AX220" s="99">
        <f>IF(ISNA(MATCH($AT220,'Overlap Study'!AZ$166:AZ$213,0)),0,1)</f>
        <v>1</v>
      </c>
      <c r="AY220" s="99">
        <f>IF(ISNA(MATCH($AT220,'Overlap Study'!AT$166:AT$213,0)),0,1)</f>
        <v>0</v>
      </c>
      <c r="AZ220" s="99">
        <f>IF(ISNA(MATCH($AT220,'Overlap Study'!AN$166:AN$213,0)),0,1)</f>
        <v>0</v>
      </c>
      <c r="BA220" s="99">
        <f>IF(ISNA(MATCH($AT220,'Overlap Study'!AH$166:AH$213,0)),0,1)</f>
        <v>0</v>
      </c>
      <c r="BB220" s="117">
        <f>IF(ISNA(MATCH(AT220,'Overlap Study'!$AB$166:$AB$213,0)),0,1)</f>
        <v>0</v>
      </c>
      <c r="BC220" s="99">
        <f>IF(ISNA(MATCH($AT220,'Overlap Study'!$V$166:$V$213,0)),0,1)</f>
        <v>0</v>
      </c>
      <c r="BD220" s="99">
        <f>IF(ISNA(MATCH($AT220,'Overlap Study'!$P$166:$P$213,0)),0,1)</f>
        <v>0</v>
      </c>
      <c r="BE220" s="99"/>
      <c r="BF220" s="110"/>
    </row>
    <row r="221" spans="2:58">
      <c r="B221" s="111">
        <v>108</v>
      </c>
      <c r="C221" s="99">
        <f t="shared" si="43"/>
        <v>2</v>
      </c>
      <c r="D221" s="110">
        <f t="shared" si="44"/>
        <v>0</v>
      </c>
      <c r="F221" s="109">
        <v>116</v>
      </c>
      <c r="G221" s="202">
        <f t="shared" si="45"/>
        <v>1</v>
      </c>
      <c r="H221" s="10">
        <v>1</v>
      </c>
      <c r="AB221" s="123">
        <f t="shared" si="42"/>
        <v>220</v>
      </c>
      <c r="AC221">
        <f t="shared" ca="1" si="41"/>
        <v>1</v>
      </c>
      <c r="AD221" s="109">
        <v>114</v>
      </c>
      <c r="AE221" s="109">
        <f ca="1">SUM(INDIRECT(CONCATENATE(AA$5,AB221+1)):INDIRECT(CONCATENATE(AA$6,AB221+1)))</f>
        <v>1</v>
      </c>
      <c r="AF221" s="117">
        <f>IF(ISNA(MATCH(AD221,'Overlap Study'!BU$62:BU$157,0)),0,1)</f>
        <v>0</v>
      </c>
      <c r="AG221" s="99">
        <f>IF(ISNA(MATCH(AD221,'Overlap Study'!BJ$62:BJ$157,0)),0,1)</f>
        <v>0</v>
      </c>
      <c r="AH221" s="99">
        <f>IF(ISNA(MATCH($AD221,'Overlap Study'!AZ$62:AZ$157,0)),0,1)</f>
        <v>0</v>
      </c>
      <c r="AI221" s="99">
        <f>IF(ISNA(MATCH($AD221,'Overlap Study'!AT$62:AT$157,0)),0,1)</f>
        <v>0</v>
      </c>
      <c r="AJ221" s="99">
        <f>IF(ISNA(MATCH($AD221,'Overlap Study'!AN$62:AN$157,0)),0,1)</f>
        <v>0</v>
      </c>
      <c r="AK221" s="110">
        <f>IF(ISNA(MATCH($AD221,'Overlap Study'!AH$62:AH$157,0)),0,1)</f>
        <v>0</v>
      </c>
      <c r="AL221" s="117">
        <f>IF(ISNA(MATCH($AD221,'Overlap Study'!AB$62:AB$157,0)),0,1)</f>
        <v>0</v>
      </c>
      <c r="AM221" s="99">
        <f>IF(ISNA(MATCH($AD221,'Overlap Study'!V$62:V$157,0)),0,1)</f>
        <v>0</v>
      </c>
      <c r="AN221" s="99">
        <f>IF(ISNA(MATCH($AD221,'Overlap Study'!P$62:P$157,0)),0,1)</f>
        <v>0</v>
      </c>
      <c r="AO221" s="99">
        <f>IF(ISNA(MATCH($AD221,'Overlap Study'!H$53:H$132,0)),0,1)</f>
        <v>1</v>
      </c>
      <c r="AP221" s="110">
        <f>IF(ISNA(MATCH($AD221,'Overlap Study'!B$53:B$100,0)),0,1)</f>
        <v>0</v>
      </c>
      <c r="AR221" s="100"/>
      <c r="AT221" s="169">
        <v>2337</v>
      </c>
      <c r="AU221" s="222">
        <f t="shared" si="40"/>
        <v>1</v>
      </c>
      <c r="AV221" s="99">
        <f>IF(ISNA(MATCH($AT221,'Overlap Study'!$BU$166:$BU$213,0)),0,1)</f>
        <v>0</v>
      </c>
      <c r="AW221" s="99">
        <f>IF(ISNA(MATCH(AT221,'Overlap Study'!BJ$166:BJ$213,0)),0,1)</f>
        <v>0</v>
      </c>
      <c r="AX221" s="99">
        <f>IF(ISNA(MATCH($AT221,'Overlap Study'!AZ$166:AZ$213,0)),0,1)</f>
        <v>1</v>
      </c>
      <c r="AY221" s="99">
        <f>IF(ISNA(MATCH($AT221,'Overlap Study'!AT$166:AT$213,0)),0,1)</f>
        <v>0</v>
      </c>
      <c r="AZ221" s="99">
        <f>IF(ISNA(MATCH($AT221,'Overlap Study'!AN$166:AN$213,0)),0,1)</f>
        <v>0</v>
      </c>
      <c r="BA221" s="99">
        <f>IF(ISNA(MATCH($AT221,'Overlap Study'!AH$166:AH$213,0)),0,1)</f>
        <v>0</v>
      </c>
      <c r="BB221" s="117">
        <f>IF(ISNA(MATCH(AT221,'Overlap Study'!$AB$166:$AB$213,0)),0,1)</f>
        <v>0</v>
      </c>
      <c r="BC221" s="99">
        <f>IF(ISNA(MATCH($AT221,'Overlap Study'!$V$166:$V$213,0)),0,1)</f>
        <v>0</v>
      </c>
      <c r="BD221" s="99">
        <f>IF(ISNA(MATCH($AT221,'Overlap Study'!$P$166:$P$213,0)),0,1)</f>
        <v>0</v>
      </c>
      <c r="BE221" s="99"/>
      <c r="BF221" s="110"/>
    </row>
    <row r="222" spans="2:58">
      <c r="B222" s="111">
        <v>108</v>
      </c>
      <c r="C222" s="99">
        <f t="shared" si="43"/>
        <v>3</v>
      </c>
      <c r="D222" s="110">
        <f t="shared" si="44"/>
        <v>0</v>
      </c>
      <c r="F222" s="109">
        <v>120</v>
      </c>
      <c r="G222" s="202">
        <f t="shared" si="45"/>
        <v>1</v>
      </c>
      <c r="H222" s="10">
        <v>1</v>
      </c>
      <c r="AB222" s="123">
        <f t="shared" si="42"/>
        <v>221</v>
      </c>
      <c r="AC222">
        <f t="shared" ca="1" si="41"/>
        <v>1</v>
      </c>
      <c r="AD222" s="109">
        <v>115</v>
      </c>
      <c r="AE222" s="109">
        <f ca="1">SUM(INDIRECT(CONCATENATE(AA$5,AB222+1)):INDIRECT(CONCATENATE(AA$6,AB222+1)))</f>
        <v>1</v>
      </c>
      <c r="AF222" s="117">
        <f>IF(ISNA(MATCH(AD222,'Overlap Study'!BU$62:BU$157,0)),0,1)</f>
        <v>0</v>
      </c>
      <c r="AG222" s="99">
        <f>IF(ISNA(MATCH(AD222,'Overlap Study'!BJ$62:BJ$157,0)),0,1)</f>
        <v>0</v>
      </c>
      <c r="AH222" s="99">
        <f>IF(ISNA(MATCH($AD222,'Overlap Study'!AZ$62:AZ$157,0)),0,1)</f>
        <v>0</v>
      </c>
      <c r="AI222" s="99">
        <f>IF(ISNA(MATCH($AD222,'Overlap Study'!AT$62:AT$157,0)),0,1)</f>
        <v>0</v>
      </c>
      <c r="AJ222" s="99">
        <f>IF(ISNA(MATCH($AD222,'Overlap Study'!AN$62:AN$157,0)),0,1)</f>
        <v>0</v>
      </c>
      <c r="AK222" s="110">
        <f>IF(ISNA(MATCH($AD222,'Overlap Study'!AH$62:AH$157,0)),0,1)</f>
        <v>0</v>
      </c>
      <c r="AL222" s="117">
        <f>IF(ISNA(MATCH($AD222,'Overlap Study'!AB$62:AB$157,0)),0,1)</f>
        <v>0</v>
      </c>
      <c r="AM222" s="99">
        <f>IF(ISNA(MATCH($AD222,'Overlap Study'!V$62:V$157,0)),0,1)</f>
        <v>0</v>
      </c>
      <c r="AN222" s="99">
        <f>IF(ISNA(MATCH($AD222,'Overlap Study'!P$62:P$157,0)),0,1)</f>
        <v>0</v>
      </c>
      <c r="AO222" s="99">
        <f>IF(ISNA(MATCH($AD222,'Overlap Study'!H$53:H$132,0)),0,1)</f>
        <v>1</v>
      </c>
      <c r="AP222" s="110">
        <f>IF(ISNA(MATCH($AD222,'Overlap Study'!B$53:B$100,0)),0,1)</f>
        <v>0</v>
      </c>
      <c r="AR222" s="100"/>
      <c r="AT222" s="169">
        <v>2429</v>
      </c>
      <c r="AU222" s="222">
        <f t="shared" si="40"/>
        <v>1</v>
      </c>
      <c r="AV222" s="99">
        <f>IF(ISNA(MATCH($AT222,'Overlap Study'!$BU$166:$BU$213,0)),0,1)</f>
        <v>1</v>
      </c>
      <c r="AW222" s="99">
        <f>IF(ISNA(MATCH(AT222,'Overlap Study'!BJ$166:BJ$213,0)),0,1)</f>
        <v>0</v>
      </c>
      <c r="AX222" s="99">
        <f>IF(ISNA(MATCH($AT222,'Overlap Study'!AZ$166:AZ$213,0)),0,1)</f>
        <v>0</v>
      </c>
      <c r="AY222" s="99">
        <f>IF(ISNA(MATCH($AT222,'Overlap Study'!AT$166:AT$213,0)),0,1)</f>
        <v>0</v>
      </c>
      <c r="AZ222" s="99">
        <f>IF(ISNA(MATCH($AT222,'Overlap Study'!AN$166:AN$213,0)),0,1)</f>
        <v>0</v>
      </c>
      <c r="BA222" s="99">
        <f>IF(ISNA(MATCH($AT222,'Overlap Study'!AH$166:AH$213,0)),0,1)</f>
        <v>0</v>
      </c>
      <c r="BB222" s="117">
        <f>IF(ISNA(MATCH(AT222,'Overlap Study'!$AB$166:$AB$213,0)),0,1)</f>
        <v>0</v>
      </c>
      <c r="BC222" s="99">
        <f>IF(ISNA(MATCH($AT222,'Overlap Study'!$V$166:$V$213,0)),0,1)</f>
        <v>0</v>
      </c>
      <c r="BD222" s="99">
        <f>IF(ISNA(MATCH($AT222,'Overlap Study'!$P$166:$P$213,0)),0,1)</f>
        <v>0</v>
      </c>
      <c r="BE222" s="99"/>
      <c r="BF222" s="110"/>
    </row>
    <row r="223" spans="2:58">
      <c r="B223" s="109">
        <v>108</v>
      </c>
      <c r="C223" s="99">
        <f t="shared" si="43"/>
        <v>4</v>
      </c>
      <c r="D223" s="110">
        <f t="shared" si="44"/>
        <v>0</v>
      </c>
      <c r="F223" s="111">
        <v>123</v>
      </c>
      <c r="G223" s="202">
        <f t="shared" si="45"/>
        <v>1</v>
      </c>
      <c r="H223" s="10">
        <v>1</v>
      </c>
      <c r="AB223" s="123">
        <f t="shared" si="42"/>
        <v>222</v>
      </c>
      <c r="AC223">
        <f t="shared" ca="1" si="41"/>
        <v>1</v>
      </c>
      <c r="AD223" s="109">
        <v>116</v>
      </c>
      <c r="AE223" s="109">
        <f ca="1">SUM(INDIRECT(CONCATENATE(AA$5,AB223+1)):INDIRECT(CONCATENATE(AA$6,AB223+1)))</f>
        <v>1</v>
      </c>
      <c r="AF223" s="117">
        <f>IF(ISNA(MATCH(AD223,'Overlap Study'!BU$62:BU$157,0)),0,1)</f>
        <v>0</v>
      </c>
      <c r="AG223" s="99">
        <f>IF(ISNA(MATCH(AD223,'Overlap Study'!BJ$62:BJ$157,0)),0,1)</f>
        <v>0</v>
      </c>
      <c r="AH223" s="99">
        <f>IF(ISNA(MATCH($AD223,'Overlap Study'!AZ$62:AZ$157,0)),0,1)</f>
        <v>0</v>
      </c>
      <c r="AI223" s="99">
        <f>IF(ISNA(MATCH($AD223,'Overlap Study'!AT$62:AT$157,0)),0,1)</f>
        <v>1</v>
      </c>
      <c r="AJ223" s="99">
        <f>IF(ISNA(MATCH($AD223,'Overlap Study'!AN$62:AN$157,0)),0,1)</f>
        <v>0</v>
      </c>
      <c r="AK223" s="110">
        <f>IF(ISNA(MATCH($AD223,'Overlap Study'!AH$62:AH$157,0)),0,1)</f>
        <v>0</v>
      </c>
      <c r="AL223" s="117">
        <f>IF(ISNA(MATCH($AD223,'Overlap Study'!AB$62:AB$157,0)),0,1)</f>
        <v>0</v>
      </c>
      <c r="AM223" s="99">
        <f>IF(ISNA(MATCH($AD223,'Overlap Study'!V$62:V$157,0)),0,1)</f>
        <v>0</v>
      </c>
      <c r="AN223" s="99">
        <f>IF(ISNA(MATCH($AD223,'Overlap Study'!P$62:P$157,0)),0,1)</f>
        <v>0</v>
      </c>
      <c r="AO223" s="99">
        <f>IF(ISNA(MATCH($AD223,'Overlap Study'!H$53:H$132,0)),0,1)</f>
        <v>0</v>
      </c>
      <c r="AP223" s="110">
        <f>IF(ISNA(MATCH($AD223,'Overlap Study'!B$53:B$100,0)),0,1)</f>
        <v>0</v>
      </c>
      <c r="AR223" s="100"/>
      <c r="AT223" s="169">
        <v>2612</v>
      </c>
      <c r="AU223" s="222">
        <f t="shared" si="40"/>
        <v>1</v>
      </c>
      <c r="AV223" s="99">
        <f>IF(ISNA(MATCH($AT223,'Overlap Study'!$BU$166:$BU$213,0)),0,1)</f>
        <v>1</v>
      </c>
      <c r="AW223" s="99">
        <f>IF(ISNA(MATCH(AT223,'Overlap Study'!BJ$166:BJ$213,0)),0,1)</f>
        <v>0</v>
      </c>
      <c r="AX223" s="99">
        <f>IF(ISNA(MATCH($AT223,'Overlap Study'!AZ$166:AZ$213,0)),0,1)</f>
        <v>0</v>
      </c>
      <c r="AY223" s="99">
        <f>IF(ISNA(MATCH($AT223,'Overlap Study'!AT$166:AT$213,0)),0,1)</f>
        <v>0</v>
      </c>
      <c r="AZ223" s="99">
        <f>IF(ISNA(MATCH($AT223,'Overlap Study'!AN$166:AN$213,0)),0,1)</f>
        <v>0</v>
      </c>
      <c r="BA223" s="99">
        <f>IF(ISNA(MATCH($AT223,'Overlap Study'!AH$166:AH$213,0)),0,1)</f>
        <v>0</v>
      </c>
      <c r="BB223" s="117">
        <f>IF(ISNA(MATCH(AT223,'Overlap Study'!$AB$166:$AB$213,0)),0,1)</f>
        <v>0</v>
      </c>
      <c r="BC223" s="99">
        <f>IF(ISNA(MATCH($AT223,'Overlap Study'!$V$166:$V$213,0)),0,1)</f>
        <v>0</v>
      </c>
      <c r="BD223" s="99">
        <f>IF(ISNA(MATCH($AT223,'Overlap Study'!$P$166:$P$213,0)),0,1)</f>
        <v>0</v>
      </c>
      <c r="BE223" s="99"/>
      <c r="BF223" s="110"/>
    </row>
    <row r="224" spans="2:58">
      <c r="B224" s="109">
        <v>108</v>
      </c>
      <c r="C224" s="99">
        <f t="shared" si="43"/>
        <v>5</v>
      </c>
      <c r="D224" s="110">
        <f t="shared" si="44"/>
        <v>0</v>
      </c>
      <c r="F224" s="109">
        <v>128</v>
      </c>
      <c r="G224" s="202">
        <f t="shared" si="45"/>
        <v>1</v>
      </c>
      <c r="H224" s="10">
        <v>1</v>
      </c>
      <c r="AB224" s="123">
        <f t="shared" si="42"/>
        <v>223</v>
      </c>
      <c r="AC224">
        <f t="shared" ca="1" si="41"/>
        <v>1</v>
      </c>
      <c r="AD224" s="109">
        <v>120</v>
      </c>
      <c r="AE224" s="109">
        <f ca="1">SUM(INDIRECT(CONCATENATE(AA$5,AB224+1)):INDIRECT(CONCATENATE(AA$6,AB224+1)))</f>
        <v>1</v>
      </c>
      <c r="AF224" s="117">
        <f>IF(ISNA(MATCH(AD224,'Overlap Study'!BU$62:BU$157,0)),0,1)</f>
        <v>0</v>
      </c>
      <c r="AG224" s="99">
        <f>IF(ISNA(MATCH(AD224,'Overlap Study'!BJ$62:BJ$157,0)),0,1)</f>
        <v>0</v>
      </c>
      <c r="AH224" s="99">
        <f>IF(ISNA(MATCH($AD224,'Overlap Study'!AZ$62:AZ$157,0)),0,1)</f>
        <v>0</v>
      </c>
      <c r="AI224" s="99">
        <f>IF(ISNA(MATCH($AD224,'Overlap Study'!AT$62:AT$157,0)),0,1)</f>
        <v>0</v>
      </c>
      <c r="AJ224" s="99">
        <f>IF(ISNA(MATCH($AD224,'Overlap Study'!AN$62:AN$157,0)),0,1)</f>
        <v>1</v>
      </c>
      <c r="AK224" s="110">
        <f>IF(ISNA(MATCH($AD224,'Overlap Study'!AH$62:AH$157,0)),0,1)</f>
        <v>0</v>
      </c>
      <c r="AL224" s="117">
        <f>IF(ISNA(MATCH($AD224,'Overlap Study'!AB$62:AB$157,0)),0,1)</f>
        <v>0</v>
      </c>
      <c r="AM224" s="99">
        <f>IF(ISNA(MATCH($AD224,'Overlap Study'!V$62:V$157,0)),0,1)</f>
        <v>0</v>
      </c>
      <c r="AN224" s="99">
        <f>IF(ISNA(MATCH($AD224,'Overlap Study'!P$62:P$157,0)),0,1)</f>
        <v>0</v>
      </c>
      <c r="AO224" s="99">
        <f>IF(ISNA(MATCH($AD224,'Overlap Study'!H$53:H$132,0)),0,1)</f>
        <v>0</v>
      </c>
      <c r="AP224" s="110">
        <f>IF(ISNA(MATCH($AD224,'Overlap Study'!B$53:B$100,0)),0,1)</f>
        <v>0</v>
      </c>
      <c r="AR224" s="158"/>
      <c r="AT224" s="169">
        <v>2630</v>
      </c>
      <c r="AU224" s="222">
        <f t="shared" si="40"/>
        <v>1</v>
      </c>
      <c r="AV224" s="99">
        <f>IF(ISNA(MATCH($AT224,'Overlap Study'!$BU$166:$BU$213,0)),0,1)</f>
        <v>1</v>
      </c>
      <c r="AW224" s="99">
        <f>IF(ISNA(MATCH(AT224,'Overlap Study'!BJ$166:BJ$213,0)),0,1)</f>
        <v>0</v>
      </c>
      <c r="AX224" s="99">
        <f>IF(ISNA(MATCH($AT224,'Overlap Study'!AZ$166:AZ$213,0)),0,1)</f>
        <v>0</v>
      </c>
      <c r="AY224" s="99">
        <f>IF(ISNA(MATCH($AT224,'Overlap Study'!AT$166:AT$213,0)),0,1)</f>
        <v>0</v>
      </c>
      <c r="AZ224" s="99">
        <f>IF(ISNA(MATCH($AT224,'Overlap Study'!AN$166:AN$213,0)),0,1)</f>
        <v>0</v>
      </c>
      <c r="BA224" s="99">
        <f>IF(ISNA(MATCH($AT224,'Overlap Study'!AH$166:AH$213,0)),0,1)</f>
        <v>0</v>
      </c>
      <c r="BB224" s="117">
        <f>IF(ISNA(MATCH(AT224,'Overlap Study'!$AB$166:$AB$213,0)),0,1)</f>
        <v>0</v>
      </c>
      <c r="BC224" s="99">
        <f>IF(ISNA(MATCH($AT224,'Overlap Study'!$V$166:$V$213,0)),0,1)</f>
        <v>0</v>
      </c>
      <c r="BD224" s="99">
        <f>IF(ISNA(MATCH($AT224,'Overlap Study'!$P$166:$P$213,0)),0,1)</f>
        <v>0</v>
      </c>
      <c r="BE224" s="99"/>
      <c r="BF224" s="110"/>
    </row>
    <row r="225" spans="2:59">
      <c r="B225" s="109">
        <v>108</v>
      </c>
      <c r="C225" s="99">
        <f t="shared" si="43"/>
        <v>6</v>
      </c>
      <c r="D225" s="110">
        <f t="shared" si="44"/>
        <v>6</v>
      </c>
      <c r="F225" s="109">
        <v>133</v>
      </c>
      <c r="G225" s="202">
        <f t="shared" si="45"/>
        <v>1</v>
      </c>
      <c r="H225" s="10">
        <v>1</v>
      </c>
      <c r="AB225" s="123">
        <f t="shared" si="42"/>
        <v>224</v>
      </c>
      <c r="AC225">
        <f t="shared" ca="1" si="41"/>
        <v>1</v>
      </c>
      <c r="AD225" s="111">
        <v>123</v>
      </c>
      <c r="AE225" s="109">
        <f ca="1">SUM(INDIRECT(CONCATENATE(AA$5,AB225+1)):INDIRECT(CONCATENATE(AA$6,AB225+1)))</f>
        <v>1</v>
      </c>
      <c r="AF225" s="117">
        <f>IF(ISNA(MATCH(AD225,'Overlap Study'!BU$62:BU$157,0)),0,1)</f>
        <v>0</v>
      </c>
      <c r="AG225" s="99">
        <f>IF(ISNA(MATCH(AD225,'Overlap Study'!BJ$62:BJ$157,0)),0,1)</f>
        <v>0</v>
      </c>
      <c r="AH225" s="99">
        <f>IF(ISNA(MATCH($AD225,'Overlap Study'!AZ$62:AZ$157,0)),0,1)</f>
        <v>0</v>
      </c>
      <c r="AI225" s="99">
        <f>IF(ISNA(MATCH($AD225,'Overlap Study'!AT$62:AT$157,0)),0,1)</f>
        <v>0</v>
      </c>
      <c r="AJ225" s="99">
        <f>IF(ISNA(MATCH($AD225,'Overlap Study'!AN$62:AN$157,0)),0,1)</f>
        <v>0</v>
      </c>
      <c r="AK225" s="110">
        <f>IF(ISNA(MATCH($AD225,'Overlap Study'!AH$62:AH$157,0)),0,1)</f>
        <v>0</v>
      </c>
      <c r="AL225" s="117">
        <f>IF(ISNA(MATCH($AD225,'Overlap Study'!AB$62:AB$157,0)),0,1)</f>
        <v>0</v>
      </c>
      <c r="AM225" s="99">
        <f>IF(ISNA(MATCH($AD225,'Overlap Study'!V$62:V$157,0)),0,1)</f>
        <v>1</v>
      </c>
      <c r="AN225" s="99">
        <f>IF(ISNA(MATCH($AD225,'Overlap Study'!P$62:P$157,0)),0,1)</f>
        <v>0</v>
      </c>
      <c r="AO225" s="99">
        <f>IF(ISNA(MATCH($AD225,'Overlap Study'!H$53:H$132,0)),0,1)</f>
        <v>0</v>
      </c>
      <c r="AP225" s="110">
        <f>IF(ISNA(MATCH($AD225,'Overlap Study'!B$53:B$100,0)),0,1)</f>
        <v>0</v>
      </c>
      <c r="AR225" s="100"/>
      <c r="AT225" s="169">
        <v>2753</v>
      </c>
      <c r="AU225" s="222">
        <f t="shared" si="40"/>
        <v>1</v>
      </c>
      <c r="AV225" s="99">
        <f>IF(ISNA(MATCH($AT225,'Overlap Study'!$BU$166:$BU$213,0)),0,1)</f>
        <v>0</v>
      </c>
      <c r="AW225" s="99">
        <f>IF(ISNA(MATCH(AT225,'Overlap Study'!BJ$166:BJ$213,0)),0,1)</f>
        <v>1</v>
      </c>
      <c r="AX225" s="99">
        <f>IF(ISNA(MATCH($AT225,'Overlap Study'!AZ$166:AZ$213,0)),0,1)</f>
        <v>0</v>
      </c>
      <c r="AY225" s="99">
        <f>IF(ISNA(MATCH($AT225,'Overlap Study'!AT$166:AT$213,0)),0,1)</f>
        <v>0</v>
      </c>
      <c r="AZ225" s="99">
        <f>IF(ISNA(MATCH($AT225,'Overlap Study'!AN$166:AN$213,0)),0,1)</f>
        <v>0</v>
      </c>
      <c r="BA225" s="99">
        <f>IF(ISNA(MATCH($AT225,'Overlap Study'!AH$166:AH$213,0)),0,1)</f>
        <v>0</v>
      </c>
      <c r="BB225" s="117">
        <f>IF(ISNA(MATCH(AT225,'Overlap Study'!$AB$166:$AB$213,0)),0,1)</f>
        <v>0</v>
      </c>
      <c r="BC225" s="99">
        <f>IF(ISNA(MATCH($AT225,'Overlap Study'!$V$166:$V$213,0)),0,1)</f>
        <v>0</v>
      </c>
      <c r="BD225" s="99">
        <f>IF(ISNA(MATCH($AT225,'Overlap Study'!$P$166:$P$213,0)),0,1)</f>
        <v>0</v>
      </c>
      <c r="BE225" s="99"/>
      <c r="BF225" s="110"/>
    </row>
    <row r="226" spans="2:59">
      <c r="B226" s="109">
        <v>111</v>
      </c>
      <c r="C226" s="99">
        <f t="shared" si="43"/>
        <v>1</v>
      </c>
      <c r="D226" s="110">
        <f t="shared" si="44"/>
        <v>0</v>
      </c>
      <c r="F226" s="109">
        <v>140</v>
      </c>
      <c r="G226" s="202">
        <f t="shared" si="45"/>
        <v>1</v>
      </c>
      <c r="H226" s="10">
        <v>1</v>
      </c>
      <c r="AB226" s="123">
        <f t="shared" si="42"/>
        <v>225</v>
      </c>
      <c r="AC226">
        <f t="shared" ca="1" si="41"/>
        <v>1</v>
      </c>
      <c r="AD226" s="109">
        <v>128</v>
      </c>
      <c r="AE226" s="109">
        <f ca="1">SUM(INDIRECT(CONCATENATE(AA$5,AB226+1)):INDIRECT(CONCATENATE(AA$6,AB226+1)))</f>
        <v>1</v>
      </c>
      <c r="AF226" s="117">
        <f>IF(ISNA(MATCH(AD226,'Overlap Study'!BU$62:BU$157,0)),0,1)</f>
        <v>0</v>
      </c>
      <c r="AG226" s="99">
        <f>IF(ISNA(MATCH(AD226,'Overlap Study'!BJ$62:BJ$157,0)),0,1)</f>
        <v>0</v>
      </c>
      <c r="AH226" s="99">
        <f>IF(ISNA(MATCH($AD226,'Overlap Study'!AZ$62:AZ$157,0)),0,1)</f>
        <v>0</v>
      </c>
      <c r="AI226" s="99">
        <f>IF(ISNA(MATCH($AD226,'Overlap Study'!AT$62:AT$157,0)),0,1)</f>
        <v>0</v>
      </c>
      <c r="AJ226" s="99">
        <f>IF(ISNA(MATCH($AD226,'Overlap Study'!AN$62:AN$157,0)),0,1)</f>
        <v>0</v>
      </c>
      <c r="AK226" s="110">
        <f>IF(ISNA(MATCH($AD226,'Overlap Study'!AH$62:AH$157,0)),0,1)</f>
        <v>0</v>
      </c>
      <c r="AL226" s="117">
        <f>IF(ISNA(MATCH($AD226,'Overlap Study'!AB$62:AB$157,0)),0,1)</f>
        <v>0</v>
      </c>
      <c r="AM226" s="99">
        <f>IF(ISNA(MATCH($AD226,'Overlap Study'!V$62:V$157,0)),0,1)</f>
        <v>0</v>
      </c>
      <c r="AN226" s="99">
        <f>IF(ISNA(MATCH($AD226,'Overlap Study'!P$62:P$157,0)),0,1)</f>
        <v>0</v>
      </c>
      <c r="AO226" s="99">
        <f>IF(ISNA(MATCH($AD226,'Overlap Study'!H$53:H$132,0)),0,1)</f>
        <v>1</v>
      </c>
      <c r="AP226" s="110">
        <f>IF(ISNA(MATCH($AD226,'Overlap Study'!B$53:B$100,0)),0,1)</f>
        <v>0</v>
      </c>
      <c r="AR226" s="100"/>
      <c r="AT226" s="169">
        <v>2757</v>
      </c>
      <c r="AU226" s="222">
        <f t="shared" si="40"/>
        <v>1</v>
      </c>
      <c r="AV226" s="99">
        <f>IF(ISNA(MATCH($AT226,'Overlap Study'!$BU$166:$BU$213,0)),0,1)</f>
        <v>1</v>
      </c>
      <c r="AW226" s="99">
        <f>IF(ISNA(MATCH(AT226,'Overlap Study'!BJ$166:BJ$213,0)),0,1)</f>
        <v>0</v>
      </c>
      <c r="AX226" s="99">
        <f>IF(ISNA(MATCH($AT226,'Overlap Study'!AZ$166:AZ$213,0)),0,1)</f>
        <v>0</v>
      </c>
      <c r="AY226" s="99">
        <f>IF(ISNA(MATCH($AT226,'Overlap Study'!AT$166:AT$213,0)),0,1)</f>
        <v>0</v>
      </c>
      <c r="AZ226" s="99">
        <f>IF(ISNA(MATCH($AT226,'Overlap Study'!AN$166:AN$213,0)),0,1)</f>
        <v>0</v>
      </c>
      <c r="BA226" s="99">
        <f>IF(ISNA(MATCH($AT226,'Overlap Study'!AH$166:AH$213,0)),0,1)</f>
        <v>0</v>
      </c>
      <c r="BB226" s="117">
        <f>IF(ISNA(MATCH(AT226,'Overlap Study'!$AB$166:$AB$213,0)),0,1)</f>
        <v>0</v>
      </c>
      <c r="BC226" s="99">
        <f>IF(ISNA(MATCH($AT226,'Overlap Study'!$V$166:$V$213,0)),0,1)</f>
        <v>0</v>
      </c>
      <c r="BD226" s="99">
        <f>IF(ISNA(MATCH($AT226,'Overlap Study'!$P$166:$P$213,0)),0,1)</f>
        <v>0</v>
      </c>
      <c r="BE226" s="99"/>
      <c r="BF226" s="110"/>
    </row>
    <row r="227" spans="2:59">
      <c r="B227" s="113">
        <v>111</v>
      </c>
      <c r="C227" s="99">
        <f t="shared" si="43"/>
        <v>2</v>
      </c>
      <c r="D227" s="110">
        <f t="shared" si="44"/>
        <v>0</v>
      </c>
      <c r="F227" s="112">
        <v>145</v>
      </c>
      <c r="G227" s="202">
        <f t="shared" si="45"/>
        <v>1</v>
      </c>
      <c r="H227" s="10">
        <v>1</v>
      </c>
      <c r="AB227" s="123">
        <f t="shared" si="42"/>
        <v>226</v>
      </c>
      <c r="AC227">
        <f t="shared" ca="1" si="41"/>
        <v>1</v>
      </c>
      <c r="AD227" s="109">
        <v>133</v>
      </c>
      <c r="AE227" s="109">
        <f ca="1">SUM(INDIRECT(CONCATENATE(AA$5,AB227+1)):INDIRECT(CONCATENATE(AA$6,AB227+1)))</f>
        <v>1</v>
      </c>
      <c r="AF227" s="117">
        <f>IF(ISNA(MATCH(AD227,'Overlap Study'!BU$62:BU$157,0)),0,1)</f>
        <v>0</v>
      </c>
      <c r="AG227" s="99">
        <f>IF(ISNA(MATCH(AD227,'Overlap Study'!BJ$62:BJ$157,0)),0,1)</f>
        <v>0</v>
      </c>
      <c r="AH227" s="99">
        <f>IF(ISNA(MATCH($AD227,'Overlap Study'!AZ$62:AZ$157,0)),0,1)</f>
        <v>0</v>
      </c>
      <c r="AI227" s="99">
        <f>IF(ISNA(MATCH($AD227,'Overlap Study'!AT$62:AT$157,0)),0,1)</f>
        <v>0</v>
      </c>
      <c r="AJ227" s="99">
        <f>IF(ISNA(MATCH($AD227,'Overlap Study'!AN$62:AN$157,0)),0,1)</f>
        <v>1</v>
      </c>
      <c r="AK227" s="110">
        <f>IF(ISNA(MATCH($AD227,'Overlap Study'!AH$62:AH$157,0)),0,1)</f>
        <v>0</v>
      </c>
      <c r="AL227" s="117">
        <f>IF(ISNA(MATCH($AD227,'Overlap Study'!AB$62:AB$157,0)),0,1)</f>
        <v>0</v>
      </c>
      <c r="AM227" s="99">
        <f>IF(ISNA(MATCH($AD227,'Overlap Study'!V$62:V$157,0)),0,1)</f>
        <v>0</v>
      </c>
      <c r="AN227" s="99">
        <f>IF(ISNA(MATCH($AD227,'Overlap Study'!P$62:P$157,0)),0,1)</f>
        <v>0</v>
      </c>
      <c r="AO227" s="99">
        <f>IF(ISNA(MATCH($AD227,'Overlap Study'!H$53:H$132,0)),0,1)</f>
        <v>0</v>
      </c>
      <c r="AP227" s="110">
        <f>IF(ISNA(MATCH($AD227,'Overlap Study'!B$53:B$100,0)),0,1)</f>
        <v>0</v>
      </c>
      <c r="AR227" s="100"/>
      <c r="AT227" s="169">
        <v>2775</v>
      </c>
      <c r="AU227" s="222">
        <f t="shared" si="40"/>
        <v>1</v>
      </c>
      <c r="AV227" s="99">
        <f>IF(ISNA(MATCH($AT227,'Overlap Study'!$BU$166:$BU$213,0)),0,1)</f>
        <v>0</v>
      </c>
      <c r="AW227" s="99">
        <f>IF(ISNA(MATCH(AT227,'Overlap Study'!BJ$166:BJ$213,0)),0,1)</f>
        <v>1</v>
      </c>
      <c r="AX227" s="99">
        <f>IF(ISNA(MATCH($AT227,'Overlap Study'!AZ$166:AZ$213,0)),0,1)</f>
        <v>0</v>
      </c>
      <c r="AY227" s="99">
        <f>IF(ISNA(MATCH($AT227,'Overlap Study'!AT$166:AT$213,0)),0,1)</f>
        <v>0</v>
      </c>
      <c r="AZ227" s="99">
        <f>IF(ISNA(MATCH($AT227,'Overlap Study'!AN$166:AN$213,0)),0,1)</f>
        <v>0</v>
      </c>
      <c r="BA227" s="99">
        <f>IF(ISNA(MATCH($AT227,'Overlap Study'!AH$166:AH$213,0)),0,1)</f>
        <v>0</v>
      </c>
      <c r="BB227" s="117">
        <f>IF(ISNA(MATCH(AT227,'Overlap Study'!$AB$166:$AB$213,0)),0,1)</f>
        <v>0</v>
      </c>
      <c r="BC227" s="99">
        <f>IF(ISNA(MATCH($AT227,'Overlap Study'!$V$166:$V$213,0)),0,1)</f>
        <v>0</v>
      </c>
      <c r="BD227" s="99">
        <f>IF(ISNA(MATCH($AT227,'Overlap Study'!$P$166:$P$213,0)),0,1)</f>
        <v>0</v>
      </c>
      <c r="BE227" s="99"/>
      <c r="BF227" s="110"/>
    </row>
    <row r="228" spans="2:59">
      <c r="B228" s="109">
        <v>111</v>
      </c>
      <c r="C228" s="99">
        <f t="shared" si="43"/>
        <v>3</v>
      </c>
      <c r="D228" s="110">
        <f t="shared" si="44"/>
        <v>0</v>
      </c>
      <c r="F228" s="109">
        <v>147</v>
      </c>
      <c r="G228" s="202">
        <f t="shared" si="45"/>
        <v>1</v>
      </c>
      <c r="H228" s="10">
        <v>1</v>
      </c>
      <c r="AB228" s="123">
        <f t="shared" si="42"/>
        <v>227</v>
      </c>
      <c r="AC228">
        <f t="shared" ca="1" si="41"/>
        <v>1</v>
      </c>
      <c r="AD228" s="109">
        <v>140</v>
      </c>
      <c r="AE228" s="109">
        <f ca="1">SUM(INDIRECT(CONCATENATE(AA$5,AB228+1)):INDIRECT(CONCATENATE(AA$6,AB228+1)))</f>
        <v>1</v>
      </c>
      <c r="AF228" s="117">
        <f>IF(ISNA(MATCH(AD228,'Overlap Study'!BU$62:BU$157,0)),0,1)</f>
        <v>0</v>
      </c>
      <c r="AG228" s="99">
        <f>IF(ISNA(MATCH(AD228,'Overlap Study'!BJ$62:BJ$157,0)),0,1)</f>
        <v>0</v>
      </c>
      <c r="AH228" s="99">
        <f>IF(ISNA(MATCH($AD228,'Overlap Study'!AZ$62:AZ$157,0)),0,1)</f>
        <v>0</v>
      </c>
      <c r="AI228" s="99">
        <f>IF(ISNA(MATCH($AD228,'Overlap Study'!AT$62:AT$157,0)),0,1)</f>
        <v>0</v>
      </c>
      <c r="AJ228" s="99">
        <f>IF(ISNA(MATCH($AD228,'Overlap Study'!AN$62:AN$157,0)),0,1)</f>
        <v>0</v>
      </c>
      <c r="AK228" s="110">
        <f>IF(ISNA(MATCH($AD228,'Overlap Study'!AH$62:AH$157,0)),0,1)</f>
        <v>0</v>
      </c>
      <c r="AL228" s="117">
        <f>IF(ISNA(MATCH($AD228,'Overlap Study'!AB$62:AB$157,0)),0,1)</f>
        <v>0</v>
      </c>
      <c r="AM228" s="99">
        <f>IF(ISNA(MATCH($AD228,'Overlap Study'!V$62:V$157,0)),0,1)</f>
        <v>0</v>
      </c>
      <c r="AN228" s="99">
        <f>IF(ISNA(MATCH($AD228,'Overlap Study'!P$62:P$157,0)),0,1)</f>
        <v>0</v>
      </c>
      <c r="AO228" s="99">
        <f>IF(ISNA(MATCH($AD228,'Overlap Study'!H$53:H$132,0)),0,1)</f>
        <v>1</v>
      </c>
      <c r="AP228" s="110">
        <f>IF(ISNA(MATCH($AD228,'Overlap Study'!B$53:B$100,0)),0,1)</f>
        <v>0</v>
      </c>
      <c r="AR228" s="158"/>
      <c r="AT228" s="169">
        <v>2854</v>
      </c>
      <c r="AU228" s="222">
        <f t="shared" si="40"/>
        <v>1</v>
      </c>
      <c r="AV228" s="99">
        <f>IF(ISNA(MATCH($AT228,'Overlap Study'!$BU$166:$BU$213,0)),0,1)</f>
        <v>1</v>
      </c>
      <c r="AW228" s="99">
        <f>IF(ISNA(MATCH(AT228,'Overlap Study'!BJ$166:BJ$213,0)),0,1)</f>
        <v>0</v>
      </c>
      <c r="AX228" s="99">
        <f>IF(ISNA(MATCH($AT228,'Overlap Study'!AZ$166:AZ$213,0)),0,1)</f>
        <v>0</v>
      </c>
      <c r="AY228" s="99">
        <f>IF(ISNA(MATCH($AT228,'Overlap Study'!AT$166:AT$213,0)),0,1)</f>
        <v>0</v>
      </c>
      <c r="AZ228" s="99">
        <f>IF(ISNA(MATCH($AT228,'Overlap Study'!AN$166:AN$213,0)),0,1)</f>
        <v>0</v>
      </c>
      <c r="BA228" s="99">
        <f>IF(ISNA(MATCH($AT228,'Overlap Study'!AH$166:AH$213,0)),0,1)</f>
        <v>0</v>
      </c>
      <c r="BB228" s="117">
        <f>IF(ISNA(MATCH(AT228,'Overlap Study'!$AB$166:$AB$213,0)),0,1)</f>
        <v>0</v>
      </c>
      <c r="BC228" s="99">
        <f>IF(ISNA(MATCH($AT228,'Overlap Study'!$V$166:$V$213,0)),0,1)</f>
        <v>0</v>
      </c>
      <c r="BD228" s="99">
        <f>IF(ISNA(MATCH($AT228,'Overlap Study'!$P$166:$P$213,0)),0,1)</f>
        <v>0</v>
      </c>
      <c r="BE228" s="99"/>
      <c r="BF228" s="110"/>
    </row>
    <row r="229" spans="2:59">
      <c r="B229" s="109">
        <v>111</v>
      </c>
      <c r="C229" s="99">
        <f t="shared" si="43"/>
        <v>4</v>
      </c>
      <c r="D229" s="110">
        <f t="shared" si="44"/>
        <v>0</v>
      </c>
      <c r="F229" s="112">
        <v>151</v>
      </c>
      <c r="G229" s="202">
        <f t="shared" si="45"/>
        <v>1</v>
      </c>
      <c r="H229" s="10">
        <v>1</v>
      </c>
      <c r="AB229" s="123">
        <f t="shared" si="42"/>
        <v>228</v>
      </c>
      <c r="AC229">
        <f t="shared" ca="1" si="41"/>
        <v>1</v>
      </c>
      <c r="AD229" s="112">
        <v>145</v>
      </c>
      <c r="AE229" s="109">
        <f ca="1">SUM(INDIRECT(CONCATENATE(AA$5,AB229+1)):INDIRECT(CONCATENATE(AA$6,AB229+1)))</f>
        <v>1</v>
      </c>
      <c r="AF229" s="117">
        <f>IF(ISNA(MATCH(AD229,'Overlap Study'!BU$62:BU$157,0)),0,1)</f>
        <v>0</v>
      </c>
      <c r="AG229" s="99">
        <f>IF(ISNA(MATCH(AD229,'Overlap Study'!BJ$62:BJ$157,0)),0,1)</f>
        <v>0</v>
      </c>
      <c r="AH229" s="99">
        <f>IF(ISNA(MATCH($AD229,'Overlap Study'!AZ$62:AZ$157,0)),0,1)</f>
        <v>0</v>
      </c>
      <c r="AI229" s="99">
        <f>IF(ISNA(MATCH($AD229,'Overlap Study'!AT$62:AT$157,0)),0,1)</f>
        <v>0</v>
      </c>
      <c r="AJ229" s="99">
        <f>IF(ISNA(MATCH($AD229,'Overlap Study'!AN$62:AN$157,0)),0,1)</f>
        <v>0</v>
      </c>
      <c r="AK229" s="110">
        <f>IF(ISNA(MATCH($AD229,'Overlap Study'!AH$62:AH$157,0)),0,1)</f>
        <v>0</v>
      </c>
      <c r="AL229" s="117">
        <f>IF(ISNA(MATCH($AD229,'Overlap Study'!AB$62:AB$157,0)),0,1)</f>
        <v>0</v>
      </c>
      <c r="AM229" s="99">
        <f>IF(ISNA(MATCH($AD229,'Overlap Study'!V$62:V$157,0)),0,1)</f>
        <v>0</v>
      </c>
      <c r="AN229" s="99">
        <f>IF(ISNA(MATCH($AD229,'Overlap Study'!P$62:P$157,0)),0,1)</f>
        <v>1</v>
      </c>
      <c r="AO229" s="99">
        <f>IF(ISNA(MATCH($AD229,'Overlap Study'!H$53:H$132,0)),0,1)</f>
        <v>0</v>
      </c>
      <c r="AP229" s="110">
        <f>IF(ISNA(MATCH($AD229,'Overlap Study'!B$53:B$100,0)),0,1)</f>
        <v>0</v>
      </c>
      <c r="AR229" s="158"/>
      <c r="AT229" s="169">
        <v>2970</v>
      </c>
      <c r="AU229" s="222">
        <f t="shared" si="40"/>
        <v>1</v>
      </c>
      <c r="AV229" s="99">
        <f>IF(ISNA(MATCH($AT229,'Overlap Study'!$BU$166:$BU$213,0)),0,1)</f>
        <v>0</v>
      </c>
      <c r="AW229" s="99">
        <f>IF(ISNA(MATCH(AT229,'Overlap Study'!BJ$166:BJ$213,0)),0,1)</f>
        <v>1</v>
      </c>
      <c r="AX229" s="99">
        <f>IF(ISNA(MATCH($AT229,'Overlap Study'!AZ$166:AZ$213,0)),0,1)</f>
        <v>0</v>
      </c>
      <c r="AY229" s="99">
        <f>IF(ISNA(MATCH($AT229,'Overlap Study'!AT$166:AT$213,0)),0,1)</f>
        <v>0</v>
      </c>
      <c r="AZ229" s="99">
        <f>IF(ISNA(MATCH($AT229,'Overlap Study'!AN$166:AN$213,0)),0,1)</f>
        <v>0</v>
      </c>
      <c r="BA229" s="99">
        <f>IF(ISNA(MATCH($AT229,'Overlap Study'!AH$166:AH$213,0)),0,1)</f>
        <v>0</v>
      </c>
      <c r="BB229" s="117">
        <f>IF(ISNA(MATCH(AT229,'Overlap Study'!$AB$166:$AB$213,0)),0,1)</f>
        <v>0</v>
      </c>
      <c r="BC229" s="99">
        <f>IF(ISNA(MATCH($AT229,'Overlap Study'!$V$166:$V$213,0)),0,1)</f>
        <v>0</v>
      </c>
      <c r="BD229" s="99">
        <f>IF(ISNA(MATCH($AT229,'Overlap Study'!$P$166:$P$213,0)),0,1)</f>
        <v>0</v>
      </c>
      <c r="BE229" s="99"/>
      <c r="BF229" s="110"/>
    </row>
    <row r="230" spans="2:59">
      <c r="B230" s="109">
        <v>111</v>
      </c>
      <c r="C230" s="99">
        <f t="shared" si="43"/>
        <v>5</v>
      </c>
      <c r="D230" s="110">
        <f t="shared" si="44"/>
        <v>0</v>
      </c>
      <c r="F230" s="109">
        <v>167</v>
      </c>
      <c r="G230" s="202">
        <f t="shared" si="45"/>
        <v>1</v>
      </c>
      <c r="H230" s="10">
        <v>1</v>
      </c>
      <c r="AB230" s="123">
        <f t="shared" si="42"/>
        <v>229</v>
      </c>
      <c r="AC230">
        <f t="shared" ca="1" si="41"/>
        <v>1</v>
      </c>
      <c r="AD230" s="109">
        <v>147</v>
      </c>
      <c r="AE230" s="109">
        <f ca="1">SUM(INDIRECT(CONCATENATE(AA$5,AB230+1)):INDIRECT(CONCATENATE(AA$6,AB230+1)))</f>
        <v>1</v>
      </c>
      <c r="AF230" s="117">
        <f>IF(ISNA(MATCH(AD230,'Overlap Study'!BU$62:BU$157,0)),0,1)</f>
        <v>0</v>
      </c>
      <c r="AG230" s="99">
        <f>IF(ISNA(MATCH(AD230,'Overlap Study'!BJ$62:BJ$157,0)),0,1)</f>
        <v>0</v>
      </c>
      <c r="AH230" s="99">
        <f>IF(ISNA(MATCH($AD230,'Overlap Study'!AZ$62:AZ$157,0)),0,1)</f>
        <v>0</v>
      </c>
      <c r="AI230" s="99">
        <f>IF(ISNA(MATCH($AD230,'Overlap Study'!AT$62:AT$157,0)),0,1)</f>
        <v>0</v>
      </c>
      <c r="AJ230" s="99">
        <f>IF(ISNA(MATCH($AD230,'Overlap Study'!AN$62:AN$157,0)),0,1)</f>
        <v>0</v>
      </c>
      <c r="AK230" s="110">
        <f>IF(ISNA(MATCH($AD230,'Overlap Study'!AH$62:AH$157,0)),0,1)</f>
        <v>0</v>
      </c>
      <c r="AL230" s="117">
        <f>IF(ISNA(MATCH($AD230,'Overlap Study'!AB$62:AB$157,0)),0,1)</f>
        <v>0</v>
      </c>
      <c r="AM230" s="99">
        <f>IF(ISNA(MATCH($AD230,'Overlap Study'!V$62:V$157,0)),0,1)</f>
        <v>0</v>
      </c>
      <c r="AN230" s="99">
        <f>IF(ISNA(MATCH($AD230,'Overlap Study'!P$62:P$157,0)),0,1)</f>
        <v>0</v>
      </c>
      <c r="AO230" s="99">
        <f>IF(ISNA(MATCH($AD230,'Overlap Study'!H$53:H$132,0)),0,1)</f>
        <v>1</v>
      </c>
      <c r="AP230" s="110">
        <f>IF(ISNA(MATCH($AD230,'Overlap Study'!B$53:B$100,0)),0,1)</f>
        <v>0</v>
      </c>
      <c r="AR230" s="100"/>
      <c r="AT230" s="169">
        <v>3138</v>
      </c>
      <c r="AU230" s="222">
        <f t="shared" si="40"/>
        <v>1</v>
      </c>
      <c r="AV230" s="99">
        <f>IF(ISNA(MATCH($AT230,'Overlap Study'!$BU$166:$BU$213,0)),0,1)</f>
        <v>1</v>
      </c>
      <c r="AW230" s="99">
        <f>IF(ISNA(MATCH(AT230,'Overlap Study'!BJ$166:BJ$213,0)),0,1)</f>
        <v>0</v>
      </c>
      <c r="AX230" s="99">
        <f>IF(ISNA(MATCH($AT230,'Overlap Study'!AZ$166:AZ$213,0)),0,1)</f>
        <v>0</v>
      </c>
      <c r="AY230" s="99">
        <f>IF(ISNA(MATCH($AT230,'Overlap Study'!AT$166:AT$213,0)),0,1)</f>
        <v>0</v>
      </c>
      <c r="AZ230" s="99">
        <f>IF(ISNA(MATCH($AT230,'Overlap Study'!AN$166:AN$213,0)),0,1)</f>
        <v>0</v>
      </c>
      <c r="BA230" s="99">
        <f>IF(ISNA(MATCH($AT230,'Overlap Study'!AH$166:AH$213,0)),0,1)</f>
        <v>0</v>
      </c>
      <c r="BB230" s="117">
        <f>IF(ISNA(MATCH(AT230,'Overlap Study'!$AB$166:$AB$213,0)),0,1)</f>
        <v>0</v>
      </c>
      <c r="BC230" s="99">
        <f>IF(ISNA(MATCH($AT230,'Overlap Study'!$V$166:$V$213,0)),0,1)</f>
        <v>0</v>
      </c>
      <c r="BD230" s="99">
        <f>IF(ISNA(MATCH($AT230,'Overlap Study'!$P$166:$P$213,0)),0,1)</f>
        <v>0</v>
      </c>
      <c r="BE230" s="99"/>
      <c r="BF230" s="110"/>
    </row>
    <row r="231" spans="2:59" ht="13.5" thickBot="1">
      <c r="B231" s="109">
        <v>111</v>
      </c>
      <c r="C231" s="99">
        <f t="shared" si="43"/>
        <v>6</v>
      </c>
      <c r="D231" s="110">
        <f t="shared" si="44"/>
        <v>0</v>
      </c>
      <c r="F231" s="109">
        <v>174</v>
      </c>
      <c r="G231" s="202">
        <f t="shared" si="45"/>
        <v>1</v>
      </c>
      <c r="H231" s="10">
        <v>1</v>
      </c>
      <c r="AB231" s="123">
        <f t="shared" si="42"/>
        <v>230</v>
      </c>
      <c r="AC231">
        <f t="shared" ca="1" si="41"/>
        <v>1</v>
      </c>
      <c r="AD231" s="112">
        <v>151</v>
      </c>
      <c r="AE231" s="109">
        <f ca="1">SUM(INDIRECT(CONCATENATE(AA$5,AB231+1)):INDIRECT(CONCATENATE(AA$6,AB231+1)))</f>
        <v>1</v>
      </c>
      <c r="AF231" s="117">
        <f>IF(ISNA(MATCH(AD231,'Overlap Study'!BU$62:BU$157,0)),0,1)</f>
        <v>0</v>
      </c>
      <c r="AG231" s="99">
        <f>IF(ISNA(MATCH(AD231,'Overlap Study'!BJ$62:BJ$157,0)),0,1)</f>
        <v>0</v>
      </c>
      <c r="AH231" s="99">
        <f>IF(ISNA(MATCH($AD231,'Overlap Study'!AZ$62:AZ$157,0)),0,1)</f>
        <v>0</v>
      </c>
      <c r="AI231" s="99">
        <f>IF(ISNA(MATCH($AD231,'Overlap Study'!AT$62:AT$157,0)),0,1)</f>
        <v>0</v>
      </c>
      <c r="AJ231" s="99">
        <f>IF(ISNA(MATCH($AD231,'Overlap Study'!AN$62:AN$157,0)),0,1)</f>
        <v>0</v>
      </c>
      <c r="AK231" s="110">
        <f>IF(ISNA(MATCH($AD231,'Overlap Study'!AH$62:AH$157,0)),0,1)</f>
        <v>0</v>
      </c>
      <c r="AL231" s="117">
        <f>IF(ISNA(MATCH($AD231,'Overlap Study'!AB$62:AB$157,0)),0,1)</f>
        <v>0</v>
      </c>
      <c r="AM231" s="99">
        <f>IF(ISNA(MATCH($AD231,'Overlap Study'!V$62:V$157,0)),0,1)</f>
        <v>0</v>
      </c>
      <c r="AN231" s="99">
        <f>IF(ISNA(MATCH($AD231,'Overlap Study'!P$62:P$157,0)),0,1)</f>
        <v>1</v>
      </c>
      <c r="AO231" s="99">
        <f>IF(ISNA(MATCH($AD231,'Overlap Study'!H$53:H$132,0)),0,1)</f>
        <v>0</v>
      </c>
      <c r="AP231" s="110">
        <f>IF(ISNA(MATCH($AD231,'Overlap Study'!B$53:B$100,0)),0,1)</f>
        <v>0</v>
      </c>
      <c r="AR231" s="100"/>
      <c r="AT231" s="172">
        <v>3357</v>
      </c>
      <c r="AU231" s="223">
        <f t="shared" si="40"/>
        <v>1</v>
      </c>
      <c r="AV231" s="98">
        <f>IF(ISNA(MATCH($AT231,'Overlap Study'!$BU$166:$BU$213,0)),0,1)</f>
        <v>1</v>
      </c>
      <c r="AW231" s="98">
        <f>IF(ISNA(MATCH(AT231,'Overlap Study'!BJ$166:BJ$213,0)),0,1)</f>
        <v>0</v>
      </c>
      <c r="AX231" s="98">
        <f>IF(ISNA(MATCH($AT231,'Overlap Study'!AZ$166:AZ$213,0)),0,1)</f>
        <v>0</v>
      </c>
      <c r="AY231" s="98">
        <f>IF(ISNA(MATCH($AT231,'Overlap Study'!AT$166:AT$213,0)),0,1)</f>
        <v>0</v>
      </c>
      <c r="AZ231" s="98">
        <f>IF(ISNA(MATCH($AT231,'Overlap Study'!AN$166:AN$213,0)),0,1)</f>
        <v>0</v>
      </c>
      <c r="BA231" s="98">
        <f>IF(ISNA(MATCH($AT231,'Overlap Study'!AH$166:AH$213,0)),0,1)</f>
        <v>0</v>
      </c>
      <c r="BB231" s="118">
        <f>IF(ISNA(MATCH(AT231,'Overlap Study'!$AB$166:$AB$213,0)),0,1)</f>
        <v>0</v>
      </c>
      <c r="BC231" s="98">
        <f>IF(ISNA(MATCH($AT231,'Overlap Study'!$V$166:$V$213,0)),0,1)</f>
        <v>0</v>
      </c>
      <c r="BD231" s="98">
        <f>IF(ISNA(MATCH($AT231,'Overlap Study'!$P$166:$P$213,0)),0,1)</f>
        <v>0</v>
      </c>
      <c r="BE231" s="98"/>
      <c r="BF231" s="114"/>
    </row>
    <row r="232" spans="2:59">
      <c r="B232" s="112">
        <v>111</v>
      </c>
      <c r="C232" s="99">
        <f t="shared" si="43"/>
        <v>7</v>
      </c>
      <c r="D232" s="110">
        <f t="shared" si="44"/>
        <v>0</v>
      </c>
      <c r="F232" s="109">
        <v>178</v>
      </c>
      <c r="G232" s="202">
        <f t="shared" si="45"/>
        <v>1</v>
      </c>
      <c r="H232" s="10">
        <v>1</v>
      </c>
      <c r="AB232" s="123">
        <f t="shared" si="42"/>
        <v>231</v>
      </c>
      <c r="AC232">
        <f t="shared" ca="1" si="41"/>
        <v>1</v>
      </c>
      <c r="AD232" s="109">
        <v>167</v>
      </c>
      <c r="AE232" s="109">
        <f ca="1">SUM(INDIRECT(CONCATENATE(AA$5,AB232+1)):INDIRECT(CONCATENATE(AA$6,AB232+1)))</f>
        <v>1</v>
      </c>
      <c r="AF232" s="117">
        <f>IF(ISNA(MATCH(AD232,'Overlap Study'!BU$62:BU$157,0)),0,1)</f>
        <v>0</v>
      </c>
      <c r="AG232" s="99">
        <f>IF(ISNA(MATCH(AD232,'Overlap Study'!BJ$62:BJ$157,0)),0,1)</f>
        <v>0</v>
      </c>
      <c r="AH232" s="99">
        <f>IF(ISNA(MATCH($AD232,'Overlap Study'!AZ$62:AZ$157,0)),0,1)</f>
        <v>0</v>
      </c>
      <c r="AI232" s="99">
        <f>IF(ISNA(MATCH($AD232,'Overlap Study'!AT$62:AT$157,0)),0,1)</f>
        <v>0</v>
      </c>
      <c r="AJ232" s="99">
        <f>IF(ISNA(MATCH($AD232,'Overlap Study'!AN$62:AN$157,0)),0,1)</f>
        <v>0</v>
      </c>
      <c r="AK232" s="110">
        <f>IF(ISNA(MATCH($AD232,'Overlap Study'!AH$62:AH$157,0)),0,1)</f>
        <v>0</v>
      </c>
      <c r="AL232" s="117">
        <f>IF(ISNA(MATCH($AD232,'Overlap Study'!AB$62:AB$157,0)),0,1)</f>
        <v>0</v>
      </c>
      <c r="AM232" s="99">
        <f>IF(ISNA(MATCH($AD232,'Overlap Study'!V$62:V$157,0)),0,1)</f>
        <v>1</v>
      </c>
      <c r="AN232" s="99">
        <f>IF(ISNA(MATCH($AD232,'Overlap Study'!P$62:P$157,0)),0,1)</f>
        <v>0</v>
      </c>
      <c r="AO232" s="99">
        <f>IF(ISNA(MATCH($AD232,'Overlap Study'!H$53:H$132,0)),0,1)</f>
        <v>0</v>
      </c>
      <c r="AP232" s="110">
        <f>IF(ISNA(MATCH($AD232,'Overlap Study'!B$53:B$100,0)),0,1)</f>
        <v>0</v>
      </c>
      <c r="AR232" s="100"/>
      <c r="AT232" s="100"/>
      <c r="AU232" s="222"/>
      <c r="AV232" s="99">
        <f t="shared" ref="AV232:BD232" si="46">SUM(AV2:AV231)</f>
        <v>48</v>
      </c>
      <c r="AW232" s="99">
        <f t="shared" si="46"/>
        <v>48</v>
      </c>
      <c r="AX232" s="99">
        <f t="shared" si="46"/>
        <v>48</v>
      </c>
      <c r="AY232" s="99">
        <f t="shared" si="46"/>
        <v>48</v>
      </c>
      <c r="AZ232" s="99">
        <f t="shared" si="46"/>
        <v>48</v>
      </c>
      <c r="BA232" s="99">
        <f t="shared" si="46"/>
        <v>48</v>
      </c>
      <c r="BB232" s="99">
        <f t="shared" si="46"/>
        <v>48</v>
      </c>
      <c r="BC232" s="99">
        <f t="shared" si="46"/>
        <v>48</v>
      </c>
      <c r="BD232" s="99">
        <f t="shared" si="46"/>
        <v>48</v>
      </c>
      <c r="BE232" s="99"/>
      <c r="BF232" s="110"/>
    </row>
    <row r="233" spans="2:59">
      <c r="B233" s="109">
        <v>111</v>
      </c>
      <c r="C233" s="99">
        <f t="shared" si="43"/>
        <v>8</v>
      </c>
      <c r="D233" s="110">
        <f t="shared" si="44"/>
        <v>0</v>
      </c>
      <c r="F233" s="109">
        <v>181</v>
      </c>
      <c r="G233" s="202">
        <f t="shared" si="45"/>
        <v>1</v>
      </c>
      <c r="H233" s="10">
        <v>1</v>
      </c>
      <c r="AB233" s="123">
        <f t="shared" si="42"/>
        <v>232</v>
      </c>
      <c r="AC233">
        <f t="shared" ca="1" si="41"/>
        <v>1</v>
      </c>
      <c r="AD233" s="109">
        <v>174</v>
      </c>
      <c r="AE233" s="109">
        <f ca="1">SUM(INDIRECT(CONCATENATE(AA$5,AB233+1)):INDIRECT(CONCATENATE(AA$6,AB233+1)))</f>
        <v>1</v>
      </c>
      <c r="AF233" s="117">
        <f>IF(ISNA(MATCH(AD233,'Overlap Study'!BU$62:BU$157,0)),0,1)</f>
        <v>0</v>
      </c>
      <c r="AG233" s="99">
        <f>IF(ISNA(MATCH(AD233,'Overlap Study'!BJ$62:BJ$157,0)),0,1)</f>
        <v>0</v>
      </c>
      <c r="AH233" s="99">
        <f>IF(ISNA(MATCH($AD233,'Overlap Study'!AZ$62:AZ$157,0)),0,1)</f>
        <v>0</v>
      </c>
      <c r="AI233" s="99">
        <f>IF(ISNA(MATCH($AD233,'Overlap Study'!AT$62:AT$157,0)),0,1)</f>
        <v>0</v>
      </c>
      <c r="AJ233" s="99">
        <f>IF(ISNA(MATCH($AD233,'Overlap Study'!AN$62:AN$157,0)),0,1)</f>
        <v>0</v>
      </c>
      <c r="AK233" s="110">
        <f>IF(ISNA(MATCH($AD233,'Overlap Study'!AH$62:AH$157,0)),0,1)</f>
        <v>0</v>
      </c>
      <c r="AL233" s="117">
        <f>IF(ISNA(MATCH($AD233,'Overlap Study'!AB$62:AB$157,0)),0,1)</f>
        <v>0</v>
      </c>
      <c r="AM233" s="99">
        <f>IF(ISNA(MATCH($AD233,'Overlap Study'!V$62:V$157,0)),0,1)</f>
        <v>0</v>
      </c>
      <c r="AN233" s="99">
        <f>IF(ISNA(MATCH($AD233,'Overlap Study'!P$62:P$157,0)),0,1)</f>
        <v>0</v>
      </c>
      <c r="AO233" s="99">
        <f>IF(ISNA(MATCH($AD233,'Overlap Study'!H$53:H$132,0)),0,1)</f>
        <v>1</v>
      </c>
      <c r="AP233" s="110">
        <f>IF(ISNA(MATCH($AD233,'Overlap Study'!B$53:B$100,0)),0,1)</f>
        <v>0</v>
      </c>
      <c r="AR233" s="100"/>
      <c r="AT233" s="202"/>
      <c r="AU233" s="101"/>
      <c r="AV233" s="99"/>
      <c r="AW233" s="99"/>
      <c r="AX233" s="99"/>
      <c r="AY233" s="99"/>
      <c r="AZ233" s="99"/>
      <c r="BA233" s="99"/>
      <c r="BB233" s="99"/>
      <c r="BC233" s="99"/>
      <c r="BD233" s="99"/>
      <c r="BE233" s="99"/>
      <c r="BF233" s="99"/>
      <c r="BG233" s="99"/>
    </row>
    <row r="234" spans="2:59">
      <c r="B234" s="109">
        <v>111</v>
      </c>
      <c r="C234" s="99">
        <f t="shared" si="43"/>
        <v>9</v>
      </c>
      <c r="D234" s="110">
        <f t="shared" si="44"/>
        <v>0</v>
      </c>
      <c r="F234" s="109">
        <v>182</v>
      </c>
      <c r="G234" s="202">
        <f t="shared" si="45"/>
        <v>1</v>
      </c>
      <c r="H234" s="10">
        <v>1</v>
      </c>
      <c r="AB234" s="123">
        <f t="shared" si="42"/>
        <v>233</v>
      </c>
      <c r="AC234">
        <f t="shared" ca="1" si="41"/>
        <v>1</v>
      </c>
      <c r="AD234" s="109">
        <v>178</v>
      </c>
      <c r="AE234" s="109">
        <f ca="1">SUM(INDIRECT(CONCATENATE(AA$5,AB234+1)):INDIRECT(CONCATENATE(AA$6,AB234+1)))</f>
        <v>1</v>
      </c>
      <c r="AF234" s="117">
        <f>IF(ISNA(MATCH(AD234,'Overlap Study'!BU$62:BU$157,0)),0,1)</f>
        <v>0</v>
      </c>
      <c r="AG234" s="99">
        <f>IF(ISNA(MATCH(AD234,'Overlap Study'!BJ$62:BJ$157,0)),0,1)</f>
        <v>0</v>
      </c>
      <c r="AH234" s="99">
        <f>IF(ISNA(MATCH($AD234,'Overlap Study'!AZ$62:AZ$157,0)),0,1)</f>
        <v>0</v>
      </c>
      <c r="AI234" s="99">
        <f>IF(ISNA(MATCH($AD234,'Overlap Study'!AT$62:AT$157,0)),0,1)</f>
        <v>0</v>
      </c>
      <c r="AJ234" s="99">
        <f>IF(ISNA(MATCH($AD234,'Overlap Study'!AN$62:AN$157,0)),0,1)</f>
        <v>0</v>
      </c>
      <c r="AK234" s="110">
        <f>IF(ISNA(MATCH($AD234,'Overlap Study'!AH$62:AH$157,0)),0,1)</f>
        <v>0</v>
      </c>
      <c r="AL234" s="117">
        <f>IF(ISNA(MATCH($AD234,'Overlap Study'!AB$62:AB$157,0)),0,1)</f>
        <v>0</v>
      </c>
      <c r="AM234" s="99">
        <f>IF(ISNA(MATCH($AD234,'Overlap Study'!V$62:V$157,0)),0,1)</f>
        <v>0</v>
      </c>
      <c r="AN234" s="99">
        <f>IF(ISNA(MATCH($AD234,'Overlap Study'!P$62:P$157,0)),0,1)</f>
        <v>0</v>
      </c>
      <c r="AO234" s="99">
        <f>IF(ISNA(MATCH($AD234,'Overlap Study'!H$53:H$132,0)),0,1)</f>
        <v>1</v>
      </c>
      <c r="AP234" s="110">
        <f>IF(ISNA(MATCH($AD234,'Overlap Study'!B$53:B$100,0)),0,1)</f>
        <v>0</v>
      </c>
      <c r="AR234" s="158"/>
      <c r="AT234" s="202"/>
      <c r="AU234" s="101"/>
      <c r="AV234" s="99"/>
      <c r="AW234" s="99"/>
      <c r="AX234" s="99"/>
      <c r="AY234" s="99"/>
      <c r="AZ234" s="99"/>
      <c r="BA234" s="99"/>
      <c r="BB234" s="99"/>
      <c r="BC234" s="99"/>
      <c r="BD234" s="99"/>
      <c r="BE234" s="99"/>
      <c r="BF234" s="99"/>
      <c r="BG234" s="99"/>
    </row>
    <row r="235" spans="2:59">
      <c r="B235" s="211">
        <v>111</v>
      </c>
      <c r="C235" s="99">
        <f t="shared" si="43"/>
        <v>10</v>
      </c>
      <c r="D235" s="110">
        <f t="shared" si="44"/>
        <v>0</v>
      </c>
      <c r="F235" s="111">
        <v>203</v>
      </c>
      <c r="G235" s="202">
        <f t="shared" si="45"/>
        <v>1</v>
      </c>
      <c r="H235" s="10">
        <v>1</v>
      </c>
      <c r="AB235" s="123">
        <f t="shared" si="42"/>
        <v>234</v>
      </c>
      <c r="AC235">
        <f t="shared" ca="1" si="41"/>
        <v>1</v>
      </c>
      <c r="AD235" s="109">
        <v>181</v>
      </c>
      <c r="AE235" s="109">
        <f ca="1">SUM(INDIRECT(CONCATENATE(AA$5,AB235+1)):INDIRECT(CONCATENATE(AA$6,AB235+1)))</f>
        <v>1</v>
      </c>
      <c r="AF235" s="117">
        <f>IF(ISNA(MATCH(AD235,'Overlap Study'!BU$62:BU$157,0)),0,1)</f>
        <v>0</v>
      </c>
      <c r="AG235" s="99">
        <f>IF(ISNA(MATCH(AD235,'Overlap Study'!BJ$62:BJ$157,0)),0,1)</f>
        <v>0</v>
      </c>
      <c r="AH235" s="99">
        <f>IF(ISNA(MATCH($AD235,'Overlap Study'!AZ$62:AZ$157,0)),0,1)</f>
        <v>0</v>
      </c>
      <c r="AI235" s="99">
        <f>IF(ISNA(MATCH($AD235,'Overlap Study'!AT$62:AT$157,0)),0,1)</f>
        <v>1</v>
      </c>
      <c r="AJ235" s="99">
        <f>IF(ISNA(MATCH($AD235,'Overlap Study'!AN$62:AN$157,0)),0,1)</f>
        <v>0</v>
      </c>
      <c r="AK235" s="110">
        <f>IF(ISNA(MATCH($AD235,'Overlap Study'!AH$62:AH$157,0)),0,1)</f>
        <v>0</v>
      </c>
      <c r="AL235" s="117">
        <f>IF(ISNA(MATCH($AD235,'Overlap Study'!AB$62:AB$157,0)),0,1)</f>
        <v>0</v>
      </c>
      <c r="AM235" s="99">
        <f>IF(ISNA(MATCH($AD235,'Overlap Study'!V$62:V$157,0)),0,1)</f>
        <v>0</v>
      </c>
      <c r="AN235" s="99">
        <f>IF(ISNA(MATCH($AD235,'Overlap Study'!P$62:P$157,0)),0,1)</f>
        <v>0</v>
      </c>
      <c r="AO235" s="99">
        <f>IF(ISNA(MATCH($AD235,'Overlap Study'!H$53:H$132,0)),0,1)</f>
        <v>0</v>
      </c>
      <c r="AP235" s="110">
        <f>IF(ISNA(MATCH($AD235,'Overlap Study'!B$53:B$100,0)),0,1)</f>
        <v>0</v>
      </c>
      <c r="AR235" s="100"/>
      <c r="AT235" s="158"/>
      <c r="AU235" s="101"/>
      <c r="AV235" s="99"/>
      <c r="AW235" s="99"/>
      <c r="AX235" s="99"/>
      <c r="AY235" s="99"/>
      <c r="AZ235" s="99"/>
      <c r="BA235" s="99"/>
      <c r="BB235" s="99"/>
      <c r="BC235" s="99"/>
      <c r="BD235" s="99"/>
      <c r="BE235" s="99"/>
      <c r="BF235" s="99"/>
      <c r="BG235" s="99"/>
    </row>
    <row r="236" spans="2:59">
      <c r="B236" s="211">
        <v>111</v>
      </c>
      <c r="C236" s="99">
        <f t="shared" si="43"/>
        <v>11</v>
      </c>
      <c r="D236" s="110">
        <f t="shared" si="44"/>
        <v>11</v>
      </c>
      <c r="F236" s="111">
        <v>204</v>
      </c>
      <c r="G236" s="202">
        <f t="shared" si="45"/>
        <v>1</v>
      </c>
      <c r="H236" s="10">
        <v>1</v>
      </c>
      <c r="AB236" s="123">
        <f t="shared" si="42"/>
        <v>235</v>
      </c>
      <c r="AC236">
        <f t="shared" ca="1" si="41"/>
        <v>1</v>
      </c>
      <c r="AD236" s="109">
        <v>182</v>
      </c>
      <c r="AE236" s="109">
        <f ca="1">SUM(INDIRECT(CONCATENATE(AA$5,AB236+1)):INDIRECT(CONCATENATE(AA$6,AB236+1)))</f>
        <v>1</v>
      </c>
      <c r="AF236" s="117">
        <f>IF(ISNA(MATCH(AD236,'Overlap Study'!BU$62:BU$157,0)),0,1)</f>
        <v>0</v>
      </c>
      <c r="AG236" s="99">
        <f>IF(ISNA(MATCH(AD236,'Overlap Study'!BJ$62:BJ$157,0)),0,1)</f>
        <v>0</v>
      </c>
      <c r="AH236" s="99">
        <f>IF(ISNA(MATCH($AD236,'Overlap Study'!AZ$62:AZ$157,0)),0,1)</f>
        <v>0</v>
      </c>
      <c r="AI236" s="99">
        <f>IF(ISNA(MATCH($AD236,'Overlap Study'!AT$62:AT$157,0)),0,1)</f>
        <v>0</v>
      </c>
      <c r="AJ236" s="99">
        <f>IF(ISNA(MATCH($AD236,'Overlap Study'!AN$62:AN$157,0)),0,1)</f>
        <v>0</v>
      </c>
      <c r="AK236" s="110">
        <f>IF(ISNA(MATCH($AD236,'Overlap Study'!AH$62:AH$157,0)),0,1)</f>
        <v>0</v>
      </c>
      <c r="AL236" s="117">
        <f>IF(ISNA(MATCH($AD236,'Overlap Study'!AB$62:AB$157,0)),0,1)</f>
        <v>0</v>
      </c>
      <c r="AM236" s="99">
        <f>IF(ISNA(MATCH($AD236,'Overlap Study'!V$62:V$157,0)),0,1)</f>
        <v>0</v>
      </c>
      <c r="AN236" s="99">
        <f>IF(ISNA(MATCH($AD236,'Overlap Study'!P$62:P$157,0)),0,1)</f>
        <v>1</v>
      </c>
      <c r="AO236" s="99">
        <f>IF(ISNA(MATCH($AD236,'Overlap Study'!H$53:H$132,0)),0,1)</f>
        <v>0</v>
      </c>
      <c r="AP236" s="110">
        <f>IF(ISNA(MATCH($AD236,'Overlap Study'!B$53:B$100,0)),0,1)</f>
        <v>0</v>
      </c>
      <c r="AR236" s="100"/>
      <c r="AT236" s="100"/>
      <c r="AU236" s="101"/>
      <c r="AV236" s="99"/>
      <c r="AW236" s="99"/>
      <c r="AX236" s="99"/>
      <c r="AY236" s="99"/>
      <c r="AZ236" s="99"/>
      <c r="BA236" s="99"/>
      <c r="BB236" s="99"/>
      <c r="BC236" s="99"/>
      <c r="BD236" s="99"/>
      <c r="BE236" s="99"/>
      <c r="BF236" s="99"/>
      <c r="BG236" s="99"/>
    </row>
    <row r="237" spans="2:59">
      <c r="B237" s="109">
        <v>114</v>
      </c>
      <c r="C237" s="99">
        <f t="shared" si="43"/>
        <v>1</v>
      </c>
      <c r="D237" s="110">
        <f t="shared" si="44"/>
        <v>1</v>
      </c>
      <c r="F237" s="109">
        <v>226</v>
      </c>
      <c r="G237" s="202">
        <f t="shared" si="45"/>
        <v>1</v>
      </c>
      <c r="H237" s="10">
        <v>1</v>
      </c>
      <c r="AB237" s="123">
        <f t="shared" si="42"/>
        <v>236</v>
      </c>
      <c r="AC237">
        <f t="shared" ca="1" si="41"/>
        <v>1</v>
      </c>
      <c r="AD237" s="111">
        <v>203</v>
      </c>
      <c r="AE237" s="109">
        <f ca="1">SUM(INDIRECT(CONCATENATE(AA$5,AB237+1)):INDIRECT(CONCATENATE(AA$6,AB237+1)))</f>
        <v>2</v>
      </c>
      <c r="AF237" s="117">
        <f>IF(ISNA(MATCH(AD237,'Overlap Study'!BU$62:BU$157,0)),0,1)</f>
        <v>0</v>
      </c>
      <c r="AG237" s="99">
        <f>IF(ISNA(MATCH(AD237,'Overlap Study'!BJ$62:BJ$157,0)),0,1)</f>
        <v>0</v>
      </c>
      <c r="AH237" s="99">
        <f>IF(ISNA(MATCH($AD237,'Overlap Study'!AZ$62:AZ$157,0)),0,1)</f>
        <v>0</v>
      </c>
      <c r="AI237" s="99">
        <f>IF(ISNA(MATCH($AD237,'Overlap Study'!AT$62:AT$157,0)),0,1)</f>
        <v>0</v>
      </c>
      <c r="AJ237" s="99">
        <f>IF(ISNA(MATCH($AD237,'Overlap Study'!AN$62:AN$157,0)),0,1)</f>
        <v>0</v>
      </c>
      <c r="AK237" s="110">
        <f>IF(ISNA(MATCH($AD237,'Overlap Study'!AH$62:AH$157,0)),0,1)</f>
        <v>1</v>
      </c>
      <c r="AL237" s="117">
        <f>IF(ISNA(MATCH($AD237,'Overlap Study'!AB$62:AB$157,0)),0,1)</f>
        <v>0</v>
      </c>
      <c r="AM237" s="99">
        <f>IF(ISNA(MATCH($AD237,'Overlap Study'!V$62:V$157,0)),0,1)</f>
        <v>1</v>
      </c>
      <c r="AN237" s="99">
        <f>IF(ISNA(MATCH($AD237,'Overlap Study'!P$62:P$157,0)),0,1)</f>
        <v>0</v>
      </c>
      <c r="AO237" s="99">
        <f>IF(ISNA(MATCH($AD237,'Overlap Study'!H$53:H$132,0)),0,1)</f>
        <v>0</v>
      </c>
      <c r="AP237" s="110">
        <f>IF(ISNA(MATCH($AD237,'Overlap Study'!B$53:B$100,0)),0,1)</f>
        <v>0</v>
      </c>
      <c r="AR237" s="100"/>
      <c r="AT237" s="202"/>
      <c r="AU237" s="101"/>
      <c r="AV237" s="99"/>
      <c r="AW237" s="99"/>
      <c r="AX237" s="99"/>
      <c r="AY237" s="99"/>
      <c r="AZ237" s="99"/>
      <c r="BA237" s="99"/>
      <c r="BB237" s="99"/>
      <c r="BC237" s="99"/>
      <c r="BD237" s="99"/>
      <c r="BE237" s="99"/>
      <c r="BF237" s="99"/>
      <c r="BG237" s="99"/>
    </row>
    <row r="238" spans="2:59">
      <c r="B238" s="109">
        <v>115</v>
      </c>
      <c r="C238" s="99">
        <f t="shared" si="43"/>
        <v>1</v>
      </c>
      <c r="D238" s="110">
        <f t="shared" si="44"/>
        <v>1</v>
      </c>
      <c r="F238" s="109">
        <v>232</v>
      </c>
      <c r="G238" s="202">
        <f t="shared" si="45"/>
        <v>1</v>
      </c>
      <c r="H238" s="10">
        <v>1</v>
      </c>
      <c r="AB238" s="123">
        <f t="shared" si="42"/>
        <v>237</v>
      </c>
      <c r="AC238">
        <f t="shared" ca="1" si="41"/>
        <v>0</v>
      </c>
      <c r="AD238" s="111">
        <v>204</v>
      </c>
      <c r="AE238" s="109">
        <f ca="1">SUM(INDIRECT(CONCATENATE(AA$5,AB238+1)):INDIRECT(CONCATENATE(AA$6,AB238+1)))</f>
        <v>0</v>
      </c>
      <c r="AF238" s="117">
        <f>IF(ISNA(MATCH(AD238,'Overlap Study'!BU$62:BU$157,0)),0,1)</f>
        <v>0</v>
      </c>
      <c r="AG238" s="99">
        <f>IF(ISNA(MATCH(AD238,'Overlap Study'!BJ$62:BJ$157,0)),0,1)</f>
        <v>0</v>
      </c>
      <c r="AH238" s="99">
        <f>IF(ISNA(MATCH($AD238,'Overlap Study'!AZ$62:AZ$157,0)),0,1)</f>
        <v>0</v>
      </c>
      <c r="AI238" s="99">
        <f>IF(ISNA(MATCH($AD238,'Overlap Study'!AT$62:AT$157,0)),0,1)</f>
        <v>0</v>
      </c>
      <c r="AJ238" s="99">
        <f>IF(ISNA(MATCH($AD238,'Overlap Study'!AN$62:AN$157,0)),0,1)</f>
        <v>0</v>
      </c>
      <c r="AK238" s="110">
        <f>IF(ISNA(MATCH($AD238,'Overlap Study'!AH$62:AH$157,0)),0,1)</f>
        <v>0</v>
      </c>
      <c r="AL238" s="117">
        <f>IF(ISNA(MATCH($AD238,'Overlap Study'!AB$62:AB$157,0)),0,1)</f>
        <v>0</v>
      </c>
      <c r="AM238" s="99">
        <f>IF(ISNA(MATCH($AD238,'Overlap Study'!V$62:V$157,0)),0,1)</f>
        <v>0</v>
      </c>
      <c r="AN238" s="99">
        <f>IF(ISNA(MATCH($AD238,'Overlap Study'!P$62:P$157,0)),0,1)</f>
        <v>0</v>
      </c>
      <c r="AO238" s="99">
        <f>IF(ISNA(MATCH($AD238,'Overlap Study'!H$53:H$132,0)),0,1)</f>
        <v>0</v>
      </c>
      <c r="AP238" s="110">
        <f>IF(ISNA(MATCH($AD238,'Overlap Study'!B$53:B$100,0)),0,1)</f>
        <v>0</v>
      </c>
      <c r="AR238" s="100"/>
      <c r="AT238" s="202"/>
      <c r="AU238" s="101"/>
      <c r="AV238" s="99"/>
      <c r="AW238" s="99"/>
      <c r="AX238" s="99"/>
      <c r="AY238" s="99"/>
      <c r="AZ238" s="99"/>
      <c r="BA238" s="99"/>
      <c r="BB238" s="99"/>
      <c r="BC238" s="99"/>
      <c r="BD238" s="99"/>
      <c r="BE238" s="99"/>
      <c r="BF238" s="99"/>
      <c r="BG238" s="99"/>
    </row>
    <row r="239" spans="2:59">
      <c r="B239" s="109">
        <v>116</v>
      </c>
      <c r="C239" s="99">
        <f t="shared" si="43"/>
        <v>1</v>
      </c>
      <c r="D239" s="110">
        <f t="shared" si="44"/>
        <v>1</v>
      </c>
      <c r="F239" s="109">
        <v>235</v>
      </c>
      <c r="G239" s="202">
        <f t="shared" si="45"/>
        <v>1</v>
      </c>
      <c r="H239" s="10">
        <v>1</v>
      </c>
      <c r="AB239" s="123">
        <f t="shared" si="42"/>
        <v>238</v>
      </c>
      <c r="AC239">
        <f t="shared" ca="1" si="41"/>
        <v>1</v>
      </c>
      <c r="AD239" s="109">
        <v>226</v>
      </c>
      <c r="AE239" s="109">
        <f ca="1">SUM(INDIRECT(CONCATENATE(AA$5,AB239+1)):INDIRECT(CONCATENATE(AA$6,AB239+1)))</f>
        <v>1</v>
      </c>
      <c r="AF239" s="117">
        <f>IF(ISNA(MATCH(AD239,'Overlap Study'!BU$62:BU$157,0)),0,1)</f>
        <v>0</v>
      </c>
      <c r="AG239" s="99">
        <f>IF(ISNA(MATCH(AD239,'Overlap Study'!BJ$62:BJ$157,0)),0,1)</f>
        <v>0</v>
      </c>
      <c r="AH239" s="99">
        <f>IF(ISNA(MATCH($AD239,'Overlap Study'!AZ$62:AZ$157,0)),0,1)</f>
        <v>0</v>
      </c>
      <c r="AI239" s="99">
        <f>IF(ISNA(MATCH($AD239,'Overlap Study'!AT$62:AT$157,0)),0,1)</f>
        <v>0</v>
      </c>
      <c r="AJ239" s="99">
        <f>IF(ISNA(MATCH($AD239,'Overlap Study'!AN$62:AN$157,0)),0,1)</f>
        <v>0</v>
      </c>
      <c r="AK239" s="110">
        <f>IF(ISNA(MATCH($AD239,'Overlap Study'!AH$62:AH$157,0)),0,1)</f>
        <v>0</v>
      </c>
      <c r="AL239" s="117">
        <f>IF(ISNA(MATCH($AD239,'Overlap Study'!AB$62:AB$157,0)),0,1)</f>
        <v>0</v>
      </c>
      <c r="AM239" s="99">
        <f>IF(ISNA(MATCH($AD239,'Overlap Study'!V$62:V$157,0)),0,1)</f>
        <v>0</v>
      </c>
      <c r="AN239" s="99">
        <f>IF(ISNA(MATCH($AD239,'Overlap Study'!P$62:P$157,0)),0,1)</f>
        <v>1</v>
      </c>
      <c r="AO239" s="99">
        <f>IF(ISNA(MATCH($AD239,'Overlap Study'!H$53:H$132,0)),0,1)</f>
        <v>0</v>
      </c>
      <c r="AP239" s="110">
        <f>IF(ISNA(MATCH($AD239,'Overlap Study'!B$53:B$100,0)),0,1)</f>
        <v>0</v>
      </c>
      <c r="AR239" s="100"/>
      <c r="AT239" s="202"/>
      <c r="AU239" s="101"/>
      <c r="AV239" s="99"/>
      <c r="AW239" s="99"/>
      <c r="AX239" s="99"/>
      <c r="AY239" s="99"/>
      <c r="AZ239" s="99"/>
      <c r="BA239" s="99"/>
      <c r="BB239" s="99"/>
      <c r="BC239" s="99"/>
      <c r="BD239" s="99"/>
      <c r="BE239" s="99"/>
      <c r="BF239" s="99"/>
      <c r="BG239" s="99"/>
    </row>
    <row r="240" spans="2:59">
      <c r="B240" s="109">
        <v>118</v>
      </c>
      <c r="C240" s="99">
        <f t="shared" si="43"/>
        <v>1</v>
      </c>
      <c r="D240" s="110">
        <f t="shared" si="44"/>
        <v>0</v>
      </c>
      <c r="F240" s="109">
        <v>249</v>
      </c>
      <c r="G240" s="202">
        <f t="shared" si="45"/>
        <v>1</v>
      </c>
      <c r="H240" s="10">
        <v>1</v>
      </c>
      <c r="AB240" s="123">
        <f t="shared" si="42"/>
        <v>239</v>
      </c>
      <c r="AC240">
        <f t="shared" ca="1" si="41"/>
        <v>1</v>
      </c>
      <c r="AD240" s="109">
        <v>232</v>
      </c>
      <c r="AE240" s="109">
        <f ca="1">SUM(INDIRECT(CONCATENATE(AA$5,AB240+1)):INDIRECT(CONCATENATE(AA$6,AB240+1)))</f>
        <v>1</v>
      </c>
      <c r="AF240" s="117">
        <f>IF(ISNA(MATCH(AD240,'Overlap Study'!BU$62:BU$157,0)),0,1)</f>
        <v>0</v>
      </c>
      <c r="AG240" s="99">
        <f>IF(ISNA(MATCH(AD240,'Overlap Study'!BJ$62:BJ$157,0)),0,1)</f>
        <v>0</v>
      </c>
      <c r="AH240" s="99">
        <f>IF(ISNA(MATCH($AD240,'Overlap Study'!AZ$62:AZ$157,0)),0,1)</f>
        <v>0</v>
      </c>
      <c r="AI240" s="99">
        <f>IF(ISNA(MATCH($AD240,'Overlap Study'!AT$62:AT$157,0)),0,1)</f>
        <v>0</v>
      </c>
      <c r="AJ240" s="99">
        <f>IF(ISNA(MATCH($AD240,'Overlap Study'!AN$62:AN$157,0)),0,1)</f>
        <v>0</v>
      </c>
      <c r="AK240" s="110">
        <f>IF(ISNA(MATCH($AD240,'Overlap Study'!AH$62:AH$157,0)),0,1)</f>
        <v>0</v>
      </c>
      <c r="AL240" s="117">
        <f>IF(ISNA(MATCH($AD240,'Overlap Study'!AB$62:AB$157,0)),0,1)</f>
        <v>0</v>
      </c>
      <c r="AM240" s="99">
        <f>IF(ISNA(MATCH($AD240,'Overlap Study'!V$62:V$157,0)),0,1)</f>
        <v>0</v>
      </c>
      <c r="AN240" s="99">
        <f>IF(ISNA(MATCH($AD240,'Overlap Study'!P$62:P$157,0)),0,1)</f>
        <v>0</v>
      </c>
      <c r="AO240" s="99">
        <f>IF(ISNA(MATCH($AD240,'Overlap Study'!H$53:H$132,0)),0,1)</f>
        <v>0</v>
      </c>
      <c r="AP240" s="110">
        <f>IF(ISNA(MATCH($AD240,'Overlap Study'!B$53:B$100,0)),0,1)</f>
        <v>1</v>
      </c>
      <c r="AR240" s="100"/>
      <c r="AT240" s="202"/>
      <c r="AU240" s="101"/>
      <c r="AV240" s="99"/>
      <c r="AW240" s="99"/>
      <c r="AX240" s="99"/>
      <c r="AY240" s="99"/>
      <c r="AZ240" s="99"/>
      <c r="BA240" s="99"/>
      <c r="BB240" s="99"/>
      <c r="BC240" s="99"/>
      <c r="BD240" s="99"/>
      <c r="BE240" s="99"/>
      <c r="BF240" s="99"/>
      <c r="BG240" s="99"/>
    </row>
    <row r="241" spans="2:59">
      <c r="B241" s="113">
        <v>118</v>
      </c>
      <c r="C241" s="99">
        <f t="shared" si="43"/>
        <v>2</v>
      </c>
      <c r="D241" s="110">
        <f t="shared" si="44"/>
        <v>0</v>
      </c>
      <c r="F241" s="111">
        <v>250</v>
      </c>
      <c r="G241" s="202">
        <f t="shared" si="45"/>
        <v>1</v>
      </c>
      <c r="H241" s="10">
        <v>1</v>
      </c>
      <c r="AB241" s="123">
        <f t="shared" si="42"/>
        <v>240</v>
      </c>
      <c r="AC241">
        <f t="shared" ca="1" si="41"/>
        <v>1</v>
      </c>
      <c r="AD241" s="109">
        <v>235</v>
      </c>
      <c r="AE241" s="109">
        <f ca="1">SUM(INDIRECT(CONCATENATE(AA$5,AB241+1)):INDIRECT(CONCATENATE(AA$6,AB241+1)))</f>
        <v>1</v>
      </c>
      <c r="AF241" s="117">
        <f>IF(ISNA(MATCH(AD241,'Overlap Study'!BU$62:BU$157,0)),0,1)</f>
        <v>0</v>
      </c>
      <c r="AG241" s="99">
        <f>IF(ISNA(MATCH(AD241,'Overlap Study'!BJ$62:BJ$157,0)),0,1)</f>
        <v>0</v>
      </c>
      <c r="AH241" s="99">
        <f>IF(ISNA(MATCH($AD241,'Overlap Study'!AZ$62:AZ$157,0)),0,1)</f>
        <v>0</v>
      </c>
      <c r="AI241" s="99">
        <f>IF(ISNA(MATCH($AD241,'Overlap Study'!AT$62:AT$157,0)),0,1)</f>
        <v>0</v>
      </c>
      <c r="AJ241" s="99">
        <f>IF(ISNA(MATCH($AD241,'Overlap Study'!AN$62:AN$157,0)),0,1)</f>
        <v>0</v>
      </c>
      <c r="AK241" s="110">
        <f>IF(ISNA(MATCH($AD241,'Overlap Study'!AH$62:AH$157,0)),0,1)</f>
        <v>0</v>
      </c>
      <c r="AL241" s="117">
        <f>IF(ISNA(MATCH($AD241,'Overlap Study'!AB$62:AB$157,0)),0,1)</f>
        <v>0</v>
      </c>
      <c r="AM241" s="99">
        <f>IF(ISNA(MATCH($AD241,'Overlap Study'!V$62:V$157,0)),0,1)</f>
        <v>0</v>
      </c>
      <c r="AN241" s="99">
        <f>IF(ISNA(MATCH($AD241,'Overlap Study'!P$62:P$157,0)),0,1)</f>
        <v>0</v>
      </c>
      <c r="AO241" s="99">
        <f>IF(ISNA(MATCH($AD241,'Overlap Study'!H$53:H$132,0)),0,1)</f>
        <v>1</v>
      </c>
      <c r="AP241" s="110">
        <f>IF(ISNA(MATCH($AD241,'Overlap Study'!B$53:B$100,0)),0,1)</f>
        <v>0</v>
      </c>
      <c r="AR241" s="158"/>
      <c r="AT241" s="202"/>
      <c r="AU241" s="101"/>
      <c r="AV241" s="99"/>
      <c r="AW241" s="99"/>
      <c r="AX241" s="99"/>
      <c r="AY241" s="99"/>
      <c r="AZ241" s="99"/>
      <c r="BA241" s="99"/>
      <c r="BB241" s="99"/>
      <c r="BC241" s="99"/>
      <c r="BD241" s="99"/>
      <c r="BE241" s="99"/>
      <c r="BF241" s="99"/>
      <c r="BG241" s="99"/>
    </row>
    <row r="242" spans="2:59">
      <c r="B242" s="112">
        <v>118</v>
      </c>
      <c r="C242" s="99">
        <f t="shared" si="43"/>
        <v>3</v>
      </c>
      <c r="D242" s="110">
        <f t="shared" si="44"/>
        <v>0</v>
      </c>
      <c r="F242" s="109">
        <v>255</v>
      </c>
      <c r="G242" s="202">
        <f t="shared" si="45"/>
        <v>1</v>
      </c>
      <c r="H242" s="10">
        <v>1</v>
      </c>
      <c r="AB242" s="123">
        <f t="shared" si="42"/>
        <v>241</v>
      </c>
      <c r="AC242">
        <f t="shared" ca="1" si="41"/>
        <v>1</v>
      </c>
      <c r="AD242" s="109">
        <v>249</v>
      </c>
      <c r="AE242" s="109">
        <f ca="1">SUM(INDIRECT(CONCATENATE(AA$5,AB242+1)):INDIRECT(CONCATENATE(AA$6,AB242+1)))</f>
        <v>1</v>
      </c>
      <c r="AF242" s="117">
        <f>IF(ISNA(MATCH(AD242,'Overlap Study'!BU$62:BU$157,0)),0,1)</f>
        <v>0</v>
      </c>
      <c r="AG242" s="99">
        <f>IF(ISNA(MATCH(AD242,'Overlap Study'!BJ$62:BJ$157,0)),0,1)</f>
        <v>0</v>
      </c>
      <c r="AH242" s="99">
        <f>IF(ISNA(MATCH($AD242,'Overlap Study'!AZ$62:AZ$157,0)),0,1)</f>
        <v>0</v>
      </c>
      <c r="AI242" s="99">
        <f>IF(ISNA(MATCH($AD242,'Overlap Study'!AT$62:AT$157,0)),0,1)</f>
        <v>0</v>
      </c>
      <c r="AJ242" s="99">
        <f>IF(ISNA(MATCH($AD242,'Overlap Study'!AN$62:AN$157,0)),0,1)</f>
        <v>0</v>
      </c>
      <c r="AK242" s="110">
        <f>IF(ISNA(MATCH($AD242,'Overlap Study'!AH$62:AH$157,0)),0,1)</f>
        <v>0</v>
      </c>
      <c r="AL242" s="117">
        <f>IF(ISNA(MATCH($AD242,'Overlap Study'!AB$62:AB$157,0)),0,1)</f>
        <v>0</v>
      </c>
      <c r="AM242" s="99">
        <f>IF(ISNA(MATCH($AD242,'Overlap Study'!V$62:V$157,0)),0,1)</f>
        <v>0</v>
      </c>
      <c r="AN242" s="99">
        <f>IF(ISNA(MATCH($AD242,'Overlap Study'!P$62:P$157,0)),0,1)</f>
        <v>0</v>
      </c>
      <c r="AO242" s="99">
        <f>IF(ISNA(MATCH($AD242,'Overlap Study'!H$53:H$132,0)),0,1)</f>
        <v>1</v>
      </c>
      <c r="AP242" s="110">
        <f>IF(ISNA(MATCH($AD242,'Overlap Study'!B$53:B$100,0)),0,1)</f>
        <v>0</v>
      </c>
      <c r="AR242" s="99"/>
      <c r="AT242" s="202"/>
      <c r="AU242" s="101"/>
      <c r="AV242" s="99"/>
      <c r="AW242" s="99"/>
      <c r="AX242" s="99"/>
      <c r="AY242" s="99"/>
      <c r="AZ242" s="99"/>
      <c r="BA242" s="99"/>
      <c r="BB242" s="99"/>
      <c r="BC242" s="99"/>
      <c r="BD242" s="99"/>
      <c r="BE242" s="99"/>
      <c r="BF242" s="99"/>
      <c r="BG242" s="99"/>
    </row>
    <row r="243" spans="2:59">
      <c r="B243" s="109">
        <v>118</v>
      </c>
      <c r="C243" s="99">
        <f t="shared" si="43"/>
        <v>4</v>
      </c>
      <c r="D243" s="110">
        <f t="shared" si="44"/>
        <v>0</v>
      </c>
      <c r="F243" s="109">
        <v>260</v>
      </c>
      <c r="G243" s="202">
        <f t="shared" si="45"/>
        <v>1</v>
      </c>
      <c r="H243" s="10">
        <v>1</v>
      </c>
      <c r="AB243" s="123">
        <f t="shared" si="42"/>
        <v>242</v>
      </c>
      <c r="AC243">
        <f t="shared" ca="1" si="41"/>
        <v>1</v>
      </c>
      <c r="AD243" s="111">
        <v>250</v>
      </c>
      <c r="AE243" s="109">
        <f ca="1">SUM(INDIRECT(CONCATENATE(AA$5,AB243+1)):INDIRECT(CONCATENATE(AA$6,AB243+1)))</f>
        <v>1</v>
      </c>
      <c r="AF243" s="117">
        <f>IF(ISNA(MATCH(AD243,'Overlap Study'!BU$62:BU$157,0)),0,1)</f>
        <v>0</v>
      </c>
      <c r="AG243" s="99">
        <f>IF(ISNA(MATCH(AD243,'Overlap Study'!BJ$62:BJ$157,0)),0,1)</f>
        <v>0</v>
      </c>
      <c r="AH243" s="99">
        <f>IF(ISNA(MATCH($AD243,'Overlap Study'!AZ$62:AZ$157,0)),0,1)</f>
        <v>0</v>
      </c>
      <c r="AI243" s="99">
        <f>IF(ISNA(MATCH($AD243,'Overlap Study'!AT$62:AT$157,0)),0,1)</f>
        <v>0</v>
      </c>
      <c r="AJ243" s="99">
        <f>IF(ISNA(MATCH($AD243,'Overlap Study'!AN$62:AN$157,0)),0,1)</f>
        <v>0</v>
      </c>
      <c r="AK243" s="110">
        <f>IF(ISNA(MATCH($AD243,'Overlap Study'!AH$62:AH$157,0)),0,1)</f>
        <v>0</v>
      </c>
      <c r="AL243" s="117">
        <f>IF(ISNA(MATCH($AD243,'Overlap Study'!AB$62:AB$157,0)),0,1)</f>
        <v>0</v>
      </c>
      <c r="AM243" s="99">
        <f>IF(ISNA(MATCH($AD243,'Overlap Study'!V$62:V$157,0)),0,1)</f>
        <v>0</v>
      </c>
      <c r="AN243" s="99">
        <f>IF(ISNA(MATCH($AD243,'Overlap Study'!P$62:P$157,0)),0,1)</f>
        <v>1</v>
      </c>
      <c r="AO243" s="99">
        <f>IF(ISNA(MATCH($AD243,'Overlap Study'!H$53:H$132,0)),0,1)</f>
        <v>0</v>
      </c>
      <c r="AP243" s="110">
        <f>IF(ISNA(MATCH($AD243,'Overlap Study'!B$53:B$100,0)),0,1)</f>
        <v>0</v>
      </c>
      <c r="AR243" s="99"/>
      <c r="AT243" s="202"/>
      <c r="AU243" s="101"/>
      <c r="AV243" s="99"/>
      <c r="AW243" s="99"/>
      <c r="AX243" s="99"/>
      <c r="AY243" s="99"/>
      <c r="AZ243" s="99"/>
      <c r="BA243" s="99"/>
      <c r="BB243" s="99"/>
      <c r="BC243" s="99"/>
      <c r="BD243" s="99"/>
      <c r="BE243" s="99"/>
      <c r="BF243" s="99"/>
      <c r="BG243" s="99"/>
    </row>
    <row r="244" spans="2:59">
      <c r="B244" s="111">
        <v>118</v>
      </c>
      <c r="C244" s="99">
        <f t="shared" si="43"/>
        <v>5</v>
      </c>
      <c r="D244" s="110">
        <f t="shared" si="44"/>
        <v>0</v>
      </c>
      <c r="F244" s="112">
        <v>281</v>
      </c>
      <c r="G244" s="202">
        <f t="shared" si="45"/>
        <v>1</v>
      </c>
      <c r="H244" s="10">
        <v>1</v>
      </c>
      <c r="AB244" s="123">
        <f t="shared" si="42"/>
        <v>243</v>
      </c>
      <c r="AC244">
        <f t="shared" ca="1" si="41"/>
        <v>1</v>
      </c>
      <c r="AD244" s="109">
        <v>255</v>
      </c>
      <c r="AE244" s="109">
        <f ca="1">SUM(INDIRECT(CONCATENATE(AA$5,AB244+1)):INDIRECT(CONCATENATE(AA$6,AB244+1)))</f>
        <v>1</v>
      </c>
      <c r="AF244" s="117">
        <f>IF(ISNA(MATCH(AD244,'Overlap Study'!BU$62:BU$157,0)),0,1)</f>
        <v>0</v>
      </c>
      <c r="AG244" s="99">
        <f>IF(ISNA(MATCH(AD244,'Overlap Study'!BJ$62:BJ$157,0)),0,1)</f>
        <v>0</v>
      </c>
      <c r="AH244" s="99">
        <f>IF(ISNA(MATCH($AD244,'Overlap Study'!AZ$62:AZ$157,0)),0,1)</f>
        <v>0</v>
      </c>
      <c r="AI244" s="99">
        <f>IF(ISNA(MATCH($AD244,'Overlap Study'!AT$62:AT$157,0)),0,1)</f>
        <v>0</v>
      </c>
      <c r="AJ244" s="99">
        <f>IF(ISNA(MATCH($AD244,'Overlap Study'!AN$62:AN$157,0)),0,1)</f>
        <v>0</v>
      </c>
      <c r="AK244" s="110">
        <f>IF(ISNA(MATCH($AD244,'Overlap Study'!AH$62:AH$157,0)),0,1)</f>
        <v>0</v>
      </c>
      <c r="AL244" s="117">
        <f>IF(ISNA(MATCH($AD244,'Overlap Study'!AB$62:AB$157,0)),0,1)</f>
        <v>0</v>
      </c>
      <c r="AM244" s="99">
        <f>IF(ISNA(MATCH($AD244,'Overlap Study'!V$62:V$157,0)),0,1)</f>
        <v>0</v>
      </c>
      <c r="AN244" s="99">
        <f>IF(ISNA(MATCH($AD244,'Overlap Study'!P$62:P$157,0)),0,1)</f>
        <v>0</v>
      </c>
      <c r="AO244" s="99">
        <f>IF(ISNA(MATCH($AD244,'Overlap Study'!H$53:H$132,0)),0,1)</f>
        <v>0</v>
      </c>
      <c r="AP244" s="110">
        <f>IF(ISNA(MATCH($AD244,'Overlap Study'!B$53:B$100,0)),0,1)</f>
        <v>1</v>
      </c>
      <c r="AR244" s="99"/>
      <c r="AT244" s="202"/>
      <c r="AU244" s="101"/>
      <c r="AV244" s="99"/>
      <c r="AW244" s="99"/>
      <c r="AX244" s="99"/>
      <c r="AY244" s="99"/>
      <c r="AZ244" s="99"/>
      <c r="BA244" s="99"/>
      <c r="BB244" s="99"/>
      <c r="BC244" s="99"/>
      <c r="BD244" s="99"/>
      <c r="BE244" s="99"/>
      <c r="BF244" s="99"/>
      <c r="BG244" s="99"/>
    </row>
    <row r="245" spans="2:59">
      <c r="B245" s="109">
        <v>118</v>
      </c>
      <c r="C245" s="99">
        <f t="shared" si="43"/>
        <v>6</v>
      </c>
      <c r="D245" s="110">
        <f t="shared" si="44"/>
        <v>0</v>
      </c>
      <c r="F245" s="109">
        <v>301</v>
      </c>
      <c r="G245" s="202">
        <f t="shared" si="45"/>
        <v>1</v>
      </c>
      <c r="H245" s="10">
        <v>1</v>
      </c>
      <c r="AB245" s="123">
        <f t="shared" si="42"/>
        <v>244</v>
      </c>
      <c r="AC245">
        <f t="shared" ca="1" si="41"/>
        <v>1</v>
      </c>
      <c r="AD245" s="109">
        <v>260</v>
      </c>
      <c r="AE245" s="109">
        <f ca="1">SUM(INDIRECT(CONCATENATE(AA$5,AB245+1)):INDIRECT(CONCATENATE(AA$6,AB245+1)))</f>
        <v>1</v>
      </c>
      <c r="AF245" s="117">
        <f>IF(ISNA(MATCH(AD245,'Overlap Study'!BU$62:BU$157,0)),0,1)</f>
        <v>0</v>
      </c>
      <c r="AG245" s="99">
        <f>IF(ISNA(MATCH(AD245,'Overlap Study'!BJ$62:BJ$157,0)),0,1)</f>
        <v>0</v>
      </c>
      <c r="AH245" s="99">
        <f>IF(ISNA(MATCH($AD245,'Overlap Study'!AZ$62:AZ$157,0)),0,1)</f>
        <v>0</v>
      </c>
      <c r="AI245" s="99">
        <f>IF(ISNA(MATCH($AD245,'Overlap Study'!AT$62:AT$157,0)),0,1)</f>
        <v>0</v>
      </c>
      <c r="AJ245" s="99">
        <f>IF(ISNA(MATCH($AD245,'Overlap Study'!AN$62:AN$157,0)),0,1)</f>
        <v>0</v>
      </c>
      <c r="AK245" s="110">
        <f>IF(ISNA(MATCH($AD245,'Overlap Study'!AH$62:AH$157,0)),0,1)</f>
        <v>0</v>
      </c>
      <c r="AL245" s="117">
        <f>IF(ISNA(MATCH($AD245,'Overlap Study'!AB$62:AB$157,0)),0,1)</f>
        <v>0</v>
      </c>
      <c r="AM245" s="99">
        <f>IF(ISNA(MATCH($AD245,'Overlap Study'!V$62:V$157,0)),0,1)</f>
        <v>1</v>
      </c>
      <c r="AN245" s="99">
        <f>IF(ISNA(MATCH($AD245,'Overlap Study'!P$62:P$157,0)),0,1)</f>
        <v>0</v>
      </c>
      <c r="AO245" s="99">
        <f>IF(ISNA(MATCH($AD245,'Overlap Study'!H$53:H$132,0)),0,1)</f>
        <v>0</v>
      </c>
      <c r="AP245" s="110">
        <f>IF(ISNA(MATCH($AD245,'Overlap Study'!B$53:B$100,0)),0,1)</f>
        <v>0</v>
      </c>
      <c r="AR245" s="99"/>
      <c r="AT245" s="202"/>
      <c r="AU245" s="101"/>
      <c r="AV245" s="99"/>
      <c r="AW245" s="99"/>
      <c r="AX245" s="99"/>
      <c r="AY245" s="99"/>
      <c r="AZ245" s="99"/>
      <c r="BA245" s="99"/>
      <c r="BB245" s="99"/>
      <c r="BC245" s="99"/>
      <c r="BD245" s="99"/>
      <c r="BE245" s="99"/>
      <c r="BF245" s="99"/>
      <c r="BG245" s="99"/>
    </row>
    <row r="246" spans="2:59">
      <c r="B246" s="109">
        <v>118</v>
      </c>
      <c r="C246" s="99">
        <f t="shared" si="43"/>
        <v>7</v>
      </c>
      <c r="D246" s="110">
        <f t="shared" si="44"/>
        <v>0</v>
      </c>
      <c r="F246" s="109">
        <v>304</v>
      </c>
      <c r="G246" s="202">
        <f t="shared" si="45"/>
        <v>1</v>
      </c>
      <c r="H246" s="10">
        <v>1</v>
      </c>
      <c r="AB246" s="123">
        <f t="shared" si="42"/>
        <v>245</v>
      </c>
      <c r="AC246">
        <f t="shared" ca="1" si="41"/>
        <v>1</v>
      </c>
      <c r="AD246" s="112">
        <v>281</v>
      </c>
      <c r="AE246" s="109">
        <f ca="1">SUM(INDIRECT(CONCATENATE(AA$5,AB246+1)):INDIRECT(CONCATENATE(AA$6,AB246+1)))</f>
        <v>1</v>
      </c>
      <c r="AF246" s="117">
        <f>IF(ISNA(MATCH(AD246,'Overlap Study'!BU$62:BU$157,0)),0,1)</f>
        <v>0</v>
      </c>
      <c r="AG246" s="99">
        <f>IF(ISNA(MATCH(AD246,'Overlap Study'!BJ$62:BJ$157,0)),0,1)</f>
        <v>0</v>
      </c>
      <c r="AH246" s="99">
        <f>IF(ISNA(MATCH($AD246,'Overlap Study'!AZ$62:AZ$157,0)),0,1)</f>
        <v>0</v>
      </c>
      <c r="AI246" s="99">
        <f>IF(ISNA(MATCH($AD246,'Overlap Study'!AT$62:AT$157,0)),0,1)</f>
        <v>0</v>
      </c>
      <c r="AJ246" s="99">
        <f>IF(ISNA(MATCH($AD246,'Overlap Study'!AN$62:AN$157,0)),0,1)</f>
        <v>0</v>
      </c>
      <c r="AK246" s="110">
        <f>IF(ISNA(MATCH($AD246,'Overlap Study'!AH$62:AH$157,0)),0,1)</f>
        <v>0</v>
      </c>
      <c r="AL246" s="117">
        <f>IF(ISNA(MATCH($AD246,'Overlap Study'!AB$62:AB$157,0)),0,1)</f>
        <v>1</v>
      </c>
      <c r="AM246" s="99">
        <f>IF(ISNA(MATCH($AD246,'Overlap Study'!V$62:V$157,0)),0,1)</f>
        <v>0</v>
      </c>
      <c r="AN246" s="99">
        <f>IF(ISNA(MATCH($AD246,'Overlap Study'!P$62:P$157,0)),0,1)</f>
        <v>0</v>
      </c>
      <c r="AO246" s="99">
        <f>IF(ISNA(MATCH($AD246,'Overlap Study'!H$53:H$132,0)),0,1)</f>
        <v>0</v>
      </c>
      <c r="AP246" s="110">
        <f>IF(ISNA(MATCH($AD246,'Overlap Study'!B$53:B$100,0)),0,1)</f>
        <v>0</v>
      </c>
      <c r="AR246" s="99"/>
      <c r="AT246" s="202"/>
      <c r="AU246" s="101"/>
      <c r="AV246" s="99"/>
      <c r="AW246" s="99"/>
      <c r="AX246" s="99"/>
      <c r="AY246" s="99"/>
      <c r="AZ246" s="99"/>
      <c r="BA246" s="99"/>
      <c r="BB246" s="99"/>
      <c r="BC246" s="99"/>
      <c r="BD246" s="99"/>
      <c r="BE246" s="99"/>
      <c r="BF246" s="99"/>
      <c r="BG246" s="99"/>
    </row>
    <row r="247" spans="2:59">
      <c r="B247" s="109">
        <v>118</v>
      </c>
      <c r="C247" s="99">
        <f t="shared" si="43"/>
        <v>8</v>
      </c>
      <c r="D247" s="110">
        <f t="shared" si="44"/>
        <v>0</v>
      </c>
      <c r="F247" s="109">
        <v>316</v>
      </c>
      <c r="G247" s="202">
        <f t="shared" si="45"/>
        <v>1</v>
      </c>
      <c r="H247" s="10">
        <v>1</v>
      </c>
      <c r="AB247" s="123">
        <f t="shared" si="42"/>
        <v>246</v>
      </c>
      <c r="AC247">
        <f t="shared" ca="1" si="41"/>
        <v>1</v>
      </c>
      <c r="AD247" s="109">
        <v>301</v>
      </c>
      <c r="AE247" s="109">
        <f ca="1">SUM(INDIRECT(CONCATENATE(AA$5,AB247+1)):INDIRECT(CONCATENATE(AA$6,AB247+1)))</f>
        <v>1</v>
      </c>
      <c r="AF247" s="117">
        <f>IF(ISNA(MATCH(AD247,'Overlap Study'!BU$62:BU$157,0)),0,1)</f>
        <v>0</v>
      </c>
      <c r="AG247" s="99">
        <f>IF(ISNA(MATCH(AD247,'Overlap Study'!BJ$62:BJ$157,0)),0,1)</f>
        <v>0</v>
      </c>
      <c r="AH247" s="99">
        <f>IF(ISNA(MATCH($AD247,'Overlap Study'!AZ$62:AZ$157,0)),0,1)</f>
        <v>0</v>
      </c>
      <c r="AI247" s="99">
        <f>IF(ISNA(MATCH($AD247,'Overlap Study'!AT$62:AT$157,0)),0,1)</f>
        <v>0</v>
      </c>
      <c r="AJ247" s="99">
        <f>IF(ISNA(MATCH($AD247,'Overlap Study'!AN$62:AN$157,0)),0,1)</f>
        <v>0</v>
      </c>
      <c r="AK247" s="110">
        <f>IF(ISNA(MATCH($AD247,'Overlap Study'!AH$62:AH$157,0)),0,1)</f>
        <v>0</v>
      </c>
      <c r="AL247" s="117">
        <f>IF(ISNA(MATCH($AD247,'Overlap Study'!AB$62:AB$157,0)),0,1)</f>
        <v>0</v>
      </c>
      <c r="AM247" s="99">
        <f>IF(ISNA(MATCH($AD247,'Overlap Study'!V$62:V$157,0)),0,1)</f>
        <v>0</v>
      </c>
      <c r="AN247" s="99">
        <f>IF(ISNA(MATCH($AD247,'Overlap Study'!P$62:P$157,0)),0,1)</f>
        <v>0</v>
      </c>
      <c r="AO247" s="99">
        <f>IF(ISNA(MATCH($AD247,'Overlap Study'!H$53:H$132,0)),0,1)</f>
        <v>1</v>
      </c>
      <c r="AP247" s="110">
        <f>IF(ISNA(MATCH($AD247,'Overlap Study'!B$53:B$100,0)),0,1)</f>
        <v>0</v>
      </c>
      <c r="AR247" s="99"/>
      <c r="AT247" s="202"/>
      <c r="AU247" s="101"/>
      <c r="AV247" s="99"/>
      <c r="AW247" s="99"/>
      <c r="AX247" s="99"/>
      <c r="AY247" s="99"/>
      <c r="AZ247" s="99"/>
      <c r="BA247" s="99"/>
      <c r="BB247" s="99"/>
      <c r="BC247" s="99"/>
      <c r="BD247" s="99"/>
      <c r="BE247" s="99"/>
      <c r="BF247" s="99"/>
      <c r="BG247" s="99"/>
    </row>
    <row r="248" spans="2:59">
      <c r="B248" s="211">
        <v>118</v>
      </c>
      <c r="C248" s="99">
        <f t="shared" si="43"/>
        <v>9</v>
      </c>
      <c r="D248" s="110">
        <f t="shared" si="44"/>
        <v>9</v>
      </c>
      <c r="F248" s="109">
        <v>326</v>
      </c>
      <c r="G248" s="202">
        <f t="shared" si="45"/>
        <v>1</v>
      </c>
      <c r="H248" s="10">
        <v>1</v>
      </c>
      <c r="AB248" s="123">
        <f t="shared" si="42"/>
        <v>247</v>
      </c>
      <c r="AC248">
        <f t="shared" ca="1" si="41"/>
        <v>1</v>
      </c>
      <c r="AD248" s="109">
        <v>304</v>
      </c>
      <c r="AE248" s="109">
        <f ca="1">SUM(INDIRECT(CONCATENATE(AA$5,AB248+1)):INDIRECT(CONCATENATE(AA$6,AB248+1)))</f>
        <v>1</v>
      </c>
      <c r="AF248" s="117">
        <f>IF(ISNA(MATCH(AD248,'Overlap Study'!BU$62:BU$157,0)),0,1)</f>
        <v>0</v>
      </c>
      <c r="AG248" s="99">
        <f>IF(ISNA(MATCH(AD248,'Overlap Study'!BJ$62:BJ$157,0)),0,1)</f>
        <v>0</v>
      </c>
      <c r="AH248" s="99">
        <f>IF(ISNA(MATCH($AD248,'Overlap Study'!AZ$62:AZ$157,0)),0,1)</f>
        <v>1</v>
      </c>
      <c r="AI248" s="99">
        <f>IF(ISNA(MATCH($AD248,'Overlap Study'!AT$62:AT$157,0)),0,1)</f>
        <v>0</v>
      </c>
      <c r="AJ248" s="99">
        <f>IF(ISNA(MATCH($AD248,'Overlap Study'!AN$62:AN$157,0)),0,1)</f>
        <v>0</v>
      </c>
      <c r="AK248" s="110">
        <f>IF(ISNA(MATCH($AD248,'Overlap Study'!AH$62:AH$157,0)),0,1)</f>
        <v>0</v>
      </c>
      <c r="AL248" s="117">
        <f>IF(ISNA(MATCH($AD248,'Overlap Study'!AB$62:AB$157,0)),0,1)</f>
        <v>0</v>
      </c>
      <c r="AM248" s="99">
        <f>IF(ISNA(MATCH($AD248,'Overlap Study'!V$62:V$157,0)),0,1)</f>
        <v>0</v>
      </c>
      <c r="AN248" s="99">
        <f>IF(ISNA(MATCH($AD248,'Overlap Study'!P$62:P$157,0)),0,1)</f>
        <v>0</v>
      </c>
      <c r="AO248" s="99">
        <f>IF(ISNA(MATCH($AD248,'Overlap Study'!H$53:H$132,0)),0,1)</f>
        <v>0</v>
      </c>
      <c r="AP248" s="110">
        <f>IF(ISNA(MATCH($AD248,'Overlap Study'!B$53:B$100,0)),0,1)</f>
        <v>0</v>
      </c>
      <c r="AR248" s="99"/>
      <c r="AT248" s="202"/>
      <c r="AU248" s="101"/>
      <c r="AV248" s="99"/>
      <c r="AW248" s="99"/>
      <c r="AX248" s="99"/>
      <c r="AY248" s="99"/>
      <c r="AZ248" s="99"/>
      <c r="BA248" s="99"/>
      <c r="BB248" s="99"/>
      <c r="BC248" s="99"/>
      <c r="BD248" s="99"/>
      <c r="BE248" s="99"/>
      <c r="BF248" s="99"/>
      <c r="BG248" s="99"/>
    </row>
    <row r="249" spans="2:59">
      <c r="B249" s="109">
        <v>120</v>
      </c>
      <c r="C249" s="99">
        <f t="shared" si="43"/>
        <v>1</v>
      </c>
      <c r="D249" s="110">
        <f t="shared" si="44"/>
        <v>1</v>
      </c>
      <c r="F249" s="109">
        <v>342</v>
      </c>
      <c r="G249" s="202">
        <f t="shared" si="45"/>
        <v>1</v>
      </c>
      <c r="H249" s="10">
        <v>1</v>
      </c>
      <c r="AB249" s="123">
        <f t="shared" si="42"/>
        <v>248</v>
      </c>
      <c r="AC249">
        <f t="shared" ca="1" si="41"/>
        <v>1</v>
      </c>
      <c r="AD249" s="109">
        <v>316</v>
      </c>
      <c r="AE249" s="109">
        <f ca="1">SUM(INDIRECT(CONCATENATE(AA$5,AB249+1)):INDIRECT(CONCATENATE(AA$6,AB249+1)))</f>
        <v>1</v>
      </c>
      <c r="AF249" s="117">
        <f>IF(ISNA(MATCH(AD249,'Overlap Study'!BU$62:BU$157,0)),0,1)</f>
        <v>0</v>
      </c>
      <c r="AG249" s="99">
        <f>IF(ISNA(MATCH(AD249,'Overlap Study'!BJ$62:BJ$157,0)),0,1)</f>
        <v>0</v>
      </c>
      <c r="AH249" s="99">
        <f>IF(ISNA(MATCH($AD249,'Overlap Study'!AZ$62:AZ$157,0)),0,1)</f>
        <v>0</v>
      </c>
      <c r="AI249" s="99">
        <f>IF(ISNA(MATCH($AD249,'Overlap Study'!AT$62:AT$157,0)),0,1)</f>
        <v>0</v>
      </c>
      <c r="AJ249" s="99">
        <f>IF(ISNA(MATCH($AD249,'Overlap Study'!AN$62:AN$157,0)),0,1)</f>
        <v>0</v>
      </c>
      <c r="AK249" s="110">
        <f>IF(ISNA(MATCH($AD249,'Overlap Study'!AH$62:AH$157,0)),0,1)</f>
        <v>0</v>
      </c>
      <c r="AL249" s="117">
        <f>IF(ISNA(MATCH($AD249,'Overlap Study'!AB$62:AB$157,0)),0,1)</f>
        <v>1</v>
      </c>
      <c r="AM249" s="99">
        <f>IF(ISNA(MATCH($AD249,'Overlap Study'!V$62:V$157,0)),0,1)</f>
        <v>0</v>
      </c>
      <c r="AN249" s="99">
        <f>IF(ISNA(MATCH($AD249,'Overlap Study'!P$62:P$157,0)),0,1)</f>
        <v>0</v>
      </c>
      <c r="AO249" s="99">
        <f>IF(ISNA(MATCH($AD249,'Overlap Study'!H$53:H$132,0)),0,1)</f>
        <v>0</v>
      </c>
      <c r="AP249" s="110">
        <f>IF(ISNA(MATCH($AD249,'Overlap Study'!B$53:B$100,0)),0,1)</f>
        <v>0</v>
      </c>
      <c r="AR249" s="99"/>
      <c r="AT249" s="202"/>
      <c r="AU249" s="101"/>
      <c r="AV249" s="99"/>
      <c r="AW249" s="99"/>
      <c r="AX249" s="99"/>
      <c r="AY249" s="99"/>
      <c r="AZ249" s="99"/>
      <c r="BA249" s="99"/>
      <c r="BB249" s="99"/>
      <c r="BC249" s="99"/>
      <c r="BD249" s="99"/>
      <c r="BE249" s="99"/>
      <c r="BF249" s="99"/>
      <c r="BG249" s="99"/>
    </row>
    <row r="250" spans="2:59">
      <c r="B250" s="109">
        <v>121</v>
      </c>
      <c r="C250" s="99">
        <f t="shared" si="43"/>
        <v>1</v>
      </c>
      <c r="D250" s="110">
        <f t="shared" si="44"/>
        <v>0</v>
      </c>
      <c r="F250" s="109">
        <v>345</v>
      </c>
      <c r="G250" s="202">
        <f t="shared" si="45"/>
        <v>1</v>
      </c>
      <c r="H250" s="10">
        <v>1</v>
      </c>
      <c r="AB250" s="123">
        <f t="shared" si="42"/>
        <v>249</v>
      </c>
      <c r="AC250">
        <f t="shared" ca="1" si="41"/>
        <v>1</v>
      </c>
      <c r="AD250" s="109">
        <v>326</v>
      </c>
      <c r="AE250" s="109">
        <f ca="1">SUM(INDIRECT(CONCATENATE(AA$5,AB250+1)):INDIRECT(CONCATENATE(AA$6,AB250+1)))</f>
        <v>1</v>
      </c>
      <c r="AF250" s="117">
        <f>IF(ISNA(MATCH(AD250,'Overlap Study'!BU$62:BU$157,0)),0,1)</f>
        <v>0</v>
      </c>
      <c r="AG250" s="99">
        <f>IF(ISNA(MATCH(AD250,'Overlap Study'!BJ$62:BJ$157,0)),0,1)</f>
        <v>0</v>
      </c>
      <c r="AH250" s="99">
        <f>IF(ISNA(MATCH($AD250,'Overlap Study'!AZ$62:AZ$157,0)),0,1)</f>
        <v>1</v>
      </c>
      <c r="AI250" s="99">
        <f>IF(ISNA(MATCH($AD250,'Overlap Study'!AT$62:AT$157,0)),0,1)</f>
        <v>0</v>
      </c>
      <c r="AJ250" s="99">
        <f>IF(ISNA(MATCH($AD250,'Overlap Study'!AN$62:AN$157,0)),0,1)</f>
        <v>0</v>
      </c>
      <c r="AK250" s="110">
        <f>IF(ISNA(MATCH($AD250,'Overlap Study'!AH$62:AH$157,0)),0,1)</f>
        <v>0</v>
      </c>
      <c r="AL250" s="117">
        <f>IF(ISNA(MATCH($AD250,'Overlap Study'!AB$62:AB$157,0)),0,1)</f>
        <v>0</v>
      </c>
      <c r="AM250" s="99">
        <f>IF(ISNA(MATCH($AD250,'Overlap Study'!V$62:V$157,0)),0,1)</f>
        <v>0</v>
      </c>
      <c r="AN250" s="99">
        <f>IF(ISNA(MATCH($AD250,'Overlap Study'!P$62:P$157,0)),0,1)</f>
        <v>0</v>
      </c>
      <c r="AO250" s="99">
        <f>IF(ISNA(MATCH($AD250,'Overlap Study'!H$53:H$132,0)),0,1)</f>
        <v>0</v>
      </c>
      <c r="AP250" s="110">
        <f>IF(ISNA(MATCH($AD250,'Overlap Study'!B$53:B$100,0)),0,1)</f>
        <v>0</v>
      </c>
      <c r="AR250" s="99"/>
      <c r="AT250" s="202"/>
      <c r="AU250" s="101"/>
      <c r="AV250" s="99"/>
      <c r="AW250" s="99"/>
      <c r="AX250" s="99"/>
      <c r="AY250" s="99"/>
      <c r="AZ250" s="99"/>
      <c r="BA250" s="99"/>
      <c r="BB250" s="99"/>
      <c r="BC250" s="99"/>
      <c r="BD250" s="99"/>
      <c r="BE250" s="99"/>
      <c r="BF250" s="99"/>
      <c r="BG250" s="99"/>
    </row>
    <row r="251" spans="2:59">
      <c r="B251" s="109">
        <v>121</v>
      </c>
      <c r="C251" s="99">
        <f t="shared" si="43"/>
        <v>2</v>
      </c>
      <c r="D251" s="110">
        <f t="shared" si="44"/>
        <v>0</v>
      </c>
      <c r="F251" s="211">
        <v>346</v>
      </c>
      <c r="G251" s="202">
        <f t="shared" si="45"/>
        <v>1</v>
      </c>
      <c r="H251" s="10">
        <v>1</v>
      </c>
      <c r="AB251" s="123">
        <f t="shared" si="42"/>
        <v>250</v>
      </c>
      <c r="AC251">
        <f t="shared" ca="1" si="41"/>
        <v>1</v>
      </c>
      <c r="AD251" s="109">
        <v>342</v>
      </c>
      <c r="AE251" s="109">
        <f ca="1">SUM(INDIRECT(CONCATENATE(AA$5,AB251+1)):INDIRECT(CONCATENATE(AA$6,AB251+1)))</f>
        <v>1</v>
      </c>
      <c r="AF251" s="117">
        <f>IF(ISNA(MATCH(AD251,'Overlap Study'!BU$62:BU$157,0)),0,1)</f>
        <v>0</v>
      </c>
      <c r="AG251" s="99">
        <f>IF(ISNA(MATCH(AD251,'Overlap Study'!BJ$62:BJ$157,0)),0,1)</f>
        <v>0</v>
      </c>
      <c r="AH251" s="99">
        <f>IF(ISNA(MATCH($AD251,'Overlap Study'!AZ$62:AZ$157,0)),0,1)</f>
        <v>0</v>
      </c>
      <c r="AI251" s="99">
        <f>IF(ISNA(MATCH($AD251,'Overlap Study'!AT$62:AT$157,0)),0,1)</f>
        <v>0</v>
      </c>
      <c r="AJ251" s="99">
        <f>IF(ISNA(MATCH($AD251,'Overlap Study'!AN$62:AN$157,0)),0,1)</f>
        <v>0</v>
      </c>
      <c r="AK251" s="110">
        <f>IF(ISNA(MATCH($AD251,'Overlap Study'!AH$62:AH$157,0)),0,1)</f>
        <v>0</v>
      </c>
      <c r="AL251" s="117">
        <f>IF(ISNA(MATCH($AD251,'Overlap Study'!AB$62:AB$157,0)),0,1)</f>
        <v>0</v>
      </c>
      <c r="AM251" s="99">
        <f>IF(ISNA(MATCH($AD251,'Overlap Study'!V$62:V$157,0)),0,1)</f>
        <v>0</v>
      </c>
      <c r="AN251" s="99">
        <f>IF(ISNA(MATCH($AD251,'Overlap Study'!P$62:P$157,0)),0,1)</f>
        <v>0</v>
      </c>
      <c r="AO251" s="99">
        <f>IF(ISNA(MATCH($AD251,'Overlap Study'!H$53:H$132,0)),0,1)</f>
        <v>1</v>
      </c>
      <c r="AP251" s="110">
        <f>IF(ISNA(MATCH($AD251,'Overlap Study'!B$53:B$100,0)),0,1)</f>
        <v>0</v>
      </c>
      <c r="AR251" s="99"/>
      <c r="AT251" s="202"/>
      <c r="AU251" s="101"/>
      <c r="AV251" s="99"/>
      <c r="AW251" s="99"/>
      <c r="AX251" s="99"/>
      <c r="AY251" s="99"/>
      <c r="AZ251" s="99"/>
      <c r="BA251" s="99"/>
      <c r="BB251" s="99"/>
      <c r="BC251" s="99"/>
      <c r="BD251" s="99"/>
      <c r="BE251" s="99"/>
      <c r="BF251" s="99"/>
      <c r="BG251" s="99"/>
    </row>
    <row r="252" spans="2:59">
      <c r="B252" s="109">
        <v>121</v>
      </c>
      <c r="C252" s="99">
        <f t="shared" si="43"/>
        <v>3</v>
      </c>
      <c r="D252" s="110">
        <f t="shared" si="44"/>
        <v>0</v>
      </c>
      <c r="F252" s="109">
        <v>348</v>
      </c>
      <c r="G252" s="202">
        <f t="shared" si="45"/>
        <v>1</v>
      </c>
      <c r="H252" s="10">
        <v>1</v>
      </c>
      <c r="AB252" s="123">
        <f t="shared" si="42"/>
        <v>251</v>
      </c>
      <c r="AC252">
        <f t="shared" ca="1" si="41"/>
        <v>1</v>
      </c>
      <c r="AD252" s="109">
        <v>345</v>
      </c>
      <c r="AE252" s="109">
        <f ca="1">SUM(INDIRECT(CONCATENATE(AA$5,AB252+1)):INDIRECT(CONCATENATE(AA$6,AB252+1)))</f>
        <v>1</v>
      </c>
      <c r="AF252" s="117">
        <f>IF(ISNA(MATCH(AD252,'Overlap Study'!BU$62:BU$157,0)),0,1)</f>
        <v>0</v>
      </c>
      <c r="AG252" s="99">
        <f>IF(ISNA(MATCH(AD252,'Overlap Study'!BJ$62:BJ$157,0)),0,1)</f>
        <v>0</v>
      </c>
      <c r="AH252" s="99">
        <f>IF(ISNA(MATCH($AD252,'Overlap Study'!AZ$62:AZ$157,0)),0,1)</f>
        <v>0</v>
      </c>
      <c r="AI252" s="99">
        <f>IF(ISNA(MATCH($AD252,'Overlap Study'!AT$62:AT$157,0)),0,1)</f>
        <v>0</v>
      </c>
      <c r="AJ252" s="99">
        <f>IF(ISNA(MATCH($AD252,'Overlap Study'!AN$62:AN$157,0)),0,1)</f>
        <v>0</v>
      </c>
      <c r="AK252" s="110">
        <f>IF(ISNA(MATCH($AD252,'Overlap Study'!AH$62:AH$157,0)),0,1)</f>
        <v>1</v>
      </c>
      <c r="AL252" s="117">
        <f>IF(ISNA(MATCH($AD252,'Overlap Study'!AB$62:AB$157,0)),0,1)</f>
        <v>0</v>
      </c>
      <c r="AM252" s="99">
        <f>IF(ISNA(MATCH($AD252,'Overlap Study'!V$62:V$157,0)),0,1)</f>
        <v>0</v>
      </c>
      <c r="AN252" s="99">
        <f>IF(ISNA(MATCH($AD252,'Overlap Study'!P$62:P$157,0)),0,1)</f>
        <v>0</v>
      </c>
      <c r="AO252" s="99">
        <f>IF(ISNA(MATCH($AD252,'Overlap Study'!H$53:H$132,0)),0,1)</f>
        <v>0</v>
      </c>
      <c r="AP252" s="110">
        <f>IF(ISNA(MATCH($AD252,'Overlap Study'!B$53:B$100,0)),0,1)</f>
        <v>0</v>
      </c>
      <c r="AR252" s="99"/>
      <c r="AT252" s="202"/>
      <c r="AU252" s="101"/>
      <c r="AV252" s="99"/>
      <c r="AW252" s="99"/>
      <c r="AX252" s="99"/>
      <c r="AY252" s="99"/>
      <c r="AZ252" s="99"/>
      <c r="BA252" s="99"/>
      <c r="BB252" s="99"/>
      <c r="BC252" s="99"/>
      <c r="BD252" s="99"/>
      <c r="BE252" s="99"/>
      <c r="BF252" s="99"/>
      <c r="BG252" s="99"/>
    </row>
    <row r="253" spans="2:59">
      <c r="B253" s="111">
        <v>121</v>
      </c>
      <c r="C253" s="99">
        <f t="shared" si="43"/>
        <v>4</v>
      </c>
      <c r="D253" s="110">
        <f t="shared" si="44"/>
        <v>0</v>
      </c>
      <c r="F253" s="109">
        <v>357</v>
      </c>
      <c r="G253" s="202">
        <f t="shared" si="45"/>
        <v>1</v>
      </c>
      <c r="H253" s="10">
        <v>1</v>
      </c>
      <c r="AB253" s="123">
        <f t="shared" si="42"/>
        <v>252</v>
      </c>
      <c r="AC253">
        <f t="shared" ca="1" si="41"/>
        <v>1</v>
      </c>
      <c r="AD253" s="211">
        <v>346</v>
      </c>
      <c r="AE253" s="109">
        <f ca="1">SUM(INDIRECT(CONCATENATE(AA$5,AB253+1)):INDIRECT(CONCATENATE(AA$6,AB253+1)))</f>
        <v>1</v>
      </c>
      <c r="AF253" s="117">
        <f>IF(ISNA(MATCH(AD253,'Overlap Study'!BU$62:BU$157,0)),0,1)</f>
        <v>0</v>
      </c>
      <c r="AG253" s="99">
        <f>IF(ISNA(MATCH(AD253,'Overlap Study'!BJ$62:BJ$157,0)),0,1)</f>
        <v>1</v>
      </c>
      <c r="AH253" s="99">
        <f>IF(ISNA(MATCH($AD253,'Overlap Study'!AZ$62:AZ$157,0)),0,1)</f>
        <v>0</v>
      </c>
      <c r="AI253" s="99">
        <f>IF(ISNA(MATCH($AD253,'Overlap Study'!AT$62:AT$157,0)),0,1)</f>
        <v>0</v>
      </c>
      <c r="AJ253" s="99">
        <f>IF(ISNA(MATCH($AD253,'Overlap Study'!AN$62:AN$157,0)),0,1)</f>
        <v>0</v>
      </c>
      <c r="AK253" s="110">
        <f>IF(ISNA(MATCH($AD253,'Overlap Study'!AH$62:AH$157,0)),0,1)</f>
        <v>0</v>
      </c>
      <c r="AL253" s="117">
        <f>IF(ISNA(MATCH($AD253,'Overlap Study'!AB$62:AB$157,0)),0,1)</f>
        <v>0</v>
      </c>
      <c r="AM253" s="99">
        <f>IF(ISNA(MATCH($AD253,'Overlap Study'!V$62:V$157,0)),0,1)</f>
        <v>0</v>
      </c>
      <c r="AN253" s="99">
        <f>IF(ISNA(MATCH($AD253,'Overlap Study'!P$62:P$157,0)),0,1)</f>
        <v>0</v>
      </c>
      <c r="AO253" s="99">
        <f>IF(ISNA(MATCH($AD253,'Overlap Study'!H$53:H$132,0)),0,1)</f>
        <v>0</v>
      </c>
      <c r="AP253" s="110">
        <f>IF(ISNA(MATCH($AD253,'Overlap Study'!B$53:B$100,0)),0,1)</f>
        <v>0</v>
      </c>
      <c r="AR253" s="99"/>
      <c r="AT253" s="202"/>
      <c r="AU253" s="101"/>
      <c r="AV253" s="99"/>
      <c r="AW253" s="99"/>
      <c r="AX253" s="99"/>
      <c r="AY253" s="99"/>
      <c r="AZ253" s="99"/>
      <c r="BA253" s="99"/>
      <c r="BB253" s="99"/>
      <c r="BC253" s="99"/>
      <c r="BD253" s="99"/>
      <c r="BE253" s="99"/>
      <c r="BF253" s="99"/>
      <c r="BG253" s="99"/>
    </row>
    <row r="254" spans="2:59">
      <c r="B254" s="109">
        <v>121</v>
      </c>
      <c r="C254" s="99">
        <f t="shared" si="43"/>
        <v>5</v>
      </c>
      <c r="D254" s="110">
        <f t="shared" si="44"/>
        <v>0</v>
      </c>
      <c r="F254" s="211">
        <v>375</v>
      </c>
      <c r="G254" s="202">
        <f t="shared" si="45"/>
        <v>1</v>
      </c>
      <c r="H254" s="10">
        <v>1</v>
      </c>
      <c r="AB254" s="123">
        <f t="shared" si="42"/>
        <v>253</v>
      </c>
      <c r="AC254">
        <f t="shared" ca="1" si="41"/>
        <v>1</v>
      </c>
      <c r="AD254" s="109">
        <v>348</v>
      </c>
      <c r="AE254" s="109">
        <f ca="1">SUM(INDIRECT(CONCATENATE(AA$5,AB254+1)):INDIRECT(CONCATENATE(AA$6,AB254+1)))</f>
        <v>1</v>
      </c>
      <c r="AF254" s="117">
        <f>IF(ISNA(MATCH(AD254,'Overlap Study'!BU$62:BU$157,0)),0,1)</f>
        <v>0</v>
      </c>
      <c r="AG254" s="99">
        <f>IF(ISNA(MATCH(AD254,'Overlap Study'!BJ$62:BJ$157,0)),0,1)</f>
        <v>0</v>
      </c>
      <c r="AH254" s="99">
        <f>IF(ISNA(MATCH($AD254,'Overlap Study'!AZ$62:AZ$157,0)),0,1)</f>
        <v>1</v>
      </c>
      <c r="AI254" s="99">
        <f>IF(ISNA(MATCH($AD254,'Overlap Study'!AT$62:AT$157,0)),0,1)</f>
        <v>0</v>
      </c>
      <c r="AJ254" s="99">
        <f>IF(ISNA(MATCH($AD254,'Overlap Study'!AN$62:AN$157,0)),0,1)</f>
        <v>0</v>
      </c>
      <c r="AK254" s="110">
        <f>IF(ISNA(MATCH($AD254,'Overlap Study'!AH$62:AH$157,0)),0,1)</f>
        <v>0</v>
      </c>
      <c r="AL254" s="117">
        <f>IF(ISNA(MATCH($AD254,'Overlap Study'!AB$62:AB$157,0)),0,1)</f>
        <v>0</v>
      </c>
      <c r="AM254" s="99">
        <f>IF(ISNA(MATCH($AD254,'Overlap Study'!V$62:V$157,0)),0,1)</f>
        <v>0</v>
      </c>
      <c r="AN254" s="99">
        <f>IF(ISNA(MATCH($AD254,'Overlap Study'!P$62:P$157,0)),0,1)</f>
        <v>0</v>
      </c>
      <c r="AO254" s="99">
        <f>IF(ISNA(MATCH($AD254,'Overlap Study'!H$53:H$132,0)),0,1)</f>
        <v>0</v>
      </c>
      <c r="AP254" s="110">
        <f>IF(ISNA(MATCH($AD254,'Overlap Study'!B$53:B$100,0)),0,1)</f>
        <v>0</v>
      </c>
      <c r="AR254" s="99"/>
      <c r="AT254" s="202"/>
      <c r="AU254" s="101"/>
      <c r="AV254" s="99"/>
      <c r="AW254" s="99"/>
      <c r="AX254" s="99"/>
      <c r="AY254" s="99"/>
      <c r="AZ254" s="99"/>
      <c r="BA254" s="99"/>
      <c r="BB254" s="99"/>
      <c r="BC254" s="99"/>
      <c r="BD254" s="99"/>
      <c r="BE254" s="99"/>
      <c r="BF254" s="99"/>
      <c r="BG254" s="99"/>
    </row>
    <row r="255" spans="2:59">
      <c r="B255" s="112">
        <v>121</v>
      </c>
      <c r="C255" s="99">
        <f t="shared" si="43"/>
        <v>6</v>
      </c>
      <c r="D255" s="110">
        <f t="shared" si="44"/>
        <v>0</v>
      </c>
      <c r="F255" s="109">
        <v>382</v>
      </c>
      <c r="G255" s="202">
        <f t="shared" si="45"/>
        <v>1</v>
      </c>
      <c r="H255" s="10">
        <v>1</v>
      </c>
      <c r="AB255" s="123">
        <f t="shared" si="42"/>
        <v>254</v>
      </c>
      <c r="AC255">
        <f t="shared" ca="1" si="41"/>
        <v>1</v>
      </c>
      <c r="AD255" s="109">
        <v>357</v>
      </c>
      <c r="AE255" s="109">
        <f ca="1">SUM(INDIRECT(CONCATENATE(AA$5,AB255+1)):INDIRECT(CONCATENATE(AA$6,AB255+1)))</f>
        <v>1</v>
      </c>
      <c r="AF255" s="117">
        <f>IF(ISNA(MATCH(AD255,'Overlap Study'!BU$62:BU$157,0)),0,1)</f>
        <v>0</v>
      </c>
      <c r="AG255" s="99">
        <f>IF(ISNA(MATCH(AD255,'Overlap Study'!BJ$62:BJ$157,0)),0,1)</f>
        <v>0</v>
      </c>
      <c r="AH255" s="99">
        <f>IF(ISNA(MATCH($AD255,'Overlap Study'!AZ$62:AZ$157,0)),0,1)</f>
        <v>0</v>
      </c>
      <c r="AI255" s="99">
        <f>IF(ISNA(MATCH($AD255,'Overlap Study'!AT$62:AT$157,0)),0,1)</f>
        <v>0</v>
      </c>
      <c r="AJ255" s="99">
        <f>IF(ISNA(MATCH($AD255,'Overlap Study'!AN$62:AN$157,0)),0,1)</f>
        <v>0</v>
      </c>
      <c r="AK255" s="110">
        <f>IF(ISNA(MATCH($AD255,'Overlap Study'!AH$62:AH$157,0)),0,1)</f>
        <v>0</v>
      </c>
      <c r="AL255" s="117">
        <f>IF(ISNA(MATCH($AD255,'Overlap Study'!AB$62:AB$157,0)),0,1)</f>
        <v>0</v>
      </c>
      <c r="AM255" s="99">
        <f>IF(ISNA(MATCH($AD255,'Overlap Study'!V$62:V$157,0)),0,1)</f>
        <v>0</v>
      </c>
      <c r="AN255" s="99">
        <f>IF(ISNA(MATCH($AD255,'Overlap Study'!P$62:P$157,0)),0,1)</f>
        <v>1</v>
      </c>
      <c r="AO255" s="99">
        <f>IF(ISNA(MATCH($AD255,'Overlap Study'!H$53:H$132,0)),0,1)</f>
        <v>0</v>
      </c>
      <c r="AP255" s="110">
        <f>IF(ISNA(MATCH($AD255,'Overlap Study'!B$53:B$100,0)),0,1)</f>
        <v>0</v>
      </c>
      <c r="AR255" s="99"/>
      <c r="AT255" s="202"/>
      <c r="AU255" s="101"/>
      <c r="AV255" s="99"/>
      <c r="AW255" s="99"/>
      <c r="AX255" s="99"/>
      <c r="AY255" s="99"/>
      <c r="AZ255" s="99"/>
      <c r="BA255" s="99"/>
      <c r="BB255" s="99"/>
      <c r="BC255" s="99"/>
      <c r="BD255" s="99"/>
      <c r="BE255" s="99"/>
      <c r="BF255" s="99"/>
      <c r="BG255" s="99"/>
    </row>
    <row r="256" spans="2:59">
      <c r="B256" s="109">
        <v>121</v>
      </c>
      <c r="C256" s="99">
        <f t="shared" si="43"/>
        <v>7</v>
      </c>
      <c r="D256" s="110">
        <f t="shared" si="44"/>
        <v>0</v>
      </c>
      <c r="F256" s="109">
        <v>383</v>
      </c>
      <c r="G256" s="202">
        <f t="shared" si="45"/>
        <v>1</v>
      </c>
      <c r="H256" s="10">
        <v>1</v>
      </c>
      <c r="AB256" s="123">
        <f t="shared" si="42"/>
        <v>255</v>
      </c>
      <c r="AC256">
        <f t="shared" ca="1" si="41"/>
        <v>1</v>
      </c>
      <c r="AD256" s="211">
        <v>375</v>
      </c>
      <c r="AE256" s="109">
        <f ca="1">SUM(INDIRECT(CONCATENATE(AA$5,AB256+1)):INDIRECT(CONCATENATE(AA$6,AB256+1)))</f>
        <v>1</v>
      </c>
      <c r="AF256" s="117">
        <f>IF(ISNA(MATCH(AD256,'Overlap Study'!BU$62:BU$157,0)),0,1)</f>
        <v>0</v>
      </c>
      <c r="AG256" s="99">
        <f>IF(ISNA(MATCH(AD256,'Overlap Study'!BJ$62:BJ$157,0)),0,1)</f>
        <v>1</v>
      </c>
      <c r="AH256" s="99">
        <f>IF(ISNA(MATCH($AD256,'Overlap Study'!AZ$62:AZ$157,0)),0,1)</f>
        <v>0</v>
      </c>
      <c r="AI256" s="99">
        <f>IF(ISNA(MATCH($AD256,'Overlap Study'!AT$62:AT$157,0)),0,1)</f>
        <v>0</v>
      </c>
      <c r="AJ256" s="99">
        <f>IF(ISNA(MATCH($AD256,'Overlap Study'!AN$62:AN$157,0)),0,1)</f>
        <v>0</v>
      </c>
      <c r="AK256" s="110">
        <f>IF(ISNA(MATCH($AD256,'Overlap Study'!AH$62:AH$157,0)),0,1)</f>
        <v>0</v>
      </c>
      <c r="AL256" s="117">
        <f>IF(ISNA(MATCH($AD256,'Overlap Study'!AB$62:AB$157,0)),0,1)</f>
        <v>0</v>
      </c>
      <c r="AM256" s="99">
        <f>IF(ISNA(MATCH($AD256,'Overlap Study'!V$62:V$157,0)),0,1)</f>
        <v>0</v>
      </c>
      <c r="AN256" s="99">
        <f>IF(ISNA(MATCH($AD256,'Overlap Study'!P$62:P$157,0)),0,1)</f>
        <v>0</v>
      </c>
      <c r="AO256" s="99">
        <f>IF(ISNA(MATCH($AD256,'Overlap Study'!H$53:H$132,0)),0,1)</f>
        <v>0</v>
      </c>
      <c r="AP256" s="110">
        <f>IF(ISNA(MATCH($AD256,'Overlap Study'!B$53:B$100,0)),0,1)</f>
        <v>0</v>
      </c>
      <c r="AR256" s="99"/>
      <c r="AT256" s="202"/>
      <c r="AU256" s="101"/>
      <c r="AV256" s="99"/>
      <c r="AW256" s="99"/>
      <c r="AX256" s="99"/>
      <c r="AY256" s="99"/>
      <c r="AZ256" s="99"/>
      <c r="BA256" s="99"/>
      <c r="BB256" s="99"/>
      <c r="BC256" s="99"/>
      <c r="BD256" s="99"/>
      <c r="BE256" s="99"/>
      <c r="BF256" s="99"/>
      <c r="BG256" s="99"/>
    </row>
    <row r="257" spans="2:59">
      <c r="B257" s="211">
        <v>121</v>
      </c>
      <c r="C257" s="99">
        <f t="shared" si="43"/>
        <v>8</v>
      </c>
      <c r="D257" s="110">
        <f t="shared" si="44"/>
        <v>8</v>
      </c>
      <c r="F257" s="109">
        <v>397</v>
      </c>
      <c r="G257" s="202">
        <f t="shared" si="45"/>
        <v>1</v>
      </c>
      <c r="H257" s="10">
        <v>1</v>
      </c>
      <c r="AB257" s="123">
        <f t="shared" si="42"/>
        <v>256</v>
      </c>
      <c r="AC257">
        <f t="shared" ca="1" si="41"/>
        <v>1</v>
      </c>
      <c r="AD257" s="109">
        <v>382</v>
      </c>
      <c r="AE257" s="109">
        <f ca="1">SUM(INDIRECT(CONCATENATE(AA$5,AB257+1)):INDIRECT(CONCATENATE(AA$6,AB257+1)))</f>
        <v>1</v>
      </c>
      <c r="AF257" s="117">
        <f>IF(ISNA(MATCH(AD257,'Overlap Study'!BU$62:BU$157,0)),0,1)</f>
        <v>0</v>
      </c>
      <c r="AG257" s="99">
        <f>IF(ISNA(MATCH(AD257,'Overlap Study'!BJ$62:BJ$157,0)),0,1)</f>
        <v>0</v>
      </c>
      <c r="AH257" s="99">
        <f>IF(ISNA(MATCH($AD257,'Overlap Study'!AZ$62:AZ$157,0)),0,1)</f>
        <v>0</v>
      </c>
      <c r="AI257" s="99">
        <f>IF(ISNA(MATCH($AD257,'Overlap Study'!AT$62:AT$157,0)),0,1)</f>
        <v>0</v>
      </c>
      <c r="AJ257" s="99">
        <f>IF(ISNA(MATCH($AD257,'Overlap Study'!AN$62:AN$157,0)),0,1)</f>
        <v>0</v>
      </c>
      <c r="AK257" s="110">
        <f>IF(ISNA(MATCH($AD257,'Overlap Study'!AH$62:AH$157,0)),0,1)</f>
        <v>0</v>
      </c>
      <c r="AL257" s="117">
        <f>IF(ISNA(MATCH($AD257,'Overlap Study'!AB$62:AB$157,0)),0,1)</f>
        <v>0</v>
      </c>
      <c r="AM257" s="99">
        <f>IF(ISNA(MATCH($AD257,'Overlap Study'!V$62:V$157,0)),0,1)</f>
        <v>0</v>
      </c>
      <c r="AN257" s="99">
        <f>IF(ISNA(MATCH($AD257,'Overlap Study'!P$62:P$157,0)),0,1)</f>
        <v>1</v>
      </c>
      <c r="AO257" s="99">
        <f>IF(ISNA(MATCH($AD257,'Overlap Study'!H$53:H$132,0)),0,1)</f>
        <v>0</v>
      </c>
      <c r="AP257" s="110">
        <f>IF(ISNA(MATCH($AD257,'Overlap Study'!B$53:B$100,0)),0,1)</f>
        <v>0</v>
      </c>
      <c r="AR257" s="99"/>
      <c r="AT257" s="202"/>
      <c r="AU257" s="101"/>
      <c r="AV257" s="99"/>
      <c r="AW257" s="99"/>
      <c r="AX257" s="99"/>
      <c r="AY257" s="99"/>
      <c r="AZ257" s="99"/>
      <c r="BA257" s="99"/>
      <c r="BB257" s="99"/>
      <c r="BC257" s="99"/>
      <c r="BD257" s="99"/>
      <c r="BE257" s="99"/>
      <c r="BF257" s="99"/>
      <c r="BG257" s="99"/>
    </row>
    <row r="258" spans="2:59">
      <c r="B258" s="109">
        <v>122</v>
      </c>
      <c r="C258" s="99">
        <f t="shared" si="43"/>
        <v>1</v>
      </c>
      <c r="D258" s="110">
        <f t="shared" si="44"/>
        <v>0</v>
      </c>
      <c r="F258" s="109">
        <v>402</v>
      </c>
      <c r="G258" s="202">
        <f t="shared" si="45"/>
        <v>1</v>
      </c>
      <c r="H258" s="10">
        <v>1</v>
      </c>
      <c r="AB258" s="123">
        <f t="shared" si="42"/>
        <v>257</v>
      </c>
      <c r="AC258">
        <f t="shared" ca="1" si="41"/>
        <v>1</v>
      </c>
      <c r="AD258" s="109">
        <v>383</v>
      </c>
      <c r="AE258" s="109">
        <f ca="1">SUM(INDIRECT(CONCATENATE(AA$5,AB258+1)):INDIRECT(CONCATENATE(AA$6,AB258+1)))</f>
        <v>1</v>
      </c>
      <c r="AF258" s="117">
        <f>IF(ISNA(MATCH(AD258,'Overlap Study'!BU$62:BU$157,0)),0,1)</f>
        <v>0</v>
      </c>
      <c r="AG258" s="99">
        <f>IF(ISNA(MATCH(AD258,'Overlap Study'!BJ$62:BJ$157,0)),0,1)</f>
        <v>0</v>
      </c>
      <c r="AH258" s="99">
        <f>IF(ISNA(MATCH($AD258,'Overlap Study'!AZ$62:AZ$157,0)),0,1)</f>
        <v>0</v>
      </c>
      <c r="AI258" s="99">
        <f>IF(ISNA(MATCH($AD258,'Overlap Study'!AT$62:AT$157,0)),0,1)</f>
        <v>0</v>
      </c>
      <c r="AJ258" s="99">
        <f>IF(ISNA(MATCH($AD258,'Overlap Study'!AN$62:AN$157,0)),0,1)</f>
        <v>0</v>
      </c>
      <c r="AK258" s="110">
        <f>IF(ISNA(MATCH($AD258,'Overlap Study'!AH$62:AH$157,0)),0,1)</f>
        <v>0</v>
      </c>
      <c r="AL258" s="117">
        <f>IF(ISNA(MATCH($AD258,'Overlap Study'!AB$62:AB$157,0)),0,1)</f>
        <v>0</v>
      </c>
      <c r="AM258" s="99">
        <f>IF(ISNA(MATCH($AD258,'Overlap Study'!V$62:V$157,0)),0,1)</f>
        <v>0</v>
      </c>
      <c r="AN258" s="99">
        <f>IF(ISNA(MATCH($AD258,'Overlap Study'!P$62:P$157,0)),0,1)</f>
        <v>1</v>
      </c>
      <c r="AO258" s="99">
        <f>IF(ISNA(MATCH($AD258,'Overlap Study'!H$53:H$132,0)),0,1)</f>
        <v>0</v>
      </c>
      <c r="AP258" s="110">
        <f>IF(ISNA(MATCH($AD258,'Overlap Study'!B$53:B$100,0)),0,1)</f>
        <v>0</v>
      </c>
      <c r="AR258" s="99"/>
      <c r="AT258" s="202"/>
      <c r="AU258" s="101"/>
      <c r="AV258" s="99"/>
      <c r="AW258" s="99"/>
      <c r="AX258" s="99"/>
      <c r="AY258" s="99"/>
      <c r="AZ258" s="99"/>
      <c r="BA258" s="99"/>
      <c r="BB258" s="99"/>
      <c r="BC258" s="99"/>
      <c r="BD258" s="99"/>
      <c r="BE258" s="99"/>
      <c r="BF258" s="99"/>
      <c r="BG258" s="99"/>
    </row>
    <row r="259" spans="2:59">
      <c r="B259" s="109">
        <v>122</v>
      </c>
      <c r="C259" s="99">
        <f t="shared" si="43"/>
        <v>2</v>
      </c>
      <c r="D259" s="110">
        <f t="shared" si="44"/>
        <v>0</v>
      </c>
      <c r="F259" s="109">
        <v>422</v>
      </c>
      <c r="G259" s="202">
        <f t="shared" si="45"/>
        <v>1</v>
      </c>
      <c r="H259" s="10">
        <v>1</v>
      </c>
      <c r="AB259" s="123">
        <f t="shared" si="42"/>
        <v>258</v>
      </c>
      <c r="AC259">
        <f t="shared" ref="AC259:AC322" ca="1" si="47">IF(AE259&gt;0,1,0)</f>
        <v>1</v>
      </c>
      <c r="AD259" s="109">
        <v>397</v>
      </c>
      <c r="AE259" s="109">
        <f ca="1">SUM(INDIRECT(CONCATENATE(AA$5,AB259+1)):INDIRECT(CONCATENATE(AA$6,AB259+1)))</f>
        <v>1</v>
      </c>
      <c r="AF259" s="117">
        <f>IF(ISNA(MATCH(AD259,'Overlap Study'!BU$62:BU$157,0)),0,1)</f>
        <v>0</v>
      </c>
      <c r="AG259" s="99">
        <f>IF(ISNA(MATCH(AD259,'Overlap Study'!BJ$62:BJ$157,0)),0,1)</f>
        <v>0</v>
      </c>
      <c r="AH259" s="99">
        <f>IF(ISNA(MATCH($AD259,'Overlap Study'!AZ$62:AZ$157,0)),0,1)</f>
        <v>0</v>
      </c>
      <c r="AI259" s="99">
        <f>IF(ISNA(MATCH($AD259,'Overlap Study'!AT$62:AT$157,0)),0,1)</f>
        <v>0</v>
      </c>
      <c r="AJ259" s="99">
        <f>IF(ISNA(MATCH($AD259,'Overlap Study'!AN$62:AN$157,0)),0,1)</f>
        <v>1</v>
      </c>
      <c r="AK259" s="110">
        <f>IF(ISNA(MATCH($AD259,'Overlap Study'!AH$62:AH$157,0)),0,1)</f>
        <v>0</v>
      </c>
      <c r="AL259" s="117">
        <f>IF(ISNA(MATCH($AD259,'Overlap Study'!AB$62:AB$157,0)),0,1)</f>
        <v>0</v>
      </c>
      <c r="AM259" s="99">
        <f>IF(ISNA(MATCH($AD259,'Overlap Study'!V$62:V$157,0)),0,1)</f>
        <v>0</v>
      </c>
      <c r="AN259" s="99">
        <f>IF(ISNA(MATCH($AD259,'Overlap Study'!P$62:P$157,0)),0,1)</f>
        <v>0</v>
      </c>
      <c r="AO259" s="99">
        <f>IF(ISNA(MATCH($AD259,'Overlap Study'!H$53:H$132,0)),0,1)</f>
        <v>0</v>
      </c>
      <c r="AP259" s="110">
        <f>IF(ISNA(MATCH($AD259,'Overlap Study'!B$53:B$100,0)),0,1)</f>
        <v>0</v>
      </c>
      <c r="AR259" s="99"/>
      <c r="AT259" s="202"/>
      <c r="AU259" s="101"/>
      <c r="AV259" s="99"/>
      <c r="AW259" s="99"/>
      <c r="AX259" s="99"/>
      <c r="AY259" s="99"/>
      <c r="AZ259" s="99"/>
      <c r="BA259" s="99"/>
      <c r="BB259" s="99"/>
      <c r="BC259" s="99"/>
      <c r="BD259" s="99"/>
      <c r="BE259" s="99"/>
      <c r="BF259" s="99"/>
      <c r="BG259" s="99"/>
    </row>
    <row r="260" spans="2:59">
      <c r="B260" s="109">
        <v>122</v>
      </c>
      <c r="C260" s="99">
        <f t="shared" si="43"/>
        <v>3</v>
      </c>
      <c r="D260" s="110">
        <f t="shared" si="44"/>
        <v>3</v>
      </c>
      <c r="F260" s="111">
        <v>433</v>
      </c>
      <c r="G260" s="202">
        <f t="shared" si="45"/>
        <v>1</v>
      </c>
      <c r="H260" s="10">
        <v>1</v>
      </c>
      <c r="AB260" s="123">
        <f t="shared" ref="AB260:AB323" si="48">AB259+1</f>
        <v>259</v>
      </c>
      <c r="AC260">
        <f t="shared" ca="1" si="47"/>
        <v>1</v>
      </c>
      <c r="AD260" s="109">
        <v>402</v>
      </c>
      <c r="AE260" s="109">
        <f ca="1">SUM(INDIRECT(CONCATENATE(AA$5,AB260+1)):INDIRECT(CONCATENATE(AA$6,AB260+1)))</f>
        <v>1</v>
      </c>
      <c r="AF260" s="117">
        <f>IF(ISNA(MATCH(AD260,'Overlap Study'!BU$62:BU$157,0)),0,1)</f>
        <v>0</v>
      </c>
      <c r="AG260" s="99">
        <f>IF(ISNA(MATCH(AD260,'Overlap Study'!BJ$62:BJ$157,0)),0,1)</f>
        <v>0</v>
      </c>
      <c r="AH260" s="99">
        <f>IF(ISNA(MATCH($AD260,'Overlap Study'!AZ$62:AZ$157,0)),0,1)</f>
        <v>0</v>
      </c>
      <c r="AI260" s="99">
        <f>IF(ISNA(MATCH($AD260,'Overlap Study'!AT$62:AT$157,0)),0,1)</f>
        <v>0</v>
      </c>
      <c r="AJ260" s="99">
        <f>IF(ISNA(MATCH($AD260,'Overlap Study'!AN$62:AN$157,0)),0,1)</f>
        <v>0</v>
      </c>
      <c r="AK260" s="110">
        <f>IF(ISNA(MATCH($AD260,'Overlap Study'!AH$62:AH$157,0)),0,1)</f>
        <v>0</v>
      </c>
      <c r="AL260" s="117">
        <f>IF(ISNA(MATCH($AD260,'Overlap Study'!AB$62:AB$157,0)),0,1)</f>
        <v>0</v>
      </c>
      <c r="AM260" s="99">
        <f>IF(ISNA(MATCH($AD260,'Overlap Study'!V$62:V$157,0)),0,1)</f>
        <v>0</v>
      </c>
      <c r="AN260" s="99">
        <f>IF(ISNA(MATCH($AD260,'Overlap Study'!P$62:P$157,0)),0,1)</f>
        <v>0</v>
      </c>
      <c r="AO260" s="99">
        <f>IF(ISNA(MATCH($AD260,'Overlap Study'!H$53:H$132,0)),0,1)</f>
        <v>0</v>
      </c>
      <c r="AP260" s="110">
        <f>IF(ISNA(MATCH($AD260,'Overlap Study'!B$53:B$100,0)),0,1)</f>
        <v>1</v>
      </c>
      <c r="AR260" s="99"/>
      <c r="AT260" s="202"/>
      <c r="AU260" s="101"/>
      <c r="AV260" s="99"/>
      <c r="AW260" s="99"/>
      <c r="AX260" s="99"/>
      <c r="AY260" s="99"/>
      <c r="AZ260" s="99"/>
      <c r="BA260" s="99"/>
      <c r="BB260" s="99"/>
      <c r="BC260" s="99"/>
      <c r="BD260" s="99"/>
      <c r="BE260" s="99"/>
      <c r="BF260" s="99"/>
      <c r="BG260" s="99"/>
    </row>
    <row r="261" spans="2:59">
      <c r="B261" s="111">
        <v>123</v>
      </c>
      <c r="C261" s="99">
        <f t="shared" ref="C261:C324" si="49">IF(B261&lt;&gt;B260,1,C260+1)</f>
        <v>1</v>
      </c>
      <c r="D261" s="110">
        <f t="shared" ref="D261:D324" si="50">IF(C261&gt;=C262,C261,0)</f>
        <v>1</v>
      </c>
      <c r="F261" s="112">
        <v>451</v>
      </c>
      <c r="G261" s="202">
        <f t="shared" si="45"/>
        <v>1</v>
      </c>
      <c r="H261" s="10">
        <v>1</v>
      </c>
      <c r="AB261" s="123">
        <f t="shared" si="48"/>
        <v>260</v>
      </c>
      <c r="AC261">
        <f t="shared" ca="1" si="47"/>
        <v>1</v>
      </c>
      <c r="AD261" s="109">
        <v>422</v>
      </c>
      <c r="AE261" s="109">
        <f ca="1">SUM(INDIRECT(CONCATENATE(AA$5,AB261+1)):INDIRECT(CONCATENATE(AA$6,AB261+1)))</f>
        <v>1</v>
      </c>
      <c r="AF261" s="117">
        <f>IF(ISNA(MATCH(AD261,'Overlap Study'!BU$62:BU$157,0)),0,1)</f>
        <v>0</v>
      </c>
      <c r="AG261" s="99">
        <f>IF(ISNA(MATCH(AD261,'Overlap Study'!BJ$62:BJ$157,0)),0,1)</f>
        <v>0</v>
      </c>
      <c r="AH261" s="99">
        <f>IF(ISNA(MATCH($AD261,'Overlap Study'!AZ$62:AZ$157,0)),0,1)</f>
        <v>0</v>
      </c>
      <c r="AI261" s="99">
        <f>IF(ISNA(MATCH($AD261,'Overlap Study'!AT$62:AT$157,0)),0,1)</f>
        <v>0</v>
      </c>
      <c r="AJ261" s="99">
        <f>IF(ISNA(MATCH($AD261,'Overlap Study'!AN$62:AN$157,0)),0,1)</f>
        <v>0</v>
      </c>
      <c r="AK261" s="110">
        <f>IF(ISNA(MATCH($AD261,'Overlap Study'!AH$62:AH$157,0)),0,1)</f>
        <v>0</v>
      </c>
      <c r="AL261" s="117">
        <f>IF(ISNA(MATCH($AD261,'Overlap Study'!AB$62:AB$157,0)),0,1)</f>
        <v>0</v>
      </c>
      <c r="AM261" s="99">
        <f>IF(ISNA(MATCH($AD261,'Overlap Study'!V$62:V$157,0)),0,1)</f>
        <v>0</v>
      </c>
      <c r="AN261" s="99">
        <f>IF(ISNA(MATCH($AD261,'Overlap Study'!P$62:P$157,0)),0,1)</f>
        <v>0</v>
      </c>
      <c r="AO261" s="99">
        <f>IF(ISNA(MATCH($AD261,'Overlap Study'!H$53:H$132,0)),0,1)</f>
        <v>1</v>
      </c>
      <c r="AP261" s="110">
        <f>IF(ISNA(MATCH($AD261,'Overlap Study'!B$53:B$100,0)),0,1)</f>
        <v>0</v>
      </c>
      <c r="AT261" s="202"/>
      <c r="AU261" s="101"/>
      <c r="AV261" s="99"/>
      <c r="AW261" s="99"/>
      <c r="AX261" s="99"/>
      <c r="AY261" s="99"/>
      <c r="AZ261" s="99"/>
      <c r="BA261" s="99"/>
      <c r="BB261" s="99"/>
      <c r="BC261" s="99"/>
      <c r="BD261" s="99"/>
      <c r="BE261" s="99"/>
      <c r="BF261" s="99"/>
      <c r="BG261" s="99"/>
    </row>
    <row r="262" spans="2:59">
      <c r="B262" s="109">
        <v>125</v>
      </c>
      <c r="C262" s="99">
        <f t="shared" si="49"/>
        <v>1</v>
      </c>
      <c r="D262" s="110">
        <f t="shared" si="50"/>
        <v>0</v>
      </c>
      <c r="F262" s="112">
        <v>456</v>
      </c>
      <c r="G262" s="202">
        <f t="shared" ref="G262:G325" si="51">IF(F262&lt;&gt;F261,1,G261+1)</f>
        <v>1</v>
      </c>
      <c r="H262" s="10">
        <v>1</v>
      </c>
      <c r="AB262" s="123">
        <f t="shared" si="48"/>
        <v>261</v>
      </c>
      <c r="AC262">
        <f t="shared" ca="1" si="47"/>
        <v>1</v>
      </c>
      <c r="AD262" s="111">
        <v>433</v>
      </c>
      <c r="AE262" s="109">
        <f ca="1">SUM(INDIRECT(CONCATENATE(AA$5,AB262+1)):INDIRECT(CONCATENATE(AA$6,AB262+1)))</f>
        <v>1</v>
      </c>
      <c r="AF262" s="117">
        <f>IF(ISNA(MATCH(AD262,'Overlap Study'!BU$62:BU$157,0)),0,1)</f>
        <v>0</v>
      </c>
      <c r="AG262" s="99">
        <f>IF(ISNA(MATCH(AD262,'Overlap Study'!BJ$62:BJ$157,0)),0,1)</f>
        <v>0</v>
      </c>
      <c r="AH262" s="99">
        <f>IF(ISNA(MATCH($AD262,'Overlap Study'!AZ$62:AZ$157,0)),0,1)</f>
        <v>0</v>
      </c>
      <c r="AI262" s="99">
        <f>IF(ISNA(MATCH($AD262,'Overlap Study'!AT$62:AT$157,0)),0,1)</f>
        <v>0</v>
      </c>
      <c r="AJ262" s="99">
        <f>IF(ISNA(MATCH($AD262,'Overlap Study'!AN$62:AN$157,0)),0,1)</f>
        <v>0</v>
      </c>
      <c r="AK262" s="110">
        <f>IF(ISNA(MATCH($AD262,'Overlap Study'!AH$62:AH$157,0)),0,1)</f>
        <v>0</v>
      </c>
      <c r="AL262" s="117">
        <f>IF(ISNA(MATCH($AD262,'Overlap Study'!AB$62:AB$157,0)),0,1)</f>
        <v>0</v>
      </c>
      <c r="AM262" s="99">
        <f>IF(ISNA(MATCH($AD262,'Overlap Study'!V$62:V$157,0)),0,1)</f>
        <v>1</v>
      </c>
      <c r="AN262" s="99">
        <f>IF(ISNA(MATCH($AD262,'Overlap Study'!P$62:P$157,0)),0,1)</f>
        <v>0</v>
      </c>
      <c r="AO262" s="99">
        <f>IF(ISNA(MATCH($AD262,'Overlap Study'!H$53:H$132,0)),0,1)</f>
        <v>0</v>
      </c>
      <c r="AP262" s="110">
        <f>IF(ISNA(MATCH($AD262,'Overlap Study'!B$53:B$100,0)),0,1)</f>
        <v>0</v>
      </c>
      <c r="AT262" s="202"/>
      <c r="AU262" s="101"/>
      <c r="AV262" s="99"/>
      <c r="AW262" s="99"/>
      <c r="AX262" s="99"/>
      <c r="AY262" s="99"/>
      <c r="AZ262" s="99"/>
      <c r="BA262" s="99"/>
      <c r="BB262" s="99"/>
      <c r="BC262" s="99"/>
      <c r="BD262" s="99"/>
      <c r="BE262" s="99"/>
      <c r="BF262" s="99"/>
      <c r="BG262" s="99"/>
    </row>
    <row r="263" spans="2:59">
      <c r="B263" s="211">
        <v>125</v>
      </c>
      <c r="C263" s="99">
        <f t="shared" si="49"/>
        <v>2</v>
      </c>
      <c r="D263" s="110">
        <f t="shared" si="50"/>
        <v>2</v>
      </c>
      <c r="F263" s="109">
        <v>461</v>
      </c>
      <c r="G263" s="202">
        <f t="shared" si="51"/>
        <v>1</v>
      </c>
      <c r="H263" s="10">
        <v>1</v>
      </c>
      <c r="AB263" s="123">
        <f t="shared" si="48"/>
        <v>262</v>
      </c>
      <c r="AC263">
        <f t="shared" ca="1" si="47"/>
        <v>1</v>
      </c>
      <c r="AD263" s="112">
        <v>451</v>
      </c>
      <c r="AE263" s="109">
        <f ca="1">SUM(INDIRECT(CONCATENATE(AA$5,AB263+1)):INDIRECT(CONCATENATE(AA$6,AB263+1)))</f>
        <v>1</v>
      </c>
      <c r="AF263" s="117">
        <f>IF(ISNA(MATCH(AD263,'Overlap Study'!BU$62:BU$157,0)),0,1)</f>
        <v>0</v>
      </c>
      <c r="AG263" s="99">
        <f>IF(ISNA(MATCH(AD263,'Overlap Study'!BJ$62:BJ$157,0)),0,1)</f>
        <v>0</v>
      </c>
      <c r="AH263" s="99">
        <f>IF(ISNA(MATCH($AD263,'Overlap Study'!AZ$62:AZ$157,0)),0,1)</f>
        <v>0</v>
      </c>
      <c r="AI263" s="99">
        <f>IF(ISNA(MATCH($AD263,'Overlap Study'!AT$62:AT$157,0)),0,1)</f>
        <v>0</v>
      </c>
      <c r="AJ263" s="99">
        <f>IF(ISNA(MATCH($AD263,'Overlap Study'!AN$62:AN$157,0)),0,1)</f>
        <v>1</v>
      </c>
      <c r="AK263" s="110">
        <f>IF(ISNA(MATCH($AD263,'Overlap Study'!AH$62:AH$157,0)),0,1)</f>
        <v>0</v>
      </c>
      <c r="AL263" s="117">
        <f>IF(ISNA(MATCH($AD263,'Overlap Study'!AB$62:AB$157,0)),0,1)</f>
        <v>0</v>
      </c>
      <c r="AM263" s="99">
        <f>IF(ISNA(MATCH($AD263,'Overlap Study'!V$62:V$157,0)),0,1)</f>
        <v>0</v>
      </c>
      <c r="AN263" s="99">
        <f>IF(ISNA(MATCH($AD263,'Overlap Study'!P$62:P$157,0)),0,1)</f>
        <v>0</v>
      </c>
      <c r="AO263" s="99">
        <f>IF(ISNA(MATCH($AD263,'Overlap Study'!H$53:H$132,0)),0,1)</f>
        <v>0</v>
      </c>
      <c r="AP263" s="110">
        <f>IF(ISNA(MATCH($AD263,'Overlap Study'!B$53:B$100,0)),0,1)</f>
        <v>0</v>
      </c>
      <c r="AT263" s="202"/>
      <c r="AU263" s="101"/>
      <c r="AV263" s="99"/>
      <c r="AW263" s="99"/>
      <c r="AX263" s="99"/>
      <c r="AY263" s="99"/>
      <c r="AZ263" s="99"/>
      <c r="BA263" s="99"/>
      <c r="BB263" s="99"/>
      <c r="BC263" s="99"/>
      <c r="BD263" s="99"/>
      <c r="BE263" s="99"/>
      <c r="BF263" s="99"/>
      <c r="BG263" s="99"/>
    </row>
    <row r="264" spans="2:59">
      <c r="B264" s="109">
        <v>126</v>
      </c>
      <c r="C264" s="99">
        <f t="shared" si="49"/>
        <v>1</v>
      </c>
      <c r="D264" s="110">
        <f t="shared" si="50"/>
        <v>0</v>
      </c>
      <c r="F264" s="109">
        <v>501</v>
      </c>
      <c r="G264" s="202">
        <f t="shared" si="51"/>
        <v>1</v>
      </c>
      <c r="H264" s="10">
        <v>1</v>
      </c>
      <c r="AB264" s="123">
        <f t="shared" si="48"/>
        <v>263</v>
      </c>
      <c r="AC264">
        <f t="shared" ca="1" si="47"/>
        <v>1</v>
      </c>
      <c r="AD264" s="112">
        <v>456</v>
      </c>
      <c r="AE264" s="109">
        <f ca="1">SUM(INDIRECT(CONCATENATE(AA$5,AB264+1)):INDIRECT(CONCATENATE(AA$6,AB264+1)))</f>
        <v>1</v>
      </c>
      <c r="AF264" s="117">
        <f>IF(ISNA(MATCH(AD264,'Overlap Study'!BU$62:BU$157,0)),0,1)</f>
        <v>0</v>
      </c>
      <c r="AG264" s="99">
        <f>IF(ISNA(MATCH(AD264,'Overlap Study'!BJ$62:BJ$157,0)),0,1)</f>
        <v>0</v>
      </c>
      <c r="AH264" s="99">
        <f>IF(ISNA(MATCH($AD264,'Overlap Study'!AZ$62:AZ$157,0)),0,1)</f>
        <v>0</v>
      </c>
      <c r="AI264" s="99">
        <f>IF(ISNA(MATCH($AD264,'Overlap Study'!AT$62:AT$157,0)),0,1)</f>
        <v>0</v>
      </c>
      <c r="AJ264" s="99">
        <f>IF(ISNA(MATCH($AD264,'Overlap Study'!AN$62:AN$157,0)),0,1)</f>
        <v>0</v>
      </c>
      <c r="AK264" s="110">
        <f>IF(ISNA(MATCH($AD264,'Overlap Study'!AH$62:AH$157,0)),0,1)</f>
        <v>0</v>
      </c>
      <c r="AL264" s="117">
        <f>IF(ISNA(MATCH($AD264,'Overlap Study'!AB$62:AB$157,0)),0,1)</f>
        <v>1</v>
      </c>
      <c r="AM264" s="99">
        <f>IF(ISNA(MATCH($AD264,'Overlap Study'!V$62:V$157,0)),0,1)</f>
        <v>0</v>
      </c>
      <c r="AN264" s="99">
        <f>IF(ISNA(MATCH($AD264,'Overlap Study'!P$62:P$157,0)),0,1)</f>
        <v>0</v>
      </c>
      <c r="AO264" s="99">
        <f>IF(ISNA(MATCH($AD264,'Overlap Study'!H$53:H$132,0)),0,1)</f>
        <v>0</v>
      </c>
      <c r="AP264" s="110">
        <f>IF(ISNA(MATCH($AD264,'Overlap Study'!B$53:B$100,0)),0,1)</f>
        <v>0</v>
      </c>
      <c r="AT264" s="202"/>
      <c r="AU264" s="101"/>
      <c r="AV264" s="99"/>
      <c r="AW264" s="99"/>
      <c r="AX264" s="99"/>
      <c r="AY264" s="99"/>
      <c r="AZ264" s="99"/>
      <c r="BA264" s="99"/>
      <c r="BB264" s="99"/>
      <c r="BC264" s="99"/>
      <c r="BD264" s="99"/>
      <c r="BE264" s="99"/>
      <c r="BF264" s="99"/>
      <c r="BG264" s="99"/>
    </row>
    <row r="265" spans="2:59">
      <c r="B265" s="109">
        <v>126</v>
      </c>
      <c r="C265" s="99">
        <f t="shared" si="49"/>
        <v>2</v>
      </c>
      <c r="D265" s="110">
        <f t="shared" si="50"/>
        <v>0</v>
      </c>
      <c r="F265" s="109">
        <v>519</v>
      </c>
      <c r="G265" s="202">
        <f t="shared" si="51"/>
        <v>1</v>
      </c>
      <c r="H265" s="10">
        <v>1</v>
      </c>
      <c r="AB265" s="123">
        <f t="shared" si="48"/>
        <v>264</v>
      </c>
      <c r="AC265">
        <f t="shared" ca="1" si="47"/>
        <v>1</v>
      </c>
      <c r="AD265" s="109">
        <v>461</v>
      </c>
      <c r="AE265" s="109">
        <f ca="1">SUM(INDIRECT(CONCATENATE(AA$5,AB265+1)):INDIRECT(CONCATENATE(AA$6,AB265+1)))</f>
        <v>1</v>
      </c>
      <c r="AF265" s="117">
        <f>IF(ISNA(MATCH(AD265,'Overlap Study'!BU$62:BU$157,0)),0,1)</f>
        <v>0</v>
      </c>
      <c r="AG265" s="99">
        <f>IF(ISNA(MATCH(AD265,'Overlap Study'!BJ$62:BJ$157,0)),0,1)</f>
        <v>0</v>
      </c>
      <c r="AH265" s="99">
        <f>IF(ISNA(MATCH($AD265,'Overlap Study'!AZ$62:AZ$157,0)),0,1)</f>
        <v>0</v>
      </c>
      <c r="AI265" s="99">
        <f>IF(ISNA(MATCH($AD265,'Overlap Study'!AT$62:AT$157,0)),0,1)</f>
        <v>0</v>
      </c>
      <c r="AJ265" s="99">
        <f>IF(ISNA(MATCH($AD265,'Overlap Study'!AN$62:AN$157,0)),0,1)</f>
        <v>0</v>
      </c>
      <c r="AK265" s="110">
        <f>IF(ISNA(MATCH($AD265,'Overlap Study'!AH$62:AH$157,0)),0,1)</f>
        <v>0</v>
      </c>
      <c r="AL265" s="117">
        <f>IF(ISNA(MATCH($AD265,'Overlap Study'!AB$62:AB$157,0)),0,1)</f>
        <v>1</v>
      </c>
      <c r="AM265" s="99">
        <f>IF(ISNA(MATCH($AD265,'Overlap Study'!V$62:V$157,0)),0,1)</f>
        <v>0</v>
      </c>
      <c r="AN265" s="99">
        <f>IF(ISNA(MATCH($AD265,'Overlap Study'!P$62:P$157,0)),0,1)</f>
        <v>0</v>
      </c>
      <c r="AO265" s="99">
        <f>IF(ISNA(MATCH($AD265,'Overlap Study'!H$53:H$132,0)),0,1)</f>
        <v>0</v>
      </c>
      <c r="AP265" s="110">
        <f>IF(ISNA(MATCH($AD265,'Overlap Study'!B$53:B$100,0)),0,1)</f>
        <v>0</v>
      </c>
      <c r="AT265" s="202"/>
      <c r="AU265" s="101"/>
      <c r="AV265" s="99"/>
      <c r="AW265" s="99"/>
      <c r="AX265" s="99"/>
      <c r="AY265" s="99"/>
      <c r="AZ265" s="99"/>
      <c r="BA265" s="99"/>
      <c r="BB265" s="99"/>
      <c r="BC265" s="99"/>
      <c r="BD265" s="99"/>
      <c r="BE265" s="99"/>
      <c r="BF265" s="99"/>
      <c r="BG265" s="99"/>
    </row>
    <row r="266" spans="2:59">
      <c r="B266" s="109">
        <v>126</v>
      </c>
      <c r="C266" s="99">
        <f t="shared" si="49"/>
        <v>3</v>
      </c>
      <c r="D266" s="110">
        <f t="shared" si="50"/>
        <v>0</v>
      </c>
      <c r="F266" s="109">
        <v>527</v>
      </c>
      <c r="G266" s="202">
        <f t="shared" si="51"/>
        <v>1</v>
      </c>
      <c r="H266" s="10">
        <v>1</v>
      </c>
      <c r="AB266" s="123">
        <f t="shared" si="48"/>
        <v>265</v>
      </c>
      <c r="AC266">
        <f t="shared" ca="1" si="47"/>
        <v>1</v>
      </c>
      <c r="AD266" s="109">
        <v>501</v>
      </c>
      <c r="AE266" s="109">
        <f ca="1">SUM(INDIRECT(CONCATENATE(AA$5,AB266+1)):INDIRECT(CONCATENATE(AA$6,AB266+1)))</f>
        <v>1</v>
      </c>
      <c r="AF266" s="117">
        <f>IF(ISNA(MATCH(AD266,'Overlap Study'!BU$62:BU$157,0)),0,1)</f>
        <v>0</v>
      </c>
      <c r="AG266" s="99">
        <f>IF(ISNA(MATCH(AD266,'Overlap Study'!BJ$62:BJ$157,0)),0,1)</f>
        <v>0</v>
      </c>
      <c r="AH266" s="99">
        <f>IF(ISNA(MATCH($AD266,'Overlap Study'!AZ$62:AZ$157,0)),0,1)</f>
        <v>0</v>
      </c>
      <c r="AI266" s="99">
        <f>IF(ISNA(MATCH($AD266,'Overlap Study'!AT$62:AT$157,0)),0,1)</f>
        <v>0</v>
      </c>
      <c r="AJ266" s="99">
        <f>IF(ISNA(MATCH($AD266,'Overlap Study'!AN$62:AN$157,0)),0,1)</f>
        <v>0</v>
      </c>
      <c r="AK266" s="110">
        <f>IF(ISNA(MATCH($AD266,'Overlap Study'!AH$62:AH$157,0)),0,1)</f>
        <v>0</v>
      </c>
      <c r="AL266" s="117">
        <f>IF(ISNA(MATCH($AD266,'Overlap Study'!AB$62:AB$157,0)),0,1)</f>
        <v>1</v>
      </c>
      <c r="AM266" s="99">
        <f>IF(ISNA(MATCH($AD266,'Overlap Study'!V$62:V$157,0)),0,1)</f>
        <v>0</v>
      </c>
      <c r="AN266" s="99">
        <f>IF(ISNA(MATCH($AD266,'Overlap Study'!P$62:P$157,0)),0,1)</f>
        <v>0</v>
      </c>
      <c r="AO266" s="99">
        <f>IF(ISNA(MATCH($AD266,'Overlap Study'!H$53:H$132,0)),0,1)</f>
        <v>0</v>
      </c>
      <c r="AP266" s="110">
        <f>IF(ISNA(MATCH($AD266,'Overlap Study'!B$53:B$100,0)),0,1)</f>
        <v>0</v>
      </c>
      <c r="AT266" s="202"/>
      <c r="AU266" s="101"/>
      <c r="AV266" s="99"/>
      <c r="AW266" s="99"/>
      <c r="AX266" s="99"/>
      <c r="AY266" s="99"/>
      <c r="AZ266" s="99"/>
      <c r="BA266" s="99"/>
      <c r="BB266" s="99"/>
      <c r="BC266" s="99"/>
      <c r="BD266" s="99"/>
      <c r="BE266" s="99"/>
      <c r="BF266" s="99"/>
      <c r="BG266" s="99"/>
    </row>
    <row r="267" spans="2:59">
      <c r="B267" s="109">
        <v>126</v>
      </c>
      <c r="C267" s="99">
        <f t="shared" si="49"/>
        <v>4</v>
      </c>
      <c r="D267" s="110">
        <f t="shared" si="50"/>
        <v>0</v>
      </c>
      <c r="F267" s="111">
        <v>541</v>
      </c>
      <c r="G267" s="202">
        <f t="shared" si="51"/>
        <v>1</v>
      </c>
      <c r="H267" s="10">
        <v>1</v>
      </c>
      <c r="AB267" s="123">
        <f t="shared" si="48"/>
        <v>266</v>
      </c>
      <c r="AC267">
        <f t="shared" ca="1" si="47"/>
        <v>1</v>
      </c>
      <c r="AD267" s="109">
        <v>519</v>
      </c>
      <c r="AE267" s="109">
        <f ca="1">SUM(INDIRECT(CONCATENATE(AA$5,AB267+1)):INDIRECT(CONCATENATE(AA$6,AB267+1)))</f>
        <v>1</v>
      </c>
      <c r="AF267" s="117">
        <f>IF(ISNA(MATCH(AD267,'Overlap Study'!BU$62:BU$157,0)),0,1)</f>
        <v>0</v>
      </c>
      <c r="AG267" s="99">
        <f>IF(ISNA(MATCH(AD267,'Overlap Study'!BJ$62:BJ$157,0)),0,1)</f>
        <v>0</v>
      </c>
      <c r="AH267" s="99">
        <f>IF(ISNA(MATCH($AD267,'Overlap Study'!AZ$62:AZ$157,0)),0,1)</f>
        <v>0</v>
      </c>
      <c r="AI267" s="99">
        <f>IF(ISNA(MATCH($AD267,'Overlap Study'!AT$62:AT$157,0)),0,1)</f>
        <v>0</v>
      </c>
      <c r="AJ267" s="99">
        <f>IF(ISNA(MATCH($AD267,'Overlap Study'!AN$62:AN$157,0)),0,1)</f>
        <v>0</v>
      </c>
      <c r="AK267" s="110">
        <f>IF(ISNA(MATCH($AD267,'Overlap Study'!AH$62:AH$157,0)),0,1)</f>
        <v>0</v>
      </c>
      <c r="AL267" s="117">
        <f>IF(ISNA(MATCH($AD267,'Overlap Study'!AB$62:AB$157,0)),0,1)</f>
        <v>0</v>
      </c>
      <c r="AM267" s="99">
        <f>IF(ISNA(MATCH($AD267,'Overlap Study'!V$62:V$157,0)),0,1)</f>
        <v>0</v>
      </c>
      <c r="AN267" s="99">
        <f>IF(ISNA(MATCH($AD267,'Overlap Study'!P$62:P$157,0)),0,1)</f>
        <v>1</v>
      </c>
      <c r="AO267" s="99">
        <f>IF(ISNA(MATCH($AD267,'Overlap Study'!H$53:H$132,0)),0,1)</f>
        <v>0</v>
      </c>
      <c r="AP267" s="110">
        <f>IF(ISNA(MATCH($AD267,'Overlap Study'!B$53:B$100,0)),0,1)</f>
        <v>0</v>
      </c>
      <c r="AT267" s="202"/>
      <c r="AU267" s="101"/>
      <c r="AV267" s="99"/>
      <c r="AW267" s="99"/>
      <c r="AX267" s="99"/>
      <c r="AY267" s="99"/>
      <c r="AZ267" s="99"/>
      <c r="BA267" s="99"/>
      <c r="BB267" s="99"/>
      <c r="BC267" s="99"/>
      <c r="BD267" s="99"/>
      <c r="BE267" s="99"/>
      <c r="BF267" s="99"/>
      <c r="BG267" s="99"/>
    </row>
    <row r="268" spans="2:59">
      <c r="B268" s="112">
        <v>126</v>
      </c>
      <c r="C268" s="99">
        <f t="shared" si="49"/>
        <v>5</v>
      </c>
      <c r="D268" s="110">
        <f t="shared" si="50"/>
        <v>0</v>
      </c>
      <c r="F268" s="109">
        <v>546</v>
      </c>
      <c r="G268" s="202">
        <f t="shared" si="51"/>
        <v>1</v>
      </c>
      <c r="H268" s="10">
        <v>1</v>
      </c>
      <c r="AB268" s="123">
        <f t="shared" si="48"/>
        <v>267</v>
      </c>
      <c r="AC268">
        <f t="shared" ca="1" si="47"/>
        <v>1</v>
      </c>
      <c r="AD268" s="109">
        <v>527</v>
      </c>
      <c r="AE268" s="109">
        <f ca="1">SUM(INDIRECT(CONCATENATE(AA$5,AB268+1)):INDIRECT(CONCATENATE(AA$6,AB268+1)))</f>
        <v>1</v>
      </c>
      <c r="AF268" s="117">
        <f>IF(ISNA(MATCH(AD268,'Overlap Study'!BU$62:BU$157,0)),0,1)</f>
        <v>0</v>
      </c>
      <c r="AG268" s="99">
        <f>IF(ISNA(MATCH(AD268,'Overlap Study'!BJ$62:BJ$157,0)),0,1)</f>
        <v>0</v>
      </c>
      <c r="AH268" s="99">
        <f>IF(ISNA(MATCH($AD268,'Overlap Study'!AZ$62:AZ$157,0)),0,1)</f>
        <v>1</v>
      </c>
      <c r="AI268" s="99">
        <f>IF(ISNA(MATCH($AD268,'Overlap Study'!AT$62:AT$157,0)),0,1)</f>
        <v>0</v>
      </c>
      <c r="AJ268" s="99">
        <f>IF(ISNA(MATCH($AD268,'Overlap Study'!AN$62:AN$157,0)),0,1)</f>
        <v>0</v>
      </c>
      <c r="AK268" s="110">
        <f>IF(ISNA(MATCH($AD268,'Overlap Study'!AH$62:AH$157,0)),0,1)</f>
        <v>0</v>
      </c>
      <c r="AL268" s="117">
        <f>IF(ISNA(MATCH($AD268,'Overlap Study'!AB$62:AB$157,0)),0,1)</f>
        <v>0</v>
      </c>
      <c r="AM268" s="99">
        <f>IF(ISNA(MATCH($AD268,'Overlap Study'!V$62:V$157,0)),0,1)</f>
        <v>0</v>
      </c>
      <c r="AN268" s="99">
        <f>IF(ISNA(MATCH($AD268,'Overlap Study'!P$62:P$157,0)),0,1)</f>
        <v>0</v>
      </c>
      <c r="AO268" s="99">
        <f>IF(ISNA(MATCH($AD268,'Overlap Study'!H$53:H$132,0)),0,1)</f>
        <v>0</v>
      </c>
      <c r="AP268" s="110">
        <f>IF(ISNA(MATCH($AD268,'Overlap Study'!B$53:B$100,0)),0,1)</f>
        <v>0</v>
      </c>
      <c r="AT268" s="202"/>
      <c r="AU268" s="101"/>
      <c r="AV268" s="99"/>
      <c r="AW268" s="99"/>
      <c r="AX268" s="99"/>
      <c r="AY268" s="99"/>
      <c r="AZ268" s="99"/>
      <c r="BA268" s="99"/>
      <c r="BB268" s="99"/>
      <c r="BC268" s="99"/>
      <c r="BD268" s="99"/>
      <c r="BE268" s="99"/>
      <c r="BF268" s="99"/>
      <c r="BG268" s="99"/>
    </row>
    <row r="269" spans="2:59">
      <c r="B269" s="111">
        <v>126</v>
      </c>
      <c r="C269" s="99">
        <f t="shared" si="49"/>
        <v>6</v>
      </c>
      <c r="D269" s="110">
        <f t="shared" si="50"/>
        <v>0</v>
      </c>
      <c r="F269" s="211">
        <v>548</v>
      </c>
      <c r="G269" s="202">
        <f t="shared" si="51"/>
        <v>1</v>
      </c>
      <c r="H269" s="10">
        <v>1</v>
      </c>
      <c r="AB269" s="123">
        <f t="shared" si="48"/>
        <v>268</v>
      </c>
      <c r="AC269">
        <f t="shared" ca="1" si="47"/>
        <v>1</v>
      </c>
      <c r="AD269" s="111">
        <v>541</v>
      </c>
      <c r="AE269" s="109">
        <f ca="1">SUM(INDIRECT(CONCATENATE(AA$5,AB269+1)):INDIRECT(CONCATENATE(AA$6,AB269+1)))</f>
        <v>1</v>
      </c>
      <c r="AF269" s="117">
        <f>IF(ISNA(MATCH(AD269,'Overlap Study'!BU$62:BU$157,0)),0,1)</f>
        <v>0</v>
      </c>
      <c r="AG269" s="99">
        <f>IF(ISNA(MATCH(AD269,'Overlap Study'!BJ$62:BJ$157,0)),0,1)</f>
        <v>0</v>
      </c>
      <c r="AH269" s="99">
        <f>IF(ISNA(MATCH($AD269,'Overlap Study'!AZ$62:AZ$157,0)),0,1)</f>
        <v>0</v>
      </c>
      <c r="AI269" s="99">
        <f>IF(ISNA(MATCH($AD269,'Overlap Study'!AT$62:AT$157,0)),0,1)</f>
        <v>0</v>
      </c>
      <c r="AJ269" s="99">
        <f>IF(ISNA(MATCH($AD269,'Overlap Study'!AN$62:AN$157,0)),0,1)</f>
        <v>0</v>
      </c>
      <c r="AK269" s="110">
        <f>IF(ISNA(MATCH($AD269,'Overlap Study'!AH$62:AH$157,0)),0,1)</f>
        <v>0</v>
      </c>
      <c r="AL269" s="117">
        <f>IF(ISNA(MATCH($AD269,'Overlap Study'!AB$62:AB$157,0)),0,1)</f>
        <v>0</v>
      </c>
      <c r="AM269" s="99">
        <f>IF(ISNA(MATCH($AD269,'Overlap Study'!V$62:V$157,0)),0,1)</f>
        <v>1</v>
      </c>
      <c r="AN269" s="99">
        <f>IF(ISNA(MATCH($AD269,'Overlap Study'!P$62:P$157,0)),0,1)</f>
        <v>0</v>
      </c>
      <c r="AO269" s="99">
        <f>IF(ISNA(MATCH($AD269,'Overlap Study'!H$53:H$132,0)),0,1)</f>
        <v>0</v>
      </c>
      <c r="AP269" s="110">
        <f>IF(ISNA(MATCH($AD269,'Overlap Study'!B$53:B$100,0)),0,1)</f>
        <v>0</v>
      </c>
      <c r="AT269" s="202"/>
      <c r="AU269" s="101"/>
      <c r="AV269" s="99"/>
      <c r="AW269" s="99"/>
      <c r="AX269" s="99"/>
      <c r="AY269" s="99"/>
      <c r="AZ269" s="99"/>
      <c r="BA269" s="99"/>
      <c r="BB269" s="99"/>
      <c r="BC269" s="99"/>
      <c r="BD269" s="99"/>
      <c r="BE269" s="99"/>
      <c r="BF269" s="99"/>
      <c r="BG269" s="99"/>
    </row>
    <row r="270" spans="2:59">
      <c r="B270" s="112">
        <v>126</v>
      </c>
      <c r="C270" s="99">
        <f t="shared" si="49"/>
        <v>7</v>
      </c>
      <c r="D270" s="110">
        <f t="shared" si="50"/>
        <v>0</v>
      </c>
      <c r="F270" s="109">
        <v>558</v>
      </c>
      <c r="G270" s="202">
        <f t="shared" si="51"/>
        <v>1</v>
      </c>
      <c r="H270" s="10">
        <v>1</v>
      </c>
      <c r="AB270" s="123">
        <f t="shared" si="48"/>
        <v>269</v>
      </c>
      <c r="AC270">
        <f t="shared" ca="1" si="47"/>
        <v>1</v>
      </c>
      <c r="AD270" s="109">
        <v>546</v>
      </c>
      <c r="AE270" s="109">
        <f ca="1">SUM(INDIRECT(CONCATENATE(AA$5,AB270+1)):INDIRECT(CONCATENATE(AA$6,AB270+1)))</f>
        <v>1</v>
      </c>
      <c r="AF270" s="117">
        <f>IF(ISNA(MATCH(AD270,'Overlap Study'!BU$62:BU$157,0)),0,1)</f>
        <v>0</v>
      </c>
      <c r="AG270" s="99">
        <f>IF(ISNA(MATCH(AD270,'Overlap Study'!BJ$62:BJ$157,0)),0,1)</f>
        <v>0</v>
      </c>
      <c r="AH270" s="99">
        <f>IF(ISNA(MATCH($AD270,'Overlap Study'!AZ$62:AZ$157,0)),0,1)</f>
        <v>0</v>
      </c>
      <c r="AI270" s="99">
        <f>IF(ISNA(MATCH($AD270,'Overlap Study'!AT$62:AT$157,0)),0,1)</f>
        <v>0</v>
      </c>
      <c r="AJ270" s="99">
        <f>IF(ISNA(MATCH($AD270,'Overlap Study'!AN$62:AN$157,0)),0,1)</f>
        <v>0</v>
      </c>
      <c r="AK270" s="110">
        <f>IF(ISNA(MATCH($AD270,'Overlap Study'!AH$62:AH$157,0)),0,1)</f>
        <v>0</v>
      </c>
      <c r="AL270" s="117">
        <f>IF(ISNA(MATCH($AD270,'Overlap Study'!AB$62:AB$157,0)),0,1)</f>
        <v>0</v>
      </c>
      <c r="AM270" s="99">
        <f>IF(ISNA(MATCH($AD270,'Overlap Study'!V$62:V$157,0)),0,1)</f>
        <v>0</v>
      </c>
      <c r="AN270" s="99">
        <f>IF(ISNA(MATCH($AD270,'Overlap Study'!P$62:P$157,0)),0,1)</f>
        <v>0</v>
      </c>
      <c r="AO270" s="99">
        <f>IF(ISNA(MATCH($AD270,'Overlap Study'!H$53:H$132,0)),0,1)</f>
        <v>1</v>
      </c>
      <c r="AP270" s="110">
        <f>IF(ISNA(MATCH($AD270,'Overlap Study'!B$53:B$100,0)),0,1)</f>
        <v>0</v>
      </c>
      <c r="AT270" s="202"/>
      <c r="AU270" s="101"/>
      <c r="AV270" s="99"/>
      <c r="AW270" s="99"/>
      <c r="AX270" s="99"/>
      <c r="AY270" s="99"/>
      <c r="AZ270" s="99"/>
      <c r="BA270" s="99"/>
      <c r="BB270" s="99"/>
      <c r="BC270" s="99"/>
      <c r="BD270" s="99"/>
      <c r="BE270" s="99"/>
      <c r="BF270" s="99"/>
      <c r="BG270" s="99"/>
    </row>
    <row r="271" spans="2:59">
      <c r="B271" s="211">
        <v>126</v>
      </c>
      <c r="C271" s="99">
        <f t="shared" si="49"/>
        <v>8</v>
      </c>
      <c r="D271" s="110">
        <f t="shared" si="50"/>
        <v>8</v>
      </c>
      <c r="F271" s="109">
        <v>563</v>
      </c>
      <c r="G271" s="202">
        <f t="shared" si="51"/>
        <v>1</v>
      </c>
      <c r="H271" s="10">
        <v>1</v>
      </c>
      <c r="AB271" s="123">
        <f t="shared" si="48"/>
        <v>270</v>
      </c>
      <c r="AC271">
        <f t="shared" ca="1" si="47"/>
        <v>1</v>
      </c>
      <c r="AD271" s="211">
        <v>548</v>
      </c>
      <c r="AE271" s="109">
        <f ca="1">SUM(INDIRECT(CONCATENATE(AA$5,AB271+1)):INDIRECT(CONCATENATE(AA$6,AB271+1)))</f>
        <v>1</v>
      </c>
      <c r="AF271" s="117">
        <f>IF(ISNA(MATCH(AD271,'Overlap Study'!BU$62:BU$157,0)),0,1)</f>
        <v>0</v>
      </c>
      <c r="AG271" s="99">
        <f>IF(ISNA(MATCH(AD271,'Overlap Study'!BJ$62:BJ$157,0)),0,1)</f>
        <v>1</v>
      </c>
      <c r="AH271" s="99">
        <f>IF(ISNA(MATCH($AD271,'Overlap Study'!AZ$62:AZ$157,0)),0,1)</f>
        <v>0</v>
      </c>
      <c r="AI271" s="99">
        <f>IF(ISNA(MATCH($AD271,'Overlap Study'!AT$62:AT$157,0)),0,1)</f>
        <v>0</v>
      </c>
      <c r="AJ271" s="99">
        <f>IF(ISNA(MATCH($AD271,'Overlap Study'!AN$62:AN$157,0)),0,1)</f>
        <v>0</v>
      </c>
      <c r="AK271" s="110">
        <f>IF(ISNA(MATCH($AD271,'Overlap Study'!AH$62:AH$157,0)),0,1)</f>
        <v>0</v>
      </c>
      <c r="AL271" s="117">
        <f>IF(ISNA(MATCH($AD271,'Overlap Study'!AB$62:AB$157,0)),0,1)</f>
        <v>0</v>
      </c>
      <c r="AM271" s="99">
        <f>IF(ISNA(MATCH($AD271,'Overlap Study'!V$62:V$157,0)),0,1)</f>
        <v>0</v>
      </c>
      <c r="AN271" s="99">
        <f>IF(ISNA(MATCH($AD271,'Overlap Study'!P$62:P$157,0)),0,1)</f>
        <v>0</v>
      </c>
      <c r="AO271" s="99">
        <f>IF(ISNA(MATCH($AD271,'Overlap Study'!H$53:H$132,0)),0,1)</f>
        <v>0</v>
      </c>
      <c r="AP271" s="110">
        <f>IF(ISNA(MATCH($AD271,'Overlap Study'!B$53:B$100,0)),0,1)</f>
        <v>0</v>
      </c>
      <c r="AT271" s="202"/>
      <c r="AU271" s="101"/>
      <c r="AV271" s="99"/>
      <c r="AW271" s="99"/>
      <c r="AX271" s="99"/>
      <c r="AY271" s="99"/>
      <c r="AZ271" s="99"/>
      <c r="BA271" s="99"/>
      <c r="BB271" s="99"/>
      <c r="BC271" s="99"/>
      <c r="BD271" s="99"/>
      <c r="BE271" s="99"/>
      <c r="BF271" s="99"/>
      <c r="BG271" s="99"/>
    </row>
    <row r="272" spans="2:59">
      <c r="B272" s="109">
        <v>128</v>
      </c>
      <c r="C272" s="99">
        <f t="shared" si="49"/>
        <v>1</v>
      </c>
      <c r="D272" s="110">
        <f t="shared" si="50"/>
        <v>1</v>
      </c>
      <c r="F272" s="109">
        <v>585</v>
      </c>
      <c r="G272" s="202">
        <f t="shared" si="51"/>
        <v>1</v>
      </c>
      <c r="H272" s="10">
        <v>1</v>
      </c>
      <c r="AB272" s="123">
        <f t="shared" si="48"/>
        <v>271</v>
      </c>
      <c r="AC272">
        <f t="shared" ca="1" si="47"/>
        <v>1</v>
      </c>
      <c r="AD272" s="109">
        <v>558</v>
      </c>
      <c r="AE272" s="109">
        <f ca="1">SUM(INDIRECT(CONCATENATE(AA$5,AB272+1)):INDIRECT(CONCATENATE(AA$6,AB272+1)))</f>
        <v>1</v>
      </c>
      <c r="AF272" s="117">
        <f>IF(ISNA(MATCH(AD272,'Overlap Study'!BU$62:BU$157,0)),0,1)</f>
        <v>0</v>
      </c>
      <c r="AG272" s="99">
        <f>IF(ISNA(MATCH(AD272,'Overlap Study'!BJ$62:BJ$157,0)),0,1)</f>
        <v>0</v>
      </c>
      <c r="AH272" s="99">
        <f>IF(ISNA(MATCH($AD272,'Overlap Study'!AZ$62:AZ$157,0)),0,1)</f>
        <v>0</v>
      </c>
      <c r="AI272" s="99">
        <f>IF(ISNA(MATCH($AD272,'Overlap Study'!AT$62:AT$157,0)),0,1)</f>
        <v>1</v>
      </c>
      <c r="AJ272" s="99">
        <f>IF(ISNA(MATCH($AD272,'Overlap Study'!AN$62:AN$157,0)),0,1)</f>
        <v>0</v>
      </c>
      <c r="AK272" s="110">
        <f>IF(ISNA(MATCH($AD272,'Overlap Study'!AH$62:AH$157,0)),0,1)</f>
        <v>0</v>
      </c>
      <c r="AL272" s="117">
        <f>IF(ISNA(MATCH($AD272,'Overlap Study'!AB$62:AB$157,0)),0,1)</f>
        <v>0</v>
      </c>
      <c r="AM272" s="99">
        <f>IF(ISNA(MATCH($AD272,'Overlap Study'!V$62:V$157,0)),0,1)</f>
        <v>0</v>
      </c>
      <c r="AN272" s="99">
        <f>IF(ISNA(MATCH($AD272,'Overlap Study'!P$62:P$157,0)),0,1)</f>
        <v>0</v>
      </c>
      <c r="AO272" s="99">
        <f>IF(ISNA(MATCH($AD272,'Overlap Study'!H$53:H$132,0)),0,1)</f>
        <v>0</v>
      </c>
      <c r="AP272" s="110">
        <f>IF(ISNA(MATCH($AD272,'Overlap Study'!B$53:B$100,0)),0,1)</f>
        <v>0</v>
      </c>
      <c r="AT272" s="202"/>
      <c r="AU272" s="101"/>
      <c r="AV272" s="99"/>
      <c r="AW272" s="99"/>
      <c r="AX272" s="99"/>
      <c r="AY272" s="99"/>
      <c r="AZ272" s="99"/>
      <c r="BA272" s="99"/>
      <c r="BB272" s="99"/>
      <c r="BC272" s="99"/>
      <c r="BD272" s="99"/>
      <c r="BE272" s="99"/>
      <c r="BF272" s="99"/>
      <c r="BG272" s="99"/>
    </row>
    <row r="273" spans="2:59">
      <c r="B273" s="109">
        <v>131</v>
      </c>
      <c r="C273" s="99">
        <f t="shared" si="49"/>
        <v>1</v>
      </c>
      <c r="D273" s="110">
        <f t="shared" si="50"/>
        <v>0</v>
      </c>
      <c r="F273" s="109">
        <v>587</v>
      </c>
      <c r="G273" s="202">
        <f t="shared" si="51"/>
        <v>1</v>
      </c>
      <c r="H273" s="10">
        <v>1</v>
      </c>
      <c r="AB273" s="123">
        <f t="shared" si="48"/>
        <v>272</v>
      </c>
      <c r="AC273">
        <f t="shared" ca="1" si="47"/>
        <v>1</v>
      </c>
      <c r="AD273" s="109">
        <v>563</v>
      </c>
      <c r="AE273" s="109">
        <f ca="1">SUM(INDIRECT(CONCATENATE(AA$5,AB273+1)):INDIRECT(CONCATENATE(AA$6,AB273+1)))</f>
        <v>1</v>
      </c>
      <c r="AF273" s="117">
        <f>IF(ISNA(MATCH(AD273,'Overlap Study'!BU$62:BU$157,0)),0,1)</f>
        <v>0</v>
      </c>
      <c r="AG273" s="99">
        <f>IF(ISNA(MATCH(AD273,'Overlap Study'!BJ$62:BJ$157,0)),0,1)</f>
        <v>0</v>
      </c>
      <c r="AH273" s="99">
        <f>IF(ISNA(MATCH($AD273,'Overlap Study'!AZ$62:AZ$157,0)),0,1)</f>
        <v>0</v>
      </c>
      <c r="AI273" s="99">
        <f>IF(ISNA(MATCH($AD273,'Overlap Study'!AT$62:AT$157,0)),0,1)</f>
        <v>0</v>
      </c>
      <c r="AJ273" s="99">
        <f>IF(ISNA(MATCH($AD273,'Overlap Study'!AN$62:AN$157,0)),0,1)</f>
        <v>0</v>
      </c>
      <c r="AK273" s="110">
        <f>IF(ISNA(MATCH($AD273,'Overlap Study'!AH$62:AH$157,0)),0,1)</f>
        <v>0</v>
      </c>
      <c r="AL273" s="117">
        <f>IF(ISNA(MATCH($AD273,'Overlap Study'!AB$62:AB$157,0)),0,1)</f>
        <v>1</v>
      </c>
      <c r="AM273" s="99">
        <f>IF(ISNA(MATCH($AD273,'Overlap Study'!V$62:V$157,0)),0,1)</f>
        <v>0</v>
      </c>
      <c r="AN273" s="99">
        <f>IF(ISNA(MATCH($AD273,'Overlap Study'!P$62:P$157,0)),0,1)</f>
        <v>0</v>
      </c>
      <c r="AO273" s="99">
        <f>IF(ISNA(MATCH($AD273,'Overlap Study'!H$53:H$132,0)),0,1)</f>
        <v>0</v>
      </c>
      <c r="AP273" s="110">
        <f>IF(ISNA(MATCH($AD273,'Overlap Study'!B$53:B$100,0)),0,1)</f>
        <v>0</v>
      </c>
      <c r="AT273" s="202"/>
      <c r="AU273" s="101"/>
      <c r="AV273" s="99"/>
      <c r="AW273" s="99"/>
      <c r="AX273" s="99"/>
      <c r="AY273" s="99"/>
      <c r="AZ273" s="99"/>
      <c r="BA273" s="99"/>
      <c r="BB273" s="99"/>
      <c r="BC273" s="99"/>
      <c r="BD273" s="99"/>
      <c r="BE273" s="99"/>
      <c r="BF273" s="99"/>
      <c r="BG273" s="99"/>
    </row>
    <row r="274" spans="2:59">
      <c r="B274" s="109">
        <v>131</v>
      </c>
      <c r="C274" s="99">
        <f t="shared" si="49"/>
        <v>2</v>
      </c>
      <c r="D274" s="110">
        <f t="shared" si="50"/>
        <v>2</v>
      </c>
      <c r="F274" s="109">
        <v>612</v>
      </c>
      <c r="G274" s="202">
        <f t="shared" si="51"/>
        <v>1</v>
      </c>
      <c r="H274" s="10">
        <v>1</v>
      </c>
      <c r="AB274" s="123">
        <f t="shared" si="48"/>
        <v>273</v>
      </c>
      <c r="AC274">
        <f t="shared" ca="1" si="47"/>
        <v>1</v>
      </c>
      <c r="AD274" s="109">
        <v>585</v>
      </c>
      <c r="AE274" s="109">
        <f ca="1">SUM(INDIRECT(CONCATENATE(AA$5,AB274+1)):INDIRECT(CONCATENATE(AA$6,AB274+1)))</f>
        <v>1</v>
      </c>
      <c r="AF274" s="117">
        <f>IF(ISNA(MATCH(AD274,'Overlap Study'!BU$62:BU$157,0)),0,1)</f>
        <v>0</v>
      </c>
      <c r="AG274" s="99">
        <f>IF(ISNA(MATCH(AD274,'Overlap Study'!BJ$62:BJ$157,0)),0,1)</f>
        <v>0</v>
      </c>
      <c r="AH274" s="99">
        <f>IF(ISNA(MATCH($AD274,'Overlap Study'!AZ$62:AZ$157,0)),0,1)</f>
        <v>0</v>
      </c>
      <c r="AI274" s="99">
        <f>IF(ISNA(MATCH($AD274,'Overlap Study'!AT$62:AT$157,0)),0,1)</f>
        <v>0</v>
      </c>
      <c r="AJ274" s="99">
        <f>IF(ISNA(MATCH($AD274,'Overlap Study'!AN$62:AN$157,0)),0,1)</f>
        <v>1</v>
      </c>
      <c r="AK274" s="110">
        <f>IF(ISNA(MATCH($AD274,'Overlap Study'!AH$62:AH$157,0)),0,1)</f>
        <v>0</v>
      </c>
      <c r="AL274" s="117">
        <f>IF(ISNA(MATCH($AD274,'Overlap Study'!AB$62:AB$157,0)),0,1)</f>
        <v>0</v>
      </c>
      <c r="AM274" s="99">
        <f>IF(ISNA(MATCH($AD274,'Overlap Study'!V$62:V$157,0)),0,1)</f>
        <v>0</v>
      </c>
      <c r="AN274" s="99">
        <f>IF(ISNA(MATCH($AD274,'Overlap Study'!P$62:P$157,0)),0,1)</f>
        <v>0</v>
      </c>
      <c r="AO274" s="99">
        <f>IF(ISNA(MATCH($AD274,'Overlap Study'!H$53:H$132,0)),0,1)</f>
        <v>0</v>
      </c>
      <c r="AP274" s="110">
        <f>IF(ISNA(MATCH($AD274,'Overlap Study'!B$53:B$100,0)),0,1)</f>
        <v>0</v>
      </c>
      <c r="AT274" s="202"/>
      <c r="AU274" s="101"/>
      <c r="AV274" s="99"/>
      <c r="AW274" s="99"/>
      <c r="AX274" s="99"/>
      <c r="AY274" s="99"/>
      <c r="AZ274" s="99"/>
      <c r="BA274" s="99"/>
      <c r="BB274" s="99"/>
      <c r="BC274" s="99"/>
      <c r="BD274" s="99"/>
      <c r="BE274" s="99"/>
      <c r="BF274" s="99"/>
      <c r="BG274" s="99"/>
    </row>
    <row r="275" spans="2:59">
      <c r="B275" s="109">
        <v>133</v>
      </c>
      <c r="C275" s="99">
        <f t="shared" si="49"/>
        <v>1</v>
      </c>
      <c r="D275" s="110">
        <f t="shared" si="50"/>
        <v>1</v>
      </c>
      <c r="F275" s="109">
        <v>616</v>
      </c>
      <c r="G275" s="202">
        <f t="shared" si="51"/>
        <v>1</v>
      </c>
      <c r="H275" s="10">
        <v>1</v>
      </c>
      <c r="AB275" s="123">
        <f t="shared" si="48"/>
        <v>274</v>
      </c>
      <c r="AC275">
        <f t="shared" ca="1" si="47"/>
        <v>1</v>
      </c>
      <c r="AD275" s="109">
        <v>587</v>
      </c>
      <c r="AE275" s="109">
        <f ca="1">SUM(INDIRECT(CONCATENATE(AA$5,AB275+1)):INDIRECT(CONCATENATE(AA$6,AB275+1)))</f>
        <v>1</v>
      </c>
      <c r="AF275" s="117">
        <f>IF(ISNA(MATCH(AD275,'Overlap Study'!BU$62:BU$157,0)),0,1)</f>
        <v>0</v>
      </c>
      <c r="AG275" s="99">
        <f>IF(ISNA(MATCH(AD275,'Overlap Study'!BJ$62:BJ$157,0)),0,1)</f>
        <v>0</v>
      </c>
      <c r="AH275" s="99">
        <f>IF(ISNA(MATCH($AD275,'Overlap Study'!AZ$62:AZ$157,0)),0,1)</f>
        <v>0</v>
      </c>
      <c r="AI275" s="99">
        <f>IF(ISNA(MATCH($AD275,'Overlap Study'!AT$62:AT$157,0)),0,1)</f>
        <v>0</v>
      </c>
      <c r="AJ275" s="99">
        <f>IF(ISNA(MATCH($AD275,'Overlap Study'!AN$62:AN$157,0)),0,1)</f>
        <v>0</v>
      </c>
      <c r="AK275" s="110">
        <f>IF(ISNA(MATCH($AD275,'Overlap Study'!AH$62:AH$157,0)),0,1)</f>
        <v>0</v>
      </c>
      <c r="AL275" s="117">
        <f>IF(ISNA(MATCH($AD275,'Overlap Study'!AB$62:AB$157,0)),0,1)</f>
        <v>0</v>
      </c>
      <c r="AM275" s="99">
        <f>IF(ISNA(MATCH($AD275,'Overlap Study'!V$62:V$157,0)),0,1)</f>
        <v>1</v>
      </c>
      <c r="AN275" s="99">
        <f>IF(ISNA(MATCH($AD275,'Overlap Study'!P$62:P$157,0)),0,1)</f>
        <v>0</v>
      </c>
      <c r="AO275" s="99">
        <f>IF(ISNA(MATCH($AD275,'Overlap Study'!H$53:H$132,0)),0,1)</f>
        <v>0</v>
      </c>
      <c r="AP275" s="110">
        <f>IF(ISNA(MATCH($AD275,'Overlap Study'!B$53:B$100,0)),0,1)</f>
        <v>0</v>
      </c>
      <c r="AT275" s="202"/>
      <c r="AU275" s="101"/>
      <c r="AV275" s="99"/>
      <c r="AW275" s="99"/>
      <c r="AX275" s="99"/>
      <c r="AY275" s="99"/>
      <c r="AZ275" s="99"/>
      <c r="BA275" s="99"/>
      <c r="BB275" s="99"/>
      <c r="BC275" s="99"/>
      <c r="BD275" s="99"/>
      <c r="BE275" s="99"/>
      <c r="BF275" s="99"/>
      <c r="BG275" s="99"/>
    </row>
    <row r="276" spans="2:59">
      <c r="B276" s="109">
        <v>135</v>
      </c>
      <c r="C276" s="99">
        <f t="shared" si="49"/>
        <v>1</v>
      </c>
      <c r="D276" s="110">
        <f t="shared" si="50"/>
        <v>0</v>
      </c>
      <c r="F276" s="109">
        <v>618</v>
      </c>
      <c r="G276" s="202">
        <f t="shared" si="51"/>
        <v>1</v>
      </c>
      <c r="H276" s="10">
        <v>1</v>
      </c>
      <c r="AB276" s="123">
        <f t="shared" si="48"/>
        <v>275</v>
      </c>
      <c r="AC276">
        <f t="shared" ca="1" si="47"/>
        <v>1</v>
      </c>
      <c r="AD276" s="109">
        <v>612</v>
      </c>
      <c r="AE276" s="109">
        <f ca="1">SUM(INDIRECT(CONCATENATE(AA$5,AB276+1)):INDIRECT(CONCATENATE(AA$6,AB276+1)))</f>
        <v>1</v>
      </c>
      <c r="AF276" s="117">
        <f>IF(ISNA(MATCH(AD276,'Overlap Study'!BU$62:BU$157,0)),0,1)</f>
        <v>0</v>
      </c>
      <c r="AG276" s="99">
        <f>IF(ISNA(MATCH(AD276,'Overlap Study'!BJ$62:BJ$157,0)),0,1)</f>
        <v>0</v>
      </c>
      <c r="AH276" s="99">
        <f>IF(ISNA(MATCH($AD276,'Overlap Study'!AZ$62:AZ$157,0)),0,1)</f>
        <v>1</v>
      </c>
      <c r="AI276" s="99">
        <f>IF(ISNA(MATCH($AD276,'Overlap Study'!AT$62:AT$157,0)),0,1)</f>
        <v>0</v>
      </c>
      <c r="AJ276" s="99">
        <f>IF(ISNA(MATCH($AD276,'Overlap Study'!AN$62:AN$157,0)),0,1)</f>
        <v>0</v>
      </c>
      <c r="AK276" s="110">
        <f>IF(ISNA(MATCH($AD276,'Overlap Study'!AH$62:AH$157,0)),0,1)</f>
        <v>0</v>
      </c>
      <c r="AL276" s="117">
        <f>IF(ISNA(MATCH($AD276,'Overlap Study'!AB$62:AB$157,0)),0,1)</f>
        <v>0</v>
      </c>
      <c r="AM276" s="99">
        <f>IF(ISNA(MATCH($AD276,'Overlap Study'!V$62:V$157,0)),0,1)</f>
        <v>0</v>
      </c>
      <c r="AN276" s="99">
        <f>IF(ISNA(MATCH($AD276,'Overlap Study'!P$62:P$157,0)),0,1)</f>
        <v>0</v>
      </c>
      <c r="AO276" s="99">
        <f>IF(ISNA(MATCH($AD276,'Overlap Study'!H$53:H$132,0)),0,1)</f>
        <v>0</v>
      </c>
      <c r="AP276" s="110">
        <f>IF(ISNA(MATCH($AD276,'Overlap Study'!B$53:B$100,0)),0,1)</f>
        <v>0</v>
      </c>
      <c r="AT276" s="202"/>
      <c r="AU276" s="101"/>
      <c r="AV276" s="99"/>
      <c r="AW276" s="99"/>
      <c r="AX276" s="99"/>
      <c r="AY276" s="99"/>
      <c r="AZ276" s="99"/>
      <c r="BA276" s="99"/>
      <c r="BB276" s="99"/>
      <c r="BC276" s="99"/>
      <c r="BD276" s="99"/>
      <c r="BE276" s="99"/>
      <c r="BF276" s="99"/>
      <c r="BG276" s="99"/>
    </row>
    <row r="277" spans="2:59">
      <c r="B277" s="109">
        <v>135</v>
      </c>
      <c r="C277" s="99">
        <f t="shared" si="49"/>
        <v>2</v>
      </c>
      <c r="D277" s="110">
        <f t="shared" si="50"/>
        <v>0</v>
      </c>
      <c r="F277" s="109">
        <v>638</v>
      </c>
      <c r="G277" s="202">
        <f t="shared" si="51"/>
        <v>1</v>
      </c>
      <c r="H277" s="10">
        <v>1</v>
      </c>
      <c r="AB277" s="123">
        <f t="shared" si="48"/>
        <v>276</v>
      </c>
      <c r="AC277">
        <f t="shared" ca="1" si="47"/>
        <v>1</v>
      </c>
      <c r="AD277" s="109">
        <v>616</v>
      </c>
      <c r="AE277" s="109">
        <f ca="1">SUM(INDIRECT(CONCATENATE(AA$5,AB277+1)):INDIRECT(CONCATENATE(AA$6,AB277+1)))</f>
        <v>1</v>
      </c>
      <c r="AF277" s="117">
        <f>IF(ISNA(MATCH(AD277,'Overlap Study'!BU$62:BU$157,0)),0,1)</f>
        <v>0</v>
      </c>
      <c r="AG277" s="99">
        <f>IF(ISNA(MATCH(AD277,'Overlap Study'!BJ$62:BJ$157,0)),0,1)</f>
        <v>0</v>
      </c>
      <c r="AH277" s="99">
        <f>IF(ISNA(MATCH($AD277,'Overlap Study'!AZ$62:AZ$157,0)),0,1)</f>
        <v>0</v>
      </c>
      <c r="AI277" s="99">
        <f>IF(ISNA(MATCH($AD277,'Overlap Study'!AT$62:AT$157,0)),0,1)</f>
        <v>0</v>
      </c>
      <c r="AJ277" s="99">
        <f>IF(ISNA(MATCH($AD277,'Overlap Study'!AN$62:AN$157,0)),0,1)</f>
        <v>0</v>
      </c>
      <c r="AK277" s="110">
        <f>IF(ISNA(MATCH($AD277,'Overlap Study'!AH$62:AH$157,0)),0,1)</f>
        <v>1</v>
      </c>
      <c r="AL277" s="117">
        <f>IF(ISNA(MATCH($AD277,'Overlap Study'!AB$62:AB$157,0)),0,1)</f>
        <v>0</v>
      </c>
      <c r="AM277" s="99">
        <f>IF(ISNA(MATCH($AD277,'Overlap Study'!V$62:V$157,0)),0,1)</f>
        <v>0</v>
      </c>
      <c r="AN277" s="99">
        <f>IF(ISNA(MATCH($AD277,'Overlap Study'!P$62:P$157,0)),0,1)</f>
        <v>0</v>
      </c>
      <c r="AO277" s="99">
        <f>IF(ISNA(MATCH($AD277,'Overlap Study'!H$53:H$132,0)),0,1)</f>
        <v>0</v>
      </c>
      <c r="AP277" s="110">
        <f>IF(ISNA(MATCH($AD277,'Overlap Study'!B$53:B$100,0)),0,1)</f>
        <v>0</v>
      </c>
      <c r="AT277" s="202"/>
      <c r="AU277" s="101"/>
      <c r="AV277" s="99"/>
      <c r="AW277" s="99"/>
      <c r="AX277" s="99"/>
      <c r="AY277" s="99"/>
      <c r="AZ277" s="99"/>
      <c r="BA277" s="99"/>
      <c r="BB277" s="99"/>
      <c r="BC277" s="99"/>
      <c r="BD277" s="99"/>
      <c r="BE277" s="99"/>
      <c r="BF277" s="99"/>
      <c r="BG277" s="99"/>
    </row>
    <row r="278" spans="2:59">
      <c r="B278" s="112">
        <v>135</v>
      </c>
      <c r="C278" s="99">
        <f t="shared" si="49"/>
        <v>3</v>
      </c>
      <c r="D278" s="110">
        <f t="shared" si="50"/>
        <v>0</v>
      </c>
      <c r="F278" s="109">
        <v>639</v>
      </c>
      <c r="G278" s="202">
        <f t="shared" si="51"/>
        <v>1</v>
      </c>
      <c r="H278" s="10">
        <v>1</v>
      </c>
      <c r="AB278" s="123">
        <f t="shared" si="48"/>
        <v>277</v>
      </c>
      <c r="AC278">
        <f t="shared" ca="1" si="47"/>
        <v>1</v>
      </c>
      <c r="AD278" s="109">
        <v>618</v>
      </c>
      <c r="AE278" s="109">
        <f ca="1">SUM(INDIRECT(CONCATENATE(AA$5,AB278+1)):INDIRECT(CONCATENATE(AA$6,AB278+1)))</f>
        <v>1</v>
      </c>
      <c r="AF278" s="117">
        <f>IF(ISNA(MATCH(AD278,'Overlap Study'!BU$62:BU$157,0)),0,1)</f>
        <v>0</v>
      </c>
      <c r="AG278" s="99">
        <f>IF(ISNA(MATCH(AD278,'Overlap Study'!BJ$62:BJ$157,0)),0,1)</f>
        <v>0</v>
      </c>
      <c r="AH278" s="99">
        <f>IF(ISNA(MATCH($AD278,'Overlap Study'!AZ$62:AZ$157,0)),0,1)</f>
        <v>0</v>
      </c>
      <c r="AI278" s="99">
        <f>IF(ISNA(MATCH($AD278,'Overlap Study'!AT$62:AT$157,0)),0,1)</f>
        <v>0</v>
      </c>
      <c r="AJ278" s="99">
        <f>IF(ISNA(MATCH($AD278,'Overlap Study'!AN$62:AN$157,0)),0,1)</f>
        <v>0</v>
      </c>
      <c r="AK278" s="110">
        <f>IF(ISNA(MATCH($AD278,'Overlap Study'!AH$62:AH$157,0)),0,1)</f>
        <v>0</v>
      </c>
      <c r="AL278" s="117">
        <f>IF(ISNA(MATCH($AD278,'Overlap Study'!AB$62:AB$157,0)),0,1)</f>
        <v>0</v>
      </c>
      <c r="AM278" s="99">
        <f>IF(ISNA(MATCH($AD278,'Overlap Study'!V$62:V$157,0)),0,1)</f>
        <v>1</v>
      </c>
      <c r="AN278" s="99">
        <f>IF(ISNA(MATCH($AD278,'Overlap Study'!P$62:P$157,0)),0,1)</f>
        <v>0</v>
      </c>
      <c r="AO278" s="99">
        <f>IF(ISNA(MATCH($AD278,'Overlap Study'!H$53:H$132,0)),0,1)</f>
        <v>0</v>
      </c>
      <c r="AP278" s="110">
        <f>IF(ISNA(MATCH($AD278,'Overlap Study'!B$53:B$100,0)),0,1)</f>
        <v>0</v>
      </c>
      <c r="AT278" s="202"/>
      <c r="AU278" s="101"/>
      <c r="AV278" s="99"/>
      <c r="AW278" s="99"/>
      <c r="AX278" s="99"/>
      <c r="AY278" s="99"/>
      <c r="AZ278" s="99"/>
      <c r="BA278" s="99"/>
      <c r="BB278" s="99"/>
      <c r="BC278" s="99"/>
      <c r="BD278" s="99"/>
      <c r="BE278" s="99"/>
      <c r="BF278" s="99"/>
      <c r="BG278" s="99"/>
    </row>
    <row r="279" spans="2:59">
      <c r="B279" s="112">
        <v>135</v>
      </c>
      <c r="C279" s="99">
        <f t="shared" si="49"/>
        <v>4</v>
      </c>
      <c r="D279" s="110">
        <f t="shared" si="50"/>
        <v>0</v>
      </c>
      <c r="F279" s="109">
        <v>643</v>
      </c>
      <c r="G279" s="202">
        <f t="shared" si="51"/>
        <v>1</v>
      </c>
      <c r="H279" s="10">
        <v>1</v>
      </c>
      <c r="AB279" s="123">
        <f t="shared" si="48"/>
        <v>278</v>
      </c>
      <c r="AC279">
        <f t="shared" ca="1" si="47"/>
        <v>1</v>
      </c>
      <c r="AD279" s="109">
        <v>638</v>
      </c>
      <c r="AE279" s="109">
        <f ca="1">SUM(INDIRECT(CONCATENATE(AA$5,AB279+1)):INDIRECT(CONCATENATE(AA$6,AB279+1)))</f>
        <v>1</v>
      </c>
      <c r="AF279" s="117">
        <f>IF(ISNA(MATCH(AD279,'Overlap Study'!BU$62:BU$157,0)),0,1)</f>
        <v>0</v>
      </c>
      <c r="AG279" s="99">
        <f>IF(ISNA(MATCH(AD279,'Overlap Study'!BJ$62:BJ$157,0)),0,1)</f>
        <v>0</v>
      </c>
      <c r="AH279" s="99">
        <f>IF(ISNA(MATCH($AD279,'Overlap Study'!AZ$62:AZ$157,0)),0,1)</f>
        <v>0</v>
      </c>
      <c r="AI279" s="99">
        <f>IF(ISNA(MATCH($AD279,'Overlap Study'!AT$62:AT$157,0)),0,1)</f>
        <v>0</v>
      </c>
      <c r="AJ279" s="99">
        <f>IF(ISNA(MATCH($AD279,'Overlap Study'!AN$62:AN$157,0)),0,1)</f>
        <v>0</v>
      </c>
      <c r="AK279" s="110">
        <f>IF(ISNA(MATCH($AD279,'Overlap Study'!AH$62:AH$157,0)),0,1)</f>
        <v>0</v>
      </c>
      <c r="AL279" s="117">
        <f>IF(ISNA(MATCH($AD279,'Overlap Study'!AB$62:AB$157,0)),0,1)</f>
        <v>0</v>
      </c>
      <c r="AM279" s="99">
        <f>IF(ISNA(MATCH($AD279,'Overlap Study'!V$62:V$157,0)),0,1)</f>
        <v>1</v>
      </c>
      <c r="AN279" s="99">
        <f>IF(ISNA(MATCH($AD279,'Overlap Study'!P$62:P$157,0)),0,1)</f>
        <v>0</v>
      </c>
      <c r="AO279" s="99">
        <f>IF(ISNA(MATCH($AD279,'Overlap Study'!H$53:H$132,0)),0,1)</f>
        <v>0</v>
      </c>
      <c r="AP279" s="110">
        <f>IF(ISNA(MATCH($AD279,'Overlap Study'!B$53:B$100,0)),0,1)</f>
        <v>0</v>
      </c>
      <c r="AT279" s="202"/>
      <c r="AU279" s="101"/>
      <c r="AV279" s="99"/>
      <c r="AW279" s="99"/>
      <c r="AX279" s="99"/>
      <c r="AY279" s="99"/>
      <c r="AZ279" s="99"/>
      <c r="BA279" s="99"/>
      <c r="BB279" s="99"/>
      <c r="BC279" s="99"/>
      <c r="BD279" s="99"/>
      <c r="BE279" s="99"/>
      <c r="BF279" s="99"/>
      <c r="BG279" s="99"/>
    </row>
    <row r="280" spans="2:59">
      <c r="B280" s="109">
        <v>135</v>
      </c>
      <c r="C280" s="99">
        <f t="shared" si="49"/>
        <v>5</v>
      </c>
      <c r="D280" s="110">
        <f t="shared" si="50"/>
        <v>0</v>
      </c>
      <c r="F280" s="109">
        <v>648</v>
      </c>
      <c r="G280" s="202">
        <f t="shared" si="51"/>
        <v>1</v>
      </c>
      <c r="H280" s="10">
        <v>1</v>
      </c>
      <c r="AB280" s="123">
        <f t="shared" si="48"/>
        <v>279</v>
      </c>
      <c r="AC280">
        <f t="shared" ca="1" si="47"/>
        <v>1</v>
      </c>
      <c r="AD280" s="109">
        <v>639</v>
      </c>
      <c r="AE280" s="109">
        <f ca="1">SUM(INDIRECT(CONCATENATE(AA$5,AB280+1)):INDIRECT(CONCATENATE(AA$6,AB280+1)))</f>
        <v>1</v>
      </c>
      <c r="AF280" s="117">
        <f>IF(ISNA(MATCH(AD280,'Overlap Study'!BU$62:BU$157,0)),0,1)</f>
        <v>0</v>
      </c>
      <c r="AG280" s="99">
        <f>IF(ISNA(MATCH(AD280,'Overlap Study'!BJ$62:BJ$157,0)),0,1)</f>
        <v>0</v>
      </c>
      <c r="AH280" s="99">
        <f>IF(ISNA(MATCH($AD280,'Overlap Study'!AZ$62:AZ$157,0)),0,1)</f>
        <v>0</v>
      </c>
      <c r="AI280" s="99">
        <f>IF(ISNA(MATCH($AD280,'Overlap Study'!AT$62:AT$157,0)),0,1)</f>
        <v>0</v>
      </c>
      <c r="AJ280" s="99">
        <f>IF(ISNA(MATCH($AD280,'Overlap Study'!AN$62:AN$157,0)),0,1)</f>
        <v>0</v>
      </c>
      <c r="AK280" s="110">
        <f>IF(ISNA(MATCH($AD280,'Overlap Study'!AH$62:AH$157,0)),0,1)</f>
        <v>0</v>
      </c>
      <c r="AL280" s="117">
        <f>IF(ISNA(MATCH($AD280,'Overlap Study'!AB$62:AB$157,0)),0,1)</f>
        <v>0</v>
      </c>
      <c r="AM280" s="99">
        <f>IF(ISNA(MATCH($AD280,'Overlap Study'!V$62:V$157,0)),0,1)</f>
        <v>0</v>
      </c>
      <c r="AN280" s="99">
        <f>IF(ISNA(MATCH($AD280,'Overlap Study'!P$62:P$157,0)),0,1)</f>
        <v>1</v>
      </c>
      <c r="AO280" s="99">
        <f>IF(ISNA(MATCH($AD280,'Overlap Study'!H$53:H$132,0)),0,1)</f>
        <v>0</v>
      </c>
      <c r="AP280" s="110">
        <f>IF(ISNA(MATCH($AD280,'Overlap Study'!B$53:B$100,0)),0,1)</f>
        <v>0</v>
      </c>
      <c r="AT280" s="202"/>
      <c r="AU280" s="99"/>
      <c r="AV280" s="99"/>
      <c r="AW280" s="99"/>
      <c r="AX280" s="99"/>
      <c r="AY280" s="99"/>
      <c r="AZ280" s="99"/>
      <c r="BA280" s="99"/>
      <c r="BB280" s="99"/>
      <c r="BC280" s="99"/>
      <c r="BD280" s="99"/>
      <c r="BE280" s="99"/>
      <c r="BF280" s="99"/>
      <c r="BG280" s="99"/>
    </row>
    <row r="281" spans="2:59">
      <c r="B281" s="211">
        <v>135</v>
      </c>
      <c r="C281" s="99">
        <f t="shared" si="49"/>
        <v>6</v>
      </c>
      <c r="D281" s="110">
        <f t="shared" si="50"/>
        <v>6</v>
      </c>
      <c r="F281" s="111">
        <v>650</v>
      </c>
      <c r="G281" s="202">
        <f t="shared" si="51"/>
        <v>1</v>
      </c>
      <c r="H281" s="10">
        <v>1</v>
      </c>
      <c r="AB281" s="123">
        <f t="shared" si="48"/>
        <v>280</v>
      </c>
      <c r="AC281">
        <f t="shared" ca="1" si="47"/>
        <v>1</v>
      </c>
      <c r="AD281" s="109">
        <v>643</v>
      </c>
      <c r="AE281" s="109">
        <f ca="1">SUM(INDIRECT(CONCATENATE(AA$5,AB281+1)):INDIRECT(CONCATENATE(AA$6,AB281+1)))</f>
        <v>1</v>
      </c>
      <c r="AF281" s="117">
        <f>IF(ISNA(MATCH(AD281,'Overlap Study'!BU$62:BU$157,0)),0,1)</f>
        <v>0</v>
      </c>
      <c r="AG281" s="99">
        <f>IF(ISNA(MATCH(AD281,'Overlap Study'!BJ$62:BJ$157,0)),0,1)</f>
        <v>0</v>
      </c>
      <c r="AH281" s="99">
        <f>IF(ISNA(MATCH($AD281,'Overlap Study'!AZ$62:AZ$157,0)),0,1)</f>
        <v>0</v>
      </c>
      <c r="AI281" s="99">
        <f>IF(ISNA(MATCH($AD281,'Overlap Study'!AT$62:AT$157,0)),0,1)</f>
        <v>0</v>
      </c>
      <c r="AJ281" s="99">
        <f>IF(ISNA(MATCH($AD281,'Overlap Study'!AN$62:AN$157,0)),0,1)</f>
        <v>0</v>
      </c>
      <c r="AK281" s="110">
        <f>IF(ISNA(MATCH($AD281,'Overlap Study'!AH$62:AH$157,0)),0,1)</f>
        <v>0</v>
      </c>
      <c r="AL281" s="117">
        <f>IF(ISNA(MATCH($AD281,'Overlap Study'!AB$62:AB$157,0)),0,1)</f>
        <v>0</v>
      </c>
      <c r="AM281" s="99">
        <f>IF(ISNA(MATCH($AD281,'Overlap Study'!V$62:V$157,0)),0,1)</f>
        <v>0</v>
      </c>
      <c r="AN281" s="99">
        <f>IF(ISNA(MATCH($AD281,'Overlap Study'!P$62:P$157,0)),0,1)</f>
        <v>1</v>
      </c>
      <c r="AO281" s="99">
        <f>IF(ISNA(MATCH($AD281,'Overlap Study'!H$53:H$132,0)),0,1)</f>
        <v>0</v>
      </c>
      <c r="AP281" s="110">
        <f>IF(ISNA(MATCH($AD281,'Overlap Study'!B$53:B$100,0)),0,1)</f>
        <v>0</v>
      </c>
      <c r="AT281" s="202"/>
      <c r="AU281" s="99"/>
      <c r="AV281" s="99"/>
      <c r="AW281" s="99"/>
      <c r="AX281" s="99"/>
      <c r="AY281" s="99"/>
      <c r="AZ281" s="99"/>
      <c r="BA281" s="99"/>
      <c r="BB281" s="99"/>
      <c r="BC281" s="99"/>
      <c r="BD281" s="99"/>
      <c r="BE281" s="99"/>
      <c r="BF281" s="99"/>
      <c r="BG281" s="99"/>
    </row>
    <row r="282" spans="2:59">
      <c r="B282" s="109">
        <v>138</v>
      </c>
      <c r="C282" s="99">
        <f t="shared" si="49"/>
        <v>1</v>
      </c>
      <c r="D282" s="110">
        <f t="shared" si="50"/>
        <v>0</v>
      </c>
      <c r="F282" s="109">
        <v>651</v>
      </c>
      <c r="G282" s="202">
        <f t="shared" si="51"/>
        <v>1</v>
      </c>
      <c r="H282" s="10">
        <v>1</v>
      </c>
      <c r="AB282" s="123">
        <f t="shared" si="48"/>
        <v>281</v>
      </c>
      <c r="AC282">
        <f t="shared" ca="1" si="47"/>
        <v>1</v>
      </c>
      <c r="AD282" s="109">
        <v>648</v>
      </c>
      <c r="AE282" s="109">
        <f ca="1">SUM(INDIRECT(CONCATENATE(AA$5,AB282+1)):INDIRECT(CONCATENATE(AA$6,AB282+1)))</f>
        <v>1</v>
      </c>
      <c r="AF282" s="117">
        <f>IF(ISNA(MATCH(AD282,'Overlap Study'!BU$62:BU$157,0)),0,1)</f>
        <v>0</v>
      </c>
      <c r="AG282" s="99">
        <f>IF(ISNA(MATCH(AD282,'Overlap Study'!BJ$62:BJ$157,0)),0,1)</f>
        <v>0</v>
      </c>
      <c r="AH282" s="99">
        <f>IF(ISNA(MATCH($AD282,'Overlap Study'!AZ$62:AZ$157,0)),0,1)</f>
        <v>0</v>
      </c>
      <c r="AI282" s="99">
        <f>IF(ISNA(MATCH($AD282,'Overlap Study'!AT$62:AT$157,0)),0,1)</f>
        <v>0</v>
      </c>
      <c r="AJ282" s="99">
        <f>IF(ISNA(MATCH($AD282,'Overlap Study'!AN$62:AN$157,0)),0,1)</f>
        <v>0</v>
      </c>
      <c r="AK282" s="110">
        <f>IF(ISNA(MATCH($AD282,'Overlap Study'!AH$62:AH$157,0)),0,1)</f>
        <v>0</v>
      </c>
      <c r="AL282" s="117">
        <f>IF(ISNA(MATCH($AD282,'Overlap Study'!AB$62:AB$157,0)),0,1)</f>
        <v>1</v>
      </c>
      <c r="AM282" s="99">
        <f>IF(ISNA(MATCH($AD282,'Overlap Study'!V$62:V$157,0)),0,1)</f>
        <v>0</v>
      </c>
      <c r="AN282" s="99">
        <f>IF(ISNA(MATCH($AD282,'Overlap Study'!P$62:P$157,0)),0,1)</f>
        <v>0</v>
      </c>
      <c r="AO282" s="99">
        <f>IF(ISNA(MATCH($AD282,'Overlap Study'!H$53:H$132,0)),0,1)</f>
        <v>0</v>
      </c>
      <c r="AP282" s="110">
        <f>IF(ISNA(MATCH($AD282,'Overlap Study'!B$53:B$100,0)),0,1)</f>
        <v>0</v>
      </c>
      <c r="AT282" s="202"/>
      <c r="AU282" s="99"/>
      <c r="AV282" s="99"/>
      <c r="AW282" s="99"/>
      <c r="AX282" s="99"/>
      <c r="AY282" s="99"/>
      <c r="AZ282" s="99"/>
      <c r="BA282" s="99"/>
      <c r="BB282" s="99"/>
      <c r="BC282" s="99"/>
      <c r="BD282" s="99"/>
      <c r="BE282" s="99"/>
      <c r="BF282" s="99"/>
      <c r="BG282" s="99"/>
    </row>
    <row r="283" spans="2:59">
      <c r="B283" s="109">
        <v>138</v>
      </c>
      <c r="C283" s="99">
        <f t="shared" si="49"/>
        <v>2</v>
      </c>
      <c r="D283" s="110">
        <f t="shared" si="50"/>
        <v>2</v>
      </c>
      <c r="F283" s="109">
        <v>665</v>
      </c>
      <c r="G283" s="202">
        <f t="shared" si="51"/>
        <v>1</v>
      </c>
      <c r="H283" s="10">
        <v>1</v>
      </c>
      <c r="AB283" s="123">
        <f t="shared" si="48"/>
        <v>282</v>
      </c>
      <c r="AC283">
        <f t="shared" ca="1" si="47"/>
        <v>1</v>
      </c>
      <c r="AD283" s="111">
        <v>650</v>
      </c>
      <c r="AE283" s="109">
        <f ca="1">SUM(INDIRECT(CONCATENATE(AA$5,AB283+1)):INDIRECT(CONCATENATE(AA$6,AB283+1)))</f>
        <v>1</v>
      </c>
      <c r="AF283" s="117">
        <f>IF(ISNA(MATCH(AD283,'Overlap Study'!BU$62:BU$157,0)),0,1)</f>
        <v>0</v>
      </c>
      <c r="AG283" s="99">
        <f>IF(ISNA(MATCH(AD283,'Overlap Study'!BJ$62:BJ$157,0)),0,1)</f>
        <v>0</v>
      </c>
      <c r="AH283" s="99">
        <f>IF(ISNA(MATCH($AD283,'Overlap Study'!AZ$62:AZ$157,0)),0,1)</f>
        <v>0</v>
      </c>
      <c r="AI283" s="99">
        <f>IF(ISNA(MATCH($AD283,'Overlap Study'!AT$62:AT$157,0)),0,1)</f>
        <v>0</v>
      </c>
      <c r="AJ283" s="99">
        <f>IF(ISNA(MATCH($AD283,'Overlap Study'!AN$62:AN$157,0)),0,1)</f>
        <v>0</v>
      </c>
      <c r="AK283" s="110">
        <f>IF(ISNA(MATCH($AD283,'Overlap Study'!AH$62:AH$157,0)),0,1)</f>
        <v>0</v>
      </c>
      <c r="AL283" s="117">
        <f>IF(ISNA(MATCH($AD283,'Overlap Study'!AB$62:AB$157,0)),0,1)</f>
        <v>0</v>
      </c>
      <c r="AM283" s="99">
        <f>IF(ISNA(MATCH($AD283,'Overlap Study'!V$62:V$157,0)),0,1)</f>
        <v>1</v>
      </c>
      <c r="AN283" s="99">
        <f>IF(ISNA(MATCH($AD283,'Overlap Study'!P$62:P$157,0)),0,1)</f>
        <v>0</v>
      </c>
      <c r="AO283" s="99">
        <f>IF(ISNA(MATCH($AD283,'Overlap Study'!H$53:H$132,0)),0,1)</f>
        <v>0</v>
      </c>
      <c r="AP283" s="110">
        <f>IF(ISNA(MATCH($AD283,'Overlap Study'!B$53:B$100,0)),0,1)</f>
        <v>0</v>
      </c>
      <c r="AT283" s="100"/>
      <c r="AU283" s="99"/>
      <c r="AV283" s="99"/>
      <c r="AW283" s="99"/>
      <c r="AX283" s="99"/>
      <c r="AY283" s="99"/>
      <c r="AZ283" s="99"/>
      <c r="BA283" s="99"/>
      <c r="BB283" s="99"/>
      <c r="BC283" s="99"/>
      <c r="BD283" s="99"/>
      <c r="BE283" s="99"/>
      <c r="BF283" s="99"/>
      <c r="BG283" s="99"/>
    </row>
    <row r="284" spans="2:59">
      <c r="B284" s="109">
        <v>140</v>
      </c>
      <c r="C284" s="99">
        <f t="shared" si="49"/>
        <v>1</v>
      </c>
      <c r="D284" s="110">
        <f t="shared" si="50"/>
        <v>1</v>
      </c>
      <c r="F284" s="111">
        <v>694</v>
      </c>
      <c r="G284" s="202">
        <f t="shared" si="51"/>
        <v>1</v>
      </c>
      <c r="H284" s="10">
        <v>1</v>
      </c>
      <c r="AB284" s="123">
        <f t="shared" si="48"/>
        <v>283</v>
      </c>
      <c r="AC284">
        <f t="shared" ca="1" si="47"/>
        <v>1</v>
      </c>
      <c r="AD284" s="109">
        <v>651</v>
      </c>
      <c r="AE284" s="109">
        <f ca="1">SUM(INDIRECT(CONCATENATE(AA$5,AB284+1)):INDIRECT(CONCATENATE(AA$6,AB284+1)))</f>
        <v>1</v>
      </c>
      <c r="AF284" s="117">
        <f>IF(ISNA(MATCH(AD284,'Overlap Study'!BU$62:BU$157,0)),0,1)</f>
        <v>0</v>
      </c>
      <c r="AG284" s="99">
        <f>IF(ISNA(MATCH(AD284,'Overlap Study'!BJ$62:BJ$157,0)),0,1)</f>
        <v>0</v>
      </c>
      <c r="AH284" s="99">
        <f>IF(ISNA(MATCH($AD284,'Overlap Study'!AZ$62:AZ$157,0)),0,1)</f>
        <v>0</v>
      </c>
      <c r="AI284" s="99">
        <f>IF(ISNA(MATCH($AD284,'Overlap Study'!AT$62:AT$157,0)),0,1)</f>
        <v>0</v>
      </c>
      <c r="AJ284" s="99">
        <f>IF(ISNA(MATCH($AD284,'Overlap Study'!AN$62:AN$157,0)),0,1)</f>
        <v>0</v>
      </c>
      <c r="AK284" s="110">
        <f>IF(ISNA(MATCH($AD284,'Overlap Study'!AH$62:AH$157,0)),0,1)</f>
        <v>0</v>
      </c>
      <c r="AL284" s="117">
        <f>IF(ISNA(MATCH($AD284,'Overlap Study'!AB$62:AB$157,0)),0,1)</f>
        <v>0</v>
      </c>
      <c r="AM284" s="99">
        <f>IF(ISNA(MATCH($AD284,'Overlap Study'!V$62:V$157,0)),0,1)</f>
        <v>1</v>
      </c>
      <c r="AN284" s="99">
        <f>IF(ISNA(MATCH($AD284,'Overlap Study'!P$62:P$157,0)),0,1)</f>
        <v>0</v>
      </c>
      <c r="AO284" s="99">
        <f>IF(ISNA(MATCH($AD284,'Overlap Study'!H$53:H$132,0)),0,1)</f>
        <v>0</v>
      </c>
      <c r="AP284" s="110">
        <f>IF(ISNA(MATCH($AD284,'Overlap Study'!B$53:B$100,0)),0,1)</f>
        <v>0</v>
      </c>
      <c r="AT284" s="202"/>
      <c r="AU284" s="99"/>
      <c r="AV284" s="99"/>
      <c r="AW284" s="99"/>
      <c r="AX284" s="99"/>
      <c r="AY284" s="99"/>
      <c r="AZ284" s="99"/>
      <c r="BA284" s="99"/>
      <c r="BB284" s="99"/>
      <c r="BC284" s="99"/>
      <c r="BD284" s="99"/>
      <c r="BE284" s="99"/>
      <c r="BF284" s="99"/>
      <c r="BG284" s="99"/>
    </row>
    <row r="285" spans="2:59">
      <c r="B285" s="109">
        <v>141</v>
      </c>
      <c r="C285" s="99">
        <f t="shared" si="49"/>
        <v>1</v>
      </c>
      <c r="D285" s="110">
        <f t="shared" si="50"/>
        <v>0</v>
      </c>
      <c r="F285" s="211">
        <v>706</v>
      </c>
      <c r="G285" s="202">
        <f t="shared" si="51"/>
        <v>1</v>
      </c>
      <c r="H285" s="10">
        <v>1</v>
      </c>
      <c r="AB285" s="123">
        <f t="shared" si="48"/>
        <v>284</v>
      </c>
      <c r="AC285">
        <f t="shared" ca="1" si="47"/>
        <v>1</v>
      </c>
      <c r="AD285" s="109">
        <v>665</v>
      </c>
      <c r="AE285" s="109">
        <f ca="1">SUM(INDIRECT(CONCATENATE(AA$5,AB285+1)):INDIRECT(CONCATENATE(AA$6,AB285+1)))</f>
        <v>1</v>
      </c>
      <c r="AF285" s="117">
        <f>IF(ISNA(MATCH(AD285,'Overlap Study'!BU$62:BU$157,0)),0,1)</f>
        <v>0</v>
      </c>
      <c r="AG285" s="99">
        <f>IF(ISNA(MATCH(AD285,'Overlap Study'!BJ$62:BJ$157,0)),0,1)</f>
        <v>0</v>
      </c>
      <c r="AH285" s="99">
        <f>IF(ISNA(MATCH($AD285,'Overlap Study'!AZ$62:AZ$157,0)),0,1)</f>
        <v>0</v>
      </c>
      <c r="AI285" s="99">
        <f>IF(ISNA(MATCH($AD285,'Overlap Study'!AT$62:AT$157,0)),0,1)</f>
        <v>0</v>
      </c>
      <c r="AJ285" s="99">
        <f>IF(ISNA(MATCH($AD285,'Overlap Study'!AN$62:AN$157,0)),0,1)</f>
        <v>0</v>
      </c>
      <c r="AK285" s="110">
        <f>IF(ISNA(MATCH($AD285,'Overlap Study'!AH$62:AH$157,0)),0,1)</f>
        <v>0</v>
      </c>
      <c r="AL285" s="117">
        <f>IF(ISNA(MATCH($AD285,'Overlap Study'!AB$62:AB$157,0)),0,1)</f>
        <v>0</v>
      </c>
      <c r="AM285" s="99">
        <f>IF(ISNA(MATCH($AD285,'Overlap Study'!V$62:V$157,0)),0,1)</f>
        <v>1</v>
      </c>
      <c r="AN285" s="99">
        <f>IF(ISNA(MATCH($AD285,'Overlap Study'!P$62:P$157,0)),0,1)</f>
        <v>0</v>
      </c>
      <c r="AO285" s="99">
        <f>IF(ISNA(MATCH($AD285,'Overlap Study'!H$53:H$132,0)),0,1)</f>
        <v>0</v>
      </c>
      <c r="AP285" s="110">
        <f>IF(ISNA(MATCH($AD285,'Overlap Study'!B$53:B$100,0)),0,1)</f>
        <v>0</v>
      </c>
      <c r="AT285" s="202"/>
      <c r="AU285" s="99"/>
      <c r="AV285" s="99"/>
      <c r="AW285" s="99"/>
      <c r="AX285" s="99"/>
      <c r="AY285" s="99"/>
      <c r="AZ285" s="99"/>
      <c r="BA285" s="99"/>
      <c r="BB285" s="99"/>
      <c r="BC285" s="99"/>
      <c r="BD285" s="99"/>
      <c r="BE285" s="99"/>
      <c r="BF285" s="99"/>
      <c r="BG285" s="99"/>
    </row>
    <row r="286" spans="2:59">
      <c r="B286" s="112">
        <v>141</v>
      </c>
      <c r="C286" s="99">
        <f t="shared" si="49"/>
        <v>2</v>
      </c>
      <c r="D286" s="110">
        <f t="shared" si="50"/>
        <v>0</v>
      </c>
      <c r="F286" s="211">
        <v>708</v>
      </c>
      <c r="G286" s="202">
        <f t="shared" si="51"/>
        <v>1</v>
      </c>
      <c r="H286" s="10">
        <v>1</v>
      </c>
      <c r="AB286" s="123">
        <f t="shared" si="48"/>
        <v>285</v>
      </c>
      <c r="AC286">
        <f t="shared" ca="1" si="47"/>
        <v>1</v>
      </c>
      <c r="AD286" s="111">
        <v>694</v>
      </c>
      <c r="AE286" s="109">
        <f ca="1">SUM(INDIRECT(CONCATENATE(AA$5,AB286+1)):INDIRECT(CONCATENATE(AA$6,AB286+1)))</f>
        <v>1</v>
      </c>
      <c r="AF286" s="117">
        <f>IF(ISNA(MATCH(AD286,'Overlap Study'!BU$62:BU$157,0)),0,1)</f>
        <v>0</v>
      </c>
      <c r="AG286" s="99">
        <f>IF(ISNA(MATCH(AD286,'Overlap Study'!BJ$62:BJ$157,0)),0,1)</f>
        <v>0</v>
      </c>
      <c r="AH286" s="99">
        <f>IF(ISNA(MATCH($AD286,'Overlap Study'!AZ$62:AZ$157,0)),0,1)</f>
        <v>0</v>
      </c>
      <c r="AI286" s="99">
        <f>IF(ISNA(MATCH($AD286,'Overlap Study'!AT$62:AT$157,0)),0,1)</f>
        <v>0</v>
      </c>
      <c r="AJ286" s="99">
        <f>IF(ISNA(MATCH($AD286,'Overlap Study'!AN$62:AN$157,0)),0,1)</f>
        <v>0</v>
      </c>
      <c r="AK286" s="110">
        <f>IF(ISNA(MATCH($AD286,'Overlap Study'!AH$62:AH$157,0)),0,1)</f>
        <v>1</v>
      </c>
      <c r="AL286" s="117">
        <f>IF(ISNA(MATCH($AD286,'Overlap Study'!AB$62:AB$157,0)),0,1)</f>
        <v>0</v>
      </c>
      <c r="AM286" s="99">
        <f>IF(ISNA(MATCH($AD286,'Overlap Study'!V$62:V$157,0)),0,1)</f>
        <v>0</v>
      </c>
      <c r="AN286" s="99">
        <f>IF(ISNA(MATCH($AD286,'Overlap Study'!P$62:P$157,0)),0,1)</f>
        <v>0</v>
      </c>
      <c r="AO286" s="99">
        <f>IF(ISNA(MATCH($AD286,'Overlap Study'!H$53:H$132,0)),0,1)</f>
        <v>0</v>
      </c>
      <c r="AP286" s="110">
        <f>IF(ISNA(MATCH($AD286,'Overlap Study'!B$53:B$100,0)),0,1)</f>
        <v>0</v>
      </c>
      <c r="AT286" s="158"/>
      <c r="AU286" s="99"/>
      <c r="AV286" s="99"/>
      <c r="AW286" s="99"/>
      <c r="AX286" s="99"/>
      <c r="AY286" s="99"/>
      <c r="AZ286" s="99"/>
      <c r="BA286" s="99"/>
      <c r="BB286" s="99"/>
      <c r="BC286" s="99"/>
      <c r="BD286" s="99"/>
      <c r="BE286" s="99"/>
      <c r="BF286" s="99"/>
      <c r="BG286" s="99"/>
    </row>
    <row r="287" spans="2:59">
      <c r="B287" s="211">
        <v>141</v>
      </c>
      <c r="C287" s="99">
        <f t="shared" si="49"/>
        <v>3</v>
      </c>
      <c r="D287" s="110">
        <f t="shared" si="50"/>
        <v>3</v>
      </c>
      <c r="F287" s="211">
        <v>744</v>
      </c>
      <c r="G287" s="202">
        <f t="shared" si="51"/>
        <v>1</v>
      </c>
      <c r="H287" s="10">
        <v>1</v>
      </c>
      <c r="AB287" s="123">
        <f t="shared" si="48"/>
        <v>286</v>
      </c>
      <c r="AC287">
        <f t="shared" ca="1" si="47"/>
        <v>1</v>
      </c>
      <c r="AD287" s="211">
        <v>706</v>
      </c>
      <c r="AE287" s="109">
        <f ca="1">SUM(INDIRECT(CONCATENATE(AA$5,AB287+1)):INDIRECT(CONCATENATE(AA$6,AB287+1)))</f>
        <v>1</v>
      </c>
      <c r="AF287" s="117">
        <f>IF(ISNA(MATCH(AD287,'Overlap Study'!BU$62:BU$157,0)),0,1)</f>
        <v>1</v>
      </c>
      <c r="AG287" s="99">
        <f>IF(ISNA(MATCH(AD287,'Overlap Study'!BJ$62:BJ$157,0)),0,1)</f>
        <v>0</v>
      </c>
      <c r="AH287" s="99">
        <f>IF(ISNA(MATCH($AD287,'Overlap Study'!AZ$62:AZ$157,0)),0,1)</f>
        <v>0</v>
      </c>
      <c r="AI287" s="99">
        <f>IF(ISNA(MATCH($AD287,'Overlap Study'!AT$62:AT$157,0)),0,1)</f>
        <v>0</v>
      </c>
      <c r="AJ287" s="99">
        <f>IF(ISNA(MATCH($AD287,'Overlap Study'!AN$62:AN$157,0)),0,1)</f>
        <v>0</v>
      </c>
      <c r="AK287" s="110">
        <f>IF(ISNA(MATCH($AD287,'Overlap Study'!AH$62:AH$157,0)),0,1)</f>
        <v>0</v>
      </c>
      <c r="AL287" s="117">
        <f>IF(ISNA(MATCH($AD287,'Overlap Study'!AB$62:AB$157,0)),0,1)</f>
        <v>0</v>
      </c>
      <c r="AM287" s="99">
        <f>IF(ISNA(MATCH($AD287,'Overlap Study'!V$62:V$157,0)),0,1)</f>
        <v>0</v>
      </c>
      <c r="AN287" s="99">
        <f>IF(ISNA(MATCH($AD287,'Overlap Study'!P$62:P$157,0)),0,1)</f>
        <v>0</v>
      </c>
      <c r="AO287" s="99">
        <f>IF(ISNA(MATCH($AD287,'Overlap Study'!H$53:H$132,0)),0,1)</f>
        <v>0</v>
      </c>
      <c r="AP287" s="110">
        <f>IF(ISNA(MATCH($AD287,'Overlap Study'!B$53:B$100,0)),0,1)</f>
        <v>0</v>
      </c>
      <c r="AT287" s="202"/>
      <c r="AU287" s="99"/>
      <c r="AV287" s="99"/>
      <c r="AW287" s="99"/>
      <c r="AX287" s="99"/>
      <c r="AY287" s="99"/>
      <c r="AZ287" s="99"/>
      <c r="BA287" s="99"/>
      <c r="BB287" s="99"/>
      <c r="BC287" s="99"/>
      <c r="BD287" s="99"/>
      <c r="BE287" s="99"/>
      <c r="BF287" s="99"/>
      <c r="BG287" s="99"/>
    </row>
    <row r="288" spans="2:59">
      <c r="B288" s="109">
        <v>144</v>
      </c>
      <c r="C288" s="99">
        <f t="shared" si="49"/>
        <v>1</v>
      </c>
      <c r="D288" s="110">
        <f t="shared" si="50"/>
        <v>0</v>
      </c>
      <c r="F288" s="109">
        <v>753</v>
      </c>
      <c r="G288" s="202">
        <f t="shared" si="51"/>
        <v>1</v>
      </c>
      <c r="H288" s="10">
        <v>1</v>
      </c>
      <c r="AB288" s="123">
        <f t="shared" si="48"/>
        <v>287</v>
      </c>
      <c r="AC288">
        <f t="shared" ca="1" si="47"/>
        <v>1</v>
      </c>
      <c r="AD288" s="211">
        <v>708</v>
      </c>
      <c r="AE288" s="109">
        <f ca="1">SUM(INDIRECT(CONCATENATE(AA$5,AB288+1)):INDIRECT(CONCATENATE(AA$6,AB288+1)))</f>
        <v>1</v>
      </c>
      <c r="AF288" s="117">
        <f>IF(ISNA(MATCH(AD288,'Overlap Study'!BU$62:BU$157,0)),0,1)</f>
        <v>0</v>
      </c>
      <c r="AG288" s="99">
        <f>IF(ISNA(MATCH(AD288,'Overlap Study'!BJ$62:BJ$157,0)),0,1)</f>
        <v>1</v>
      </c>
      <c r="AH288" s="99">
        <f>IF(ISNA(MATCH($AD288,'Overlap Study'!AZ$62:AZ$157,0)),0,1)</f>
        <v>0</v>
      </c>
      <c r="AI288" s="99">
        <f>IF(ISNA(MATCH($AD288,'Overlap Study'!AT$62:AT$157,0)),0,1)</f>
        <v>0</v>
      </c>
      <c r="AJ288" s="99">
        <f>IF(ISNA(MATCH($AD288,'Overlap Study'!AN$62:AN$157,0)),0,1)</f>
        <v>0</v>
      </c>
      <c r="AK288" s="110">
        <f>IF(ISNA(MATCH($AD288,'Overlap Study'!AH$62:AH$157,0)),0,1)</f>
        <v>0</v>
      </c>
      <c r="AL288" s="117">
        <f>IF(ISNA(MATCH($AD288,'Overlap Study'!AB$62:AB$157,0)),0,1)</f>
        <v>0</v>
      </c>
      <c r="AM288" s="99">
        <f>IF(ISNA(MATCH($AD288,'Overlap Study'!V$62:V$157,0)),0,1)</f>
        <v>0</v>
      </c>
      <c r="AN288" s="99">
        <f>IF(ISNA(MATCH($AD288,'Overlap Study'!P$62:P$157,0)),0,1)</f>
        <v>0</v>
      </c>
      <c r="AO288" s="99">
        <f>IF(ISNA(MATCH($AD288,'Overlap Study'!H$53:H$132,0)),0,1)</f>
        <v>0</v>
      </c>
      <c r="AP288" s="110">
        <f>IF(ISNA(MATCH($AD288,'Overlap Study'!B$53:B$100,0)),0,1)</f>
        <v>0</v>
      </c>
      <c r="AT288" s="202"/>
      <c r="AU288" s="99"/>
      <c r="AV288" s="99"/>
      <c r="AW288" s="99"/>
      <c r="AX288" s="99"/>
      <c r="AY288" s="99"/>
      <c r="AZ288" s="99"/>
      <c r="BA288" s="99"/>
      <c r="BB288" s="99"/>
      <c r="BC288" s="99"/>
      <c r="BD288" s="99"/>
      <c r="BE288" s="99"/>
      <c r="BF288" s="99"/>
      <c r="BG288" s="99"/>
    </row>
    <row r="289" spans="2:59">
      <c r="B289" s="109">
        <v>144</v>
      </c>
      <c r="C289" s="99">
        <f t="shared" si="49"/>
        <v>2</v>
      </c>
      <c r="D289" s="110">
        <f t="shared" si="50"/>
        <v>2</v>
      </c>
      <c r="F289" s="112">
        <v>766</v>
      </c>
      <c r="G289" s="202">
        <f t="shared" si="51"/>
        <v>1</v>
      </c>
      <c r="H289" s="10">
        <v>1</v>
      </c>
      <c r="AB289" s="123">
        <f t="shared" si="48"/>
        <v>288</v>
      </c>
      <c r="AC289">
        <f t="shared" ca="1" si="47"/>
        <v>1</v>
      </c>
      <c r="AD289" s="211">
        <v>744</v>
      </c>
      <c r="AE289" s="109">
        <f ca="1">SUM(INDIRECT(CONCATENATE(AA$5,AB289+1)):INDIRECT(CONCATENATE(AA$6,AB289+1)))</f>
        <v>1</v>
      </c>
      <c r="AF289" s="117">
        <f>IF(ISNA(MATCH(AD289,'Overlap Study'!BU$62:BU$157,0)),0,1)</f>
        <v>1</v>
      </c>
      <c r="AG289" s="99">
        <f>IF(ISNA(MATCH(AD289,'Overlap Study'!BJ$62:BJ$157,0)),0,1)</f>
        <v>0</v>
      </c>
      <c r="AH289" s="99">
        <f>IF(ISNA(MATCH($AD289,'Overlap Study'!AZ$62:AZ$157,0)),0,1)</f>
        <v>0</v>
      </c>
      <c r="AI289" s="99">
        <f>IF(ISNA(MATCH($AD289,'Overlap Study'!AT$62:AT$157,0)),0,1)</f>
        <v>0</v>
      </c>
      <c r="AJ289" s="99">
        <f>IF(ISNA(MATCH($AD289,'Overlap Study'!AN$62:AN$157,0)),0,1)</f>
        <v>0</v>
      </c>
      <c r="AK289" s="110">
        <f>IF(ISNA(MATCH($AD289,'Overlap Study'!AH$62:AH$157,0)),0,1)</f>
        <v>0</v>
      </c>
      <c r="AL289" s="117">
        <f>IF(ISNA(MATCH($AD289,'Overlap Study'!AB$62:AB$157,0)),0,1)</f>
        <v>0</v>
      </c>
      <c r="AM289" s="99">
        <f>IF(ISNA(MATCH($AD289,'Overlap Study'!V$62:V$157,0)),0,1)</f>
        <v>0</v>
      </c>
      <c r="AN289" s="99">
        <f>IF(ISNA(MATCH($AD289,'Overlap Study'!P$62:P$157,0)),0,1)</f>
        <v>0</v>
      </c>
      <c r="AO289" s="99">
        <f>IF(ISNA(MATCH($AD289,'Overlap Study'!H$53:H$132,0)),0,1)</f>
        <v>0</v>
      </c>
      <c r="AP289" s="110">
        <f>IF(ISNA(MATCH($AD289,'Overlap Study'!B$53:B$100,0)),0,1)</f>
        <v>0</v>
      </c>
      <c r="AT289" s="202"/>
      <c r="AU289" s="99"/>
      <c r="AV289" s="99"/>
      <c r="AW289" s="99"/>
      <c r="AX289" s="99"/>
      <c r="AY289" s="99"/>
      <c r="AZ289" s="99"/>
      <c r="BA289" s="99"/>
      <c r="BB289" s="99"/>
      <c r="BC289" s="99"/>
      <c r="BD289" s="99"/>
      <c r="BE289" s="99"/>
      <c r="BF289" s="99"/>
      <c r="BG289" s="99"/>
    </row>
    <row r="290" spans="2:59">
      <c r="B290" s="112">
        <v>145</v>
      </c>
      <c r="C290" s="99">
        <f t="shared" si="49"/>
        <v>1</v>
      </c>
      <c r="D290" s="110">
        <f t="shared" si="50"/>
        <v>1</v>
      </c>
      <c r="F290" s="111">
        <v>781</v>
      </c>
      <c r="G290" s="202">
        <f t="shared" si="51"/>
        <v>1</v>
      </c>
      <c r="H290" s="10">
        <v>1</v>
      </c>
      <c r="AB290" s="123">
        <f t="shared" si="48"/>
        <v>289</v>
      </c>
      <c r="AC290">
        <f t="shared" ca="1" si="47"/>
        <v>1</v>
      </c>
      <c r="AD290" s="109">
        <v>753</v>
      </c>
      <c r="AE290" s="109">
        <f ca="1">SUM(INDIRECT(CONCATENATE(AA$5,AB290+1)):INDIRECT(CONCATENATE(AA$6,AB290+1)))</f>
        <v>1</v>
      </c>
      <c r="AF290" s="117">
        <f>IF(ISNA(MATCH(AD290,'Overlap Study'!BU$62:BU$157,0)),0,1)</f>
        <v>0</v>
      </c>
      <c r="AG290" s="99">
        <f>IF(ISNA(MATCH(AD290,'Overlap Study'!BJ$62:BJ$157,0)),0,1)</f>
        <v>0</v>
      </c>
      <c r="AH290" s="99">
        <f>IF(ISNA(MATCH($AD290,'Overlap Study'!AZ$62:AZ$157,0)),0,1)</f>
        <v>0</v>
      </c>
      <c r="AI290" s="99">
        <f>IF(ISNA(MATCH($AD290,'Overlap Study'!AT$62:AT$157,0)),0,1)</f>
        <v>0</v>
      </c>
      <c r="AJ290" s="99">
        <f>IF(ISNA(MATCH($AD290,'Overlap Study'!AN$62:AN$157,0)),0,1)</f>
        <v>1</v>
      </c>
      <c r="AK290" s="110">
        <f>IF(ISNA(MATCH($AD290,'Overlap Study'!AH$62:AH$157,0)),0,1)</f>
        <v>0</v>
      </c>
      <c r="AL290" s="117">
        <f>IF(ISNA(MATCH($AD290,'Overlap Study'!AB$62:AB$157,0)),0,1)</f>
        <v>0</v>
      </c>
      <c r="AM290" s="99">
        <f>IF(ISNA(MATCH($AD290,'Overlap Study'!V$62:V$157,0)),0,1)</f>
        <v>0</v>
      </c>
      <c r="AN290" s="99">
        <f>IF(ISNA(MATCH($AD290,'Overlap Study'!P$62:P$157,0)),0,1)</f>
        <v>0</v>
      </c>
      <c r="AO290" s="99">
        <f>IF(ISNA(MATCH($AD290,'Overlap Study'!H$53:H$132,0)),0,1)</f>
        <v>0</v>
      </c>
      <c r="AP290" s="110">
        <f>IF(ISNA(MATCH($AD290,'Overlap Study'!B$53:B$100,0)),0,1)</f>
        <v>0</v>
      </c>
      <c r="AT290" s="202"/>
      <c r="AU290" s="99"/>
      <c r="AV290" s="99"/>
      <c r="AW290" s="99"/>
      <c r="AX290" s="99"/>
      <c r="AY290" s="99"/>
      <c r="AZ290" s="99"/>
      <c r="BA290" s="99"/>
      <c r="BB290" s="99"/>
      <c r="BC290" s="99"/>
      <c r="BD290" s="99"/>
      <c r="BE290" s="99"/>
      <c r="BF290" s="99"/>
      <c r="BG290" s="99"/>
    </row>
    <row r="291" spans="2:59">
      <c r="B291" s="109">
        <v>147</v>
      </c>
      <c r="C291" s="99">
        <f t="shared" si="49"/>
        <v>1</v>
      </c>
      <c r="D291" s="110">
        <f t="shared" si="50"/>
        <v>1</v>
      </c>
      <c r="F291" s="112">
        <v>814</v>
      </c>
      <c r="G291" s="202">
        <f t="shared" si="51"/>
        <v>1</v>
      </c>
      <c r="H291" s="10">
        <v>1</v>
      </c>
      <c r="AB291" s="123">
        <f t="shared" si="48"/>
        <v>290</v>
      </c>
      <c r="AC291">
        <f t="shared" ca="1" si="47"/>
        <v>1</v>
      </c>
      <c r="AD291" s="112">
        <v>766</v>
      </c>
      <c r="AE291" s="109">
        <f ca="1">SUM(INDIRECT(CONCATENATE(AA$5,AB291+1)):INDIRECT(CONCATENATE(AA$6,AB291+1)))</f>
        <v>1</v>
      </c>
      <c r="AF291" s="117">
        <f>IF(ISNA(MATCH(AD291,'Overlap Study'!BU$62:BU$157,0)),0,1)</f>
        <v>0</v>
      </c>
      <c r="AG291" s="99">
        <f>IF(ISNA(MATCH(AD291,'Overlap Study'!BJ$62:BJ$157,0)),0,1)</f>
        <v>0</v>
      </c>
      <c r="AH291" s="99">
        <f>IF(ISNA(MATCH($AD291,'Overlap Study'!AZ$62:AZ$157,0)),0,1)</f>
        <v>0</v>
      </c>
      <c r="AI291" s="99">
        <f>IF(ISNA(MATCH($AD291,'Overlap Study'!AT$62:AT$157,0)),0,1)</f>
        <v>0</v>
      </c>
      <c r="AJ291" s="99">
        <f>IF(ISNA(MATCH($AD291,'Overlap Study'!AN$62:AN$157,0)),0,1)</f>
        <v>0</v>
      </c>
      <c r="AK291" s="110">
        <f>IF(ISNA(MATCH($AD291,'Overlap Study'!AH$62:AH$157,0)),0,1)</f>
        <v>1</v>
      </c>
      <c r="AL291" s="117">
        <f>IF(ISNA(MATCH($AD291,'Overlap Study'!AB$62:AB$157,0)),0,1)</f>
        <v>0</v>
      </c>
      <c r="AM291" s="99">
        <f>IF(ISNA(MATCH($AD291,'Overlap Study'!V$62:V$157,0)),0,1)</f>
        <v>0</v>
      </c>
      <c r="AN291" s="99">
        <f>IF(ISNA(MATCH($AD291,'Overlap Study'!P$62:P$157,0)),0,1)</f>
        <v>0</v>
      </c>
      <c r="AO291" s="99">
        <f>IF(ISNA(MATCH($AD291,'Overlap Study'!H$53:H$132,0)),0,1)</f>
        <v>0</v>
      </c>
      <c r="AP291" s="110">
        <f>IF(ISNA(MATCH($AD291,'Overlap Study'!B$53:B$100,0)),0,1)</f>
        <v>0</v>
      </c>
      <c r="AT291" s="202"/>
      <c r="AU291" s="99"/>
      <c r="AV291" s="99"/>
      <c r="AW291" s="99"/>
      <c r="AX291" s="99"/>
      <c r="AY291" s="99"/>
      <c r="AZ291" s="99"/>
      <c r="BA291" s="99"/>
      <c r="BB291" s="99"/>
      <c r="BC291" s="99"/>
      <c r="BD291" s="99"/>
      <c r="BE291" s="99"/>
      <c r="BF291" s="99"/>
      <c r="BG291" s="99"/>
    </row>
    <row r="292" spans="2:59">
      <c r="B292" s="109">
        <v>148</v>
      </c>
      <c r="C292" s="99">
        <f t="shared" si="49"/>
        <v>1</v>
      </c>
      <c r="D292" s="110">
        <f t="shared" si="50"/>
        <v>0</v>
      </c>
      <c r="F292" s="112">
        <v>824</v>
      </c>
      <c r="G292" s="202">
        <f t="shared" si="51"/>
        <v>1</v>
      </c>
      <c r="H292" s="10">
        <v>1</v>
      </c>
      <c r="AB292" s="123">
        <f t="shared" si="48"/>
        <v>291</v>
      </c>
      <c r="AC292">
        <f t="shared" ca="1" si="47"/>
        <v>1</v>
      </c>
      <c r="AD292" s="111">
        <v>781</v>
      </c>
      <c r="AE292" s="109">
        <f ca="1">SUM(INDIRECT(CONCATENATE(AA$5,AB292+1)):INDIRECT(CONCATENATE(AA$6,AB292+1)))</f>
        <v>1</v>
      </c>
      <c r="AF292" s="117">
        <f>IF(ISNA(MATCH(AD292,'Overlap Study'!BU$62:BU$157,0)),0,1)</f>
        <v>0</v>
      </c>
      <c r="AG292" s="99">
        <f>IF(ISNA(MATCH(AD292,'Overlap Study'!BJ$62:BJ$157,0)),0,1)</f>
        <v>0</v>
      </c>
      <c r="AH292" s="99">
        <f>IF(ISNA(MATCH($AD292,'Overlap Study'!AZ$62:AZ$157,0)),0,1)</f>
        <v>0</v>
      </c>
      <c r="AI292" s="99">
        <f>IF(ISNA(MATCH($AD292,'Overlap Study'!AT$62:AT$157,0)),0,1)</f>
        <v>0</v>
      </c>
      <c r="AJ292" s="99">
        <f>IF(ISNA(MATCH($AD292,'Overlap Study'!AN$62:AN$157,0)),0,1)</f>
        <v>0</v>
      </c>
      <c r="AK292" s="110">
        <f>IF(ISNA(MATCH($AD292,'Overlap Study'!AH$62:AH$157,0)),0,1)</f>
        <v>0</v>
      </c>
      <c r="AL292" s="117">
        <f>IF(ISNA(MATCH($AD292,'Overlap Study'!AB$62:AB$157,0)),0,1)</f>
        <v>0</v>
      </c>
      <c r="AM292" s="99">
        <f>IF(ISNA(MATCH($AD292,'Overlap Study'!V$62:V$157,0)),0,1)</f>
        <v>1</v>
      </c>
      <c r="AN292" s="99">
        <f>IF(ISNA(MATCH($AD292,'Overlap Study'!P$62:P$157,0)),0,1)</f>
        <v>0</v>
      </c>
      <c r="AO292" s="99">
        <f>IF(ISNA(MATCH($AD292,'Overlap Study'!H$53:H$132,0)),0,1)</f>
        <v>0</v>
      </c>
      <c r="AP292" s="110">
        <f>IF(ISNA(MATCH($AD292,'Overlap Study'!B$53:B$100,0)),0,1)</f>
        <v>0</v>
      </c>
      <c r="AT292" s="202"/>
      <c r="AU292" s="99"/>
      <c r="AV292" s="99"/>
      <c r="AW292" s="99"/>
      <c r="AX292" s="99"/>
      <c r="AY292" s="99"/>
      <c r="AZ292" s="99"/>
      <c r="BA292" s="99"/>
      <c r="BB292" s="99"/>
      <c r="BC292" s="99"/>
      <c r="BD292" s="99"/>
      <c r="BE292" s="99"/>
      <c r="BF292" s="99"/>
      <c r="BG292" s="99"/>
    </row>
    <row r="293" spans="2:59">
      <c r="B293" s="112">
        <v>148</v>
      </c>
      <c r="C293" s="99">
        <f t="shared" si="49"/>
        <v>2</v>
      </c>
      <c r="D293" s="110">
        <f t="shared" si="50"/>
        <v>0</v>
      </c>
      <c r="F293" s="109">
        <v>842</v>
      </c>
      <c r="G293" s="202">
        <f t="shared" si="51"/>
        <v>1</v>
      </c>
      <c r="H293" s="10">
        <v>1</v>
      </c>
      <c r="AB293" s="123">
        <f t="shared" si="48"/>
        <v>292</v>
      </c>
      <c r="AC293">
        <f t="shared" ca="1" si="47"/>
        <v>1</v>
      </c>
      <c r="AD293" s="112">
        <v>814</v>
      </c>
      <c r="AE293" s="109">
        <f ca="1">SUM(INDIRECT(CONCATENATE(AA$5,AB293+1)):INDIRECT(CONCATENATE(AA$6,AB293+1)))</f>
        <v>1</v>
      </c>
      <c r="AF293" s="117">
        <f>IF(ISNA(MATCH(AD293,'Overlap Study'!BU$62:BU$157,0)),0,1)</f>
        <v>0</v>
      </c>
      <c r="AG293" s="99">
        <f>IF(ISNA(MATCH(AD293,'Overlap Study'!BJ$62:BJ$157,0)),0,1)</f>
        <v>0</v>
      </c>
      <c r="AH293" s="99">
        <f>IF(ISNA(MATCH($AD293,'Overlap Study'!AZ$62:AZ$157,0)),0,1)</f>
        <v>0</v>
      </c>
      <c r="AI293" s="99">
        <f>IF(ISNA(MATCH($AD293,'Overlap Study'!AT$62:AT$157,0)),0,1)</f>
        <v>0</v>
      </c>
      <c r="AJ293" s="99">
        <f>IF(ISNA(MATCH($AD293,'Overlap Study'!AN$62:AN$157,0)),0,1)</f>
        <v>0</v>
      </c>
      <c r="AK293" s="110">
        <f>IF(ISNA(MATCH($AD293,'Overlap Study'!AH$62:AH$157,0)),0,1)</f>
        <v>0</v>
      </c>
      <c r="AL293" s="117">
        <f>IF(ISNA(MATCH($AD293,'Overlap Study'!AB$62:AB$157,0)),0,1)</f>
        <v>0</v>
      </c>
      <c r="AM293" s="99">
        <f>IF(ISNA(MATCH($AD293,'Overlap Study'!V$62:V$157,0)),0,1)</f>
        <v>0</v>
      </c>
      <c r="AN293" s="99">
        <f>IF(ISNA(MATCH($AD293,'Overlap Study'!P$62:P$157,0)),0,1)</f>
        <v>1</v>
      </c>
      <c r="AO293" s="99">
        <f>IF(ISNA(MATCH($AD293,'Overlap Study'!H$53:H$132,0)),0,1)</f>
        <v>0</v>
      </c>
      <c r="AP293" s="110">
        <f>IF(ISNA(MATCH($AD293,'Overlap Study'!B$53:B$100,0)),0,1)</f>
        <v>0</v>
      </c>
      <c r="AT293" s="202"/>
      <c r="AU293" s="99"/>
      <c r="AV293" s="99"/>
      <c r="AW293" s="99"/>
      <c r="AX293" s="99"/>
      <c r="AY293" s="99"/>
      <c r="AZ293" s="99"/>
      <c r="BA293" s="99"/>
      <c r="BB293" s="99"/>
      <c r="BC293" s="99"/>
      <c r="BD293" s="99"/>
      <c r="BE293" s="99"/>
      <c r="BF293" s="99"/>
      <c r="BG293" s="99"/>
    </row>
    <row r="294" spans="2:59">
      <c r="B294" s="109">
        <v>148</v>
      </c>
      <c r="C294" s="99">
        <f t="shared" si="49"/>
        <v>3</v>
      </c>
      <c r="D294" s="110">
        <f t="shared" si="50"/>
        <v>0</v>
      </c>
      <c r="F294" s="109">
        <v>858</v>
      </c>
      <c r="G294" s="202">
        <f t="shared" si="51"/>
        <v>1</v>
      </c>
      <c r="H294" s="10">
        <v>1</v>
      </c>
      <c r="AB294" s="123">
        <f t="shared" si="48"/>
        <v>293</v>
      </c>
      <c r="AC294">
        <f t="shared" ca="1" si="47"/>
        <v>1</v>
      </c>
      <c r="AD294" s="112">
        <v>824</v>
      </c>
      <c r="AE294" s="109">
        <f ca="1">SUM(INDIRECT(CONCATENATE(AA$5,AB294+1)):INDIRECT(CONCATENATE(AA$6,AB294+1)))</f>
        <v>1</v>
      </c>
      <c r="AF294" s="117">
        <f>IF(ISNA(MATCH(AD294,'Overlap Study'!BU$62:BU$157,0)),0,1)</f>
        <v>0</v>
      </c>
      <c r="AG294" s="99">
        <f>IF(ISNA(MATCH(AD294,'Overlap Study'!BJ$62:BJ$157,0)),0,1)</f>
        <v>0</v>
      </c>
      <c r="AH294" s="99">
        <f>IF(ISNA(MATCH($AD294,'Overlap Study'!AZ$62:AZ$157,0)),0,1)</f>
        <v>0</v>
      </c>
      <c r="AI294" s="99">
        <f>IF(ISNA(MATCH($AD294,'Overlap Study'!AT$62:AT$157,0)),0,1)</f>
        <v>0</v>
      </c>
      <c r="AJ294" s="99">
        <f>IF(ISNA(MATCH($AD294,'Overlap Study'!AN$62:AN$157,0)),0,1)</f>
        <v>0</v>
      </c>
      <c r="AK294" s="110">
        <f>IF(ISNA(MATCH($AD294,'Overlap Study'!AH$62:AH$157,0)),0,1)</f>
        <v>0</v>
      </c>
      <c r="AL294" s="117">
        <f>IF(ISNA(MATCH($AD294,'Overlap Study'!AB$62:AB$157,0)),0,1)</f>
        <v>0</v>
      </c>
      <c r="AM294" s="99">
        <f>IF(ISNA(MATCH($AD294,'Overlap Study'!V$62:V$157,0)),0,1)</f>
        <v>0</v>
      </c>
      <c r="AN294" s="99">
        <f>IF(ISNA(MATCH($AD294,'Overlap Study'!P$62:P$157,0)),0,1)</f>
        <v>1</v>
      </c>
      <c r="AO294" s="99">
        <f>IF(ISNA(MATCH($AD294,'Overlap Study'!H$53:H$132,0)),0,1)</f>
        <v>0</v>
      </c>
      <c r="AP294" s="110">
        <f>IF(ISNA(MATCH($AD294,'Overlap Study'!B$53:B$100,0)),0,1)</f>
        <v>0</v>
      </c>
      <c r="AT294" s="202"/>
      <c r="AU294" s="99"/>
      <c r="AV294" s="99"/>
      <c r="AW294" s="99"/>
      <c r="AX294" s="99"/>
      <c r="AY294" s="99"/>
      <c r="AZ294" s="99"/>
      <c r="BA294" s="99"/>
      <c r="BB294" s="99"/>
      <c r="BC294" s="99"/>
      <c r="BD294" s="99"/>
      <c r="BE294" s="99"/>
      <c r="BF294" s="99"/>
      <c r="BG294" s="99"/>
    </row>
    <row r="295" spans="2:59">
      <c r="B295" s="109">
        <v>148</v>
      </c>
      <c r="C295" s="99">
        <f t="shared" si="49"/>
        <v>4</v>
      </c>
      <c r="D295" s="110">
        <f t="shared" si="50"/>
        <v>0</v>
      </c>
      <c r="F295" s="109">
        <v>862</v>
      </c>
      <c r="G295" s="202">
        <f t="shared" si="51"/>
        <v>1</v>
      </c>
      <c r="H295" s="10">
        <v>1</v>
      </c>
      <c r="AB295" s="123">
        <f t="shared" si="48"/>
        <v>294</v>
      </c>
      <c r="AC295">
        <f t="shared" ca="1" si="47"/>
        <v>1</v>
      </c>
      <c r="AD295" s="109">
        <v>842</v>
      </c>
      <c r="AE295" s="109">
        <f ca="1">SUM(INDIRECT(CONCATENATE(AA$5,AB295+1)):INDIRECT(CONCATENATE(AA$6,AB295+1)))</f>
        <v>1</v>
      </c>
      <c r="AF295" s="117">
        <f>IF(ISNA(MATCH(AD295,'Overlap Study'!BU$62:BU$157,0)),0,1)</f>
        <v>0</v>
      </c>
      <c r="AG295" s="99">
        <f>IF(ISNA(MATCH(AD295,'Overlap Study'!BJ$62:BJ$157,0)),0,1)</f>
        <v>0</v>
      </c>
      <c r="AH295" s="99">
        <f>IF(ISNA(MATCH($AD295,'Overlap Study'!AZ$62:AZ$157,0)),0,1)</f>
        <v>1</v>
      </c>
      <c r="AI295" s="99">
        <f>IF(ISNA(MATCH($AD295,'Overlap Study'!AT$62:AT$157,0)),0,1)</f>
        <v>0</v>
      </c>
      <c r="AJ295" s="99">
        <f>IF(ISNA(MATCH($AD295,'Overlap Study'!AN$62:AN$157,0)),0,1)</f>
        <v>0</v>
      </c>
      <c r="AK295" s="110">
        <f>IF(ISNA(MATCH($AD295,'Overlap Study'!AH$62:AH$157,0)),0,1)</f>
        <v>0</v>
      </c>
      <c r="AL295" s="117">
        <f>IF(ISNA(MATCH($AD295,'Overlap Study'!AB$62:AB$157,0)),0,1)</f>
        <v>0</v>
      </c>
      <c r="AM295" s="99">
        <f>IF(ISNA(MATCH($AD295,'Overlap Study'!V$62:V$157,0)),0,1)</f>
        <v>0</v>
      </c>
      <c r="AN295" s="99">
        <f>IF(ISNA(MATCH($AD295,'Overlap Study'!P$62:P$157,0)),0,1)</f>
        <v>0</v>
      </c>
      <c r="AO295" s="99">
        <f>IF(ISNA(MATCH($AD295,'Overlap Study'!H$53:H$132,0)),0,1)</f>
        <v>0</v>
      </c>
      <c r="AP295" s="110">
        <f>IF(ISNA(MATCH($AD295,'Overlap Study'!B$53:B$100,0)),0,1)</f>
        <v>0</v>
      </c>
      <c r="AT295" s="202"/>
      <c r="AU295" s="99"/>
      <c r="AV295" s="99"/>
      <c r="AW295" s="99"/>
      <c r="AX295" s="99"/>
      <c r="AY295" s="99"/>
      <c r="AZ295" s="99"/>
      <c r="BA295" s="99"/>
      <c r="BB295" s="99"/>
      <c r="BC295" s="99"/>
      <c r="BD295" s="99"/>
      <c r="BE295" s="99"/>
      <c r="BF295" s="99"/>
      <c r="BG295" s="99"/>
    </row>
    <row r="296" spans="2:59">
      <c r="B296" s="109">
        <v>148</v>
      </c>
      <c r="C296" s="99">
        <f t="shared" si="49"/>
        <v>5</v>
      </c>
      <c r="D296" s="110">
        <f t="shared" si="50"/>
        <v>0</v>
      </c>
      <c r="F296" s="211">
        <v>870</v>
      </c>
      <c r="G296" s="202">
        <f t="shared" si="51"/>
        <v>1</v>
      </c>
      <c r="H296" s="10">
        <v>1</v>
      </c>
      <c r="AB296" s="123">
        <f t="shared" si="48"/>
        <v>295</v>
      </c>
      <c r="AC296">
        <f t="shared" ca="1" si="47"/>
        <v>1</v>
      </c>
      <c r="AD296" s="109">
        <v>858</v>
      </c>
      <c r="AE296" s="109">
        <f ca="1">SUM(INDIRECT(CONCATENATE(AA$5,AB296+1)):INDIRECT(CONCATENATE(AA$6,AB296+1)))</f>
        <v>1</v>
      </c>
      <c r="AF296" s="117">
        <f>IF(ISNA(MATCH(AD296,'Overlap Study'!BU$62:BU$157,0)),0,1)</f>
        <v>0</v>
      </c>
      <c r="AG296" s="99">
        <f>IF(ISNA(MATCH(AD296,'Overlap Study'!BJ$62:BJ$157,0)),0,1)</f>
        <v>0</v>
      </c>
      <c r="AH296" s="99">
        <f>IF(ISNA(MATCH($AD296,'Overlap Study'!AZ$62:AZ$157,0)),0,1)</f>
        <v>0</v>
      </c>
      <c r="AI296" s="99">
        <f>IF(ISNA(MATCH($AD296,'Overlap Study'!AT$62:AT$157,0)),0,1)</f>
        <v>0</v>
      </c>
      <c r="AJ296" s="99">
        <f>IF(ISNA(MATCH($AD296,'Overlap Study'!AN$62:AN$157,0)),0,1)</f>
        <v>0</v>
      </c>
      <c r="AK296" s="110">
        <f>IF(ISNA(MATCH($AD296,'Overlap Study'!AH$62:AH$157,0)),0,1)</f>
        <v>0</v>
      </c>
      <c r="AL296" s="117">
        <f>IF(ISNA(MATCH($AD296,'Overlap Study'!AB$62:AB$157,0)),0,1)</f>
        <v>1</v>
      </c>
      <c r="AM296" s="99">
        <f>IF(ISNA(MATCH($AD296,'Overlap Study'!V$62:V$157,0)),0,1)</f>
        <v>0</v>
      </c>
      <c r="AN296" s="99">
        <f>IF(ISNA(MATCH($AD296,'Overlap Study'!P$62:P$157,0)),0,1)</f>
        <v>0</v>
      </c>
      <c r="AO296" s="99">
        <f>IF(ISNA(MATCH($AD296,'Overlap Study'!H$53:H$132,0)),0,1)</f>
        <v>0</v>
      </c>
      <c r="AP296" s="110">
        <f>IF(ISNA(MATCH($AD296,'Overlap Study'!B$53:B$100,0)),0,1)</f>
        <v>0</v>
      </c>
      <c r="AT296" s="202"/>
      <c r="AU296" s="99"/>
      <c r="AV296" s="99"/>
      <c r="AW296" s="99"/>
      <c r="AX296" s="99"/>
      <c r="AY296" s="99"/>
      <c r="AZ296" s="99"/>
      <c r="BA296" s="99"/>
      <c r="BB296" s="99"/>
      <c r="BC296" s="99"/>
      <c r="BD296" s="99"/>
      <c r="BE296" s="99"/>
      <c r="BF296" s="99"/>
      <c r="BG296" s="99"/>
    </row>
    <row r="297" spans="2:59">
      <c r="B297" s="109">
        <v>148</v>
      </c>
      <c r="C297" s="99">
        <f t="shared" si="49"/>
        <v>6</v>
      </c>
      <c r="D297" s="110">
        <f t="shared" si="50"/>
        <v>0</v>
      </c>
      <c r="F297" s="211">
        <v>888</v>
      </c>
      <c r="G297" s="202">
        <f t="shared" si="51"/>
        <v>1</v>
      </c>
      <c r="H297" s="10">
        <v>1</v>
      </c>
      <c r="AB297" s="123">
        <f t="shared" si="48"/>
        <v>296</v>
      </c>
      <c r="AC297">
        <f t="shared" ca="1" si="47"/>
        <v>1</v>
      </c>
      <c r="AD297" s="109">
        <v>862</v>
      </c>
      <c r="AE297" s="109">
        <f ca="1">SUM(INDIRECT(CONCATENATE(AA$5,AB297+1)):INDIRECT(CONCATENATE(AA$6,AB297+1)))</f>
        <v>1</v>
      </c>
      <c r="AF297" s="117">
        <f>IF(ISNA(MATCH(AD297,'Overlap Study'!BU$62:BU$157,0)),0,1)</f>
        <v>0</v>
      </c>
      <c r="AG297" s="99">
        <f>IF(ISNA(MATCH(AD297,'Overlap Study'!BJ$62:BJ$157,0)),0,1)</f>
        <v>0</v>
      </c>
      <c r="AH297" s="99">
        <f>IF(ISNA(MATCH($AD297,'Overlap Study'!AZ$62:AZ$157,0)),0,1)</f>
        <v>0</v>
      </c>
      <c r="AI297" s="99">
        <f>IF(ISNA(MATCH($AD297,'Overlap Study'!AT$62:AT$157,0)),0,1)</f>
        <v>0</v>
      </c>
      <c r="AJ297" s="99">
        <f>IF(ISNA(MATCH($AD297,'Overlap Study'!AN$62:AN$157,0)),0,1)</f>
        <v>0</v>
      </c>
      <c r="AK297" s="110">
        <f>IF(ISNA(MATCH($AD297,'Overlap Study'!AH$62:AH$157,0)),0,1)</f>
        <v>0</v>
      </c>
      <c r="AL297" s="117">
        <f>IF(ISNA(MATCH($AD297,'Overlap Study'!AB$62:AB$157,0)),0,1)</f>
        <v>0</v>
      </c>
      <c r="AM297" s="99">
        <f>IF(ISNA(MATCH($AD297,'Overlap Study'!V$62:V$157,0)),0,1)</f>
        <v>0</v>
      </c>
      <c r="AN297" s="99">
        <f>IF(ISNA(MATCH($AD297,'Overlap Study'!P$62:P$157,0)),0,1)</f>
        <v>1</v>
      </c>
      <c r="AO297" s="99">
        <f>IF(ISNA(MATCH($AD297,'Overlap Study'!H$53:H$132,0)),0,1)</f>
        <v>0</v>
      </c>
      <c r="AP297" s="110">
        <f>IF(ISNA(MATCH($AD297,'Overlap Study'!B$53:B$100,0)),0,1)</f>
        <v>0</v>
      </c>
      <c r="AT297" s="202"/>
      <c r="AU297" s="99"/>
      <c r="AV297" s="99"/>
      <c r="AW297" s="99"/>
      <c r="AX297" s="99"/>
      <c r="AY297" s="99"/>
      <c r="AZ297" s="99"/>
      <c r="BA297" s="99"/>
      <c r="BB297" s="99"/>
      <c r="BC297" s="99"/>
      <c r="BD297" s="99"/>
      <c r="BE297" s="99"/>
      <c r="BF297" s="99"/>
      <c r="BG297" s="99"/>
    </row>
    <row r="298" spans="2:59">
      <c r="B298" s="109">
        <v>148</v>
      </c>
      <c r="C298" s="99">
        <f t="shared" si="49"/>
        <v>7</v>
      </c>
      <c r="D298" s="110">
        <f t="shared" si="50"/>
        <v>0</v>
      </c>
      <c r="F298" s="109">
        <v>930</v>
      </c>
      <c r="G298" s="202">
        <f t="shared" si="51"/>
        <v>1</v>
      </c>
      <c r="H298" s="10">
        <v>1</v>
      </c>
      <c r="AB298" s="123">
        <f t="shared" si="48"/>
        <v>297</v>
      </c>
      <c r="AC298">
        <f t="shared" ca="1" si="47"/>
        <v>1</v>
      </c>
      <c r="AD298" s="211">
        <v>870</v>
      </c>
      <c r="AE298" s="109">
        <f ca="1">SUM(INDIRECT(CONCATENATE(AA$5,AB298+1)):INDIRECT(CONCATENATE(AA$6,AB298+1)))</f>
        <v>1</v>
      </c>
      <c r="AF298" s="117">
        <f>IF(ISNA(MATCH(AD298,'Overlap Study'!BU$62:BU$157,0)),0,1)</f>
        <v>0</v>
      </c>
      <c r="AG298" s="99">
        <f>IF(ISNA(MATCH(AD298,'Overlap Study'!BJ$62:BJ$157,0)),0,1)</f>
        <v>1</v>
      </c>
      <c r="AH298" s="99">
        <f>IF(ISNA(MATCH($AD298,'Overlap Study'!AZ$62:AZ$157,0)),0,1)</f>
        <v>0</v>
      </c>
      <c r="AI298" s="99">
        <f>IF(ISNA(MATCH($AD298,'Overlap Study'!AT$62:AT$157,0)),0,1)</f>
        <v>0</v>
      </c>
      <c r="AJ298" s="99">
        <f>IF(ISNA(MATCH($AD298,'Overlap Study'!AN$62:AN$157,0)),0,1)</f>
        <v>0</v>
      </c>
      <c r="AK298" s="110">
        <f>IF(ISNA(MATCH($AD298,'Overlap Study'!AH$62:AH$157,0)),0,1)</f>
        <v>0</v>
      </c>
      <c r="AL298" s="117">
        <f>IF(ISNA(MATCH($AD298,'Overlap Study'!AB$62:AB$157,0)),0,1)</f>
        <v>0</v>
      </c>
      <c r="AM298" s="99">
        <f>IF(ISNA(MATCH($AD298,'Overlap Study'!V$62:V$157,0)),0,1)</f>
        <v>0</v>
      </c>
      <c r="AN298" s="99">
        <f>IF(ISNA(MATCH($AD298,'Overlap Study'!P$62:P$157,0)),0,1)</f>
        <v>0</v>
      </c>
      <c r="AO298" s="99">
        <f>IF(ISNA(MATCH($AD298,'Overlap Study'!H$53:H$132,0)),0,1)</f>
        <v>0</v>
      </c>
      <c r="AP298" s="110">
        <f>IF(ISNA(MATCH($AD298,'Overlap Study'!B$53:B$100,0)),0,1)</f>
        <v>0</v>
      </c>
      <c r="AT298" s="202"/>
      <c r="AU298" s="99"/>
      <c r="AV298" s="99"/>
      <c r="AW298" s="99"/>
      <c r="AX298" s="99"/>
      <c r="AY298" s="99"/>
      <c r="AZ298" s="99"/>
      <c r="BA298" s="99"/>
      <c r="BB298" s="99"/>
      <c r="BC298" s="99"/>
      <c r="BD298" s="99"/>
      <c r="BE298" s="99"/>
      <c r="BF298" s="99"/>
      <c r="BG298" s="99"/>
    </row>
    <row r="299" spans="2:59">
      <c r="B299" s="211">
        <v>148</v>
      </c>
      <c r="C299" s="99">
        <f t="shared" si="49"/>
        <v>8</v>
      </c>
      <c r="D299" s="110">
        <f t="shared" si="50"/>
        <v>0</v>
      </c>
      <c r="F299" s="211">
        <v>931</v>
      </c>
      <c r="G299" s="202">
        <f t="shared" si="51"/>
        <v>1</v>
      </c>
      <c r="H299" s="10">
        <v>1</v>
      </c>
      <c r="AB299" s="123">
        <f t="shared" si="48"/>
        <v>298</v>
      </c>
      <c r="AC299">
        <f t="shared" ca="1" si="47"/>
        <v>1</v>
      </c>
      <c r="AD299" s="211">
        <v>888</v>
      </c>
      <c r="AE299" s="109">
        <f ca="1">SUM(INDIRECT(CONCATENATE(AA$5,AB299+1)):INDIRECT(CONCATENATE(AA$6,AB299+1)))</f>
        <v>1</v>
      </c>
      <c r="AF299" s="117">
        <f>IF(ISNA(MATCH(AD299,'Overlap Study'!BU$62:BU$157,0)),0,1)</f>
        <v>1</v>
      </c>
      <c r="AG299" s="99">
        <f>IF(ISNA(MATCH(AD299,'Overlap Study'!BJ$62:BJ$157,0)),0,1)</f>
        <v>0</v>
      </c>
      <c r="AH299" s="99">
        <f>IF(ISNA(MATCH($AD299,'Overlap Study'!AZ$62:AZ$157,0)),0,1)</f>
        <v>0</v>
      </c>
      <c r="AI299" s="99">
        <f>IF(ISNA(MATCH($AD299,'Overlap Study'!AT$62:AT$157,0)),0,1)</f>
        <v>0</v>
      </c>
      <c r="AJ299" s="99">
        <f>IF(ISNA(MATCH($AD299,'Overlap Study'!AN$62:AN$157,0)),0,1)</f>
        <v>0</v>
      </c>
      <c r="AK299" s="110">
        <f>IF(ISNA(MATCH($AD299,'Overlap Study'!AH$62:AH$157,0)),0,1)</f>
        <v>0</v>
      </c>
      <c r="AL299" s="117">
        <f>IF(ISNA(MATCH($AD299,'Overlap Study'!AB$62:AB$157,0)),0,1)</f>
        <v>0</v>
      </c>
      <c r="AM299" s="99">
        <f>IF(ISNA(MATCH($AD299,'Overlap Study'!V$62:V$157,0)),0,1)</f>
        <v>0</v>
      </c>
      <c r="AN299" s="99">
        <f>IF(ISNA(MATCH($AD299,'Overlap Study'!P$62:P$157,0)),0,1)</f>
        <v>0</v>
      </c>
      <c r="AO299" s="99">
        <f>IF(ISNA(MATCH($AD299,'Overlap Study'!H$53:H$132,0)),0,1)</f>
        <v>0</v>
      </c>
      <c r="AP299" s="110">
        <f>IF(ISNA(MATCH($AD299,'Overlap Study'!B$53:B$100,0)),0,1)</f>
        <v>0</v>
      </c>
      <c r="AT299" s="202"/>
      <c r="AU299" s="99"/>
      <c r="AV299" s="99"/>
      <c r="AW299" s="99"/>
      <c r="AX299" s="99"/>
      <c r="AY299" s="99"/>
      <c r="AZ299" s="99"/>
      <c r="BA299" s="99"/>
      <c r="BB299" s="99"/>
      <c r="BC299" s="99"/>
      <c r="BD299" s="99"/>
      <c r="BE299" s="99"/>
      <c r="BF299" s="99"/>
      <c r="BG299" s="99"/>
    </row>
    <row r="300" spans="2:59">
      <c r="B300" s="211">
        <v>148</v>
      </c>
      <c r="C300" s="99">
        <f t="shared" si="49"/>
        <v>9</v>
      </c>
      <c r="D300" s="110">
        <f t="shared" si="50"/>
        <v>9</v>
      </c>
      <c r="F300" s="109">
        <v>933</v>
      </c>
      <c r="G300" s="202">
        <f t="shared" si="51"/>
        <v>1</v>
      </c>
      <c r="H300" s="10">
        <v>1</v>
      </c>
      <c r="AB300" s="123">
        <f t="shared" si="48"/>
        <v>299</v>
      </c>
      <c r="AC300">
        <f t="shared" ca="1" si="47"/>
        <v>1</v>
      </c>
      <c r="AD300" s="109">
        <v>930</v>
      </c>
      <c r="AE300" s="109">
        <f ca="1">SUM(INDIRECT(CONCATENATE(AA$5,AB300+1)):INDIRECT(CONCATENATE(AA$6,AB300+1)))</f>
        <v>1</v>
      </c>
      <c r="AF300" s="117">
        <f>IF(ISNA(MATCH(AD300,'Overlap Study'!BU$62:BU$157,0)),0,1)</f>
        <v>0</v>
      </c>
      <c r="AG300" s="99">
        <f>IF(ISNA(MATCH(AD300,'Overlap Study'!BJ$62:BJ$157,0)),0,1)</f>
        <v>0</v>
      </c>
      <c r="AH300" s="99">
        <f>IF(ISNA(MATCH($AD300,'Overlap Study'!AZ$62:AZ$157,0)),0,1)</f>
        <v>0</v>
      </c>
      <c r="AI300" s="99">
        <f>IF(ISNA(MATCH($AD300,'Overlap Study'!AT$62:AT$157,0)),0,1)</f>
        <v>0</v>
      </c>
      <c r="AJ300" s="99">
        <f>IF(ISNA(MATCH($AD300,'Overlap Study'!AN$62:AN$157,0)),0,1)</f>
        <v>0</v>
      </c>
      <c r="AK300" s="110">
        <f>IF(ISNA(MATCH($AD300,'Overlap Study'!AH$62:AH$157,0)),0,1)</f>
        <v>0</v>
      </c>
      <c r="AL300" s="117">
        <f>IF(ISNA(MATCH($AD300,'Overlap Study'!AB$62:AB$157,0)),0,1)</f>
        <v>0</v>
      </c>
      <c r="AM300" s="99">
        <f>IF(ISNA(MATCH($AD300,'Overlap Study'!V$62:V$157,0)),0,1)</f>
        <v>0</v>
      </c>
      <c r="AN300" s="99">
        <f>IF(ISNA(MATCH($AD300,'Overlap Study'!P$62:P$157,0)),0,1)</f>
        <v>1</v>
      </c>
      <c r="AO300" s="99">
        <f>IF(ISNA(MATCH($AD300,'Overlap Study'!H$53:H$132,0)),0,1)</f>
        <v>0</v>
      </c>
      <c r="AP300" s="110">
        <f>IF(ISNA(MATCH($AD300,'Overlap Study'!B$53:B$100,0)),0,1)</f>
        <v>0</v>
      </c>
      <c r="AT300" s="202"/>
      <c r="AU300" s="99"/>
      <c r="AV300" s="99"/>
      <c r="AW300" s="99"/>
      <c r="AX300" s="99"/>
      <c r="AY300" s="99"/>
      <c r="AZ300" s="99"/>
      <c r="BA300" s="99"/>
      <c r="BB300" s="99"/>
      <c r="BC300" s="99"/>
      <c r="BD300" s="99"/>
      <c r="BE300" s="99"/>
      <c r="BF300" s="99"/>
      <c r="BG300" s="99"/>
    </row>
    <row r="301" spans="2:59">
      <c r="B301" s="112">
        <v>151</v>
      </c>
      <c r="C301" s="99">
        <f t="shared" si="49"/>
        <v>1</v>
      </c>
      <c r="D301" s="110">
        <f t="shared" si="50"/>
        <v>1</v>
      </c>
      <c r="F301" s="109">
        <v>942</v>
      </c>
      <c r="G301" s="202">
        <f t="shared" si="51"/>
        <v>1</v>
      </c>
      <c r="H301" s="10">
        <v>1</v>
      </c>
      <c r="AB301" s="123">
        <f t="shared" si="48"/>
        <v>300</v>
      </c>
      <c r="AC301">
        <f t="shared" ca="1" si="47"/>
        <v>1</v>
      </c>
      <c r="AD301" s="211">
        <v>931</v>
      </c>
      <c r="AE301" s="109">
        <f ca="1">SUM(INDIRECT(CONCATENATE(AA$5,AB301+1)):INDIRECT(CONCATENATE(AA$6,AB301+1)))</f>
        <v>1</v>
      </c>
      <c r="AF301" s="117">
        <f>IF(ISNA(MATCH(AD301,'Overlap Study'!BU$62:BU$157,0)),0,1)</f>
        <v>0</v>
      </c>
      <c r="AG301" s="99">
        <f>IF(ISNA(MATCH(AD301,'Overlap Study'!BJ$62:BJ$157,0)),0,1)</f>
        <v>1</v>
      </c>
      <c r="AH301" s="99">
        <f>IF(ISNA(MATCH($AD301,'Overlap Study'!AZ$62:AZ$157,0)),0,1)</f>
        <v>0</v>
      </c>
      <c r="AI301" s="99">
        <f>IF(ISNA(MATCH($AD301,'Overlap Study'!AT$62:AT$157,0)),0,1)</f>
        <v>0</v>
      </c>
      <c r="AJ301" s="99">
        <f>IF(ISNA(MATCH($AD301,'Overlap Study'!AN$62:AN$157,0)),0,1)</f>
        <v>0</v>
      </c>
      <c r="AK301" s="110">
        <f>IF(ISNA(MATCH($AD301,'Overlap Study'!AH$62:AH$157,0)),0,1)</f>
        <v>0</v>
      </c>
      <c r="AL301" s="117">
        <f>IF(ISNA(MATCH($AD301,'Overlap Study'!AB$62:AB$157,0)),0,1)</f>
        <v>0</v>
      </c>
      <c r="AM301" s="99">
        <f>IF(ISNA(MATCH($AD301,'Overlap Study'!V$62:V$157,0)),0,1)</f>
        <v>0</v>
      </c>
      <c r="AN301" s="99">
        <f>IF(ISNA(MATCH($AD301,'Overlap Study'!P$62:P$157,0)),0,1)</f>
        <v>0</v>
      </c>
      <c r="AO301" s="99">
        <f>IF(ISNA(MATCH($AD301,'Overlap Study'!H$53:H$132,0)),0,1)</f>
        <v>0</v>
      </c>
      <c r="AP301" s="110">
        <f>IF(ISNA(MATCH($AD301,'Overlap Study'!B$53:B$100,0)),0,1)</f>
        <v>0</v>
      </c>
      <c r="AT301" s="202"/>
      <c r="AU301" s="99"/>
      <c r="AV301" s="99"/>
      <c r="AW301" s="99"/>
      <c r="AX301" s="99"/>
      <c r="AY301" s="99"/>
      <c r="AZ301" s="99"/>
      <c r="BA301" s="99"/>
      <c r="BB301" s="99"/>
      <c r="BC301" s="99"/>
      <c r="BD301" s="99"/>
      <c r="BE301" s="99"/>
      <c r="BF301" s="99"/>
      <c r="BG301" s="99"/>
    </row>
    <row r="302" spans="2:59">
      <c r="B302" s="111">
        <v>155</v>
      </c>
      <c r="C302" s="99">
        <f t="shared" si="49"/>
        <v>1</v>
      </c>
      <c r="D302" s="110">
        <f t="shared" si="50"/>
        <v>0</v>
      </c>
      <c r="F302" s="109">
        <v>945</v>
      </c>
      <c r="G302" s="202">
        <f t="shared" si="51"/>
        <v>1</v>
      </c>
      <c r="H302" s="10">
        <v>1</v>
      </c>
      <c r="AB302" s="123">
        <f t="shared" si="48"/>
        <v>301</v>
      </c>
      <c r="AC302">
        <f t="shared" ca="1" si="47"/>
        <v>1</v>
      </c>
      <c r="AD302" s="109">
        <v>933</v>
      </c>
      <c r="AE302" s="109">
        <f ca="1">SUM(INDIRECT(CONCATENATE(AA$5,AB302+1)):INDIRECT(CONCATENATE(AA$6,AB302+1)))</f>
        <v>1</v>
      </c>
      <c r="AF302" s="117">
        <f>IF(ISNA(MATCH(AD302,'Overlap Study'!BU$62:BU$157,0)),0,1)</f>
        <v>0</v>
      </c>
      <c r="AG302" s="99">
        <f>IF(ISNA(MATCH(AD302,'Overlap Study'!BJ$62:BJ$157,0)),0,1)</f>
        <v>0</v>
      </c>
      <c r="AH302" s="99">
        <f>IF(ISNA(MATCH($AD302,'Overlap Study'!AZ$62:AZ$157,0)),0,1)</f>
        <v>0</v>
      </c>
      <c r="AI302" s="99">
        <f>IF(ISNA(MATCH($AD302,'Overlap Study'!AT$62:AT$157,0)),0,1)</f>
        <v>0</v>
      </c>
      <c r="AJ302" s="99">
        <f>IF(ISNA(MATCH($AD302,'Overlap Study'!AN$62:AN$157,0)),0,1)</f>
        <v>0</v>
      </c>
      <c r="AK302" s="110">
        <f>IF(ISNA(MATCH($AD302,'Overlap Study'!AH$62:AH$157,0)),0,1)</f>
        <v>0</v>
      </c>
      <c r="AL302" s="117">
        <f>IF(ISNA(MATCH($AD302,'Overlap Study'!AB$62:AB$157,0)),0,1)</f>
        <v>0</v>
      </c>
      <c r="AM302" s="99">
        <f>IF(ISNA(MATCH($AD302,'Overlap Study'!V$62:V$157,0)),0,1)</f>
        <v>1</v>
      </c>
      <c r="AN302" s="99">
        <f>IF(ISNA(MATCH($AD302,'Overlap Study'!P$62:P$157,0)),0,1)</f>
        <v>0</v>
      </c>
      <c r="AO302" s="99">
        <f>IF(ISNA(MATCH($AD302,'Overlap Study'!H$53:H$132,0)),0,1)</f>
        <v>0</v>
      </c>
      <c r="AP302" s="110">
        <f>IF(ISNA(MATCH($AD302,'Overlap Study'!B$53:B$100,0)),0,1)</f>
        <v>0</v>
      </c>
      <c r="AT302" s="202"/>
      <c r="AU302" s="99"/>
      <c r="AV302" s="99"/>
      <c r="AW302" s="99"/>
      <c r="AX302" s="99"/>
      <c r="AY302" s="99"/>
      <c r="AZ302" s="99"/>
      <c r="BA302" s="99"/>
      <c r="BB302" s="99"/>
      <c r="BC302" s="99"/>
      <c r="BD302" s="99"/>
      <c r="BE302" s="99"/>
      <c r="BF302" s="99"/>
      <c r="BG302" s="99"/>
    </row>
    <row r="303" spans="2:59">
      <c r="B303" s="109">
        <v>155</v>
      </c>
      <c r="C303" s="99">
        <f t="shared" si="49"/>
        <v>2</v>
      </c>
      <c r="D303" s="110">
        <f t="shared" si="50"/>
        <v>2</v>
      </c>
      <c r="F303" s="211">
        <v>973</v>
      </c>
      <c r="G303" s="202">
        <f t="shared" si="51"/>
        <v>1</v>
      </c>
      <c r="H303" s="10">
        <v>1</v>
      </c>
      <c r="AB303" s="123">
        <f t="shared" si="48"/>
        <v>302</v>
      </c>
      <c r="AC303">
        <f t="shared" ca="1" si="47"/>
        <v>1</v>
      </c>
      <c r="AD303" s="109">
        <v>942</v>
      </c>
      <c r="AE303" s="109">
        <f ca="1">SUM(INDIRECT(CONCATENATE(AA$5,AB303+1)):INDIRECT(CONCATENATE(AA$6,AB303+1)))</f>
        <v>1</v>
      </c>
      <c r="AF303" s="117">
        <f>IF(ISNA(MATCH(AD303,'Overlap Study'!BU$62:BU$157,0)),0,1)</f>
        <v>0</v>
      </c>
      <c r="AG303" s="99">
        <f>IF(ISNA(MATCH(AD303,'Overlap Study'!BJ$62:BJ$157,0)),0,1)</f>
        <v>0</v>
      </c>
      <c r="AH303" s="99">
        <f>IF(ISNA(MATCH($AD303,'Overlap Study'!AZ$62:AZ$157,0)),0,1)</f>
        <v>0</v>
      </c>
      <c r="AI303" s="99">
        <f>IF(ISNA(MATCH($AD303,'Overlap Study'!AT$62:AT$157,0)),0,1)</f>
        <v>0</v>
      </c>
      <c r="AJ303" s="99">
        <f>IF(ISNA(MATCH($AD303,'Overlap Study'!AN$62:AN$157,0)),0,1)</f>
        <v>0</v>
      </c>
      <c r="AK303" s="110">
        <f>IF(ISNA(MATCH($AD303,'Overlap Study'!AH$62:AH$157,0)),0,1)</f>
        <v>0</v>
      </c>
      <c r="AL303" s="117">
        <f>IF(ISNA(MATCH($AD303,'Overlap Study'!AB$62:AB$157,0)),0,1)</f>
        <v>0</v>
      </c>
      <c r="AM303" s="99">
        <f>IF(ISNA(MATCH($AD303,'Overlap Study'!V$62:V$157,0)),0,1)</f>
        <v>0</v>
      </c>
      <c r="AN303" s="99">
        <f>IF(ISNA(MATCH($AD303,'Overlap Study'!P$62:P$157,0)),0,1)</f>
        <v>1</v>
      </c>
      <c r="AO303" s="99">
        <f>IF(ISNA(MATCH($AD303,'Overlap Study'!H$53:H$132,0)),0,1)</f>
        <v>0</v>
      </c>
      <c r="AP303" s="110">
        <f>IF(ISNA(MATCH($AD303,'Overlap Study'!B$53:B$100,0)),0,1)</f>
        <v>0</v>
      </c>
      <c r="AT303" s="202"/>
      <c r="AU303" s="99"/>
      <c r="AV303" s="99"/>
      <c r="AW303" s="99"/>
      <c r="AX303" s="99"/>
      <c r="AY303" s="99"/>
      <c r="AZ303" s="99"/>
      <c r="BA303" s="99"/>
      <c r="BB303" s="99"/>
      <c r="BC303" s="99"/>
      <c r="BD303" s="99"/>
      <c r="BE303" s="99"/>
      <c r="BF303" s="99"/>
      <c r="BG303" s="99"/>
    </row>
    <row r="304" spans="2:59">
      <c r="B304" s="109">
        <v>157</v>
      </c>
      <c r="C304" s="99">
        <f t="shared" si="49"/>
        <v>1</v>
      </c>
      <c r="D304" s="110">
        <f t="shared" si="50"/>
        <v>0</v>
      </c>
      <c r="F304" s="211">
        <v>1002</v>
      </c>
      <c r="G304" s="202">
        <f t="shared" si="51"/>
        <v>1</v>
      </c>
      <c r="H304" s="10">
        <v>1</v>
      </c>
      <c r="AB304" s="123">
        <f t="shared" si="48"/>
        <v>303</v>
      </c>
      <c r="AC304">
        <f t="shared" ca="1" si="47"/>
        <v>1</v>
      </c>
      <c r="AD304" s="109">
        <v>945</v>
      </c>
      <c r="AE304" s="109">
        <f ca="1">SUM(INDIRECT(CONCATENATE(AA$5,AB304+1)):INDIRECT(CONCATENATE(AA$6,AB304+1)))</f>
        <v>1</v>
      </c>
      <c r="AF304" s="117">
        <f>IF(ISNA(MATCH(AD304,'Overlap Study'!BU$62:BU$157,0)),0,1)</f>
        <v>0</v>
      </c>
      <c r="AG304" s="99">
        <f>IF(ISNA(MATCH(AD304,'Overlap Study'!BJ$62:BJ$157,0)),0,1)</f>
        <v>0</v>
      </c>
      <c r="AH304" s="99">
        <f>IF(ISNA(MATCH($AD304,'Overlap Study'!AZ$62:AZ$157,0)),0,1)</f>
        <v>0</v>
      </c>
      <c r="AI304" s="99">
        <f>IF(ISNA(MATCH($AD304,'Overlap Study'!AT$62:AT$157,0)),0,1)</f>
        <v>0</v>
      </c>
      <c r="AJ304" s="99">
        <f>IF(ISNA(MATCH($AD304,'Overlap Study'!AN$62:AN$157,0)),0,1)</f>
        <v>0</v>
      </c>
      <c r="AK304" s="110">
        <f>IF(ISNA(MATCH($AD304,'Overlap Study'!AH$62:AH$157,0)),0,1)</f>
        <v>0</v>
      </c>
      <c r="AL304" s="117">
        <f>IF(ISNA(MATCH($AD304,'Overlap Study'!AB$62:AB$157,0)),0,1)</f>
        <v>1</v>
      </c>
      <c r="AM304" s="99">
        <f>IF(ISNA(MATCH($AD304,'Overlap Study'!V$62:V$157,0)),0,1)</f>
        <v>0</v>
      </c>
      <c r="AN304" s="99">
        <f>IF(ISNA(MATCH($AD304,'Overlap Study'!P$62:P$157,0)),0,1)</f>
        <v>0</v>
      </c>
      <c r="AO304" s="99">
        <f>IF(ISNA(MATCH($AD304,'Overlap Study'!H$53:H$132,0)),0,1)</f>
        <v>0</v>
      </c>
      <c r="AP304" s="110">
        <f>IF(ISNA(MATCH($AD304,'Overlap Study'!B$53:B$100,0)),0,1)</f>
        <v>0</v>
      </c>
      <c r="AT304" s="202"/>
      <c r="AU304" s="99"/>
      <c r="AV304" s="99"/>
      <c r="AW304" s="99"/>
      <c r="AX304" s="99"/>
      <c r="AY304" s="99"/>
      <c r="AZ304" s="99"/>
      <c r="BA304" s="99"/>
      <c r="BB304" s="99"/>
      <c r="BC304" s="99"/>
      <c r="BD304" s="99"/>
      <c r="BE304" s="99"/>
      <c r="BF304" s="99"/>
      <c r="BG304" s="99"/>
    </row>
    <row r="305" spans="2:59">
      <c r="B305" s="112">
        <v>157</v>
      </c>
      <c r="C305" s="99">
        <f t="shared" si="49"/>
        <v>2</v>
      </c>
      <c r="D305" s="110">
        <f t="shared" si="50"/>
        <v>0</v>
      </c>
      <c r="F305" s="109">
        <v>1006</v>
      </c>
      <c r="G305" s="202">
        <f t="shared" si="51"/>
        <v>1</v>
      </c>
      <c r="H305" s="10">
        <v>1</v>
      </c>
      <c r="AB305" s="123">
        <f t="shared" si="48"/>
        <v>304</v>
      </c>
      <c r="AC305">
        <f t="shared" ca="1" si="47"/>
        <v>1</v>
      </c>
      <c r="AD305" s="211">
        <v>973</v>
      </c>
      <c r="AE305" s="109">
        <f ca="1">SUM(INDIRECT(CONCATENATE(AA$5,AB305+1)):INDIRECT(CONCATENATE(AA$6,AB305+1)))</f>
        <v>1</v>
      </c>
      <c r="AF305" s="117">
        <f>IF(ISNA(MATCH(AD305,'Overlap Study'!BU$62:BU$157,0)),0,1)</f>
        <v>0</v>
      </c>
      <c r="AG305" s="99">
        <f>IF(ISNA(MATCH(AD305,'Overlap Study'!BJ$62:BJ$157,0)),0,1)</f>
        <v>1</v>
      </c>
      <c r="AH305" s="99">
        <f>IF(ISNA(MATCH($AD305,'Overlap Study'!AZ$62:AZ$157,0)),0,1)</f>
        <v>0</v>
      </c>
      <c r="AI305" s="99">
        <f>IF(ISNA(MATCH($AD305,'Overlap Study'!AT$62:AT$157,0)),0,1)</f>
        <v>0</v>
      </c>
      <c r="AJ305" s="99">
        <f>IF(ISNA(MATCH($AD305,'Overlap Study'!AN$62:AN$157,0)),0,1)</f>
        <v>0</v>
      </c>
      <c r="AK305" s="110">
        <f>IF(ISNA(MATCH($AD305,'Overlap Study'!AH$62:AH$157,0)),0,1)</f>
        <v>0</v>
      </c>
      <c r="AL305" s="117">
        <f>IF(ISNA(MATCH($AD305,'Overlap Study'!AB$62:AB$157,0)),0,1)</f>
        <v>0</v>
      </c>
      <c r="AM305" s="99">
        <f>IF(ISNA(MATCH($AD305,'Overlap Study'!V$62:V$157,0)),0,1)</f>
        <v>0</v>
      </c>
      <c r="AN305" s="99">
        <f>IF(ISNA(MATCH($AD305,'Overlap Study'!P$62:P$157,0)),0,1)</f>
        <v>0</v>
      </c>
      <c r="AO305" s="99">
        <f>IF(ISNA(MATCH($AD305,'Overlap Study'!H$53:H$132,0)),0,1)</f>
        <v>0</v>
      </c>
      <c r="AP305" s="110">
        <f>IF(ISNA(MATCH($AD305,'Overlap Study'!B$53:B$100,0)),0,1)</f>
        <v>0</v>
      </c>
      <c r="AT305" s="202"/>
      <c r="AU305" s="99"/>
      <c r="AV305" s="99"/>
      <c r="AW305" s="99"/>
      <c r="AX305" s="99"/>
      <c r="AY305" s="99"/>
      <c r="AZ305" s="99"/>
      <c r="BA305" s="99"/>
      <c r="BB305" s="99"/>
      <c r="BC305" s="99"/>
      <c r="BD305" s="99"/>
      <c r="BE305" s="99"/>
      <c r="BF305" s="99"/>
      <c r="BG305" s="99"/>
    </row>
    <row r="306" spans="2:59">
      <c r="B306" s="111">
        <v>157</v>
      </c>
      <c r="C306" s="99">
        <f t="shared" si="49"/>
        <v>3</v>
      </c>
      <c r="D306" s="110">
        <f t="shared" si="50"/>
        <v>0</v>
      </c>
      <c r="F306" s="109">
        <v>1023</v>
      </c>
      <c r="G306" s="202">
        <f t="shared" si="51"/>
        <v>1</v>
      </c>
      <c r="H306" s="10">
        <v>1</v>
      </c>
      <c r="AB306" s="123">
        <f t="shared" si="48"/>
        <v>305</v>
      </c>
      <c r="AC306">
        <f t="shared" ca="1" si="47"/>
        <v>1</v>
      </c>
      <c r="AD306" s="211">
        <v>1002</v>
      </c>
      <c r="AE306" s="109">
        <f ca="1">SUM(INDIRECT(CONCATENATE(AA$5,AB306+1)):INDIRECT(CONCATENATE(AA$6,AB306+1)))</f>
        <v>1</v>
      </c>
      <c r="AF306" s="117">
        <f>IF(ISNA(MATCH(AD306,'Overlap Study'!BU$62:BU$157,0)),0,1)</f>
        <v>0</v>
      </c>
      <c r="AG306" s="99">
        <f>IF(ISNA(MATCH(AD306,'Overlap Study'!BJ$62:BJ$157,0)),0,1)</f>
        <v>1</v>
      </c>
      <c r="AH306" s="99">
        <f>IF(ISNA(MATCH($AD306,'Overlap Study'!AZ$62:AZ$157,0)),0,1)</f>
        <v>0</v>
      </c>
      <c r="AI306" s="99">
        <f>IF(ISNA(MATCH($AD306,'Overlap Study'!AT$62:AT$157,0)),0,1)</f>
        <v>0</v>
      </c>
      <c r="AJ306" s="99">
        <f>IF(ISNA(MATCH($AD306,'Overlap Study'!AN$62:AN$157,0)),0,1)</f>
        <v>0</v>
      </c>
      <c r="AK306" s="110">
        <f>IF(ISNA(MATCH($AD306,'Overlap Study'!AH$62:AH$157,0)),0,1)</f>
        <v>0</v>
      </c>
      <c r="AL306" s="117">
        <f>IF(ISNA(MATCH($AD306,'Overlap Study'!AB$62:AB$157,0)),0,1)</f>
        <v>0</v>
      </c>
      <c r="AM306" s="99">
        <f>IF(ISNA(MATCH($AD306,'Overlap Study'!V$62:V$157,0)),0,1)</f>
        <v>0</v>
      </c>
      <c r="AN306" s="99">
        <f>IF(ISNA(MATCH($AD306,'Overlap Study'!P$62:P$157,0)),0,1)</f>
        <v>0</v>
      </c>
      <c r="AO306" s="99">
        <f>IF(ISNA(MATCH($AD306,'Overlap Study'!H$53:H$132,0)),0,1)</f>
        <v>0</v>
      </c>
      <c r="AP306" s="110">
        <f>IF(ISNA(MATCH($AD306,'Overlap Study'!B$53:B$100,0)),0,1)</f>
        <v>0</v>
      </c>
      <c r="AT306" s="202"/>
      <c r="AU306" s="99"/>
      <c r="AV306" s="99"/>
      <c r="AW306" s="99"/>
      <c r="AX306" s="99"/>
      <c r="AY306" s="99"/>
      <c r="AZ306" s="99"/>
      <c r="BA306" s="99"/>
      <c r="BB306" s="99"/>
      <c r="BC306" s="99"/>
      <c r="BD306" s="99"/>
      <c r="BE306" s="99"/>
      <c r="BF306" s="99"/>
      <c r="BG306" s="99"/>
    </row>
    <row r="307" spans="2:59">
      <c r="B307" s="109">
        <v>157</v>
      </c>
      <c r="C307" s="99">
        <f t="shared" si="49"/>
        <v>4</v>
      </c>
      <c r="D307" s="110">
        <f t="shared" si="50"/>
        <v>4</v>
      </c>
      <c r="F307" s="109">
        <v>1027</v>
      </c>
      <c r="G307" s="202">
        <f t="shared" si="51"/>
        <v>1</v>
      </c>
      <c r="H307" s="10">
        <v>1</v>
      </c>
      <c r="AB307" s="123">
        <f t="shared" si="48"/>
        <v>306</v>
      </c>
      <c r="AC307">
        <f t="shared" ca="1" si="47"/>
        <v>1</v>
      </c>
      <c r="AD307" s="109">
        <v>1006</v>
      </c>
      <c r="AE307" s="109">
        <f ca="1">SUM(INDIRECT(CONCATENATE(AA$5,AB307+1)):INDIRECT(CONCATENATE(AA$6,AB307+1)))</f>
        <v>1</v>
      </c>
      <c r="AF307" s="117">
        <f>IF(ISNA(MATCH(AD307,'Overlap Study'!BU$62:BU$157,0)),0,1)</f>
        <v>0</v>
      </c>
      <c r="AG307" s="99">
        <f>IF(ISNA(MATCH(AD307,'Overlap Study'!BJ$62:BJ$157,0)),0,1)</f>
        <v>0</v>
      </c>
      <c r="AH307" s="99">
        <f>IF(ISNA(MATCH($AD307,'Overlap Study'!AZ$62:AZ$157,0)),0,1)</f>
        <v>0</v>
      </c>
      <c r="AI307" s="99">
        <f>IF(ISNA(MATCH($AD307,'Overlap Study'!AT$62:AT$157,0)),0,1)</f>
        <v>0</v>
      </c>
      <c r="AJ307" s="99">
        <f>IF(ISNA(MATCH($AD307,'Overlap Study'!AN$62:AN$157,0)),0,1)</f>
        <v>0</v>
      </c>
      <c r="AK307" s="110">
        <f>IF(ISNA(MATCH($AD307,'Overlap Study'!AH$62:AH$157,0)),0,1)</f>
        <v>0</v>
      </c>
      <c r="AL307" s="117">
        <f>IF(ISNA(MATCH($AD307,'Overlap Study'!AB$62:AB$157,0)),0,1)</f>
        <v>1</v>
      </c>
      <c r="AM307" s="99">
        <f>IF(ISNA(MATCH($AD307,'Overlap Study'!V$62:V$157,0)),0,1)</f>
        <v>0</v>
      </c>
      <c r="AN307" s="99">
        <f>IF(ISNA(MATCH($AD307,'Overlap Study'!P$62:P$157,0)),0,1)</f>
        <v>0</v>
      </c>
      <c r="AO307" s="99">
        <f>IF(ISNA(MATCH($AD307,'Overlap Study'!H$53:H$132,0)),0,1)</f>
        <v>0</v>
      </c>
      <c r="AP307" s="110">
        <f>IF(ISNA(MATCH($AD307,'Overlap Study'!B$53:B$100,0)),0,1)</f>
        <v>0</v>
      </c>
      <c r="AT307" s="202"/>
      <c r="AU307" s="99"/>
      <c r="AV307" s="99"/>
      <c r="AW307" s="99"/>
      <c r="AX307" s="99"/>
      <c r="AY307" s="99"/>
      <c r="AZ307" s="99"/>
      <c r="BA307" s="99"/>
      <c r="BB307" s="99"/>
      <c r="BC307" s="99"/>
      <c r="BD307" s="99"/>
      <c r="BE307" s="99"/>
      <c r="BF307" s="99"/>
      <c r="BG307" s="99"/>
    </row>
    <row r="308" spans="2:59">
      <c r="B308" s="109">
        <v>159</v>
      </c>
      <c r="C308" s="99">
        <f t="shared" si="49"/>
        <v>1</v>
      </c>
      <c r="D308" s="110">
        <f t="shared" si="50"/>
        <v>0</v>
      </c>
      <c r="F308" s="211">
        <v>1058</v>
      </c>
      <c r="G308" s="202">
        <f t="shared" si="51"/>
        <v>1</v>
      </c>
      <c r="H308" s="10">
        <v>1</v>
      </c>
      <c r="AB308" s="123">
        <f t="shared" si="48"/>
        <v>307</v>
      </c>
      <c r="AC308">
        <f t="shared" ca="1" si="47"/>
        <v>1</v>
      </c>
      <c r="AD308" s="109">
        <v>1023</v>
      </c>
      <c r="AE308" s="109">
        <f ca="1">SUM(INDIRECT(CONCATENATE(AA$5,AB308+1)):INDIRECT(CONCATENATE(AA$6,AB308+1)))</f>
        <v>1</v>
      </c>
      <c r="AF308" s="117">
        <f>IF(ISNA(MATCH(AD308,'Overlap Study'!BU$62:BU$157,0)),0,1)</f>
        <v>0</v>
      </c>
      <c r="AG308" s="99">
        <f>IF(ISNA(MATCH(AD308,'Overlap Study'!BJ$62:BJ$157,0)),0,1)</f>
        <v>0</v>
      </c>
      <c r="AH308" s="99">
        <f>IF(ISNA(MATCH($AD308,'Overlap Study'!AZ$62:AZ$157,0)),0,1)</f>
        <v>0</v>
      </c>
      <c r="AI308" s="99">
        <f>IF(ISNA(MATCH($AD308,'Overlap Study'!AT$62:AT$157,0)),0,1)</f>
        <v>0</v>
      </c>
      <c r="AJ308" s="99">
        <f>IF(ISNA(MATCH($AD308,'Overlap Study'!AN$62:AN$157,0)),0,1)</f>
        <v>1</v>
      </c>
      <c r="AK308" s="110">
        <f>IF(ISNA(MATCH($AD308,'Overlap Study'!AH$62:AH$157,0)),0,1)</f>
        <v>0</v>
      </c>
      <c r="AL308" s="117">
        <f>IF(ISNA(MATCH($AD308,'Overlap Study'!AB$62:AB$157,0)),0,1)</f>
        <v>0</v>
      </c>
      <c r="AM308" s="99">
        <f>IF(ISNA(MATCH($AD308,'Overlap Study'!V$62:V$157,0)),0,1)</f>
        <v>0</v>
      </c>
      <c r="AN308" s="99">
        <f>IF(ISNA(MATCH($AD308,'Overlap Study'!P$62:P$157,0)),0,1)</f>
        <v>0</v>
      </c>
      <c r="AO308" s="99">
        <f>IF(ISNA(MATCH($AD308,'Overlap Study'!H$53:H$132,0)),0,1)</f>
        <v>0</v>
      </c>
      <c r="AP308" s="110">
        <f>IF(ISNA(MATCH($AD308,'Overlap Study'!B$53:B$100,0)),0,1)</f>
        <v>0</v>
      </c>
      <c r="AT308" s="202"/>
      <c r="AU308" s="99"/>
      <c r="AV308" s="99"/>
      <c r="AW308" s="99"/>
      <c r="AX308" s="99"/>
      <c r="AY308" s="99"/>
      <c r="AZ308" s="99"/>
      <c r="BA308" s="99"/>
      <c r="BB308" s="99"/>
      <c r="BC308" s="99"/>
      <c r="BD308" s="99"/>
      <c r="BE308" s="99"/>
      <c r="BF308" s="99"/>
      <c r="BG308" s="99"/>
    </row>
    <row r="309" spans="2:59">
      <c r="B309" s="109">
        <v>159</v>
      </c>
      <c r="C309" s="99">
        <f t="shared" si="49"/>
        <v>2</v>
      </c>
      <c r="D309" s="110">
        <f t="shared" si="50"/>
        <v>2</v>
      </c>
      <c r="F309" s="211">
        <v>1073</v>
      </c>
      <c r="G309" s="202">
        <f t="shared" si="51"/>
        <v>1</v>
      </c>
      <c r="H309" s="10">
        <v>1</v>
      </c>
      <c r="AB309" s="123">
        <f t="shared" si="48"/>
        <v>308</v>
      </c>
      <c r="AC309">
        <f t="shared" ca="1" si="47"/>
        <v>1</v>
      </c>
      <c r="AD309" s="109">
        <v>1027</v>
      </c>
      <c r="AE309" s="109">
        <f ca="1">SUM(INDIRECT(CONCATENATE(AA$5,AB309+1)):INDIRECT(CONCATENATE(AA$6,AB309+1)))</f>
        <v>1</v>
      </c>
      <c r="AF309" s="117">
        <f>IF(ISNA(MATCH(AD309,'Overlap Study'!BU$62:BU$157,0)),0,1)</f>
        <v>0</v>
      </c>
      <c r="AG309" s="99">
        <f>IF(ISNA(MATCH(AD309,'Overlap Study'!BJ$62:BJ$157,0)),0,1)</f>
        <v>0</v>
      </c>
      <c r="AH309" s="99">
        <f>IF(ISNA(MATCH($AD309,'Overlap Study'!AZ$62:AZ$157,0)),0,1)</f>
        <v>0</v>
      </c>
      <c r="AI309" s="99">
        <f>IF(ISNA(MATCH($AD309,'Overlap Study'!AT$62:AT$157,0)),0,1)</f>
        <v>0</v>
      </c>
      <c r="AJ309" s="99">
        <f>IF(ISNA(MATCH($AD309,'Overlap Study'!AN$62:AN$157,0)),0,1)</f>
        <v>0</v>
      </c>
      <c r="AK309" s="110">
        <f>IF(ISNA(MATCH($AD309,'Overlap Study'!AH$62:AH$157,0)),0,1)</f>
        <v>1</v>
      </c>
      <c r="AL309" s="117">
        <f>IF(ISNA(MATCH($AD309,'Overlap Study'!AB$62:AB$157,0)),0,1)</f>
        <v>0</v>
      </c>
      <c r="AM309" s="99">
        <f>IF(ISNA(MATCH($AD309,'Overlap Study'!V$62:V$157,0)),0,1)</f>
        <v>0</v>
      </c>
      <c r="AN309" s="99">
        <f>IF(ISNA(MATCH($AD309,'Overlap Study'!P$62:P$157,0)),0,1)</f>
        <v>0</v>
      </c>
      <c r="AO309" s="99">
        <f>IF(ISNA(MATCH($AD309,'Overlap Study'!H$53:H$132,0)),0,1)</f>
        <v>0</v>
      </c>
      <c r="AP309" s="110">
        <f>IF(ISNA(MATCH($AD309,'Overlap Study'!B$53:B$100,0)),0,1)</f>
        <v>0</v>
      </c>
      <c r="AT309" s="202"/>
      <c r="AU309" s="99"/>
      <c r="AV309" s="99"/>
      <c r="AW309" s="99"/>
      <c r="AX309" s="99"/>
      <c r="AY309" s="99"/>
      <c r="AZ309" s="99"/>
      <c r="BA309" s="99"/>
      <c r="BB309" s="99"/>
      <c r="BC309" s="99"/>
      <c r="BD309" s="99"/>
      <c r="BE309" s="99"/>
      <c r="BF309" s="99"/>
      <c r="BG309" s="99"/>
    </row>
    <row r="310" spans="2:59">
      <c r="B310" s="109">
        <v>167</v>
      </c>
      <c r="C310" s="99">
        <f t="shared" si="49"/>
        <v>1</v>
      </c>
      <c r="D310" s="110">
        <f t="shared" si="50"/>
        <v>1</v>
      </c>
      <c r="F310" s="109">
        <v>1087</v>
      </c>
      <c r="G310" s="202">
        <f t="shared" si="51"/>
        <v>1</v>
      </c>
      <c r="H310" s="10">
        <v>1</v>
      </c>
      <c r="AB310" s="123">
        <f t="shared" si="48"/>
        <v>309</v>
      </c>
      <c r="AC310">
        <f t="shared" ca="1" si="47"/>
        <v>1</v>
      </c>
      <c r="AD310" s="211">
        <v>1058</v>
      </c>
      <c r="AE310" s="109">
        <f ca="1">SUM(INDIRECT(CONCATENATE(AA$5,AB310+1)):INDIRECT(CONCATENATE(AA$6,AB310+1)))</f>
        <v>1</v>
      </c>
      <c r="AF310" s="117">
        <f>IF(ISNA(MATCH(AD310,'Overlap Study'!BU$62:BU$157,0)),0,1)</f>
        <v>1</v>
      </c>
      <c r="AG310" s="99">
        <f>IF(ISNA(MATCH(AD310,'Overlap Study'!BJ$62:BJ$157,0)),0,1)</f>
        <v>0</v>
      </c>
      <c r="AH310" s="99">
        <f>IF(ISNA(MATCH($AD310,'Overlap Study'!AZ$62:AZ$157,0)),0,1)</f>
        <v>0</v>
      </c>
      <c r="AI310" s="99">
        <f>IF(ISNA(MATCH($AD310,'Overlap Study'!AT$62:AT$157,0)),0,1)</f>
        <v>0</v>
      </c>
      <c r="AJ310" s="99">
        <f>IF(ISNA(MATCH($AD310,'Overlap Study'!AN$62:AN$157,0)),0,1)</f>
        <v>0</v>
      </c>
      <c r="AK310" s="110">
        <f>IF(ISNA(MATCH($AD310,'Overlap Study'!AH$62:AH$157,0)),0,1)</f>
        <v>0</v>
      </c>
      <c r="AL310" s="117">
        <f>IF(ISNA(MATCH($AD310,'Overlap Study'!AB$62:AB$157,0)),0,1)</f>
        <v>0</v>
      </c>
      <c r="AM310" s="99">
        <f>IF(ISNA(MATCH($AD310,'Overlap Study'!V$62:V$157,0)),0,1)</f>
        <v>0</v>
      </c>
      <c r="AN310" s="99">
        <f>IF(ISNA(MATCH($AD310,'Overlap Study'!P$62:P$157,0)),0,1)</f>
        <v>0</v>
      </c>
      <c r="AO310" s="99">
        <f>IF(ISNA(MATCH($AD310,'Overlap Study'!H$53:H$132,0)),0,1)</f>
        <v>0</v>
      </c>
      <c r="AP310" s="110">
        <f>IF(ISNA(MATCH($AD310,'Overlap Study'!B$53:B$100,0)),0,1)</f>
        <v>0</v>
      </c>
      <c r="AT310" s="202"/>
      <c r="AU310" s="99"/>
      <c r="AV310" s="99"/>
      <c r="AW310" s="99"/>
      <c r="AX310" s="99"/>
      <c r="AY310" s="99"/>
      <c r="AZ310" s="99"/>
      <c r="BA310" s="99"/>
      <c r="BB310" s="99"/>
      <c r="BC310" s="99"/>
      <c r="BD310" s="99"/>
      <c r="BE310" s="99"/>
      <c r="BF310" s="99"/>
      <c r="BG310" s="99"/>
    </row>
    <row r="311" spans="2:59">
      <c r="B311" s="111">
        <v>168</v>
      </c>
      <c r="C311" s="99">
        <f t="shared" si="49"/>
        <v>1</v>
      </c>
      <c r="D311" s="110">
        <f t="shared" si="50"/>
        <v>0</v>
      </c>
      <c r="F311" s="109">
        <v>1102</v>
      </c>
      <c r="G311" s="202">
        <f t="shared" si="51"/>
        <v>1</v>
      </c>
      <c r="H311" s="10">
        <v>1</v>
      </c>
      <c r="AB311" s="123">
        <f t="shared" si="48"/>
        <v>310</v>
      </c>
      <c r="AC311">
        <f t="shared" ca="1" si="47"/>
        <v>1</v>
      </c>
      <c r="AD311" s="211">
        <v>1073</v>
      </c>
      <c r="AE311" s="109">
        <f ca="1">SUM(INDIRECT(CONCATENATE(AA$5,AB311+1)):INDIRECT(CONCATENATE(AA$6,AB311+1)))</f>
        <v>1</v>
      </c>
      <c r="AF311" s="117">
        <f>IF(ISNA(MATCH(AD311,'Overlap Study'!BU$62:BU$157,0)),0,1)</f>
        <v>1</v>
      </c>
      <c r="AG311" s="99">
        <f>IF(ISNA(MATCH(AD311,'Overlap Study'!BJ$62:BJ$157,0)),0,1)</f>
        <v>0</v>
      </c>
      <c r="AH311" s="99">
        <f>IF(ISNA(MATCH($AD311,'Overlap Study'!AZ$62:AZ$157,0)),0,1)</f>
        <v>0</v>
      </c>
      <c r="AI311" s="99">
        <f>IF(ISNA(MATCH($AD311,'Overlap Study'!AT$62:AT$157,0)),0,1)</f>
        <v>0</v>
      </c>
      <c r="AJ311" s="99">
        <f>IF(ISNA(MATCH($AD311,'Overlap Study'!AN$62:AN$157,0)),0,1)</f>
        <v>0</v>
      </c>
      <c r="AK311" s="110">
        <f>IF(ISNA(MATCH($AD311,'Overlap Study'!AH$62:AH$157,0)),0,1)</f>
        <v>0</v>
      </c>
      <c r="AL311" s="117">
        <f>IF(ISNA(MATCH($AD311,'Overlap Study'!AB$62:AB$157,0)),0,1)</f>
        <v>0</v>
      </c>
      <c r="AM311" s="99">
        <f>IF(ISNA(MATCH($AD311,'Overlap Study'!V$62:V$157,0)),0,1)</f>
        <v>0</v>
      </c>
      <c r="AN311" s="99">
        <f>IF(ISNA(MATCH($AD311,'Overlap Study'!P$62:P$157,0)),0,1)</f>
        <v>0</v>
      </c>
      <c r="AO311" s="99">
        <f>IF(ISNA(MATCH($AD311,'Overlap Study'!H$53:H$132,0)),0,1)</f>
        <v>0</v>
      </c>
      <c r="AP311" s="110">
        <f>IF(ISNA(MATCH($AD311,'Overlap Study'!B$53:B$100,0)),0,1)</f>
        <v>0</v>
      </c>
      <c r="AT311" s="202"/>
      <c r="AU311" s="99"/>
      <c r="AV311" s="99"/>
      <c r="AW311" s="99"/>
      <c r="AX311" s="99"/>
      <c r="AY311" s="99"/>
      <c r="AZ311" s="99"/>
      <c r="BA311" s="99"/>
      <c r="BB311" s="99"/>
      <c r="BC311" s="99"/>
      <c r="BD311" s="99"/>
      <c r="BE311" s="99"/>
      <c r="BF311" s="99"/>
      <c r="BG311" s="99"/>
    </row>
    <row r="312" spans="2:59">
      <c r="B312" s="109">
        <v>168</v>
      </c>
      <c r="C312" s="99">
        <f t="shared" si="49"/>
        <v>2</v>
      </c>
      <c r="D312" s="110">
        <f t="shared" si="50"/>
        <v>2</v>
      </c>
      <c r="F312" s="109">
        <v>1103</v>
      </c>
      <c r="G312" s="202">
        <f t="shared" si="51"/>
        <v>1</v>
      </c>
      <c r="H312" s="10">
        <v>1</v>
      </c>
      <c r="AB312" s="123">
        <f t="shared" si="48"/>
        <v>311</v>
      </c>
      <c r="AC312">
        <f t="shared" ca="1" si="47"/>
        <v>1</v>
      </c>
      <c r="AD312" s="109">
        <v>1087</v>
      </c>
      <c r="AE312" s="109">
        <f ca="1">SUM(INDIRECT(CONCATENATE(AA$5,AB312+1)):INDIRECT(CONCATENATE(AA$6,AB312+1)))</f>
        <v>1</v>
      </c>
      <c r="AF312" s="117">
        <f>IF(ISNA(MATCH(AD312,'Overlap Study'!BU$62:BU$157,0)),0,1)</f>
        <v>0</v>
      </c>
      <c r="AG312" s="99">
        <f>IF(ISNA(MATCH(AD312,'Overlap Study'!BJ$62:BJ$157,0)),0,1)</f>
        <v>0</v>
      </c>
      <c r="AH312" s="99">
        <f>IF(ISNA(MATCH($AD312,'Overlap Study'!AZ$62:AZ$157,0)),0,1)</f>
        <v>0</v>
      </c>
      <c r="AI312" s="99">
        <f>IF(ISNA(MATCH($AD312,'Overlap Study'!AT$62:AT$157,0)),0,1)</f>
        <v>1</v>
      </c>
      <c r="AJ312" s="99">
        <f>IF(ISNA(MATCH($AD312,'Overlap Study'!AN$62:AN$157,0)),0,1)</f>
        <v>0</v>
      </c>
      <c r="AK312" s="110">
        <f>IF(ISNA(MATCH($AD312,'Overlap Study'!AH$62:AH$157,0)),0,1)</f>
        <v>0</v>
      </c>
      <c r="AL312" s="117">
        <f>IF(ISNA(MATCH($AD312,'Overlap Study'!AB$62:AB$157,0)),0,1)</f>
        <v>0</v>
      </c>
      <c r="AM312" s="99">
        <f>IF(ISNA(MATCH($AD312,'Overlap Study'!V$62:V$157,0)),0,1)</f>
        <v>0</v>
      </c>
      <c r="AN312" s="99">
        <f>IF(ISNA(MATCH($AD312,'Overlap Study'!P$62:P$157,0)),0,1)</f>
        <v>0</v>
      </c>
      <c r="AO312" s="99">
        <f>IF(ISNA(MATCH($AD312,'Overlap Study'!H$53:H$132,0)),0,1)</f>
        <v>0</v>
      </c>
      <c r="AP312" s="110">
        <f>IF(ISNA(MATCH($AD312,'Overlap Study'!B$53:B$100,0)),0,1)</f>
        <v>0</v>
      </c>
      <c r="AT312" s="202"/>
      <c r="AU312" s="99"/>
      <c r="AV312" s="99"/>
      <c r="AW312" s="99"/>
      <c r="AX312" s="99"/>
      <c r="AY312" s="99"/>
      <c r="AZ312" s="99"/>
      <c r="BA312" s="99"/>
      <c r="BB312" s="99"/>
      <c r="BC312" s="99"/>
      <c r="BD312" s="99"/>
      <c r="BE312" s="99"/>
      <c r="BF312" s="99"/>
      <c r="BG312" s="99"/>
    </row>
    <row r="313" spans="2:59">
      <c r="B313" s="109">
        <v>173</v>
      </c>
      <c r="C313" s="99">
        <f t="shared" si="49"/>
        <v>1</v>
      </c>
      <c r="D313" s="110">
        <f t="shared" si="50"/>
        <v>0</v>
      </c>
      <c r="F313" s="109">
        <v>1138</v>
      </c>
      <c r="G313" s="202">
        <f t="shared" si="51"/>
        <v>1</v>
      </c>
      <c r="H313" s="10">
        <v>1</v>
      </c>
      <c r="AB313" s="123">
        <f t="shared" si="48"/>
        <v>312</v>
      </c>
      <c r="AC313">
        <f t="shared" ca="1" si="47"/>
        <v>1</v>
      </c>
      <c r="AD313" s="109">
        <v>1102</v>
      </c>
      <c r="AE313" s="109">
        <f ca="1">SUM(INDIRECT(CONCATENATE(AA$5,AB313+1)):INDIRECT(CONCATENATE(AA$6,AB313+1)))</f>
        <v>1</v>
      </c>
      <c r="AF313" s="117">
        <f>IF(ISNA(MATCH(AD313,'Overlap Study'!BU$62:BU$157,0)),0,1)</f>
        <v>0</v>
      </c>
      <c r="AG313" s="99">
        <f>IF(ISNA(MATCH(AD313,'Overlap Study'!BJ$62:BJ$157,0)),0,1)</f>
        <v>0</v>
      </c>
      <c r="AH313" s="99">
        <f>IF(ISNA(MATCH($AD313,'Overlap Study'!AZ$62:AZ$157,0)),0,1)</f>
        <v>0</v>
      </c>
      <c r="AI313" s="99">
        <f>IF(ISNA(MATCH($AD313,'Overlap Study'!AT$62:AT$157,0)),0,1)</f>
        <v>1</v>
      </c>
      <c r="AJ313" s="99">
        <f>IF(ISNA(MATCH($AD313,'Overlap Study'!AN$62:AN$157,0)),0,1)</f>
        <v>0</v>
      </c>
      <c r="AK313" s="110">
        <f>IF(ISNA(MATCH($AD313,'Overlap Study'!AH$62:AH$157,0)),0,1)</f>
        <v>0</v>
      </c>
      <c r="AL313" s="117">
        <f>IF(ISNA(MATCH($AD313,'Overlap Study'!AB$62:AB$157,0)),0,1)</f>
        <v>0</v>
      </c>
      <c r="AM313" s="99">
        <f>IF(ISNA(MATCH($AD313,'Overlap Study'!V$62:V$157,0)),0,1)</f>
        <v>0</v>
      </c>
      <c r="AN313" s="99">
        <f>IF(ISNA(MATCH($AD313,'Overlap Study'!P$62:P$157,0)),0,1)</f>
        <v>0</v>
      </c>
      <c r="AO313" s="99">
        <f>IF(ISNA(MATCH($AD313,'Overlap Study'!H$53:H$132,0)),0,1)</f>
        <v>0</v>
      </c>
      <c r="AP313" s="110">
        <f>IF(ISNA(MATCH($AD313,'Overlap Study'!B$53:B$100,0)),0,1)</f>
        <v>0</v>
      </c>
      <c r="AT313" s="202"/>
      <c r="AU313" s="99"/>
      <c r="AV313" s="99"/>
      <c r="AW313" s="99"/>
      <c r="AX313" s="99"/>
      <c r="AY313" s="99"/>
      <c r="AZ313" s="99"/>
      <c r="BA313" s="99"/>
      <c r="BB313" s="99"/>
      <c r="BC313" s="99"/>
      <c r="BD313" s="99"/>
      <c r="BE313" s="99"/>
      <c r="BF313" s="99"/>
      <c r="BG313" s="99"/>
    </row>
    <row r="314" spans="2:59">
      <c r="B314" s="109">
        <v>173</v>
      </c>
      <c r="C314" s="99">
        <f t="shared" si="49"/>
        <v>2</v>
      </c>
      <c r="D314" s="110">
        <f t="shared" si="50"/>
        <v>0</v>
      </c>
      <c r="F314" s="109">
        <v>1139</v>
      </c>
      <c r="G314" s="202">
        <f t="shared" si="51"/>
        <v>1</v>
      </c>
      <c r="H314" s="10">
        <v>1</v>
      </c>
      <c r="AB314" s="123">
        <f t="shared" si="48"/>
        <v>313</v>
      </c>
      <c r="AC314">
        <f t="shared" ca="1" si="47"/>
        <v>1</v>
      </c>
      <c r="AD314" s="109">
        <v>1103</v>
      </c>
      <c r="AE314" s="109">
        <f ca="1">SUM(INDIRECT(CONCATENATE(AA$5,AB314+1)):INDIRECT(CONCATENATE(AA$6,AB314+1)))</f>
        <v>1</v>
      </c>
      <c r="AF314" s="117">
        <f>IF(ISNA(MATCH(AD314,'Overlap Study'!BU$62:BU$157,0)),0,1)</f>
        <v>0</v>
      </c>
      <c r="AG314" s="99">
        <f>IF(ISNA(MATCH(AD314,'Overlap Study'!BJ$62:BJ$157,0)),0,1)</f>
        <v>0</v>
      </c>
      <c r="AH314" s="99">
        <f>IF(ISNA(MATCH($AD314,'Overlap Study'!AZ$62:AZ$157,0)),0,1)</f>
        <v>0</v>
      </c>
      <c r="AI314" s="99">
        <f>IF(ISNA(MATCH($AD314,'Overlap Study'!AT$62:AT$157,0)),0,1)</f>
        <v>0</v>
      </c>
      <c r="AJ314" s="99">
        <f>IF(ISNA(MATCH($AD314,'Overlap Study'!AN$62:AN$157,0)),0,1)</f>
        <v>1</v>
      </c>
      <c r="AK314" s="110">
        <f>IF(ISNA(MATCH($AD314,'Overlap Study'!AH$62:AH$157,0)),0,1)</f>
        <v>0</v>
      </c>
      <c r="AL314" s="117">
        <f>IF(ISNA(MATCH($AD314,'Overlap Study'!AB$62:AB$157,0)),0,1)</f>
        <v>0</v>
      </c>
      <c r="AM314" s="99">
        <f>IF(ISNA(MATCH($AD314,'Overlap Study'!V$62:V$157,0)),0,1)</f>
        <v>0</v>
      </c>
      <c r="AN314" s="99">
        <f>IF(ISNA(MATCH($AD314,'Overlap Study'!P$62:P$157,0)),0,1)</f>
        <v>0</v>
      </c>
      <c r="AO314" s="99">
        <f>IF(ISNA(MATCH($AD314,'Overlap Study'!H$53:H$132,0)),0,1)</f>
        <v>0</v>
      </c>
      <c r="AP314" s="110">
        <f>IF(ISNA(MATCH($AD314,'Overlap Study'!B$53:B$100,0)),0,1)</f>
        <v>0</v>
      </c>
      <c r="AT314" s="202"/>
      <c r="AU314" s="99"/>
      <c r="AV314" s="99"/>
      <c r="AW314" s="99"/>
      <c r="AX314" s="99"/>
      <c r="AY314" s="99"/>
      <c r="AZ314" s="99"/>
      <c r="BA314" s="99"/>
      <c r="BB314" s="99"/>
      <c r="BC314" s="99"/>
      <c r="BD314" s="99"/>
      <c r="BE314" s="99"/>
      <c r="BF314" s="99"/>
      <c r="BG314" s="99"/>
    </row>
    <row r="315" spans="2:59">
      <c r="B315" s="109">
        <v>173</v>
      </c>
      <c r="C315" s="99">
        <f t="shared" si="49"/>
        <v>3</v>
      </c>
      <c r="D315" s="110">
        <f t="shared" si="50"/>
        <v>0</v>
      </c>
      <c r="F315" s="109">
        <v>1153</v>
      </c>
      <c r="G315" s="202">
        <f t="shared" si="51"/>
        <v>1</v>
      </c>
      <c r="H315" s="10">
        <v>1</v>
      </c>
      <c r="AB315" s="123">
        <f t="shared" si="48"/>
        <v>314</v>
      </c>
      <c r="AC315">
        <f t="shared" ca="1" si="47"/>
        <v>1</v>
      </c>
      <c r="AD315" s="109">
        <v>1138</v>
      </c>
      <c r="AE315" s="109">
        <f ca="1">SUM(INDIRECT(CONCATENATE(AA$5,AB315+1)):INDIRECT(CONCATENATE(AA$6,AB315+1)))</f>
        <v>1</v>
      </c>
      <c r="AF315" s="117">
        <f>IF(ISNA(MATCH(AD315,'Overlap Study'!BU$62:BU$157,0)),0,1)</f>
        <v>0</v>
      </c>
      <c r="AG315" s="99">
        <f>IF(ISNA(MATCH(AD315,'Overlap Study'!BJ$62:BJ$157,0)),0,1)</f>
        <v>0</v>
      </c>
      <c r="AH315" s="99">
        <f>IF(ISNA(MATCH($AD315,'Overlap Study'!AZ$62:AZ$157,0)),0,1)</f>
        <v>0</v>
      </c>
      <c r="AI315" s="99">
        <f>IF(ISNA(MATCH($AD315,'Overlap Study'!AT$62:AT$157,0)),0,1)</f>
        <v>0</v>
      </c>
      <c r="AJ315" s="99">
        <f>IF(ISNA(MATCH($AD315,'Overlap Study'!AN$62:AN$157,0)),0,1)</f>
        <v>1</v>
      </c>
      <c r="AK315" s="110">
        <f>IF(ISNA(MATCH($AD315,'Overlap Study'!AH$62:AH$157,0)),0,1)</f>
        <v>0</v>
      </c>
      <c r="AL315" s="117">
        <f>IF(ISNA(MATCH($AD315,'Overlap Study'!AB$62:AB$157,0)),0,1)</f>
        <v>0</v>
      </c>
      <c r="AM315" s="99">
        <f>IF(ISNA(MATCH($AD315,'Overlap Study'!V$62:V$157,0)),0,1)</f>
        <v>0</v>
      </c>
      <c r="AN315" s="99">
        <f>IF(ISNA(MATCH($AD315,'Overlap Study'!P$62:P$157,0)),0,1)</f>
        <v>0</v>
      </c>
      <c r="AO315" s="99">
        <f>IF(ISNA(MATCH($AD315,'Overlap Study'!H$53:H$132,0)),0,1)</f>
        <v>0</v>
      </c>
      <c r="AP315" s="110">
        <f>IF(ISNA(MATCH($AD315,'Overlap Study'!B$53:B$100,0)),0,1)</f>
        <v>0</v>
      </c>
      <c r="AT315" s="202"/>
      <c r="AU315" s="99"/>
      <c r="AV315" s="99"/>
      <c r="AW315" s="99"/>
      <c r="AX315" s="99"/>
      <c r="AY315" s="99"/>
      <c r="AZ315" s="99"/>
      <c r="BA315" s="99"/>
      <c r="BB315" s="99"/>
      <c r="BC315" s="99"/>
      <c r="BD315" s="99"/>
      <c r="BE315" s="99"/>
      <c r="BF315" s="99"/>
      <c r="BG315" s="99"/>
    </row>
    <row r="316" spans="2:59">
      <c r="B316" s="111">
        <v>173</v>
      </c>
      <c r="C316" s="99">
        <f t="shared" si="49"/>
        <v>4</v>
      </c>
      <c r="D316" s="110">
        <f t="shared" si="50"/>
        <v>0</v>
      </c>
      <c r="F316" s="211">
        <v>1208</v>
      </c>
      <c r="G316" s="202">
        <f t="shared" si="51"/>
        <v>1</v>
      </c>
      <c r="H316" s="10">
        <v>1</v>
      </c>
      <c r="AB316" s="123">
        <f t="shared" si="48"/>
        <v>315</v>
      </c>
      <c r="AC316">
        <f t="shared" ca="1" si="47"/>
        <v>1</v>
      </c>
      <c r="AD316" s="109">
        <v>1139</v>
      </c>
      <c r="AE316" s="109">
        <f ca="1">SUM(INDIRECT(CONCATENATE(AA$5,AB316+1)):INDIRECT(CONCATENATE(AA$6,AB316+1)))</f>
        <v>1</v>
      </c>
      <c r="AF316" s="117">
        <f>IF(ISNA(MATCH(AD316,'Overlap Study'!BU$62:BU$157,0)),0,1)</f>
        <v>0</v>
      </c>
      <c r="AG316" s="99">
        <f>IF(ISNA(MATCH(AD316,'Overlap Study'!BJ$62:BJ$157,0)),0,1)</f>
        <v>0</v>
      </c>
      <c r="AH316" s="99">
        <f>IF(ISNA(MATCH($AD316,'Overlap Study'!AZ$62:AZ$157,0)),0,1)</f>
        <v>0</v>
      </c>
      <c r="AI316" s="99">
        <f>IF(ISNA(MATCH($AD316,'Overlap Study'!AT$62:AT$157,0)),0,1)</f>
        <v>0</v>
      </c>
      <c r="AJ316" s="99">
        <f>IF(ISNA(MATCH($AD316,'Overlap Study'!AN$62:AN$157,0)),0,1)</f>
        <v>1</v>
      </c>
      <c r="AK316" s="110">
        <f>IF(ISNA(MATCH($AD316,'Overlap Study'!AH$62:AH$157,0)),0,1)</f>
        <v>0</v>
      </c>
      <c r="AL316" s="117">
        <f>IF(ISNA(MATCH($AD316,'Overlap Study'!AB$62:AB$157,0)),0,1)</f>
        <v>0</v>
      </c>
      <c r="AM316" s="99">
        <f>IF(ISNA(MATCH($AD316,'Overlap Study'!V$62:V$157,0)),0,1)</f>
        <v>0</v>
      </c>
      <c r="AN316" s="99">
        <f>IF(ISNA(MATCH($AD316,'Overlap Study'!P$62:P$157,0)),0,1)</f>
        <v>0</v>
      </c>
      <c r="AO316" s="99">
        <f>IF(ISNA(MATCH($AD316,'Overlap Study'!H$53:H$132,0)),0,1)</f>
        <v>0</v>
      </c>
      <c r="AP316" s="110">
        <f>IF(ISNA(MATCH($AD316,'Overlap Study'!B$53:B$100,0)),0,1)</f>
        <v>0</v>
      </c>
      <c r="AT316" s="202"/>
      <c r="AU316" s="99"/>
      <c r="AV316" s="99"/>
      <c r="AW316" s="99"/>
      <c r="AX316" s="99"/>
      <c r="AY316" s="99"/>
      <c r="AZ316" s="99"/>
      <c r="BA316" s="99"/>
      <c r="BB316" s="99"/>
      <c r="BC316" s="99"/>
      <c r="BD316" s="99"/>
      <c r="BE316" s="99"/>
      <c r="BF316" s="99"/>
      <c r="BG316" s="99"/>
    </row>
    <row r="317" spans="2:59">
      <c r="B317" s="109">
        <v>173</v>
      </c>
      <c r="C317" s="99">
        <f t="shared" si="49"/>
        <v>5</v>
      </c>
      <c r="D317" s="110">
        <f t="shared" si="50"/>
        <v>0</v>
      </c>
      <c r="F317" s="111">
        <v>1219</v>
      </c>
      <c r="G317" s="202">
        <f t="shared" si="51"/>
        <v>1</v>
      </c>
      <c r="H317" s="10">
        <v>1</v>
      </c>
      <c r="AB317" s="123">
        <f t="shared" si="48"/>
        <v>316</v>
      </c>
      <c r="AC317">
        <f t="shared" ca="1" si="47"/>
        <v>1</v>
      </c>
      <c r="AD317" s="109">
        <v>1153</v>
      </c>
      <c r="AE317" s="109">
        <f ca="1">SUM(INDIRECT(CONCATENATE(AA$5,AB317+1)):INDIRECT(CONCATENATE(AA$6,AB317+1)))</f>
        <v>1</v>
      </c>
      <c r="AF317" s="117">
        <f>IF(ISNA(MATCH(AD317,'Overlap Study'!BU$62:BU$157,0)),0,1)</f>
        <v>0</v>
      </c>
      <c r="AG317" s="99">
        <f>IF(ISNA(MATCH(AD317,'Overlap Study'!BJ$62:BJ$157,0)),0,1)</f>
        <v>0</v>
      </c>
      <c r="AH317" s="99">
        <f>IF(ISNA(MATCH($AD317,'Overlap Study'!AZ$62:AZ$157,0)),0,1)</f>
        <v>0</v>
      </c>
      <c r="AI317" s="99">
        <f>IF(ISNA(MATCH($AD317,'Overlap Study'!AT$62:AT$157,0)),0,1)</f>
        <v>1</v>
      </c>
      <c r="AJ317" s="99">
        <f>IF(ISNA(MATCH($AD317,'Overlap Study'!AN$62:AN$157,0)),0,1)</f>
        <v>0</v>
      </c>
      <c r="AK317" s="110">
        <f>IF(ISNA(MATCH($AD317,'Overlap Study'!AH$62:AH$157,0)),0,1)</f>
        <v>0</v>
      </c>
      <c r="AL317" s="117">
        <f>IF(ISNA(MATCH($AD317,'Overlap Study'!AB$62:AB$157,0)),0,1)</f>
        <v>0</v>
      </c>
      <c r="AM317" s="99">
        <f>IF(ISNA(MATCH($AD317,'Overlap Study'!V$62:V$157,0)),0,1)</f>
        <v>0</v>
      </c>
      <c r="AN317" s="99">
        <f>IF(ISNA(MATCH($AD317,'Overlap Study'!P$62:P$157,0)),0,1)</f>
        <v>0</v>
      </c>
      <c r="AO317" s="99">
        <f>IF(ISNA(MATCH($AD317,'Overlap Study'!H$53:H$132,0)),0,1)</f>
        <v>0</v>
      </c>
      <c r="AP317" s="110">
        <f>IF(ISNA(MATCH($AD317,'Overlap Study'!B$53:B$100,0)),0,1)</f>
        <v>0</v>
      </c>
      <c r="AT317" s="202"/>
      <c r="AU317" s="99"/>
      <c r="AV317" s="99"/>
      <c r="AW317" s="99"/>
      <c r="AX317" s="99"/>
      <c r="AY317" s="99"/>
      <c r="AZ317" s="99"/>
      <c r="BA317" s="99"/>
      <c r="BB317" s="99"/>
      <c r="BC317" s="99"/>
      <c r="BD317" s="99"/>
      <c r="BE317" s="99"/>
      <c r="BF317" s="99"/>
      <c r="BG317" s="99"/>
    </row>
    <row r="318" spans="2:59">
      <c r="B318" s="109">
        <v>173</v>
      </c>
      <c r="C318" s="99">
        <f t="shared" si="49"/>
        <v>6</v>
      </c>
      <c r="D318" s="110">
        <f t="shared" si="50"/>
        <v>0</v>
      </c>
      <c r="F318" s="109">
        <v>1241</v>
      </c>
      <c r="G318" s="202">
        <f t="shared" si="51"/>
        <v>1</v>
      </c>
      <c r="H318" s="10">
        <v>1</v>
      </c>
      <c r="AB318" s="123">
        <f t="shared" si="48"/>
        <v>317</v>
      </c>
      <c r="AC318">
        <f t="shared" ca="1" si="47"/>
        <v>1</v>
      </c>
      <c r="AD318" s="211">
        <v>1208</v>
      </c>
      <c r="AE318" s="109">
        <f ca="1">SUM(INDIRECT(CONCATENATE(AA$5,AB318+1)):INDIRECT(CONCATENATE(AA$6,AB318+1)))</f>
        <v>1</v>
      </c>
      <c r="AF318" s="117">
        <f>IF(ISNA(MATCH(AD318,'Overlap Study'!BU$62:BU$157,0)),0,1)</f>
        <v>0</v>
      </c>
      <c r="AG318" s="99">
        <f>IF(ISNA(MATCH(AD318,'Overlap Study'!BJ$62:BJ$157,0)),0,1)</f>
        <v>1</v>
      </c>
      <c r="AH318" s="99">
        <f>IF(ISNA(MATCH($AD318,'Overlap Study'!AZ$62:AZ$157,0)),0,1)</f>
        <v>0</v>
      </c>
      <c r="AI318" s="99">
        <f>IF(ISNA(MATCH($AD318,'Overlap Study'!AT$62:AT$157,0)),0,1)</f>
        <v>0</v>
      </c>
      <c r="AJ318" s="99">
        <f>IF(ISNA(MATCH($AD318,'Overlap Study'!AN$62:AN$157,0)),0,1)</f>
        <v>0</v>
      </c>
      <c r="AK318" s="110">
        <f>IF(ISNA(MATCH($AD318,'Overlap Study'!AH$62:AH$157,0)),0,1)</f>
        <v>0</v>
      </c>
      <c r="AL318" s="117">
        <f>IF(ISNA(MATCH($AD318,'Overlap Study'!AB$62:AB$157,0)),0,1)</f>
        <v>0</v>
      </c>
      <c r="AM318" s="99">
        <f>IF(ISNA(MATCH($AD318,'Overlap Study'!V$62:V$157,0)),0,1)</f>
        <v>0</v>
      </c>
      <c r="AN318" s="99">
        <f>IF(ISNA(MATCH($AD318,'Overlap Study'!P$62:P$157,0)),0,1)</f>
        <v>0</v>
      </c>
      <c r="AO318" s="99">
        <f>IF(ISNA(MATCH($AD318,'Overlap Study'!H$53:H$132,0)),0,1)</f>
        <v>0</v>
      </c>
      <c r="AP318" s="110">
        <f>IF(ISNA(MATCH($AD318,'Overlap Study'!B$53:B$100,0)),0,1)</f>
        <v>0</v>
      </c>
      <c r="AT318" s="99"/>
      <c r="AU318" s="99"/>
      <c r="AV318" s="99"/>
      <c r="AW318" s="99"/>
      <c r="AX318" s="99"/>
      <c r="AY318" s="99"/>
      <c r="AZ318" s="99"/>
      <c r="BA318" s="99"/>
      <c r="BB318" s="99"/>
      <c r="BC318" s="99"/>
      <c r="BD318" s="99"/>
      <c r="BE318" s="99"/>
      <c r="BF318" s="99"/>
      <c r="BG318" s="99"/>
    </row>
    <row r="319" spans="2:59">
      <c r="B319" s="109">
        <v>173</v>
      </c>
      <c r="C319" s="99">
        <f t="shared" si="49"/>
        <v>7</v>
      </c>
      <c r="D319" s="110">
        <f t="shared" si="50"/>
        <v>7</v>
      </c>
      <c r="F319" s="211">
        <v>1250</v>
      </c>
      <c r="G319" s="202">
        <f t="shared" si="51"/>
        <v>1</v>
      </c>
      <c r="H319" s="10">
        <v>1</v>
      </c>
      <c r="AB319" s="123">
        <f t="shared" si="48"/>
        <v>318</v>
      </c>
      <c r="AC319">
        <f t="shared" ca="1" si="47"/>
        <v>1</v>
      </c>
      <c r="AD319" s="111">
        <v>1219</v>
      </c>
      <c r="AE319" s="109">
        <f ca="1">SUM(INDIRECT(CONCATENATE(AA$5,AB319+1)):INDIRECT(CONCATENATE(AA$6,AB319+1)))</f>
        <v>1</v>
      </c>
      <c r="AF319" s="117">
        <f>IF(ISNA(MATCH(AD319,'Overlap Study'!BU$62:BU$157,0)),0,1)</f>
        <v>0</v>
      </c>
      <c r="AG319" s="99">
        <f>IF(ISNA(MATCH(AD319,'Overlap Study'!BJ$62:BJ$157,0)),0,1)</f>
        <v>0</v>
      </c>
      <c r="AH319" s="99">
        <f>IF(ISNA(MATCH($AD319,'Overlap Study'!AZ$62:AZ$157,0)),0,1)</f>
        <v>0</v>
      </c>
      <c r="AI319" s="99">
        <f>IF(ISNA(MATCH($AD319,'Overlap Study'!AT$62:AT$157,0)),0,1)</f>
        <v>0</v>
      </c>
      <c r="AJ319" s="99">
        <f>IF(ISNA(MATCH($AD319,'Overlap Study'!AN$62:AN$157,0)),0,1)</f>
        <v>0</v>
      </c>
      <c r="AK319" s="110">
        <f>IF(ISNA(MATCH($AD319,'Overlap Study'!AH$62:AH$157,0)),0,1)</f>
        <v>1</v>
      </c>
      <c r="AL319" s="117">
        <f>IF(ISNA(MATCH($AD319,'Overlap Study'!AB$62:AB$157,0)),0,1)</f>
        <v>0</v>
      </c>
      <c r="AM319" s="99">
        <f>IF(ISNA(MATCH($AD319,'Overlap Study'!V$62:V$157,0)),0,1)</f>
        <v>0</v>
      </c>
      <c r="AN319" s="99">
        <f>IF(ISNA(MATCH($AD319,'Overlap Study'!P$62:P$157,0)),0,1)</f>
        <v>0</v>
      </c>
      <c r="AO319" s="99">
        <f>IF(ISNA(MATCH($AD319,'Overlap Study'!H$53:H$132,0)),0,1)</f>
        <v>0</v>
      </c>
      <c r="AP319" s="110">
        <f>IF(ISNA(MATCH($AD319,'Overlap Study'!B$53:B$100,0)),0,1)</f>
        <v>0</v>
      </c>
      <c r="AT319" s="99"/>
      <c r="AU319" s="99"/>
      <c r="AV319" s="99"/>
      <c r="AW319" s="99"/>
      <c r="AX319" s="99"/>
      <c r="AY319" s="99"/>
      <c r="AZ319" s="99"/>
      <c r="BA319" s="99"/>
      <c r="BB319" s="99"/>
      <c r="BC319" s="99"/>
      <c r="BD319" s="99"/>
      <c r="BE319" s="99"/>
      <c r="BF319" s="99"/>
      <c r="BG319" s="99"/>
    </row>
    <row r="320" spans="2:59">
      <c r="B320" s="109">
        <v>174</v>
      </c>
      <c r="C320" s="99">
        <f t="shared" si="49"/>
        <v>1</v>
      </c>
      <c r="D320" s="110">
        <f t="shared" si="50"/>
        <v>1</v>
      </c>
      <c r="F320" s="109">
        <v>1251</v>
      </c>
      <c r="G320" s="202">
        <f t="shared" si="51"/>
        <v>1</v>
      </c>
      <c r="H320" s="10">
        <v>1</v>
      </c>
      <c r="AB320" s="123">
        <f t="shared" si="48"/>
        <v>319</v>
      </c>
      <c r="AC320">
        <f t="shared" ca="1" si="47"/>
        <v>1</v>
      </c>
      <c r="AD320" s="109">
        <v>1241</v>
      </c>
      <c r="AE320" s="109">
        <f ca="1">SUM(INDIRECT(CONCATENATE(AA$5,AB320+1)):INDIRECT(CONCATENATE(AA$6,AB320+1)))</f>
        <v>1</v>
      </c>
      <c r="AF320" s="117">
        <f>IF(ISNA(MATCH(AD320,'Overlap Study'!BU$62:BU$157,0)),0,1)</f>
        <v>0</v>
      </c>
      <c r="AG320" s="99">
        <f>IF(ISNA(MATCH(AD320,'Overlap Study'!BJ$62:BJ$157,0)),0,1)</f>
        <v>0</v>
      </c>
      <c r="AH320" s="99">
        <f>IF(ISNA(MATCH($AD320,'Overlap Study'!AZ$62:AZ$157,0)),0,1)</f>
        <v>0</v>
      </c>
      <c r="AI320" s="99">
        <f>IF(ISNA(MATCH($AD320,'Overlap Study'!AT$62:AT$157,0)),0,1)</f>
        <v>0</v>
      </c>
      <c r="AJ320" s="99">
        <f>IF(ISNA(MATCH($AD320,'Overlap Study'!AN$62:AN$157,0)),0,1)</f>
        <v>0</v>
      </c>
      <c r="AK320" s="110">
        <f>IF(ISNA(MATCH($AD320,'Overlap Study'!AH$62:AH$157,0)),0,1)</f>
        <v>0</v>
      </c>
      <c r="AL320" s="117">
        <f>IF(ISNA(MATCH($AD320,'Overlap Study'!AB$62:AB$157,0)),0,1)</f>
        <v>1</v>
      </c>
      <c r="AM320" s="99">
        <f>IF(ISNA(MATCH($AD320,'Overlap Study'!V$62:V$157,0)),0,1)</f>
        <v>0</v>
      </c>
      <c r="AN320" s="99">
        <f>IF(ISNA(MATCH($AD320,'Overlap Study'!P$62:P$157,0)),0,1)</f>
        <v>0</v>
      </c>
      <c r="AO320" s="99">
        <f>IF(ISNA(MATCH($AD320,'Overlap Study'!H$53:H$132,0)),0,1)</f>
        <v>0</v>
      </c>
      <c r="AP320" s="110">
        <f>IF(ISNA(MATCH($AD320,'Overlap Study'!B$53:B$100,0)),0,1)</f>
        <v>0</v>
      </c>
      <c r="AT320" s="99"/>
      <c r="AU320" s="99"/>
      <c r="AV320" s="99"/>
      <c r="AW320" s="99"/>
      <c r="AX320" s="99"/>
      <c r="AY320" s="99"/>
      <c r="AZ320" s="99"/>
      <c r="BA320" s="99"/>
      <c r="BB320" s="99"/>
      <c r="BC320" s="99"/>
      <c r="BD320" s="99"/>
      <c r="BE320" s="99"/>
      <c r="BF320" s="99"/>
      <c r="BG320" s="99"/>
    </row>
    <row r="321" spans="2:59">
      <c r="B321" s="109">
        <v>175</v>
      </c>
      <c r="C321" s="99">
        <f t="shared" si="49"/>
        <v>1</v>
      </c>
      <c r="D321" s="110">
        <f t="shared" si="50"/>
        <v>0</v>
      </c>
      <c r="F321" s="109">
        <v>1259</v>
      </c>
      <c r="G321" s="202">
        <f t="shared" si="51"/>
        <v>1</v>
      </c>
      <c r="H321" s="10">
        <v>1</v>
      </c>
      <c r="AB321" s="123">
        <f t="shared" si="48"/>
        <v>320</v>
      </c>
      <c r="AC321">
        <f t="shared" ca="1" si="47"/>
        <v>1</v>
      </c>
      <c r="AD321" s="211">
        <v>1250</v>
      </c>
      <c r="AE321" s="109">
        <f ca="1">SUM(INDIRECT(CONCATENATE(AA$5,AB321+1)):INDIRECT(CONCATENATE(AA$6,AB321+1)))</f>
        <v>1</v>
      </c>
      <c r="AF321" s="117">
        <f>IF(ISNA(MATCH(AD321,'Overlap Study'!BU$62:BU$157,0)),0,1)</f>
        <v>0</v>
      </c>
      <c r="AG321" s="99">
        <f>IF(ISNA(MATCH(AD321,'Overlap Study'!BJ$62:BJ$157,0)),0,1)</f>
        <v>1</v>
      </c>
      <c r="AH321" s="99">
        <f>IF(ISNA(MATCH($AD321,'Overlap Study'!AZ$62:AZ$157,0)),0,1)</f>
        <v>0</v>
      </c>
      <c r="AI321" s="99">
        <f>IF(ISNA(MATCH($AD321,'Overlap Study'!AT$62:AT$157,0)),0,1)</f>
        <v>0</v>
      </c>
      <c r="AJ321" s="99">
        <f>IF(ISNA(MATCH($AD321,'Overlap Study'!AN$62:AN$157,0)),0,1)</f>
        <v>0</v>
      </c>
      <c r="AK321" s="110">
        <f>IF(ISNA(MATCH($AD321,'Overlap Study'!AH$62:AH$157,0)),0,1)</f>
        <v>0</v>
      </c>
      <c r="AL321" s="117">
        <f>IF(ISNA(MATCH($AD321,'Overlap Study'!AB$62:AB$157,0)),0,1)</f>
        <v>0</v>
      </c>
      <c r="AM321" s="99">
        <f>IF(ISNA(MATCH($AD321,'Overlap Study'!V$62:V$157,0)),0,1)</f>
        <v>0</v>
      </c>
      <c r="AN321" s="99">
        <f>IF(ISNA(MATCH($AD321,'Overlap Study'!P$62:P$157,0)),0,1)</f>
        <v>0</v>
      </c>
      <c r="AO321" s="99">
        <f>IF(ISNA(MATCH($AD321,'Overlap Study'!H$53:H$132,0)),0,1)</f>
        <v>0</v>
      </c>
      <c r="AP321" s="110">
        <f>IF(ISNA(MATCH($AD321,'Overlap Study'!B$53:B$100,0)),0,1)</f>
        <v>0</v>
      </c>
      <c r="AT321" s="99"/>
      <c r="AU321" s="99"/>
      <c r="AV321" s="99"/>
      <c r="AW321" s="99"/>
      <c r="AX321" s="99"/>
      <c r="AY321" s="99"/>
      <c r="AZ321" s="99"/>
      <c r="BA321" s="99"/>
      <c r="BB321" s="99"/>
      <c r="BC321" s="99"/>
      <c r="BD321" s="99"/>
      <c r="BE321" s="99"/>
      <c r="BF321" s="99"/>
      <c r="BG321" s="99"/>
    </row>
    <row r="322" spans="2:59">
      <c r="B322" s="109">
        <v>175</v>
      </c>
      <c r="C322" s="99">
        <f t="shared" si="49"/>
        <v>2</v>
      </c>
      <c r="D322" s="110">
        <f t="shared" si="50"/>
        <v>0</v>
      </c>
      <c r="F322" s="109">
        <v>1270</v>
      </c>
      <c r="G322" s="202">
        <f t="shared" si="51"/>
        <v>1</v>
      </c>
      <c r="H322" s="10">
        <v>1</v>
      </c>
      <c r="AB322" s="123">
        <f t="shared" si="48"/>
        <v>321</v>
      </c>
      <c r="AC322">
        <f t="shared" ca="1" si="47"/>
        <v>1</v>
      </c>
      <c r="AD322" s="109">
        <v>1251</v>
      </c>
      <c r="AE322" s="109">
        <f ca="1">SUM(INDIRECT(CONCATENATE(AA$5,AB322+1)):INDIRECT(CONCATENATE(AA$6,AB322+1)))</f>
        <v>1</v>
      </c>
      <c r="AF322" s="117">
        <f>IF(ISNA(MATCH(AD322,'Overlap Study'!BU$62:BU$157,0)),0,1)</f>
        <v>0</v>
      </c>
      <c r="AG322" s="99">
        <f>IF(ISNA(MATCH(AD322,'Overlap Study'!BJ$62:BJ$157,0)),0,1)</f>
        <v>0</v>
      </c>
      <c r="AH322" s="99">
        <f>IF(ISNA(MATCH($AD322,'Overlap Study'!AZ$62:AZ$157,0)),0,1)</f>
        <v>1</v>
      </c>
      <c r="AI322" s="99">
        <f>IF(ISNA(MATCH($AD322,'Overlap Study'!AT$62:AT$157,0)),0,1)</f>
        <v>0</v>
      </c>
      <c r="AJ322" s="99">
        <f>IF(ISNA(MATCH($AD322,'Overlap Study'!AN$62:AN$157,0)),0,1)</f>
        <v>0</v>
      </c>
      <c r="AK322" s="110">
        <f>IF(ISNA(MATCH($AD322,'Overlap Study'!AH$62:AH$157,0)),0,1)</f>
        <v>0</v>
      </c>
      <c r="AL322" s="117">
        <f>IF(ISNA(MATCH($AD322,'Overlap Study'!AB$62:AB$157,0)),0,1)</f>
        <v>0</v>
      </c>
      <c r="AM322" s="99">
        <f>IF(ISNA(MATCH($AD322,'Overlap Study'!V$62:V$157,0)),0,1)</f>
        <v>0</v>
      </c>
      <c r="AN322" s="99">
        <f>IF(ISNA(MATCH($AD322,'Overlap Study'!P$62:P$157,0)),0,1)</f>
        <v>0</v>
      </c>
      <c r="AO322" s="99">
        <f>IF(ISNA(MATCH($AD322,'Overlap Study'!H$53:H$132,0)),0,1)</f>
        <v>0</v>
      </c>
      <c r="AP322" s="110">
        <f>IF(ISNA(MATCH($AD322,'Overlap Study'!B$53:B$100,0)),0,1)</f>
        <v>0</v>
      </c>
      <c r="AT322" s="99"/>
      <c r="AU322" s="99"/>
      <c r="AV322" s="99"/>
      <c r="AW322" s="99"/>
      <c r="AX322" s="99"/>
      <c r="AY322" s="99"/>
      <c r="AZ322" s="99"/>
      <c r="BA322" s="99"/>
      <c r="BB322" s="99"/>
      <c r="BC322" s="99"/>
      <c r="BD322" s="99"/>
      <c r="BE322" s="99"/>
      <c r="BF322" s="99"/>
      <c r="BG322" s="99"/>
    </row>
    <row r="323" spans="2:59">
      <c r="B323" s="111">
        <v>175</v>
      </c>
      <c r="C323" s="99">
        <f t="shared" si="49"/>
        <v>3</v>
      </c>
      <c r="D323" s="110">
        <f t="shared" si="50"/>
        <v>0</v>
      </c>
      <c r="F323" s="109">
        <v>1272</v>
      </c>
      <c r="G323" s="202">
        <f t="shared" si="51"/>
        <v>1</v>
      </c>
      <c r="H323" s="10">
        <v>1</v>
      </c>
      <c r="AB323" s="123">
        <f t="shared" si="48"/>
        <v>322</v>
      </c>
      <c r="AC323">
        <f t="shared" ref="AC323:AC374" ca="1" si="52">IF(AE323&gt;0,1,0)</f>
        <v>1</v>
      </c>
      <c r="AD323" s="109">
        <v>1259</v>
      </c>
      <c r="AE323" s="109">
        <f ca="1">SUM(INDIRECT(CONCATENATE(AA$5,AB323+1)):INDIRECT(CONCATENATE(AA$6,AB323+1)))</f>
        <v>1</v>
      </c>
      <c r="AF323" s="117">
        <f>IF(ISNA(MATCH(AD323,'Overlap Study'!BU$62:BU$157,0)),0,1)</f>
        <v>0</v>
      </c>
      <c r="AG323" s="99">
        <f>IF(ISNA(MATCH(AD323,'Overlap Study'!BJ$62:BJ$157,0)),0,1)</f>
        <v>0</v>
      </c>
      <c r="AH323" s="99">
        <f>IF(ISNA(MATCH($AD323,'Overlap Study'!AZ$62:AZ$157,0)),0,1)</f>
        <v>0</v>
      </c>
      <c r="AI323" s="99">
        <f>IF(ISNA(MATCH($AD323,'Overlap Study'!AT$62:AT$157,0)),0,1)</f>
        <v>0</v>
      </c>
      <c r="AJ323" s="99">
        <f>IF(ISNA(MATCH($AD323,'Overlap Study'!AN$62:AN$157,0)),0,1)</f>
        <v>0</v>
      </c>
      <c r="AK323" s="110">
        <f>IF(ISNA(MATCH($AD323,'Overlap Study'!AH$62:AH$157,0)),0,1)</f>
        <v>1</v>
      </c>
      <c r="AL323" s="117">
        <f>IF(ISNA(MATCH($AD323,'Overlap Study'!AB$62:AB$157,0)),0,1)</f>
        <v>0</v>
      </c>
      <c r="AM323" s="99">
        <f>IF(ISNA(MATCH($AD323,'Overlap Study'!V$62:V$157,0)),0,1)</f>
        <v>0</v>
      </c>
      <c r="AN323" s="99">
        <f>IF(ISNA(MATCH($AD323,'Overlap Study'!P$62:P$157,0)),0,1)</f>
        <v>0</v>
      </c>
      <c r="AO323" s="99">
        <f>IF(ISNA(MATCH($AD323,'Overlap Study'!H$53:H$132,0)),0,1)</f>
        <v>0</v>
      </c>
      <c r="AP323" s="110">
        <f>IF(ISNA(MATCH($AD323,'Overlap Study'!B$53:B$100,0)),0,1)</f>
        <v>0</v>
      </c>
      <c r="AT323" s="99"/>
      <c r="AU323" s="99"/>
      <c r="AV323" s="99"/>
      <c r="AW323" s="99"/>
      <c r="AX323" s="99"/>
      <c r="AY323" s="99"/>
      <c r="AZ323" s="99"/>
      <c r="BA323" s="99"/>
      <c r="BB323" s="99"/>
      <c r="BC323" s="99"/>
      <c r="BD323" s="99"/>
      <c r="BE323" s="99"/>
      <c r="BF323" s="99"/>
      <c r="BG323" s="99"/>
    </row>
    <row r="324" spans="2:59">
      <c r="B324" s="109">
        <v>175</v>
      </c>
      <c r="C324" s="99">
        <f t="shared" si="49"/>
        <v>4</v>
      </c>
      <c r="D324" s="110">
        <f t="shared" si="50"/>
        <v>0</v>
      </c>
      <c r="F324" s="112">
        <v>1276</v>
      </c>
      <c r="G324" s="202">
        <f t="shared" si="51"/>
        <v>1</v>
      </c>
      <c r="H324" s="10">
        <v>1</v>
      </c>
      <c r="AB324" s="123">
        <f t="shared" ref="AB324:AB387" si="53">AB323+1</f>
        <v>323</v>
      </c>
      <c r="AC324">
        <f t="shared" ca="1" si="52"/>
        <v>1</v>
      </c>
      <c r="AD324" s="109">
        <v>1270</v>
      </c>
      <c r="AE324" s="109">
        <f ca="1">SUM(INDIRECT(CONCATENATE(AA$5,AB324+1)):INDIRECT(CONCATENATE(AA$6,AB324+1)))</f>
        <v>1</v>
      </c>
      <c r="AF324" s="117">
        <f>IF(ISNA(MATCH(AD324,'Overlap Study'!BU$62:BU$157,0)),0,1)</f>
        <v>0</v>
      </c>
      <c r="AG324" s="99">
        <f>IF(ISNA(MATCH(AD324,'Overlap Study'!BJ$62:BJ$157,0)),0,1)</f>
        <v>0</v>
      </c>
      <c r="AH324" s="99">
        <f>IF(ISNA(MATCH($AD324,'Overlap Study'!AZ$62:AZ$157,0)),0,1)</f>
        <v>0</v>
      </c>
      <c r="AI324" s="99">
        <f>IF(ISNA(MATCH($AD324,'Overlap Study'!AT$62:AT$157,0)),0,1)</f>
        <v>1</v>
      </c>
      <c r="AJ324" s="99">
        <f>IF(ISNA(MATCH($AD324,'Overlap Study'!AN$62:AN$157,0)),0,1)</f>
        <v>0</v>
      </c>
      <c r="AK324" s="110">
        <f>IF(ISNA(MATCH($AD324,'Overlap Study'!AH$62:AH$157,0)),0,1)</f>
        <v>0</v>
      </c>
      <c r="AL324" s="117">
        <f>IF(ISNA(MATCH($AD324,'Overlap Study'!AB$62:AB$157,0)),0,1)</f>
        <v>0</v>
      </c>
      <c r="AM324" s="99">
        <f>IF(ISNA(MATCH($AD324,'Overlap Study'!V$62:V$157,0)),0,1)</f>
        <v>0</v>
      </c>
      <c r="AN324" s="99">
        <f>IF(ISNA(MATCH($AD324,'Overlap Study'!P$62:P$157,0)),0,1)</f>
        <v>0</v>
      </c>
      <c r="AO324" s="99">
        <f>IF(ISNA(MATCH($AD324,'Overlap Study'!H$53:H$132,0)),0,1)</f>
        <v>0</v>
      </c>
      <c r="AP324" s="110">
        <f>IF(ISNA(MATCH($AD324,'Overlap Study'!B$53:B$100,0)),0,1)</f>
        <v>0</v>
      </c>
      <c r="AT324" s="99"/>
      <c r="AU324" s="99"/>
      <c r="AV324" s="99"/>
      <c r="AW324" s="99"/>
      <c r="AX324" s="99"/>
      <c r="AY324" s="99"/>
      <c r="AZ324" s="99"/>
      <c r="BA324" s="99"/>
      <c r="BB324" s="99"/>
      <c r="BC324" s="99"/>
      <c r="BD324" s="99"/>
      <c r="BE324" s="99"/>
      <c r="BF324" s="99"/>
      <c r="BG324" s="99"/>
    </row>
    <row r="325" spans="2:59">
      <c r="B325" s="109">
        <v>175</v>
      </c>
      <c r="C325" s="99">
        <f t="shared" ref="C325:C388" si="54">IF(B325&lt;&gt;B324,1,C324+1)</f>
        <v>5</v>
      </c>
      <c r="D325" s="110">
        <f t="shared" ref="D325:D388" si="55">IF(C325&gt;=C326,C325,0)</f>
        <v>0</v>
      </c>
      <c r="F325" s="111">
        <v>1280</v>
      </c>
      <c r="G325" s="202">
        <f t="shared" si="51"/>
        <v>1</v>
      </c>
      <c r="H325" s="10">
        <v>1</v>
      </c>
      <c r="AB325" s="123">
        <f t="shared" si="53"/>
        <v>324</v>
      </c>
      <c r="AC325">
        <f t="shared" ca="1" si="52"/>
        <v>1</v>
      </c>
      <c r="AD325" s="109">
        <v>1272</v>
      </c>
      <c r="AE325" s="109">
        <f ca="1">SUM(INDIRECT(CONCATENATE(AA$5,AB325+1)):INDIRECT(CONCATENATE(AA$6,AB325+1)))</f>
        <v>1</v>
      </c>
      <c r="AF325" s="117">
        <f>IF(ISNA(MATCH(AD325,'Overlap Study'!BU$62:BU$157,0)),0,1)</f>
        <v>0</v>
      </c>
      <c r="AG325" s="99">
        <f>IF(ISNA(MATCH(AD325,'Overlap Study'!BJ$62:BJ$157,0)),0,1)</f>
        <v>0</v>
      </c>
      <c r="AH325" s="99">
        <f>IF(ISNA(MATCH($AD325,'Overlap Study'!AZ$62:AZ$157,0)),0,1)</f>
        <v>0</v>
      </c>
      <c r="AI325" s="99">
        <f>IF(ISNA(MATCH($AD325,'Overlap Study'!AT$62:AT$157,0)),0,1)</f>
        <v>0</v>
      </c>
      <c r="AJ325" s="99">
        <f>IF(ISNA(MATCH($AD325,'Overlap Study'!AN$62:AN$157,0)),0,1)</f>
        <v>0</v>
      </c>
      <c r="AK325" s="110">
        <f>IF(ISNA(MATCH($AD325,'Overlap Study'!AH$62:AH$157,0)),0,1)</f>
        <v>0</v>
      </c>
      <c r="AL325" s="117">
        <f>IF(ISNA(MATCH($AD325,'Overlap Study'!AB$62:AB$157,0)),0,1)</f>
        <v>1</v>
      </c>
      <c r="AM325" s="99">
        <f>IF(ISNA(MATCH($AD325,'Overlap Study'!V$62:V$157,0)),0,1)</f>
        <v>0</v>
      </c>
      <c r="AN325" s="99">
        <f>IF(ISNA(MATCH($AD325,'Overlap Study'!P$62:P$157,0)),0,1)</f>
        <v>0</v>
      </c>
      <c r="AO325" s="99">
        <f>IF(ISNA(MATCH($AD325,'Overlap Study'!H$53:H$132,0)),0,1)</f>
        <v>0</v>
      </c>
      <c r="AP325" s="110">
        <f>IF(ISNA(MATCH($AD325,'Overlap Study'!B$53:B$100,0)),0,1)</f>
        <v>0</v>
      </c>
      <c r="AT325" s="99"/>
      <c r="AU325" s="99"/>
      <c r="AV325" s="99"/>
      <c r="AW325" s="99"/>
      <c r="AX325" s="99"/>
      <c r="AY325" s="99"/>
      <c r="AZ325" s="99"/>
      <c r="BA325" s="99"/>
      <c r="BB325" s="99"/>
      <c r="BC325" s="99"/>
      <c r="BD325" s="99"/>
      <c r="BE325" s="99"/>
      <c r="BF325" s="99"/>
      <c r="BG325" s="99"/>
    </row>
    <row r="326" spans="2:59">
      <c r="B326" s="109">
        <v>175</v>
      </c>
      <c r="C326" s="99">
        <f t="shared" si="54"/>
        <v>6</v>
      </c>
      <c r="D326" s="110">
        <f t="shared" si="55"/>
        <v>0</v>
      </c>
      <c r="F326" s="112">
        <v>1302</v>
      </c>
      <c r="G326" s="202">
        <f t="shared" ref="G326:G389" si="56">IF(F326&lt;&gt;F325,1,G325+1)</f>
        <v>1</v>
      </c>
      <c r="H326" s="10">
        <v>1</v>
      </c>
      <c r="AB326" s="123">
        <f t="shared" si="53"/>
        <v>325</v>
      </c>
      <c r="AC326">
        <f t="shared" ca="1" si="52"/>
        <v>1</v>
      </c>
      <c r="AD326" s="112">
        <v>1276</v>
      </c>
      <c r="AE326" s="109">
        <f ca="1">SUM(INDIRECT(CONCATENATE(AA$5,AB326+1)):INDIRECT(CONCATENATE(AA$6,AB326+1)))</f>
        <v>1</v>
      </c>
      <c r="AF326" s="117">
        <f>IF(ISNA(MATCH(AD326,'Overlap Study'!BU$62:BU$157,0)),0,1)</f>
        <v>0</v>
      </c>
      <c r="AG326" s="99">
        <f>IF(ISNA(MATCH(AD326,'Overlap Study'!BJ$62:BJ$157,0)),0,1)</f>
        <v>0</v>
      </c>
      <c r="AH326" s="99">
        <f>IF(ISNA(MATCH($AD326,'Overlap Study'!AZ$62:AZ$157,0)),0,1)</f>
        <v>0</v>
      </c>
      <c r="AI326" s="99">
        <f>IF(ISNA(MATCH($AD326,'Overlap Study'!AT$62:AT$157,0)),0,1)</f>
        <v>0</v>
      </c>
      <c r="AJ326" s="99">
        <f>IF(ISNA(MATCH($AD326,'Overlap Study'!AN$62:AN$157,0)),0,1)</f>
        <v>1</v>
      </c>
      <c r="AK326" s="110">
        <f>IF(ISNA(MATCH($AD326,'Overlap Study'!AH$62:AH$157,0)),0,1)</f>
        <v>0</v>
      </c>
      <c r="AL326" s="117">
        <f>IF(ISNA(MATCH($AD326,'Overlap Study'!AB$62:AB$157,0)),0,1)</f>
        <v>0</v>
      </c>
      <c r="AM326" s="99">
        <f>IF(ISNA(MATCH($AD326,'Overlap Study'!V$62:V$157,0)),0,1)</f>
        <v>0</v>
      </c>
      <c r="AN326" s="99">
        <f>IF(ISNA(MATCH($AD326,'Overlap Study'!P$62:P$157,0)),0,1)</f>
        <v>0</v>
      </c>
      <c r="AO326" s="99">
        <f>IF(ISNA(MATCH($AD326,'Overlap Study'!H$53:H$132,0)),0,1)</f>
        <v>0</v>
      </c>
      <c r="AP326" s="110">
        <f>IF(ISNA(MATCH($AD326,'Overlap Study'!B$53:B$100,0)),0,1)</f>
        <v>0</v>
      </c>
      <c r="AT326" s="99"/>
      <c r="AU326" s="99"/>
      <c r="AV326" s="99"/>
      <c r="AW326" s="99"/>
      <c r="AX326" s="99"/>
      <c r="AY326" s="99"/>
      <c r="AZ326" s="99"/>
      <c r="BA326" s="99"/>
      <c r="BB326" s="99"/>
      <c r="BC326" s="99"/>
      <c r="BD326" s="99"/>
      <c r="BE326" s="99"/>
      <c r="BF326" s="99"/>
      <c r="BG326" s="99"/>
    </row>
    <row r="327" spans="2:59">
      <c r="B327" s="109">
        <v>175</v>
      </c>
      <c r="C327" s="99">
        <f t="shared" si="54"/>
        <v>7</v>
      </c>
      <c r="D327" s="110">
        <f t="shared" si="55"/>
        <v>0</v>
      </c>
      <c r="F327" s="211">
        <v>1306</v>
      </c>
      <c r="G327" s="202">
        <f t="shared" si="56"/>
        <v>1</v>
      </c>
      <c r="H327" s="10">
        <v>1</v>
      </c>
      <c r="AB327" s="123">
        <f t="shared" si="53"/>
        <v>326</v>
      </c>
      <c r="AC327">
        <f t="shared" ca="1" si="52"/>
        <v>1</v>
      </c>
      <c r="AD327" s="111">
        <v>1280</v>
      </c>
      <c r="AE327" s="109">
        <f ca="1">SUM(INDIRECT(CONCATENATE(AA$5,AB327+1)):INDIRECT(CONCATENATE(AA$6,AB327+1)))</f>
        <v>1</v>
      </c>
      <c r="AF327" s="117">
        <f>IF(ISNA(MATCH(AD327,'Overlap Study'!BU$62:BU$157,0)),0,1)</f>
        <v>0</v>
      </c>
      <c r="AG327" s="99">
        <f>IF(ISNA(MATCH(AD327,'Overlap Study'!BJ$62:BJ$157,0)),0,1)</f>
        <v>0</v>
      </c>
      <c r="AH327" s="99">
        <f>IF(ISNA(MATCH($AD327,'Overlap Study'!AZ$62:AZ$157,0)),0,1)</f>
        <v>0</v>
      </c>
      <c r="AI327" s="99">
        <f>IF(ISNA(MATCH($AD327,'Overlap Study'!AT$62:AT$157,0)),0,1)</f>
        <v>0</v>
      </c>
      <c r="AJ327" s="99">
        <f>IF(ISNA(MATCH($AD327,'Overlap Study'!AN$62:AN$157,0)),0,1)</f>
        <v>0</v>
      </c>
      <c r="AK327" s="110">
        <f>IF(ISNA(MATCH($AD327,'Overlap Study'!AH$62:AH$157,0)),0,1)</f>
        <v>1</v>
      </c>
      <c r="AL327" s="117">
        <f>IF(ISNA(MATCH($AD327,'Overlap Study'!AB$62:AB$157,0)),0,1)</f>
        <v>0</v>
      </c>
      <c r="AM327" s="99">
        <f>IF(ISNA(MATCH($AD327,'Overlap Study'!V$62:V$157,0)),0,1)</f>
        <v>0</v>
      </c>
      <c r="AN327" s="99">
        <f>IF(ISNA(MATCH($AD327,'Overlap Study'!P$62:P$157,0)),0,1)</f>
        <v>0</v>
      </c>
      <c r="AO327" s="99">
        <f>IF(ISNA(MATCH($AD327,'Overlap Study'!H$53:H$132,0)),0,1)</f>
        <v>0</v>
      </c>
      <c r="AP327" s="110">
        <f>IF(ISNA(MATCH($AD327,'Overlap Study'!B$53:B$100,0)),0,1)</f>
        <v>0</v>
      </c>
      <c r="AT327" s="99"/>
      <c r="AU327" s="99"/>
      <c r="AV327" s="99"/>
      <c r="AW327" s="99"/>
      <c r="AX327" s="99"/>
      <c r="AY327" s="99"/>
      <c r="AZ327" s="99"/>
      <c r="BA327" s="99"/>
      <c r="BB327" s="99"/>
      <c r="BC327" s="99"/>
      <c r="BD327" s="99"/>
      <c r="BE327" s="99"/>
      <c r="BF327" s="99"/>
      <c r="BG327" s="99"/>
    </row>
    <row r="328" spans="2:59">
      <c r="B328" s="112">
        <v>175</v>
      </c>
      <c r="C328" s="99">
        <f t="shared" si="54"/>
        <v>8</v>
      </c>
      <c r="D328" s="110">
        <f t="shared" si="55"/>
        <v>0</v>
      </c>
      <c r="F328" s="109">
        <v>1311</v>
      </c>
      <c r="G328" s="202">
        <f t="shared" si="56"/>
        <v>1</v>
      </c>
      <c r="H328" s="10">
        <v>1</v>
      </c>
      <c r="AB328" s="123">
        <f t="shared" si="53"/>
        <v>327</v>
      </c>
      <c r="AC328">
        <f t="shared" ca="1" si="52"/>
        <v>1</v>
      </c>
      <c r="AD328" s="112">
        <v>1302</v>
      </c>
      <c r="AE328" s="109">
        <f ca="1">SUM(INDIRECT(CONCATENATE(AA$5,AB328+1)):INDIRECT(CONCATENATE(AA$6,AB328+1)))</f>
        <v>1</v>
      </c>
      <c r="AF328" s="117">
        <f>IF(ISNA(MATCH(AD328,'Overlap Study'!BU$62:BU$157,0)),0,1)</f>
        <v>0</v>
      </c>
      <c r="AG328" s="99">
        <f>IF(ISNA(MATCH(AD328,'Overlap Study'!BJ$62:BJ$157,0)),0,1)</f>
        <v>0</v>
      </c>
      <c r="AH328" s="99">
        <f>IF(ISNA(MATCH($AD328,'Overlap Study'!AZ$62:AZ$157,0)),0,1)</f>
        <v>0</v>
      </c>
      <c r="AI328" s="99">
        <f>IF(ISNA(MATCH($AD328,'Overlap Study'!AT$62:AT$157,0)),0,1)</f>
        <v>1</v>
      </c>
      <c r="AJ328" s="99">
        <f>IF(ISNA(MATCH($AD328,'Overlap Study'!AN$62:AN$157,0)),0,1)</f>
        <v>0</v>
      </c>
      <c r="AK328" s="110">
        <f>IF(ISNA(MATCH($AD328,'Overlap Study'!AH$62:AH$157,0)),0,1)</f>
        <v>0</v>
      </c>
      <c r="AL328" s="117">
        <f>IF(ISNA(MATCH($AD328,'Overlap Study'!AB$62:AB$157,0)),0,1)</f>
        <v>0</v>
      </c>
      <c r="AM328" s="99">
        <f>IF(ISNA(MATCH($AD328,'Overlap Study'!V$62:V$157,0)),0,1)</f>
        <v>0</v>
      </c>
      <c r="AN328" s="99">
        <f>IF(ISNA(MATCH($AD328,'Overlap Study'!P$62:P$157,0)),0,1)</f>
        <v>0</v>
      </c>
      <c r="AO328" s="99">
        <f>IF(ISNA(MATCH($AD328,'Overlap Study'!H$53:H$132,0)),0,1)</f>
        <v>0</v>
      </c>
      <c r="AP328" s="110">
        <f>IF(ISNA(MATCH($AD328,'Overlap Study'!B$53:B$100,0)),0,1)</f>
        <v>0</v>
      </c>
      <c r="AT328" s="99"/>
      <c r="AU328" s="99"/>
      <c r="AV328" s="99"/>
      <c r="AW328" s="99"/>
      <c r="AX328" s="99"/>
      <c r="AY328" s="99"/>
      <c r="AZ328" s="99"/>
      <c r="BA328" s="99"/>
      <c r="BB328" s="99"/>
      <c r="BC328" s="99"/>
      <c r="BD328" s="99"/>
      <c r="BE328" s="99"/>
      <c r="BF328" s="99"/>
      <c r="BG328" s="99"/>
    </row>
    <row r="329" spans="2:59">
      <c r="B329" s="109">
        <v>175</v>
      </c>
      <c r="C329" s="99">
        <f t="shared" si="54"/>
        <v>9</v>
      </c>
      <c r="D329" s="110">
        <f t="shared" si="55"/>
        <v>0</v>
      </c>
      <c r="F329" s="211">
        <v>1318</v>
      </c>
      <c r="G329" s="202">
        <f t="shared" si="56"/>
        <v>1</v>
      </c>
      <c r="H329" s="10">
        <v>1</v>
      </c>
      <c r="AB329" s="123">
        <f t="shared" si="53"/>
        <v>328</v>
      </c>
      <c r="AC329">
        <f t="shared" ca="1" si="52"/>
        <v>1</v>
      </c>
      <c r="AD329" s="211">
        <v>1306</v>
      </c>
      <c r="AE329" s="109">
        <f ca="1">SUM(INDIRECT(CONCATENATE(AA$5,AB329+1)):INDIRECT(CONCATENATE(AA$6,AB329+1)))</f>
        <v>1</v>
      </c>
      <c r="AF329" s="117">
        <f>IF(ISNA(MATCH(AD329,'Overlap Study'!BU$62:BU$157,0)),0,1)</f>
        <v>1</v>
      </c>
      <c r="AG329" s="99">
        <f>IF(ISNA(MATCH(AD329,'Overlap Study'!BJ$62:BJ$157,0)),0,1)</f>
        <v>0</v>
      </c>
      <c r="AH329" s="99">
        <f>IF(ISNA(MATCH($AD329,'Overlap Study'!AZ$62:AZ$157,0)),0,1)</f>
        <v>0</v>
      </c>
      <c r="AI329" s="99">
        <f>IF(ISNA(MATCH($AD329,'Overlap Study'!AT$62:AT$157,0)),0,1)</f>
        <v>0</v>
      </c>
      <c r="AJ329" s="99">
        <f>IF(ISNA(MATCH($AD329,'Overlap Study'!AN$62:AN$157,0)),0,1)</f>
        <v>0</v>
      </c>
      <c r="AK329" s="110">
        <f>IF(ISNA(MATCH($AD329,'Overlap Study'!AH$62:AH$157,0)),0,1)</f>
        <v>0</v>
      </c>
      <c r="AL329" s="117">
        <f>IF(ISNA(MATCH($AD329,'Overlap Study'!AB$62:AB$157,0)),0,1)</f>
        <v>0</v>
      </c>
      <c r="AM329" s="99">
        <f>IF(ISNA(MATCH($AD329,'Overlap Study'!V$62:V$157,0)),0,1)</f>
        <v>0</v>
      </c>
      <c r="AN329" s="99">
        <f>IF(ISNA(MATCH($AD329,'Overlap Study'!P$62:P$157,0)),0,1)</f>
        <v>0</v>
      </c>
      <c r="AO329" s="99">
        <f>IF(ISNA(MATCH($AD329,'Overlap Study'!H$53:H$132,0)),0,1)</f>
        <v>0</v>
      </c>
      <c r="AP329" s="110">
        <f>IF(ISNA(MATCH($AD329,'Overlap Study'!B$53:B$100,0)),0,1)</f>
        <v>0</v>
      </c>
      <c r="AT329" s="99"/>
      <c r="AU329" s="99"/>
      <c r="AV329" s="99"/>
      <c r="AW329" s="99"/>
      <c r="AX329" s="99"/>
      <c r="AY329" s="99"/>
      <c r="AZ329" s="99"/>
      <c r="BA329" s="99"/>
      <c r="BB329" s="99"/>
      <c r="BC329" s="99"/>
      <c r="BD329" s="99"/>
      <c r="BE329" s="99"/>
      <c r="BF329" s="99"/>
      <c r="BG329" s="99"/>
    </row>
    <row r="330" spans="2:59">
      <c r="B330" s="211">
        <v>175</v>
      </c>
      <c r="C330" s="99">
        <f t="shared" si="54"/>
        <v>10</v>
      </c>
      <c r="D330" s="110">
        <f t="shared" si="55"/>
        <v>0</v>
      </c>
      <c r="F330" s="109">
        <v>1323</v>
      </c>
      <c r="G330" s="202">
        <f t="shared" si="56"/>
        <v>1</v>
      </c>
      <c r="H330" s="10">
        <v>1</v>
      </c>
      <c r="AB330" s="123">
        <f t="shared" si="53"/>
        <v>329</v>
      </c>
      <c r="AC330">
        <f t="shared" ca="1" si="52"/>
        <v>1</v>
      </c>
      <c r="AD330" s="109">
        <v>1311</v>
      </c>
      <c r="AE330" s="109">
        <f ca="1">SUM(INDIRECT(CONCATENATE(AA$5,AB330+1)):INDIRECT(CONCATENATE(AA$6,AB330+1)))</f>
        <v>1</v>
      </c>
      <c r="AF330" s="117">
        <f>IF(ISNA(MATCH(AD330,'Overlap Study'!BU$62:BU$157,0)),0,1)</f>
        <v>0</v>
      </c>
      <c r="AG330" s="99">
        <f>IF(ISNA(MATCH(AD330,'Overlap Study'!BJ$62:BJ$157,0)),0,1)</f>
        <v>0</v>
      </c>
      <c r="AH330" s="99">
        <f>IF(ISNA(MATCH($AD330,'Overlap Study'!AZ$62:AZ$157,0)),0,1)</f>
        <v>0</v>
      </c>
      <c r="AI330" s="99">
        <f>IF(ISNA(MATCH($AD330,'Overlap Study'!AT$62:AT$157,0)),0,1)</f>
        <v>1</v>
      </c>
      <c r="AJ330" s="99">
        <f>IF(ISNA(MATCH($AD330,'Overlap Study'!AN$62:AN$157,0)),0,1)</f>
        <v>0</v>
      </c>
      <c r="AK330" s="110">
        <f>IF(ISNA(MATCH($AD330,'Overlap Study'!AH$62:AH$157,0)),0,1)</f>
        <v>0</v>
      </c>
      <c r="AL330" s="117">
        <f>IF(ISNA(MATCH($AD330,'Overlap Study'!AB$62:AB$157,0)),0,1)</f>
        <v>0</v>
      </c>
      <c r="AM330" s="99">
        <f>IF(ISNA(MATCH($AD330,'Overlap Study'!V$62:V$157,0)),0,1)</f>
        <v>0</v>
      </c>
      <c r="AN330" s="99">
        <f>IF(ISNA(MATCH($AD330,'Overlap Study'!P$62:P$157,0)),0,1)</f>
        <v>0</v>
      </c>
      <c r="AO330" s="99">
        <f>IF(ISNA(MATCH($AD330,'Overlap Study'!H$53:H$132,0)),0,1)</f>
        <v>0</v>
      </c>
      <c r="AP330" s="110">
        <f>IF(ISNA(MATCH($AD330,'Overlap Study'!B$53:B$100,0)),0,1)</f>
        <v>0</v>
      </c>
      <c r="AT330" s="99"/>
      <c r="AU330" s="99"/>
      <c r="AV330" s="99"/>
      <c r="AW330" s="99"/>
      <c r="AX330" s="99"/>
      <c r="AY330" s="99"/>
      <c r="AZ330" s="99"/>
      <c r="BA330" s="99"/>
      <c r="BB330" s="99"/>
      <c r="BC330" s="99"/>
      <c r="BD330" s="99"/>
      <c r="BE330" s="99"/>
      <c r="BF330" s="99"/>
      <c r="BG330" s="99"/>
    </row>
    <row r="331" spans="2:59">
      <c r="B331" s="211">
        <v>175</v>
      </c>
      <c r="C331" s="99">
        <f t="shared" si="54"/>
        <v>11</v>
      </c>
      <c r="D331" s="110">
        <f t="shared" si="55"/>
        <v>11</v>
      </c>
      <c r="F331" s="211">
        <v>1332</v>
      </c>
      <c r="G331" s="202">
        <f t="shared" si="56"/>
        <v>1</v>
      </c>
      <c r="H331" s="10">
        <v>1</v>
      </c>
      <c r="AB331" s="123">
        <f t="shared" si="53"/>
        <v>330</v>
      </c>
      <c r="AC331">
        <f t="shared" ca="1" si="52"/>
        <v>1</v>
      </c>
      <c r="AD331" s="211">
        <v>1318</v>
      </c>
      <c r="AE331" s="109">
        <f ca="1">SUM(INDIRECT(CONCATENATE(AA$5,AB331+1)):INDIRECT(CONCATENATE(AA$6,AB331+1)))</f>
        <v>1</v>
      </c>
      <c r="AF331" s="117">
        <f>IF(ISNA(MATCH(AD331,'Overlap Study'!BU$62:BU$157,0)),0,1)</f>
        <v>0</v>
      </c>
      <c r="AG331" s="99">
        <f>IF(ISNA(MATCH(AD331,'Overlap Study'!BJ$62:BJ$157,0)),0,1)</f>
        <v>1</v>
      </c>
      <c r="AH331" s="99">
        <f>IF(ISNA(MATCH($AD331,'Overlap Study'!AZ$62:AZ$157,0)),0,1)</f>
        <v>0</v>
      </c>
      <c r="AI331" s="99">
        <f>IF(ISNA(MATCH($AD331,'Overlap Study'!AT$62:AT$157,0)),0,1)</f>
        <v>0</v>
      </c>
      <c r="AJ331" s="99">
        <f>IF(ISNA(MATCH($AD331,'Overlap Study'!AN$62:AN$157,0)),0,1)</f>
        <v>0</v>
      </c>
      <c r="AK331" s="110">
        <f>IF(ISNA(MATCH($AD331,'Overlap Study'!AH$62:AH$157,0)),0,1)</f>
        <v>0</v>
      </c>
      <c r="AL331" s="117">
        <f>IF(ISNA(MATCH($AD331,'Overlap Study'!AB$62:AB$157,0)),0,1)</f>
        <v>0</v>
      </c>
      <c r="AM331" s="99">
        <f>IF(ISNA(MATCH($AD331,'Overlap Study'!V$62:V$157,0)),0,1)</f>
        <v>0</v>
      </c>
      <c r="AN331" s="99">
        <f>IF(ISNA(MATCH($AD331,'Overlap Study'!P$62:P$157,0)),0,1)</f>
        <v>0</v>
      </c>
      <c r="AO331" s="99">
        <f>IF(ISNA(MATCH($AD331,'Overlap Study'!H$53:H$132,0)),0,1)</f>
        <v>0</v>
      </c>
      <c r="AP331" s="110">
        <f>IF(ISNA(MATCH($AD331,'Overlap Study'!B$53:B$100,0)),0,1)</f>
        <v>0</v>
      </c>
      <c r="AT331" s="99"/>
      <c r="AU331" s="99"/>
      <c r="AV331" s="99"/>
      <c r="AW331" s="99"/>
      <c r="AX331" s="99"/>
      <c r="AY331" s="99"/>
      <c r="AZ331" s="99"/>
      <c r="BA331" s="99"/>
      <c r="BB331" s="99"/>
      <c r="BC331" s="99"/>
      <c r="BD331" s="99"/>
      <c r="BE331" s="99"/>
      <c r="BF331" s="99"/>
      <c r="BG331" s="99"/>
    </row>
    <row r="332" spans="2:59">
      <c r="B332" s="109">
        <v>176</v>
      </c>
      <c r="C332" s="99">
        <f t="shared" si="54"/>
        <v>1</v>
      </c>
      <c r="D332" s="110">
        <f t="shared" si="55"/>
        <v>0</v>
      </c>
      <c r="F332" s="109">
        <v>1369</v>
      </c>
      <c r="G332" s="202">
        <f t="shared" si="56"/>
        <v>1</v>
      </c>
      <c r="H332" s="10">
        <v>1</v>
      </c>
      <c r="AB332" s="123">
        <f t="shared" si="53"/>
        <v>331</v>
      </c>
      <c r="AC332">
        <f t="shared" ca="1" si="52"/>
        <v>1</v>
      </c>
      <c r="AD332" s="109">
        <v>1323</v>
      </c>
      <c r="AE332" s="109">
        <f ca="1">SUM(INDIRECT(CONCATENATE(AA$5,AB332+1)):INDIRECT(CONCATENATE(AA$6,AB332+1)))</f>
        <v>1</v>
      </c>
      <c r="AF332" s="117">
        <f>IF(ISNA(MATCH(AD332,'Overlap Study'!BU$62:BU$157,0)),0,1)</f>
        <v>0</v>
      </c>
      <c r="AG332" s="99">
        <f>IF(ISNA(MATCH(AD332,'Overlap Study'!BJ$62:BJ$157,0)),0,1)</f>
        <v>0</v>
      </c>
      <c r="AH332" s="99">
        <f>IF(ISNA(MATCH($AD332,'Overlap Study'!AZ$62:AZ$157,0)),0,1)</f>
        <v>0</v>
      </c>
      <c r="AI332" s="99">
        <f>IF(ISNA(MATCH($AD332,'Overlap Study'!AT$62:AT$157,0)),0,1)</f>
        <v>0</v>
      </c>
      <c r="AJ332" s="99">
        <f>IF(ISNA(MATCH($AD332,'Overlap Study'!AN$62:AN$157,0)),0,1)</f>
        <v>1</v>
      </c>
      <c r="AK332" s="110">
        <f>IF(ISNA(MATCH($AD332,'Overlap Study'!AH$62:AH$157,0)),0,1)</f>
        <v>0</v>
      </c>
      <c r="AL332" s="117">
        <f>IF(ISNA(MATCH($AD332,'Overlap Study'!AB$62:AB$157,0)),0,1)</f>
        <v>0</v>
      </c>
      <c r="AM332" s="99">
        <f>IF(ISNA(MATCH($AD332,'Overlap Study'!V$62:V$157,0)),0,1)</f>
        <v>0</v>
      </c>
      <c r="AN332" s="99">
        <f>IF(ISNA(MATCH($AD332,'Overlap Study'!P$62:P$157,0)),0,1)</f>
        <v>0</v>
      </c>
      <c r="AO332" s="99">
        <f>IF(ISNA(MATCH($AD332,'Overlap Study'!H$53:H$132,0)),0,1)</f>
        <v>0</v>
      </c>
      <c r="AP332" s="110">
        <f>IF(ISNA(MATCH($AD332,'Overlap Study'!B$53:B$100,0)),0,1)</f>
        <v>0</v>
      </c>
      <c r="AT332" s="99"/>
      <c r="AU332" s="99"/>
      <c r="AV332" s="99"/>
      <c r="AW332" s="99"/>
      <c r="AX332" s="99"/>
      <c r="AY332" s="99"/>
      <c r="AZ332" s="99"/>
      <c r="BA332" s="99"/>
      <c r="BB332" s="99"/>
      <c r="BC332" s="99"/>
      <c r="BD332" s="99"/>
      <c r="BE332" s="99"/>
      <c r="BF332" s="99"/>
      <c r="BG332" s="99"/>
    </row>
    <row r="333" spans="2:59">
      <c r="B333" s="109">
        <v>176</v>
      </c>
      <c r="C333" s="99">
        <f t="shared" si="54"/>
        <v>2</v>
      </c>
      <c r="D333" s="110">
        <f t="shared" si="55"/>
        <v>0</v>
      </c>
      <c r="F333" s="109">
        <v>1388</v>
      </c>
      <c r="G333" s="202">
        <f t="shared" si="56"/>
        <v>1</v>
      </c>
      <c r="H333" s="10">
        <v>1</v>
      </c>
      <c r="AB333" s="123">
        <f t="shared" si="53"/>
        <v>332</v>
      </c>
      <c r="AC333">
        <f t="shared" ca="1" si="52"/>
        <v>1</v>
      </c>
      <c r="AD333" s="211">
        <v>1332</v>
      </c>
      <c r="AE333" s="109">
        <f ca="1">SUM(INDIRECT(CONCATENATE(AA$5,AB333+1)):INDIRECT(CONCATENATE(AA$6,AB333+1)))</f>
        <v>1</v>
      </c>
      <c r="AF333" s="117">
        <f>IF(ISNA(MATCH(AD333,'Overlap Study'!BU$62:BU$157,0)),0,1)</f>
        <v>0</v>
      </c>
      <c r="AG333" s="99">
        <f>IF(ISNA(MATCH(AD333,'Overlap Study'!BJ$62:BJ$157,0)),0,1)</f>
        <v>1</v>
      </c>
      <c r="AH333" s="99">
        <f>IF(ISNA(MATCH($AD333,'Overlap Study'!AZ$62:AZ$157,0)),0,1)</f>
        <v>0</v>
      </c>
      <c r="AI333" s="99">
        <f>IF(ISNA(MATCH($AD333,'Overlap Study'!AT$62:AT$157,0)),0,1)</f>
        <v>0</v>
      </c>
      <c r="AJ333" s="99">
        <f>IF(ISNA(MATCH($AD333,'Overlap Study'!AN$62:AN$157,0)),0,1)</f>
        <v>0</v>
      </c>
      <c r="AK333" s="110">
        <f>IF(ISNA(MATCH($AD333,'Overlap Study'!AH$62:AH$157,0)),0,1)</f>
        <v>0</v>
      </c>
      <c r="AL333" s="117">
        <f>IF(ISNA(MATCH($AD333,'Overlap Study'!AB$62:AB$157,0)),0,1)</f>
        <v>0</v>
      </c>
      <c r="AM333" s="99">
        <f>IF(ISNA(MATCH($AD333,'Overlap Study'!V$62:V$157,0)),0,1)</f>
        <v>0</v>
      </c>
      <c r="AN333" s="99">
        <f>IF(ISNA(MATCH($AD333,'Overlap Study'!P$62:P$157,0)),0,1)</f>
        <v>0</v>
      </c>
      <c r="AO333" s="99">
        <f>IF(ISNA(MATCH($AD333,'Overlap Study'!H$53:H$132,0)),0,1)</f>
        <v>0</v>
      </c>
      <c r="AP333" s="110">
        <f>IF(ISNA(MATCH($AD333,'Overlap Study'!B$53:B$100,0)),0,1)</f>
        <v>0</v>
      </c>
      <c r="AT333" s="99"/>
      <c r="AU333" s="99"/>
      <c r="AV333" s="99"/>
      <c r="AW333" s="99"/>
      <c r="AX333" s="99"/>
      <c r="AY333" s="99"/>
      <c r="AZ333" s="99"/>
      <c r="BA333" s="99"/>
      <c r="BB333" s="99"/>
      <c r="BC333" s="99"/>
      <c r="BD333" s="99"/>
      <c r="BE333" s="99"/>
      <c r="BF333" s="99"/>
      <c r="BG333" s="99"/>
    </row>
    <row r="334" spans="2:59">
      <c r="B334" s="109">
        <v>176</v>
      </c>
      <c r="C334" s="99">
        <f t="shared" si="54"/>
        <v>3</v>
      </c>
      <c r="D334" s="110">
        <f t="shared" si="55"/>
        <v>0</v>
      </c>
      <c r="F334" s="109">
        <v>1391</v>
      </c>
      <c r="G334" s="202">
        <f t="shared" si="56"/>
        <v>1</v>
      </c>
      <c r="H334" s="10">
        <v>1</v>
      </c>
      <c r="AB334" s="123">
        <f t="shared" si="53"/>
        <v>333</v>
      </c>
      <c r="AC334">
        <f t="shared" ca="1" si="52"/>
        <v>1</v>
      </c>
      <c r="AD334" s="109">
        <v>1369</v>
      </c>
      <c r="AE334" s="109">
        <f ca="1">SUM(INDIRECT(CONCATENATE(AA$5,AB334+1)):INDIRECT(CONCATENATE(AA$6,AB334+1)))</f>
        <v>1</v>
      </c>
      <c r="AF334" s="117">
        <f>IF(ISNA(MATCH(AD334,'Overlap Study'!BU$62:BU$157,0)),0,1)</f>
        <v>0</v>
      </c>
      <c r="AG334" s="99">
        <f>IF(ISNA(MATCH(AD334,'Overlap Study'!BJ$62:BJ$157,0)),0,1)</f>
        <v>0</v>
      </c>
      <c r="AH334" s="99">
        <f>IF(ISNA(MATCH($AD334,'Overlap Study'!AZ$62:AZ$157,0)),0,1)</f>
        <v>0</v>
      </c>
      <c r="AI334" s="99">
        <f>IF(ISNA(MATCH($AD334,'Overlap Study'!AT$62:AT$157,0)),0,1)</f>
        <v>1</v>
      </c>
      <c r="AJ334" s="99">
        <f>IF(ISNA(MATCH($AD334,'Overlap Study'!AN$62:AN$157,0)),0,1)</f>
        <v>0</v>
      </c>
      <c r="AK334" s="110">
        <f>IF(ISNA(MATCH($AD334,'Overlap Study'!AH$62:AH$157,0)),0,1)</f>
        <v>0</v>
      </c>
      <c r="AL334" s="117">
        <f>IF(ISNA(MATCH($AD334,'Overlap Study'!AB$62:AB$157,0)),0,1)</f>
        <v>0</v>
      </c>
      <c r="AM334" s="99">
        <f>IF(ISNA(MATCH($AD334,'Overlap Study'!V$62:V$157,0)),0,1)</f>
        <v>0</v>
      </c>
      <c r="AN334" s="99">
        <f>IF(ISNA(MATCH($AD334,'Overlap Study'!P$62:P$157,0)),0,1)</f>
        <v>0</v>
      </c>
      <c r="AO334" s="99">
        <f>IF(ISNA(MATCH($AD334,'Overlap Study'!H$53:H$132,0)),0,1)</f>
        <v>0</v>
      </c>
      <c r="AP334" s="110">
        <f>IF(ISNA(MATCH($AD334,'Overlap Study'!B$53:B$100,0)),0,1)</f>
        <v>0</v>
      </c>
      <c r="AT334" s="99"/>
      <c r="AU334" s="99"/>
      <c r="AV334" s="99"/>
      <c r="AW334" s="99"/>
      <c r="AX334" s="99"/>
      <c r="AY334" s="99"/>
      <c r="AZ334" s="99"/>
      <c r="BA334" s="99"/>
      <c r="BB334" s="99"/>
      <c r="BC334" s="99"/>
      <c r="BD334" s="99"/>
      <c r="BE334" s="99"/>
      <c r="BF334" s="99"/>
      <c r="BG334" s="99"/>
    </row>
    <row r="335" spans="2:59">
      <c r="B335" s="109">
        <v>176</v>
      </c>
      <c r="C335" s="99">
        <f t="shared" si="54"/>
        <v>4</v>
      </c>
      <c r="D335" s="110">
        <f t="shared" si="55"/>
        <v>0</v>
      </c>
      <c r="F335" s="109">
        <v>1402</v>
      </c>
      <c r="G335" s="202">
        <f t="shared" si="56"/>
        <v>1</v>
      </c>
      <c r="H335" s="10">
        <v>1</v>
      </c>
      <c r="AB335" s="123">
        <f t="shared" si="53"/>
        <v>334</v>
      </c>
      <c r="AC335">
        <f t="shared" ca="1" si="52"/>
        <v>1</v>
      </c>
      <c r="AD335" s="109">
        <v>1388</v>
      </c>
      <c r="AE335" s="109">
        <f ca="1">SUM(INDIRECT(CONCATENATE(AA$5,AB335+1)):INDIRECT(CONCATENATE(AA$6,AB335+1)))</f>
        <v>1</v>
      </c>
      <c r="AF335" s="117">
        <f>IF(ISNA(MATCH(AD335,'Overlap Study'!BU$62:BU$157,0)),0,1)</f>
        <v>0</v>
      </c>
      <c r="AG335" s="99">
        <f>IF(ISNA(MATCH(AD335,'Overlap Study'!BJ$62:BJ$157,0)),0,1)</f>
        <v>0</v>
      </c>
      <c r="AH335" s="99">
        <f>IF(ISNA(MATCH($AD335,'Overlap Study'!AZ$62:AZ$157,0)),0,1)</f>
        <v>0</v>
      </c>
      <c r="AI335" s="99">
        <f>IF(ISNA(MATCH($AD335,'Overlap Study'!AT$62:AT$157,0)),0,1)</f>
        <v>0</v>
      </c>
      <c r="AJ335" s="99">
        <f>IF(ISNA(MATCH($AD335,'Overlap Study'!AN$62:AN$157,0)),0,1)</f>
        <v>0</v>
      </c>
      <c r="AK335" s="110">
        <f>IF(ISNA(MATCH($AD335,'Overlap Study'!AH$62:AH$157,0)),0,1)</f>
        <v>0</v>
      </c>
      <c r="AL335" s="117">
        <f>IF(ISNA(MATCH($AD335,'Overlap Study'!AB$62:AB$157,0)),0,1)</f>
        <v>1</v>
      </c>
      <c r="AM335" s="99">
        <f>IF(ISNA(MATCH($AD335,'Overlap Study'!V$62:V$157,0)),0,1)</f>
        <v>0</v>
      </c>
      <c r="AN335" s="99">
        <f>IF(ISNA(MATCH($AD335,'Overlap Study'!P$62:P$157,0)),0,1)</f>
        <v>0</v>
      </c>
      <c r="AO335" s="99">
        <f>IF(ISNA(MATCH($AD335,'Overlap Study'!H$53:H$132,0)),0,1)</f>
        <v>0</v>
      </c>
      <c r="AP335" s="110">
        <f>IF(ISNA(MATCH($AD335,'Overlap Study'!B$53:B$100,0)),0,1)</f>
        <v>0</v>
      </c>
      <c r="AT335" s="99"/>
      <c r="AU335" s="99"/>
      <c r="AV335" s="99"/>
      <c r="AW335" s="99"/>
      <c r="AX335" s="99"/>
      <c r="AY335" s="99"/>
      <c r="AZ335" s="99"/>
      <c r="BA335" s="99"/>
      <c r="BB335" s="99"/>
      <c r="BC335" s="99"/>
      <c r="BD335" s="99"/>
      <c r="BE335" s="99"/>
      <c r="BF335" s="99"/>
      <c r="BG335" s="99"/>
    </row>
    <row r="336" spans="2:59">
      <c r="B336" s="109">
        <v>176</v>
      </c>
      <c r="C336" s="99">
        <f t="shared" si="54"/>
        <v>5</v>
      </c>
      <c r="D336" s="110">
        <f t="shared" si="55"/>
        <v>0</v>
      </c>
      <c r="F336" s="109">
        <v>1403</v>
      </c>
      <c r="G336" s="202">
        <f t="shared" si="56"/>
        <v>1</v>
      </c>
      <c r="H336" s="10">
        <v>1</v>
      </c>
      <c r="AB336" s="123">
        <f t="shared" si="53"/>
        <v>335</v>
      </c>
      <c r="AC336">
        <f t="shared" ca="1" si="52"/>
        <v>1</v>
      </c>
      <c r="AD336" s="109">
        <v>1391</v>
      </c>
      <c r="AE336" s="109">
        <f ca="1">SUM(INDIRECT(CONCATENATE(AA$5,AB336+1)):INDIRECT(CONCATENATE(AA$6,AB336+1)))</f>
        <v>1</v>
      </c>
      <c r="AF336" s="117">
        <f>IF(ISNA(MATCH(AD336,'Overlap Study'!BU$62:BU$157,0)),0,1)</f>
        <v>0</v>
      </c>
      <c r="AG336" s="99">
        <f>IF(ISNA(MATCH(AD336,'Overlap Study'!BJ$62:BJ$157,0)),0,1)</f>
        <v>0</v>
      </c>
      <c r="AH336" s="99">
        <f>IF(ISNA(MATCH($AD336,'Overlap Study'!AZ$62:AZ$157,0)),0,1)</f>
        <v>0</v>
      </c>
      <c r="AI336" s="99">
        <f>IF(ISNA(MATCH($AD336,'Overlap Study'!AT$62:AT$157,0)),0,1)</f>
        <v>0</v>
      </c>
      <c r="AJ336" s="99">
        <f>IF(ISNA(MATCH($AD336,'Overlap Study'!AN$62:AN$157,0)),0,1)</f>
        <v>0</v>
      </c>
      <c r="AK336" s="110">
        <f>IF(ISNA(MATCH($AD336,'Overlap Study'!AH$62:AH$157,0)),0,1)</f>
        <v>0</v>
      </c>
      <c r="AL336" s="117">
        <f>IF(ISNA(MATCH($AD336,'Overlap Study'!AB$62:AB$157,0)),0,1)</f>
        <v>1</v>
      </c>
      <c r="AM336" s="99">
        <f>IF(ISNA(MATCH($AD336,'Overlap Study'!V$62:V$157,0)),0,1)</f>
        <v>0</v>
      </c>
      <c r="AN336" s="99">
        <f>IF(ISNA(MATCH($AD336,'Overlap Study'!P$62:P$157,0)),0,1)</f>
        <v>0</v>
      </c>
      <c r="AO336" s="99">
        <f>IF(ISNA(MATCH($AD336,'Overlap Study'!H$53:H$132,0)),0,1)</f>
        <v>0</v>
      </c>
      <c r="AP336" s="110">
        <f>IF(ISNA(MATCH($AD336,'Overlap Study'!B$53:B$100,0)),0,1)</f>
        <v>0</v>
      </c>
      <c r="AT336" s="99"/>
      <c r="AU336" s="99"/>
      <c r="AV336" s="99"/>
      <c r="AW336" s="99"/>
      <c r="AX336" s="99"/>
      <c r="AY336" s="99"/>
      <c r="AZ336" s="99"/>
      <c r="BA336" s="99"/>
      <c r="BB336" s="99"/>
      <c r="BC336" s="99"/>
      <c r="BD336" s="99"/>
      <c r="BE336" s="99"/>
      <c r="BF336" s="99"/>
      <c r="BG336" s="99"/>
    </row>
    <row r="337" spans="2:59">
      <c r="B337" s="109">
        <v>176</v>
      </c>
      <c r="C337" s="99">
        <f t="shared" si="54"/>
        <v>6</v>
      </c>
      <c r="D337" s="110">
        <f t="shared" si="55"/>
        <v>0</v>
      </c>
      <c r="F337" s="109">
        <v>1405</v>
      </c>
      <c r="G337" s="202">
        <f t="shared" si="56"/>
        <v>1</v>
      </c>
      <c r="H337" s="10">
        <v>1</v>
      </c>
      <c r="AB337" s="123">
        <f t="shared" si="53"/>
        <v>336</v>
      </c>
      <c r="AC337">
        <f t="shared" ca="1" si="52"/>
        <v>1</v>
      </c>
      <c r="AD337" s="109">
        <v>1402</v>
      </c>
      <c r="AE337" s="109">
        <f ca="1">SUM(INDIRECT(CONCATENATE(AA$5,AB337+1)):INDIRECT(CONCATENATE(AA$6,AB337+1)))</f>
        <v>1</v>
      </c>
      <c r="AF337" s="117">
        <f>IF(ISNA(MATCH(AD337,'Overlap Study'!BU$62:BU$157,0)),0,1)</f>
        <v>0</v>
      </c>
      <c r="AG337" s="99">
        <f>IF(ISNA(MATCH(AD337,'Overlap Study'!BJ$62:BJ$157,0)),0,1)</f>
        <v>0</v>
      </c>
      <c r="AH337" s="99">
        <f>IF(ISNA(MATCH($AD337,'Overlap Study'!AZ$62:AZ$157,0)),0,1)</f>
        <v>0</v>
      </c>
      <c r="AI337" s="99">
        <f>IF(ISNA(MATCH($AD337,'Overlap Study'!AT$62:AT$157,0)),0,1)</f>
        <v>0</v>
      </c>
      <c r="AJ337" s="99">
        <f>IF(ISNA(MATCH($AD337,'Overlap Study'!AN$62:AN$157,0)),0,1)</f>
        <v>0</v>
      </c>
      <c r="AK337" s="110">
        <f>IF(ISNA(MATCH($AD337,'Overlap Study'!AH$62:AH$157,0)),0,1)</f>
        <v>1</v>
      </c>
      <c r="AL337" s="117">
        <f>IF(ISNA(MATCH($AD337,'Overlap Study'!AB$62:AB$157,0)),0,1)</f>
        <v>0</v>
      </c>
      <c r="AM337" s="99">
        <f>IF(ISNA(MATCH($AD337,'Overlap Study'!V$62:V$157,0)),0,1)</f>
        <v>0</v>
      </c>
      <c r="AN337" s="99">
        <f>IF(ISNA(MATCH($AD337,'Overlap Study'!P$62:P$157,0)),0,1)</f>
        <v>0</v>
      </c>
      <c r="AO337" s="99">
        <f>IF(ISNA(MATCH($AD337,'Overlap Study'!H$53:H$132,0)),0,1)</f>
        <v>0</v>
      </c>
      <c r="AP337" s="110">
        <f>IF(ISNA(MATCH($AD337,'Overlap Study'!B$53:B$100,0)),0,1)</f>
        <v>0</v>
      </c>
      <c r="AT337" s="99"/>
      <c r="AU337" s="99"/>
      <c r="AV337" s="99"/>
      <c r="AW337" s="99"/>
      <c r="AX337" s="99"/>
      <c r="AY337" s="99"/>
      <c r="AZ337" s="99"/>
      <c r="BA337" s="99"/>
      <c r="BB337" s="99"/>
      <c r="BC337" s="99"/>
      <c r="BD337" s="99"/>
      <c r="BE337" s="99"/>
      <c r="BF337" s="99"/>
      <c r="BG337" s="99"/>
    </row>
    <row r="338" spans="2:59">
      <c r="B338" s="109">
        <v>176</v>
      </c>
      <c r="C338" s="99">
        <f t="shared" si="54"/>
        <v>7</v>
      </c>
      <c r="D338" s="110">
        <f t="shared" si="55"/>
        <v>0</v>
      </c>
      <c r="F338" s="109">
        <v>1425</v>
      </c>
      <c r="G338" s="202">
        <f t="shared" si="56"/>
        <v>1</v>
      </c>
      <c r="H338" s="10">
        <v>1</v>
      </c>
      <c r="AB338" s="123">
        <f t="shared" si="53"/>
        <v>337</v>
      </c>
      <c r="AC338">
        <f t="shared" ca="1" si="52"/>
        <v>1</v>
      </c>
      <c r="AD338" s="109">
        <v>1403</v>
      </c>
      <c r="AE338" s="109">
        <f ca="1">SUM(INDIRECT(CONCATENATE(AA$5,AB338+1)):INDIRECT(CONCATENATE(AA$6,AB338+1)))</f>
        <v>1</v>
      </c>
      <c r="AF338" s="117">
        <f>IF(ISNA(MATCH(AD338,'Overlap Study'!BU$62:BU$157,0)),0,1)</f>
        <v>0</v>
      </c>
      <c r="AG338" s="99">
        <f>IF(ISNA(MATCH(AD338,'Overlap Study'!BJ$62:BJ$157,0)),0,1)</f>
        <v>0</v>
      </c>
      <c r="AH338" s="99">
        <f>IF(ISNA(MATCH($AD338,'Overlap Study'!AZ$62:AZ$157,0)),0,1)</f>
        <v>0</v>
      </c>
      <c r="AI338" s="99">
        <f>IF(ISNA(MATCH($AD338,'Overlap Study'!AT$62:AT$157,0)),0,1)</f>
        <v>0</v>
      </c>
      <c r="AJ338" s="99">
        <f>IF(ISNA(MATCH($AD338,'Overlap Study'!AN$62:AN$157,0)),0,1)</f>
        <v>0</v>
      </c>
      <c r="AK338" s="110">
        <f>IF(ISNA(MATCH($AD338,'Overlap Study'!AH$62:AH$157,0)),0,1)</f>
        <v>0</v>
      </c>
      <c r="AL338" s="117">
        <f>IF(ISNA(MATCH($AD338,'Overlap Study'!AB$62:AB$157,0)),0,1)</f>
        <v>1</v>
      </c>
      <c r="AM338" s="99">
        <f>IF(ISNA(MATCH($AD338,'Overlap Study'!V$62:V$157,0)),0,1)</f>
        <v>0</v>
      </c>
      <c r="AN338" s="99">
        <f>IF(ISNA(MATCH($AD338,'Overlap Study'!P$62:P$157,0)),0,1)</f>
        <v>0</v>
      </c>
      <c r="AO338" s="99">
        <f>IF(ISNA(MATCH($AD338,'Overlap Study'!H$53:H$132,0)),0,1)</f>
        <v>0</v>
      </c>
      <c r="AP338" s="110">
        <f>IF(ISNA(MATCH($AD338,'Overlap Study'!B$53:B$100,0)),0,1)</f>
        <v>0</v>
      </c>
      <c r="AT338" s="99"/>
      <c r="AU338" s="99"/>
      <c r="AV338" s="99"/>
      <c r="AW338" s="99"/>
      <c r="AX338" s="99"/>
      <c r="AY338" s="99"/>
      <c r="AZ338" s="99"/>
      <c r="BA338" s="99"/>
      <c r="BB338" s="99"/>
      <c r="BC338" s="99"/>
      <c r="BD338" s="99"/>
      <c r="BE338" s="99"/>
      <c r="BF338" s="99"/>
      <c r="BG338" s="99"/>
    </row>
    <row r="339" spans="2:59">
      <c r="B339" s="109">
        <v>176</v>
      </c>
      <c r="C339" s="99">
        <f t="shared" si="54"/>
        <v>8</v>
      </c>
      <c r="D339" s="110">
        <f t="shared" si="55"/>
        <v>8</v>
      </c>
      <c r="F339" s="109">
        <v>1468</v>
      </c>
      <c r="G339" s="202">
        <f t="shared" si="56"/>
        <v>1</v>
      </c>
      <c r="H339" s="10">
        <v>1</v>
      </c>
      <c r="AB339" s="123">
        <f t="shared" si="53"/>
        <v>338</v>
      </c>
      <c r="AC339">
        <f t="shared" ca="1" si="52"/>
        <v>1</v>
      </c>
      <c r="AD339" s="109">
        <v>1405</v>
      </c>
      <c r="AE339" s="109">
        <f ca="1">SUM(INDIRECT(CONCATENATE(AA$5,AB339+1)):INDIRECT(CONCATENATE(AA$6,AB339+1)))</f>
        <v>1</v>
      </c>
      <c r="AF339" s="117">
        <f>IF(ISNA(MATCH(AD339,'Overlap Study'!BU$62:BU$157,0)),0,1)</f>
        <v>0</v>
      </c>
      <c r="AG339" s="99">
        <f>IF(ISNA(MATCH(AD339,'Overlap Study'!BJ$62:BJ$157,0)),0,1)</f>
        <v>0</v>
      </c>
      <c r="AH339" s="99">
        <f>IF(ISNA(MATCH($AD339,'Overlap Study'!AZ$62:AZ$157,0)),0,1)</f>
        <v>0</v>
      </c>
      <c r="AI339" s="99">
        <f>IF(ISNA(MATCH($AD339,'Overlap Study'!AT$62:AT$157,0)),0,1)</f>
        <v>0</v>
      </c>
      <c r="AJ339" s="99">
        <f>IF(ISNA(MATCH($AD339,'Overlap Study'!AN$62:AN$157,0)),0,1)</f>
        <v>0</v>
      </c>
      <c r="AK339" s="110">
        <f>IF(ISNA(MATCH($AD339,'Overlap Study'!AH$62:AH$157,0)),0,1)</f>
        <v>0</v>
      </c>
      <c r="AL339" s="117">
        <f>IF(ISNA(MATCH($AD339,'Overlap Study'!AB$62:AB$157,0)),0,1)</f>
        <v>1</v>
      </c>
      <c r="AM339" s="99">
        <f>IF(ISNA(MATCH($AD339,'Overlap Study'!V$62:V$157,0)),0,1)</f>
        <v>0</v>
      </c>
      <c r="AN339" s="99">
        <f>IF(ISNA(MATCH($AD339,'Overlap Study'!P$62:P$157,0)),0,1)</f>
        <v>0</v>
      </c>
      <c r="AO339" s="99">
        <f>IF(ISNA(MATCH($AD339,'Overlap Study'!H$53:H$132,0)),0,1)</f>
        <v>0</v>
      </c>
      <c r="AP339" s="110">
        <f>IF(ISNA(MATCH($AD339,'Overlap Study'!B$53:B$100,0)),0,1)</f>
        <v>0</v>
      </c>
      <c r="AT339" s="99"/>
      <c r="AU339" s="99"/>
      <c r="AV339" s="99"/>
      <c r="AW339" s="99"/>
      <c r="AX339" s="99"/>
      <c r="AY339" s="99"/>
      <c r="AZ339" s="99"/>
      <c r="BA339" s="99"/>
      <c r="BB339" s="99"/>
      <c r="BC339" s="99"/>
      <c r="BD339" s="99"/>
      <c r="BE339" s="99"/>
      <c r="BF339" s="99"/>
      <c r="BG339" s="99"/>
    </row>
    <row r="340" spans="2:59">
      <c r="B340" s="109">
        <v>177</v>
      </c>
      <c r="C340" s="99">
        <f t="shared" si="54"/>
        <v>1</v>
      </c>
      <c r="D340" s="110">
        <f t="shared" si="55"/>
        <v>0</v>
      </c>
      <c r="F340" s="109">
        <v>1501</v>
      </c>
      <c r="G340" s="202">
        <f t="shared" si="56"/>
        <v>1</v>
      </c>
      <c r="H340" s="10">
        <v>1</v>
      </c>
      <c r="AB340" s="123">
        <f t="shared" si="53"/>
        <v>339</v>
      </c>
      <c r="AC340">
        <f t="shared" ca="1" si="52"/>
        <v>1</v>
      </c>
      <c r="AD340" s="109">
        <v>1425</v>
      </c>
      <c r="AE340" s="109">
        <f ca="1">SUM(INDIRECT(CONCATENATE(AA$5,AB340+1)):INDIRECT(CONCATENATE(AA$6,AB340+1)))</f>
        <v>1</v>
      </c>
      <c r="AF340" s="117">
        <f>IF(ISNA(MATCH(AD340,'Overlap Study'!BU$62:BU$157,0)),0,1)</f>
        <v>0</v>
      </c>
      <c r="AG340" s="99">
        <f>IF(ISNA(MATCH(AD340,'Overlap Study'!BJ$62:BJ$157,0)),0,1)</f>
        <v>0</v>
      </c>
      <c r="AH340" s="99">
        <f>IF(ISNA(MATCH($AD340,'Overlap Study'!AZ$62:AZ$157,0)),0,1)</f>
        <v>0</v>
      </c>
      <c r="AI340" s="99">
        <f>IF(ISNA(MATCH($AD340,'Overlap Study'!AT$62:AT$157,0)),0,1)</f>
        <v>1</v>
      </c>
      <c r="AJ340" s="99">
        <f>IF(ISNA(MATCH($AD340,'Overlap Study'!AN$62:AN$157,0)),0,1)</f>
        <v>0</v>
      </c>
      <c r="AK340" s="110">
        <f>IF(ISNA(MATCH($AD340,'Overlap Study'!AH$62:AH$157,0)),0,1)</f>
        <v>0</v>
      </c>
      <c r="AL340" s="117">
        <f>IF(ISNA(MATCH($AD340,'Overlap Study'!AB$62:AB$157,0)),0,1)</f>
        <v>0</v>
      </c>
      <c r="AM340" s="99">
        <f>IF(ISNA(MATCH($AD340,'Overlap Study'!V$62:V$157,0)),0,1)</f>
        <v>0</v>
      </c>
      <c r="AN340" s="99">
        <f>IF(ISNA(MATCH($AD340,'Overlap Study'!P$62:P$157,0)),0,1)</f>
        <v>0</v>
      </c>
      <c r="AO340" s="99">
        <f>IF(ISNA(MATCH($AD340,'Overlap Study'!H$53:H$132,0)),0,1)</f>
        <v>0</v>
      </c>
      <c r="AP340" s="110">
        <f>IF(ISNA(MATCH($AD340,'Overlap Study'!B$53:B$100,0)),0,1)</f>
        <v>0</v>
      </c>
      <c r="AT340" s="99"/>
      <c r="AU340" s="99"/>
      <c r="AV340" s="99"/>
      <c r="AW340" s="99"/>
      <c r="AX340" s="99"/>
      <c r="AY340" s="99"/>
      <c r="AZ340" s="99"/>
      <c r="BA340" s="99"/>
      <c r="BB340" s="99"/>
      <c r="BC340" s="99"/>
      <c r="BD340" s="99"/>
      <c r="BE340" s="99"/>
      <c r="BF340" s="99"/>
      <c r="BG340" s="99"/>
    </row>
    <row r="341" spans="2:59">
      <c r="B341" s="109">
        <v>177</v>
      </c>
      <c r="C341" s="99">
        <f t="shared" si="54"/>
        <v>2</v>
      </c>
      <c r="D341" s="110">
        <f t="shared" si="55"/>
        <v>0</v>
      </c>
      <c r="F341" s="109">
        <v>1502</v>
      </c>
      <c r="G341" s="202">
        <f t="shared" si="56"/>
        <v>1</v>
      </c>
      <c r="H341" s="10">
        <v>1</v>
      </c>
      <c r="AB341" s="123">
        <f t="shared" si="53"/>
        <v>340</v>
      </c>
      <c r="AC341">
        <f t="shared" ca="1" si="52"/>
        <v>1</v>
      </c>
      <c r="AD341" s="109">
        <v>1468</v>
      </c>
      <c r="AE341" s="109">
        <f ca="1">SUM(INDIRECT(CONCATENATE(AA$5,AB341+1)):INDIRECT(CONCATENATE(AA$6,AB341+1)))</f>
        <v>1</v>
      </c>
      <c r="AF341" s="117">
        <f>IF(ISNA(MATCH(AD341,'Overlap Study'!BU$62:BU$157,0)),0,1)</f>
        <v>0</v>
      </c>
      <c r="AG341" s="99">
        <f>IF(ISNA(MATCH(AD341,'Overlap Study'!BJ$62:BJ$157,0)),0,1)</f>
        <v>0</v>
      </c>
      <c r="AH341" s="99">
        <f>IF(ISNA(MATCH($AD341,'Overlap Study'!AZ$62:AZ$157,0)),0,1)</f>
        <v>0</v>
      </c>
      <c r="AI341" s="99">
        <f>IF(ISNA(MATCH($AD341,'Overlap Study'!AT$62:AT$157,0)),0,1)</f>
        <v>0</v>
      </c>
      <c r="AJ341" s="99">
        <f>IF(ISNA(MATCH($AD341,'Overlap Study'!AN$62:AN$157,0)),0,1)</f>
        <v>1</v>
      </c>
      <c r="AK341" s="110">
        <f>IF(ISNA(MATCH($AD341,'Overlap Study'!AH$62:AH$157,0)),0,1)</f>
        <v>0</v>
      </c>
      <c r="AL341" s="117">
        <f>IF(ISNA(MATCH($AD341,'Overlap Study'!AB$62:AB$157,0)),0,1)</f>
        <v>0</v>
      </c>
      <c r="AM341" s="99">
        <f>IF(ISNA(MATCH($AD341,'Overlap Study'!V$62:V$157,0)),0,1)</f>
        <v>0</v>
      </c>
      <c r="AN341" s="99">
        <f>IF(ISNA(MATCH($AD341,'Overlap Study'!P$62:P$157,0)),0,1)</f>
        <v>0</v>
      </c>
      <c r="AO341" s="99">
        <f>IF(ISNA(MATCH($AD341,'Overlap Study'!H$53:H$132,0)),0,1)</f>
        <v>0</v>
      </c>
      <c r="AP341" s="110">
        <f>IF(ISNA(MATCH($AD341,'Overlap Study'!B$53:B$100,0)),0,1)</f>
        <v>0</v>
      </c>
      <c r="AT341" s="99"/>
      <c r="AU341" s="99"/>
      <c r="AV341" s="99"/>
      <c r="AW341" s="99"/>
      <c r="AX341" s="99"/>
      <c r="AY341" s="99"/>
      <c r="AZ341" s="99"/>
      <c r="BA341" s="99"/>
      <c r="BB341" s="99"/>
      <c r="BC341" s="99"/>
      <c r="BD341" s="99"/>
      <c r="BE341" s="99"/>
      <c r="BF341" s="99"/>
      <c r="BG341" s="99"/>
    </row>
    <row r="342" spans="2:59">
      <c r="B342" s="109">
        <v>177</v>
      </c>
      <c r="C342" s="99">
        <f t="shared" si="54"/>
        <v>3</v>
      </c>
      <c r="D342" s="110">
        <f t="shared" si="55"/>
        <v>0</v>
      </c>
      <c r="F342" s="112">
        <v>1510</v>
      </c>
      <c r="G342" s="202">
        <f t="shared" si="56"/>
        <v>1</v>
      </c>
      <c r="H342" s="10">
        <v>1</v>
      </c>
      <c r="AB342" s="123">
        <f t="shared" si="53"/>
        <v>341</v>
      </c>
      <c r="AC342">
        <f t="shared" ca="1" si="52"/>
        <v>1</v>
      </c>
      <c r="AD342" s="109">
        <v>1501</v>
      </c>
      <c r="AE342" s="109">
        <f ca="1">SUM(INDIRECT(CONCATENATE(AA$5,AB342+1)):INDIRECT(CONCATENATE(AA$6,AB342+1)))</f>
        <v>1</v>
      </c>
      <c r="AF342" s="117">
        <f>IF(ISNA(MATCH(AD342,'Overlap Study'!BU$62:BU$157,0)),0,1)</f>
        <v>0</v>
      </c>
      <c r="AG342" s="99">
        <f>IF(ISNA(MATCH(AD342,'Overlap Study'!BJ$62:BJ$157,0)),0,1)</f>
        <v>0</v>
      </c>
      <c r="AH342" s="99">
        <f>IF(ISNA(MATCH($AD342,'Overlap Study'!AZ$62:AZ$157,0)),0,1)</f>
        <v>0</v>
      </c>
      <c r="AI342" s="99">
        <f>IF(ISNA(MATCH($AD342,'Overlap Study'!AT$62:AT$157,0)),0,1)</f>
        <v>1</v>
      </c>
      <c r="AJ342" s="99">
        <f>IF(ISNA(MATCH($AD342,'Overlap Study'!AN$62:AN$157,0)),0,1)</f>
        <v>0</v>
      </c>
      <c r="AK342" s="110">
        <f>IF(ISNA(MATCH($AD342,'Overlap Study'!AH$62:AH$157,0)),0,1)</f>
        <v>0</v>
      </c>
      <c r="AL342" s="117">
        <f>IF(ISNA(MATCH($AD342,'Overlap Study'!AB$62:AB$157,0)),0,1)</f>
        <v>0</v>
      </c>
      <c r="AM342" s="99">
        <f>IF(ISNA(MATCH($AD342,'Overlap Study'!V$62:V$157,0)),0,1)</f>
        <v>0</v>
      </c>
      <c r="AN342" s="99">
        <f>IF(ISNA(MATCH($AD342,'Overlap Study'!P$62:P$157,0)),0,1)</f>
        <v>0</v>
      </c>
      <c r="AO342" s="99">
        <f>IF(ISNA(MATCH($AD342,'Overlap Study'!H$53:H$132,0)),0,1)</f>
        <v>0</v>
      </c>
      <c r="AP342" s="110">
        <f>IF(ISNA(MATCH($AD342,'Overlap Study'!B$53:B$100,0)),0,1)</f>
        <v>0</v>
      </c>
      <c r="AT342" s="99"/>
      <c r="AU342" s="99"/>
      <c r="AV342" s="99"/>
      <c r="AW342" s="99"/>
      <c r="AX342" s="99"/>
      <c r="AY342" s="99"/>
      <c r="AZ342" s="99"/>
      <c r="BA342" s="99"/>
      <c r="BB342" s="99"/>
      <c r="BC342" s="99"/>
      <c r="BD342" s="99"/>
      <c r="BE342" s="99"/>
      <c r="BF342" s="99"/>
      <c r="BG342" s="99"/>
    </row>
    <row r="343" spans="2:59">
      <c r="B343" s="109">
        <v>177</v>
      </c>
      <c r="C343" s="99">
        <f t="shared" si="54"/>
        <v>4</v>
      </c>
      <c r="D343" s="110">
        <f t="shared" si="55"/>
        <v>0</v>
      </c>
      <c r="F343" s="109">
        <v>1533</v>
      </c>
      <c r="G343" s="202">
        <f t="shared" si="56"/>
        <v>1</v>
      </c>
      <c r="H343" s="10">
        <v>1</v>
      </c>
      <c r="AB343" s="123">
        <f t="shared" si="53"/>
        <v>342</v>
      </c>
      <c r="AC343">
        <f t="shared" ca="1" si="52"/>
        <v>1</v>
      </c>
      <c r="AD343" s="109">
        <v>1502</v>
      </c>
      <c r="AE343" s="109">
        <f ca="1">SUM(INDIRECT(CONCATENATE(AA$5,AB343+1)):INDIRECT(CONCATENATE(AA$6,AB343+1)))</f>
        <v>1</v>
      </c>
      <c r="AF343" s="117">
        <f>IF(ISNA(MATCH(AD343,'Overlap Study'!BU$62:BU$157,0)),0,1)</f>
        <v>0</v>
      </c>
      <c r="AG343" s="99">
        <f>IF(ISNA(MATCH(AD343,'Overlap Study'!BJ$62:BJ$157,0)),0,1)</f>
        <v>0</v>
      </c>
      <c r="AH343" s="99">
        <f>IF(ISNA(MATCH($AD343,'Overlap Study'!AZ$62:AZ$157,0)),0,1)</f>
        <v>1</v>
      </c>
      <c r="AI343" s="99">
        <f>IF(ISNA(MATCH($AD343,'Overlap Study'!AT$62:AT$157,0)),0,1)</f>
        <v>0</v>
      </c>
      <c r="AJ343" s="99">
        <f>IF(ISNA(MATCH($AD343,'Overlap Study'!AN$62:AN$157,0)),0,1)</f>
        <v>0</v>
      </c>
      <c r="AK343" s="110">
        <f>IF(ISNA(MATCH($AD343,'Overlap Study'!AH$62:AH$157,0)),0,1)</f>
        <v>0</v>
      </c>
      <c r="AL343" s="117">
        <f>IF(ISNA(MATCH($AD343,'Overlap Study'!AB$62:AB$157,0)),0,1)</f>
        <v>0</v>
      </c>
      <c r="AM343" s="99">
        <f>IF(ISNA(MATCH($AD343,'Overlap Study'!V$62:V$157,0)),0,1)</f>
        <v>0</v>
      </c>
      <c r="AN343" s="99">
        <f>IF(ISNA(MATCH($AD343,'Overlap Study'!P$62:P$157,0)),0,1)</f>
        <v>0</v>
      </c>
      <c r="AO343" s="99">
        <f>IF(ISNA(MATCH($AD343,'Overlap Study'!H$53:H$132,0)),0,1)</f>
        <v>0</v>
      </c>
      <c r="AP343" s="110">
        <f>IF(ISNA(MATCH($AD343,'Overlap Study'!B$53:B$100,0)),0,1)</f>
        <v>0</v>
      </c>
      <c r="AT343" s="99"/>
      <c r="AU343" s="99"/>
      <c r="AV343" s="99"/>
      <c r="AW343" s="99"/>
      <c r="AX343" s="99"/>
      <c r="AY343" s="99"/>
      <c r="AZ343" s="99"/>
      <c r="BA343" s="99"/>
      <c r="BB343" s="99"/>
      <c r="BC343" s="99"/>
      <c r="BD343" s="99"/>
      <c r="BE343" s="99"/>
      <c r="BF343" s="99"/>
      <c r="BG343" s="99"/>
    </row>
    <row r="344" spans="2:59">
      <c r="B344" s="109">
        <v>177</v>
      </c>
      <c r="C344" s="99">
        <f t="shared" si="54"/>
        <v>5</v>
      </c>
      <c r="D344" s="110">
        <f t="shared" si="55"/>
        <v>0</v>
      </c>
      <c r="F344" s="211">
        <v>1555</v>
      </c>
      <c r="G344" s="202">
        <f t="shared" si="56"/>
        <v>1</v>
      </c>
      <c r="H344" s="10">
        <v>1</v>
      </c>
      <c r="AB344" s="123">
        <f t="shared" si="53"/>
        <v>343</v>
      </c>
      <c r="AC344">
        <f t="shared" ca="1" si="52"/>
        <v>1</v>
      </c>
      <c r="AD344" s="112">
        <v>1510</v>
      </c>
      <c r="AE344" s="109">
        <f ca="1">SUM(INDIRECT(CONCATENATE(AA$5,AB344+1)):INDIRECT(CONCATENATE(AA$6,AB344+1)))</f>
        <v>1</v>
      </c>
      <c r="AF344" s="117">
        <f>IF(ISNA(MATCH(AD344,'Overlap Study'!BU$62:BU$157,0)),0,1)</f>
        <v>0</v>
      </c>
      <c r="AG344" s="99">
        <f>IF(ISNA(MATCH(AD344,'Overlap Study'!BJ$62:BJ$157,0)),0,1)</f>
        <v>0</v>
      </c>
      <c r="AH344" s="99">
        <f>IF(ISNA(MATCH($AD344,'Overlap Study'!AZ$62:AZ$157,0)),0,1)</f>
        <v>0</v>
      </c>
      <c r="AI344" s="99">
        <f>IF(ISNA(MATCH($AD344,'Overlap Study'!AT$62:AT$157,0)),0,1)</f>
        <v>0</v>
      </c>
      <c r="AJ344" s="99">
        <f>IF(ISNA(MATCH($AD344,'Overlap Study'!AN$62:AN$157,0)),0,1)</f>
        <v>0</v>
      </c>
      <c r="AK344" s="110">
        <f>IF(ISNA(MATCH($AD344,'Overlap Study'!AH$62:AH$157,0)),0,1)</f>
        <v>1</v>
      </c>
      <c r="AL344" s="117">
        <f>IF(ISNA(MATCH($AD344,'Overlap Study'!AB$62:AB$157,0)),0,1)</f>
        <v>0</v>
      </c>
      <c r="AM344" s="99">
        <f>IF(ISNA(MATCH($AD344,'Overlap Study'!V$62:V$157,0)),0,1)</f>
        <v>0</v>
      </c>
      <c r="AN344" s="99">
        <f>IF(ISNA(MATCH($AD344,'Overlap Study'!P$62:P$157,0)),0,1)</f>
        <v>0</v>
      </c>
      <c r="AO344" s="99">
        <f>IF(ISNA(MATCH($AD344,'Overlap Study'!H$53:H$132,0)),0,1)</f>
        <v>0</v>
      </c>
      <c r="AP344" s="110">
        <f>IF(ISNA(MATCH($AD344,'Overlap Study'!B$53:B$100,0)),0,1)</f>
        <v>0</v>
      </c>
      <c r="AT344" s="99"/>
      <c r="AU344" s="99"/>
      <c r="AV344" s="99"/>
      <c r="AW344" s="99"/>
      <c r="AX344" s="99"/>
      <c r="AY344" s="99"/>
      <c r="AZ344" s="99"/>
      <c r="BA344" s="99"/>
      <c r="BB344" s="99"/>
      <c r="BC344" s="99"/>
      <c r="BD344" s="99"/>
      <c r="BE344" s="99"/>
      <c r="BF344" s="99"/>
      <c r="BG344" s="99"/>
    </row>
    <row r="345" spans="2:59">
      <c r="B345" s="109">
        <v>177</v>
      </c>
      <c r="C345" s="99">
        <f t="shared" si="54"/>
        <v>6</v>
      </c>
      <c r="D345" s="110">
        <f t="shared" si="55"/>
        <v>0</v>
      </c>
      <c r="F345" s="211">
        <v>1561</v>
      </c>
      <c r="G345" s="202">
        <f t="shared" si="56"/>
        <v>1</v>
      </c>
      <c r="H345" s="10">
        <v>1</v>
      </c>
      <c r="AB345" s="123">
        <f t="shared" si="53"/>
        <v>344</v>
      </c>
      <c r="AC345">
        <f t="shared" ca="1" si="52"/>
        <v>1</v>
      </c>
      <c r="AD345" s="109">
        <v>1533</v>
      </c>
      <c r="AE345" s="109">
        <f ca="1">SUM(INDIRECT(CONCATENATE(AA$5,AB345+1)):INDIRECT(CONCATENATE(AA$6,AB345+1)))</f>
        <v>1</v>
      </c>
      <c r="AF345" s="117">
        <f>IF(ISNA(MATCH(AD345,'Overlap Study'!BU$62:BU$157,0)),0,1)</f>
        <v>0</v>
      </c>
      <c r="AG345" s="99">
        <f>IF(ISNA(MATCH(AD345,'Overlap Study'!BJ$62:BJ$157,0)),0,1)</f>
        <v>0</v>
      </c>
      <c r="AH345" s="99">
        <f>IF(ISNA(MATCH($AD345,'Overlap Study'!AZ$62:AZ$157,0)),0,1)</f>
        <v>0</v>
      </c>
      <c r="AI345" s="99">
        <f>IF(ISNA(MATCH($AD345,'Overlap Study'!AT$62:AT$157,0)),0,1)</f>
        <v>1</v>
      </c>
      <c r="AJ345" s="99">
        <f>IF(ISNA(MATCH($AD345,'Overlap Study'!AN$62:AN$157,0)),0,1)</f>
        <v>0</v>
      </c>
      <c r="AK345" s="110">
        <f>IF(ISNA(MATCH($AD345,'Overlap Study'!AH$62:AH$157,0)),0,1)</f>
        <v>0</v>
      </c>
      <c r="AL345" s="117">
        <f>IF(ISNA(MATCH($AD345,'Overlap Study'!AB$62:AB$157,0)),0,1)</f>
        <v>0</v>
      </c>
      <c r="AM345" s="99">
        <f>IF(ISNA(MATCH($AD345,'Overlap Study'!V$62:V$157,0)),0,1)</f>
        <v>0</v>
      </c>
      <c r="AN345" s="99">
        <f>IF(ISNA(MATCH($AD345,'Overlap Study'!P$62:P$157,0)),0,1)</f>
        <v>0</v>
      </c>
      <c r="AO345" s="99">
        <f>IF(ISNA(MATCH($AD345,'Overlap Study'!H$53:H$132,0)),0,1)</f>
        <v>0</v>
      </c>
      <c r="AP345" s="110">
        <f>IF(ISNA(MATCH($AD345,'Overlap Study'!B$53:B$100,0)),0,1)</f>
        <v>0</v>
      </c>
      <c r="AT345" s="99"/>
      <c r="AU345" s="99"/>
      <c r="AV345" s="99"/>
      <c r="AW345" s="99"/>
      <c r="AX345" s="99"/>
      <c r="AY345" s="99"/>
      <c r="AZ345" s="99"/>
      <c r="BA345" s="99"/>
      <c r="BB345" s="99"/>
      <c r="BC345" s="99"/>
      <c r="BD345" s="99"/>
      <c r="BE345" s="99"/>
      <c r="BF345" s="99"/>
      <c r="BG345" s="99"/>
    </row>
    <row r="346" spans="2:59">
      <c r="B346" s="211">
        <v>177</v>
      </c>
      <c r="C346" s="99">
        <f t="shared" si="54"/>
        <v>7</v>
      </c>
      <c r="D346" s="110">
        <f t="shared" si="55"/>
        <v>0</v>
      </c>
      <c r="F346" s="109">
        <v>1574</v>
      </c>
      <c r="G346" s="202">
        <f t="shared" si="56"/>
        <v>1</v>
      </c>
      <c r="H346" s="10">
        <v>1</v>
      </c>
      <c r="AB346" s="123">
        <f t="shared" si="53"/>
        <v>345</v>
      </c>
      <c r="AC346">
        <f t="shared" ca="1" si="52"/>
        <v>1</v>
      </c>
      <c r="AD346" s="211">
        <v>1555</v>
      </c>
      <c r="AE346" s="109">
        <f ca="1">SUM(INDIRECT(CONCATENATE(AA$5,AB346+1)):INDIRECT(CONCATENATE(AA$6,AB346+1)))</f>
        <v>1</v>
      </c>
      <c r="AF346" s="117">
        <f>IF(ISNA(MATCH(AD346,'Overlap Study'!BU$62:BU$157,0)),0,1)</f>
        <v>0</v>
      </c>
      <c r="AG346" s="99">
        <f>IF(ISNA(MATCH(AD346,'Overlap Study'!BJ$62:BJ$157,0)),0,1)</f>
        <v>1</v>
      </c>
      <c r="AH346" s="99">
        <f>IF(ISNA(MATCH($AD346,'Overlap Study'!AZ$62:AZ$157,0)),0,1)</f>
        <v>0</v>
      </c>
      <c r="AI346" s="99">
        <f>IF(ISNA(MATCH($AD346,'Overlap Study'!AT$62:AT$157,0)),0,1)</f>
        <v>0</v>
      </c>
      <c r="AJ346" s="99">
        <f>IF(ISNA(MATCH($AD346,'Overlap Study'!AN$62:AN$157,0)),0,1)</f>
        <v>0</v>
      </c>
      <c r="AK346" s="110">
        <f>IF(ISNA(MATCH($AD346,'Overlap Study'!AH$62:AH$157,0)),0,1)</f>
        <v>0</v>
      </c>
      <c r="AL346" s="117">
        <f>IF(ISNA(MATCH($AD346,'Overlap Study'!AB$62:AB$157,0)),0,1)</f>
        <v>0</v>
      </c>
      <c r="AM346" s="99">
        <f>IF(ISNA(MATCH($AD346,'Overlap Study'!V$62:V$157,0)),0,1)</f>
        <v>0</v>
      </c>
      <c r="AN346" s="99">
        <f>IF(ISNA(MATCH($AD346,'Overlap Study'!P$62:P$157,0)),0,1)</f>
        <v>0</v>
      </c>
      <c r="AO346" s="99">
        <f>IF(ISNA(MATCH($AD346,'Overlap Study'!H$53:H$132,0)),0,1)</f>
        <v>0</v>
      </c>
      <c r="AP346" s="110">
        <f>IF(ISNA(MATCH($AD346,'Overlap Study'!B$53:B$100,0)),0,1)</f>
        <v>0</v>
      </c>
      <c r="AT346" s="99"/>
      <c r="AU346" s="99"/>
      <c r="AV346" s="99"/>
      <c r="AW346" s="99"/>
      <c r="AX346" s="99"/>
      <c r="AY346" s="99"/>
      <c r="AZ346" s="99"/>
      <c r="BA346" s="99"/>
      <c r="BB346" s="99"/>
      <c r="BC346" s="99"/>
      <c r="BD346" s="99"/>
      <c r="BE346" s="99"/>
      <c r="BF346" s="99"/>
      <c r="BG346" s="99"/>
    </row>
    <row r="347" spans="2:59">
      <c r="B347" s="211">
        <v>177</v>
      </c>
      <c r="C347" s="99">
        <f t="shared" si="54"/>
        <v>8</v>
      </c>
      <c r="D347" s="110">
        <f t="shared" si="55"/>
        <v>8</v>
      </c>
      <c r="F347" s="112">
        <v>1577</v>
      </c>
      <c r="G347" s="202">
        <f t="shared" si="56"/>
        <v>1</v>
      </c>
      <c r="H347" s="10">
        <v>1</v>
      </c>
      <c r="AB347" s="123">
        <f t="shared" si="53"/>
        <v>346</v>
      </c>
      <c r="AC347">
        <f t="shared" ca="1" si="52"/>
        <v>1</v>
      </c>
      <c r="AD347" s="211">
        <v>1561</v>
      </c>
      <c r="AE347" s="109">
        <f ca="1">SUM(INDIRECT(CONCATENATE(AA$5,AB347+1)):INDIRECT(CONCATENATE(AA$6,AB347+1)))</f>
        <v>1</v>
      </c>
      <c r="AF347" s="117">
        <f>IF(ISNA(MATCH(AD347,'Overlap Study'!BU$62:BU$157,0)),0,1)</f>
        <v>0</v>
      </c>
      <c r="AG347" s="99">
        <f>IF(ISNA(MATCH(AD347,'Overlap Study'!BJ$62:BJ$157,0)),0,1)</f>
        <v>1</v>
      </c>
      <c r="AH347" s="99">
        <f>IF(ISNA(MATCH($AD347,'Overlap Study'!AZ$62:AZ$157,0)),0,1)</f>
        <v>0</v>
      </c>
      <c r="AI347" s="99">
        <f>IF(ISNA(MATCH($AD347,'Overlap Study'!AT$62:AT$157,0)),0,1)</f>
        <v>0</v>
      </c>
      <c r="AJ347" s="99">
        <f>IF(ISNA(MATCH($AD347,'Overlap Study'!AN$62:AN$157,0)),0,1)</f>
        <v>0</v>
      </c>
      <c r="AK347" s="110">
        <f>IF(ISNA(MATCH($AD347,'Overlap Study'!AH$62:AH$157,0)),0,1)</f>
        <v>0</v>
      </c>
      <c r="AL347" s="117">
        <f>IF(ISNA(MATCH($AD347,'Overlap Study'!AB$62:AB$157,0)),0,1)</f>
        <v>0</v>
      </c>
      <c r="AM347" s="99">
        <f>IF(ISNA(MATCH($AD347,'Overlap Study'!V$62:V$157,0)),0,1)</f>
        <v>0</v>
      </c>
      <c r="AN347" s="99">
        <f>IF(ISNA(MATCH($AD347,'Overlap Study'!P$62:P$157,0)),0,1)</f>
        <v>0</v>
      </c>
      <c r="AO347" s="99">
        <f>IF(ISNA(MATCH($AD347,'Overlap Study'!H$53:H$132,0)),0,1)</f>
        <v>0</v>
      </c>
      <c r="AP347" s="110">
        <f>IF(ISNA(MATCH($AD347,'Overlap Study'!B$53:B$100,0)),0,1)</f>
        <v>0</v>
      </c>
      <c r="AT347" s="99"/>
      <c r="AU347" s="99"/>
      <c r="AV347" s="99"/>
      <c r="AW347" s="99"/>
      <c r="AX347" s="99"/>
      <c r="AY347" s="99"/>
      <c r="AZ347" s="99"/>
      <c r="BA347" s="99"/>
      <c r="BB347" s="99"/>
      <c r="BC347" s="99"/>
      <c r="BD347" s="99"/>
      <c r="BE347" s="99"/>
      <c r="BF347" s="99"/>
      <c r="BG347" s="99"/>
    </row>
    <row r="348" spans="2:59">
      <c r="B348" s="109">
        <v>178</v>
      </c>
      <c r="C348" s="99">
        <f t="shared" si="54"/>
        <v>1</v>
      </c>
      <c r="D348" s="110">
        <f t="shared" si="55"/>
        <v>1</v>
      </c>
      <c r="F348" s="109">
        <v>1595</v>
      </c>
      <c r="G348" s="202">
        <f t="shared" si="56"/>
        <v>1</v>
      </c>
      <c r="H348" s="10">
        <v>1</v>
      </c>
      <c r="AB348" s="123">
        <f t="shared" si="53"/>
        <v>347</v>
      </c>
      <c r="AC348">
        <f t="shared" ca="1" si="52"/>
        <v>1</v>
      </c>
      <c r="AD348" s="109">
        <v>1574</v>
      </c>
      <c r="AE348" s="109">
        <f ca="1">SUM(INDIRECT(CONCATENATE(AA$5,AB348+1)):INDIRECT(CONCATENATE(AA$6,AB348+1)))</f>
        <v>1</v>
      </c>
      <c r="AF348" s="117">
        <f>IF(ISNA(MATCH(AD348,'Overlap Study'!BU$62:BU$157,0)),0,1)</f>
        <v>0</v>
      </c>
      <c r="AG348" s="99">
        <f>IF(ISNA(MATCH(AD348,'Overlap Study'!BJ$62:BJ$157,0)),0,1)</f>
        <v>0</v>
      </c>
      <c r="AH348" s="99">
        <f>IF(ISNA(MATCH($AD348,'Overlap Study'!AZ$62:AZ$157,0)),0,1)</f>
        <v>0</v>
      </c>
      <c r="AI348" s="99">
        <f>IF(ISNA(MATCH($AD348,'Overlap Study'!AT$62:AT$157,0)),0,1)</f>
        <v>1</v>
      </c>
      <c r="AJ348" s="99">
        <f>IF(ISNA(MATCH($AD348,'Overlap Study'!AN$62:AN$157,0)),0,1)</f>
        <v>0</v>
      </c>
      <c r="AK348" s="110">
        <f>IF(ISNA(MATCH($AD348,'Overlap Study'!AH$62:AH$157,0)),0,1)</f>
        <v>0</v>
      </c>
      <c r="AL348" s="117">
        <f>IF(ISNA(MATCH($AD348,'Overlap Study'!AB$62:AB$157,0)),0,1)</f>
        <v>0</v>
      </c>
      <c r="AM348" s="99">
        <f>IF(ISNA(MATCH($AD348,'Overlap Study'!V$62:V$157,0)),0,1)</f>
        <v>0</v>
      </c>
      <c r="AN348" s="99">
        <f>IF(ISNA(MATCH($AD348,'Overlap Study'!P$62:P$157,0)),0,1)</f>
        <v>0</v>
      </c>
      <c r="AO348" s="99">
        <f>IF(ISNA(MATCH($AD348,'Overlap Study'!H$53:H$132,0)),0,1)</f>
        <v>0</v>
      </c>
      <c r="AP348" s="110">
        <f>IF(ISNA(MATCH($AD348,'Overlap Study'!B$53:B$100,0)),0,1)</f>
        <v>0</v>
      </c>
      <c r="AT348" s="99"/>
      <c r="AU348" s="99"/>
      <c r="AV348" s="99"/>
      <c r="AW348" s="99"/>
      <c r="AX348" s="99"/>
      <c r="AY348" s="99"/>
      <c r="AZ348" s="99"/>
      <c r="BA348" s="99"/>
      <c r="BB348" s="99"/>
      <c r="BC348" s="99"/>
      <c r="BD348" s="99"/>
      <c r="BE348" s="99"/>
      <c r="BF348" s="99"/>
      <c r="BG348" s="99"/>
    </row>
    <row r="349" spans="2:59">
      <c r="B349" s="109">
        <v>179</v>
      </c>
      <c r="C349" s="99">
        <f t="shared" si="54"/>
        <v>1</v>
      </c>
      <c r="D349" s="110">
        <f t="shared" si="55"/>
        <v>0</v>
      </c>
      <c r="F349" s="109">
        <v>1598</v>
      </c>
      <c r="G349" s="202">
        <f t="shared" si="56"/>
        <v>1</v>
      </c>
      <c r="H349" s="10">
        <v>1</v>
      </c>
      <c r="AB349" s="123">
        <f t="shared" si="53"/>
        <v>348</v>
      </c>
      <c r="AC349">
        <f t="shared" ca="1" si="52"/>
        <v>1</v>
      </c>
      <c r="AD349" s="112">
        <v>1577</v>
      </c>
      <c r="AE349" s="109">
        <f ca="1">SUM(INDIRECT(CONCATENATE(AA$5,AB349+1)):INDIRECT(CONCATENATE(AA$6,AB349+1)))</f>
        <v>1</v>
      </c>
      <c r="AF349" s="117">
        <f>IF(ISNA(MATCH(AD349,'Overlap Study'!BU$62:BU$157,0)),0,1)</f>
        <v>0</v>
      </c>
      <c r="AG349" s="99">
        <f>IF(ISNA(MATCH(AD349,'Overlap Study'!BJ$62:BJ$157,0)),0,1)</f>
        <v>0</v>
      </c>
      <c r="AH349" s="99">
        <f>IF(ISNA(MATCH($AD349,'Overlap Study'!AZ$62:AZ$157,0)),0,1)</f>
        <v>1</v>
      </c>
      <c r="AI349" s="99">
        <f>IF(ISNA(MATCH($AD349,'Overlap Study'!AT$62:AT$157,0)),0,1)</f>
        <v>0</v>
      </c>
      <c r="AJ349" s="99">
        <f>IF(ISNA(MATCH($AD349,'Overlap Study'!AN$62:AN$157,0)),0,1)</f>
        <v>0</v>
      </c>
      <c r="AK349" s="110">
        <f>IF(ISNA(MATCH($AD349,'Overlap Study'!AH$62:AH$157,0)),0,1)</f>
        <v>0</v>
      </c>
      <c r="AL349" s="117">
        <f>IF(ISNA(MATCH($AD349,'Overlap Study'!AB$62:AB$157,0)),0,1)</f>
        <v>0</v>
      </c>
      <c r="AM349" s="99">
        <f>IF(ISNA(MATCH($AD349,'Overlap Study'!V$62:V$157,0)),0,1)</f>
        <v>0</v>
      </c>
      <c r="AN349" s="99">
        <f>IF(ISNA(MATCH($AD349,'Overlap Study'!P$62:P$157,0)),0,1)</f>
        <v>0</v>
      </c>
      <c r="AO349" s="99">
        <f>IF(ISNA(MATCH($AD349,'Overlap Study'!H$53:H$132,0)),0,1)</f>
        <v>0</v>
      </c>
      <c r="AP349" s="110">
        <f>IF(ISNA(MATCH($AD349,'Overlap Study'!B$53:B$100,0)),0,1)</f>
        <v>0</v>
      </c>
      <c r="AT349" s="99"/>
      <c r="AU349" s="99"/>
      <c r="AV349" s="99"/>
      <c r="AW349" s="99"/>
      <c r="AX349" s="99"/>
      <c r="AY349" s="99"/>
      <c r="AZ349" s="99"/>
      <c r="BA349" s="99"/>
      <c r="BB349" s="99"/>
      <c r="BC349" s="99"/>
      <c r="BD349" s="99"/>
      <c r="BE349" s="99"/>
      <c r="BF349" s="99"/>
      <c r="BG349" s="99"/>
    </row>
    <row r="350" spans="2:59">
      <c r="B350" s="111">
        <v>179</v>
      </c>
      <c r="C350" s="99">
        <f t="shared" si="54"/>
        <v>2</v>
      </c>
      <c r="D350" s="110">
        <f t="shared" si="55"/>
        <v>0</v>
      </c>
      <c r="F350" s="211">
        <v>1629</v>
      </c>
      <c r="G350" s="202">
        <f t="shared" si="56"/>
        <v>1</v>
      </c>
      <c r="H350" s="10">
        <v>1</v>
      </c>
      <c r="AB350" s="123">
        <f t="shared" si="53"/>
        <v>349</v>
      </c>
      <c r="AC350">
        <f t="shared" ca="1" si="52"/>
        <v>1</v>
      </c>
      <c r="AD350" s="109">
        <v>1595</v>
      </c>
      <c r="AE350" s="109">
        <f ca="1">SUM(INDIRECT(CONCATENATE(AA$5,AB350+1)):INDIRECT(CONCATENATE(AA$6,AB350+1)))</f>
        <v>1</v>
      </c>
      <c r="AF350" s="117">
        <f>IF(ISNA(MATCH(AD350,'Overlap Study'!BU$62:BU$157,0)),0,1)</f>
        <v>0</v>
      </c>
      <c r="AG350" s="99">
        <f>IF(ISNA(MATCH(AD350,'Overlap Study'!BJ$62:BJ$157,0)),0,1)</f>
        <v>0</v>
      </c>
      <c r="AH350" s="99">
        <f>IF(ISNA(MATCH($AD350,'Overlap Study'!AZ$62:AZ$157,0)),0,1)</f>
        <v>0</v>
      </c>
      <c r="AI350" s="99">
        <f>IF(ISNA(MATCH($AD350,'Overlap Study'!AT$62:AT$157,0)),0,1)</f>
        <v>1</v>
      </c>
      <c r="AJ350" s="99">
        <f>IF(ISNA(MATCH($AD350,'Overlap Study'!AN$62:AN$157,0)),0,1)</f>
        <v>0</v>
      </c>
      <c r="AK350" s="110">
        <f>IF(ISNA(MATCH($AD350,'Overlap Study'!AH$62:AH$157,0)),0,1)</f>
        <v>0</v>
      </c>
      <c r="AL350" s="117">
        <f>IF(ISNA(MATCH($AD350,'Overlap Study'!AB$62:AB$157,0)),0,1)</f>
        <v>0</v>
      </c>
      <c r="AM350" s="99">
        <f>IF(ISNA(MATCH($AD350,'Overlap Study'!V$62:V$157,0)),0,1)</f>
        <v>0</v>
      </c>
      <c r="AN350" s="99">
        <f>IF(ISNA(MATCH($AD350,'Overlap Study'!P$62:P$157,0)),0,1)</f>
        <v>0</v>
      </c>
      <c r="AO350" s="99">
        <f>IF(ISNA(MATCH($AD350,'Overlap Study'!H$53:H$132,0)),0,1)</f>
        <v>0</v>
      </c>
      <c r="AP350" s="110">
        <f>IF(ISNA(MATCH($AD350,'Overlap Study'!B$53:B$100,0)),0,1)</f>
        <v>0</v>
      </c>
      <c r="AT350" s="99"/>
      <c r="AU350" s="99"/>
      <c r="AV350" s="99"/>
      <c r="AW350" s="99"/>
      <c r="AX350" s="99"/>
      <c r="AY350" s="99"/>
      <c r="AZ350" s="99"/>
      <c r="BA350" s="99"/>
      <c r="BB350" s="99"/>
      <c r="BC350" s="99"/>
      <c r="BD350" s="99"/>
      <c r="BE350" s="99"/>
      <c r="BF350" s="99"/>
      <c r="BG350" s="99"/>
    </row>
    <row r="351" spans="2:59">
      <c r="B351" s="109">
        <v>179</v>
      </c>
      <c r="C351" s="99">
        <f t="shared" si="54"/>
        <v>3</v>
      </c>
      <c r="D351" s="110">
        <f t="shared" si="55"/>
        <v>0</v>
      </c>
      <c r="F351" s="109">
        <v>1646</v>
      </c>
      <c r="G351" s="202">
        <f t="shared" si="56"/>
        <v>1</v>
      </c>
      <c r="H351" s="10">
        <v>1</v>
      </c>
      <c r="AB351" s="123">
        <f t="shared" si="53"/>
        <v>350</v>
      </c>
      <c r="AC351">
        <f t="shared" ca="1" si="52"/>
        <v>1</v>
      </c>
      <c r="AD351" s="109">
        <v>1598</v>
      </c>
      <c r="AE351" s="109">
        <f ca="1">SUM(INDIRECT(CONCATENATE(AA$5,AB351+1)):INDIRECT(CONCATENATE(AA$6,AB351+1)))</f>
        <v>1</v>
      </c>
      <c r="AF351" s="117">
        <f>IF(ISNA(MATCH(AD351,'Overlap Study'!BU$62:BU$157,0)),0,1)</f>
        <v>0</v>
      </c>
      <c r="AG351" s="99">
        <f>IF(ISNA(MATCH(AD351,'Overlap Study'!BJ$62:BJ$157,0)),0,1)</f>
        <v>0</v>
      </c>
      <c r="AH351" s="99">
        <f>IF(ISNA(MATCH($AD351,'Overlap Study'!AZ$62:AZ$157,0)),0,1)</f>
        <v>1</v>
      </c>
      <c r="AI351" s="99">
        <f>IF(ISNA(MATCH($AD351,'Overlap Study'!AT$62:AT$157,0)),0,1)</f>
        <v>0</v>
      </c>
      <c r="AJ351" s="99">
        <f>IF(ISNA(MATCH($AD351,'Overlap Study'!AN$62:AN$157,0)),0,1)</f>
        <v>0</v>
      </c>
      <c r="AK351" s="110">
        <f>IF(ISNA(MATCH($AD351,'Overlap Study'!AH$62:AH$157,0)),0,1)</f>
        <v>0</v>
      </c>
      <c r="AL351" s="117">
        <f>IF(ISNA(MATCH($AD351,'Overlap Study'!AB$62:AB$157,0)),0,1)</f>
        <v>0</v>
      </c>
      <c r="AM351" s="99">
        <f>IF(ISNA(MATCH($AD351,'Overlap Study'!V$62:V$157,0)),0,1)</f>
        <v>0</v>
      </c>
      <c r="AN351" s="99">
        <f>IF(ISNA(MATCH($AD351,'Overlap Study'!P$62:P$157,0)),0,1)</f>
        <v>0</v>
      </c>
      <c r="AO351" s="99">
        <f>IF(ISNA(MATCH($AD351,'Overlap Study'!H$53:H$132,0)),0,1)</f>
        <v>0</v>
      </c>
      <c r="AP351" s="110">
        <f>IF(ISNA(MATCH($AD351,'Overlap Study'!B$53:B$100,0)),0,1)</f>
        <v>0</v>
      </c>
      <c r="AT351" s="99"/>
      <c r="AU351" s="99"/>
      <c r="AV351" s="99"/>
      <c r="AW351" s="99"/>
      <c r="AX351" s="99"/>
      <c r="AY351" s="99"/>
      <c r="AZ351" s="99"/>
      <c r="BA351" s="99"/>
      <c r="BB351" s="99"/>
      <c r="BC351" s="99"/>
      <c r="BD351" s="99"/>
      <c r="BE351" s="99"/>
      <c r="BF351" s="99"/>
      <c r="BG351" s="99"/>
    </row>
    <row r="352" spans="2:59">
      <c r="B352" s="109">
        <v>179</v>
      </c>
      <c r="C352" s="99">
        <f t="shared" si="54"/>
        <v>4</v>
      </c>
      <c r="D352" s="110">
        <f t="shared" si="55"/>
        <v>4</v>
      </c>
      <c r="F352" s="109">
        <v>1647</v>
      </c>
      <c r="G352" s="202">
        <f t="shared" si="56"/>
        <v>1</v>
      </c>
      <c r="H352" s="10">
        <v>1</v>
      </c>
      <c r="AB352" s="123">
        <f t="shared" si="53"/>
        <v>351</v>
      </c>
      <c r="AC352">
        <f t="shared" ca="1" si="52"/>
        <v>1</v>
      </c>
      <c r="AD352" s="211">
        <v>1629</v>
      </c>
      <c r="AE352" s="109">
        <f ca="1">SUM(INDIRECT(CONCATENATE(AA$5,AB352+1)):INDIRECT(CONCATENATE(AA$6,AB352+1)))</f>
        <v>1</v>
      </c>
      <c r="AF352" s="117">
        <f>IF(ISNA(MATCH(AD352,'Overlap Study'!BU$62:BU$157,0)),0,1)</f>
        <v>0</v>
      </c>
      <c r="AG352" s="99">
        <f>IF(ISNA(MATCH(AD352,'Overlap Study'!BJ$62:BJ$157,0)),0,1)</f>
        <v>1</v>
      </c>
      <c r="AH352" s="99">
        <f>IF(ISNA(MATCH($AD352,'Overlap Study'!AZ$62:AZ$157,0)),0,1)</f>
        <v>0</v>
      </c>
      <c r="AI352" s="99">
        <f>IF(ISNA(MATCH($AD352,'Overlap Study'!AT$62:AT$157,0)),0,1)</f>
        <v>0</v>
      </c>
      <c r="AJ352" s="99">
        <f>IF(ISNA(MATCH($AD352,'Overlap Study'!AN$62:AN$157,0)),0,1)</f>
        <v>0</v>
      </c>
      <c r="AK352" s="110">
        <f>IF(ISNA(MATCH($AD352,'Overlap Study'!AH$62:AH$157,0)),0,1)</f>
        <v>0</v>
      </c>
      <c r="AL352" s="117">
        <f>IF(ISNA(MATCH($AD352,'Overlap Study'!AB$62:AB$157,0)),0,1)</f>
        <v>0</v>
      </c>
      <c r="AM352" s="99">
        <f>IF(ISNA(MATCH($AD352,'Overlap Study'!V$62:V$157,0)),0,1)</f>
        <v>0</v>
      </c>
      <c r="AN352" s="99">
        <f>IF(ISNA(MATCH($AD352,'Overlap Study'!P$62:P$157,0)),0,1)</f>
        <v>0</v>
      </c>
      <c r="AO352" s="99">
        <f>IF(ISNA(MATCH($AD352,'Overlap Study'!H$53:H$132,0)),0,1)</f>
        <v>0</v>
      </c>
      <c r="AP352" s="110">
        <f>IF(ISNA(MATCH($AD352,'Overlap Study'!B$53:B$100,0)),0,1)</f>
        <v>0</v>
      </c>
      <c r="AT352" s="99"/>
      <c r="AU352" s="99"/>
      <c r="AV352" s="99"/>
      <c r="AW352" s="99"/>
      <c r="AX352" s="99"/>
      <c r="AY352" s="99"/>
      <c r="AZ352" s="99"/>
      <c r="BA352" s="99"/>
      <c r="BB352" s="99"/>
      <c r="BC352" s="99"/>
      <c r="BD352" s="99"/>
      <c r="BE352" s="99"/>
      <c r="BF352" s="99"/>
      <c r="BG352" s="99"/>
    </row>
    <row r="353" spans="2:59">
      <c r="B353" s="111">
        <v>180</v>
      </c>
      <c r="C353" s="99">
        <f t="shared" si="54"/>
        <v>1</v>
      </c>
      <c r="D353" s="110">
        <f t="shared" si="55"/>
        <v>0</v>
      </c>
      <c r="F353" s="111">
        <v>1648</v>
      </c>
      <c r="G353" s="202">
        <f t="shared" si="56"/>
        <v>1</v>
      </c>
      <c r="H353" s="10">
        <v>1</v>
      </c>
      <c r="AB353" s="123">
        <f t="shared" si="53"/>
        <v>352</v>
      </c>
      <c r="AC353">
        <f t="shared" ca="1" si="52"/>
        <v>1</v>
      </c>
      <c r="AD353" s="109">
        <v>1646</v>
      </c>
      <c r="AE353" s="109">
        <f ca="1">SUM(INDIRECT(CONCATENATE(AA$5,AB353+1)):INDIRECT(CONCATENATE(AA$6,AB353+1)))</f>
        <v>1</v>
      </c>
      <c r="AF353" s="117">
        <f>IF(ISNA(MATCH(AD353,'Overlap Study'!BU$62:BU$157,0)),0,1)</f>
        <v>0</v>
      </c>
      <c r="AG353" s="99">
        <f>IF(ISNA(MATCH(AD353,'Overlap Study'!BJ$62:BJ$157,0)),0,1)</f>
        <v>0</v>
      </c>
      <c r="AH353" s="99">
        <f>IF(ISNA(MATCH($AD353,'Overlap Study'!AZ$62:AZ$157,0)),0,1)</f>
        <v>0</v>
      </c>
      <c r="AI353" s="99">
        <f>IF(ISNA(MATCH($AD353,'Overlap Study'!AT$62:AT$157,0)),0,1)</f>
        <v>0</v>
      </c>
      <c r="AJ353" s="99">
        <f>IF(ISNA(MATCH($AD353,'Overlap Study'!AN$62:AN$157,0)),0,1)</f>
        <v>1</v>
      </c>
      <c r="AK353" s="110">
        <f>IF(ISNA(MATCH($AD353,'Overlap Study'!AH$62:AH$157,0)),0,1)</f>
        <v>0</v>
      </c>
      <c r="AL353" s="117">
        <f>IF(ISNA(MATCH($AD353,'Overlap Study'!AB$62:AB$157,0)),0,1)</f>
        <v>0</v>
      </c>
      <c r="AM353" s="99">
        <f>IF(ISNA(MATCH($AD353,'Overlap Study'!V$62:V$157,0)),0,1)</f>
        <v>0</v>
      </c>
      <c r="AN353" s="99">
        <f>IF(ISNA(MATCH($AD353,'Overlap Study'!P$62:P$157,0)),0,1)</f>
        <v>0</v>
      </c>
      <c r="AO353" s="99">
        <f>IF(ISNA(MATCH($AD353,'Overlap Study'!H$53:H$132,0)),0,1)</f>
        <v>0</v>
      </c>
      <c r="AP353" s="110">
        <f>IF(ISNA(MATCH($AD353,'Overlap Study'!B$53:B$100,0)),0,1)</f>
        <v>0</v>
      </c>
      <c r="AT353" s="99"/>
      <c r="AU353" s="99"/>
      <c r="AV353" s="99"/>
      <c r="AW353" s="99"/>
      <c r="AX353" s="99"/>
      <c r="AY353" s="99"/>
      <c r="AZ353" s="99"/>
      <c r="BA353" s="99"/>
      <c r="BB353" s="99"/>
      <c r="BC353" s="99"/>
      <c r="BD353" s="99"/>
      <c r="BE353" s="99"/>
      <c r="BF353" s="99"/>
      <c r="BG353" s="99"/>
    </row>
    <row r="354" spans="2:59">
      <c r="B354" s="111">
        <v>180</v>
      </c>
      <c r="C354" s="99">
        <f t="shared" si="54"/>
        <v>2</v>
      </c>
      <c r="D354" s="110">
        <f t="shared" si="55"/>
        <v>0</v>
      </c>
      <c r="F354" s="211">
        <v>1676</v>
      </c>
      <c r="G354" s="202">
        <f t="shared" si="56"/>
        <v>1</v>
      </c>
      <c r="H354" s="10">
        <v>1</v>
      </c>
      <c r="AB354" s="123">
        <f t="shared" si="53"/>
        <v>353</v>
      </c>
      <c r="AC354">
        <f t="shared" ca="1" si="52"/>
        <v>1</v>
      </c>
      <c r="AD354" s="109">
        <v>1647</v>
      </c>
      <c r="AE354" s="109">
        <f ca="1">SUM(INDIRECT(CONCATENATE(AA$5,AB354+1)):INDIRECT(CONCATENATE(AA$6,AB354+1)))</f>
        <v>1</v>
      </c>
      <c r="AF354" s="117">
        <f>IF(ISNA(MATCH(AD354,'Overlap Study'!BU$62:BU$157,0)),0,1)</f>
        <v>0</v>
      </c>
      <c r="AG354" s="99">
        <f>IF(ISNA(MATCH(AD354,'Overlap Study'!BJ$62:BJ$157,0)),0,1)</f>
        <v>0</v>
      </c>
      <c r="AH354" s="99">
        <f>IF(ISNA(MATCH($AD354,'Overlap Study'!AZ$62:AZ$157,0)),0,1)</f>
        <v>0</v>
      </c>
      <c r="AI354" s="99">
        <f>IF(ISNA(MATCH($AD354,'Overlap Study'!AT$62:AT$157,0)),0,1)</f>
        <v>0</v>
      </c>
      <c r="AJ354" s="99">
        <f>IF(ISNA(MATCH($AD354,'Overlap Study'!AN$62:AN$157,0)),0,1)</f>
        <v>0</v>
      </c>
      <c r="AK354" s="110">
        <f>IF(ISNA(MATCH($AD354,'Overlap Study'!AH$62:AH$157,0)),0,1)</f>
        <v>1</v>
      </c>
      <c r="AL354" s="117">
        <f>IF(ISNA(MATCH($AD354,'Overlap Study'!AB$62:AB$157,0)),0,1)</f>
        <v>0</v>
      </c>
      <c r="AM354" s="99">
        <f>IF(ISNA(MATCH($AD354,'Overlap Study'!V$62:V$157,0)),0,1)</f>
        <v>0</v>
      </c>
      <c r="AN354" s="99">
        <f>IF(ISNA(MATCH($AD354,'Overlap Study'!P$62:P$157,0)),0,1)</f>
        <v>0</v>
      </c>
      <c r="AO354" s="99">
        <f>IF(ISNA(MATCH($AD354,'Overlap Study'!H$53:H$132,0)),0,1)</f>
        <v>0</v>
      </c>
      <c r="AP354" s="110">
        <f>IF(ISNA(MATCH($AD354,'Overlap Study'!B$53:B$100,0)),0,1)</f>
        <v>0</v>
      </c>
      <c r="AT354" s="99"/>
      <c r="AU354" s="99"/>
      <c r="AV354" s="99"/>
      <c r="AW354" s="99"/>
      <c r="AX354" s="99"/>
      <c r="AY354" s="99"/>
      <c r="AZ354" s="99"/>
      <c r="BA354" s="99"/>
      <c r="BB354" s="99"/>
      <c r="BC354" s="99"/>
      <c r="BD354" s="99"/>
      <c r="BE354" s="99"/>
      <c r="BF354" s="99"/>
      <c r="BG354" s="99"/>
    </row>
    <row r="355" spans="2:59">
      <c r="B355" s="109">
        <v>180</v>
      </c>
      <c r="C355" s="99">
        <f t="shared" si="54"/>
        <v>3</v>
      </c>
      <c r="D355" s="110">
        <f t="shared" si="55"/>
        <v>0</v>
      </c>
      <c r="F355" s="109">
        <v>1700</v>
      </c>
      <c r="G355" s="202">
        <f t="shared" si="56"/>
        <v>1</v>
      </c>
      <c r="H355" s="10">
        <v>1</v>
      </c>
      <c r="AB355" s="123">
        <f t="shared" si="53"/>
        <v>354</v>
      </c>
      <c r="AC355">
        <f t="shared" ca="1" si="52"/>
        <v>1</v>
      </c>
      <c r="AD355" s="111">
        <v>1648</v>
      </c>
      <c r="AE355" s="109">
        <f ca="1">SUM(INDIRECT(CONCATENATE(AA$5,AB355+1)):INDIRECT(CONCATENATE(AA$6,AB355+1)))</f>
        <v>1</v>
      </c>
      <c r="AF355" s="117">
        <f>IF(ISNA(MATCH(AD355,'Overlap Study'!BU$62:BU$157,0)),0,1)</f>
        <v>0</v>
      </c>
      <c r="AG355" s="99">
        <f>IF(ISNA(MATCH(AD355,'Overlap Study'!BJ$62:BJ$157,0)),0,1)</f>
        <v>0</v>
      </c>
      <c r="AH355" s="99">
        <f>IF(ISNA(MATCH($AD355,'Overlap Study'!AZ$62:AZ$157,0)),0,1)</f>
        <v>0</v>
      </c>
      <c r="AI355" s="99">
        <f>IF(ISNA(MATCH($AD355,'Overlap Study'!AT$62:AT$157,0)),0,1)</f>
        <v>0</v>
      </c>
      <c r="AJ355" s="99">
        <f>IF(ISNA(MATCH($AD355,'Overlap Study'!AN$62:AN$157,0)),0,1)</f>
        <v>0</v>
      </c>
      <c r="AK355" s="110">
        <f>IF(ISNA(MATCH($AD355,'Overlap Study'!AH$62:AH$157,0)),0,1)</f>
        <v>1</v>
      </c>
      <c r="AL355" s="117">
        <f>IF(ISNA(MATCH($AD355,'Overlap Study'!AB$62:AB$157,0)),0,1)</f>
        <v>0</v>
      </c>
      <c r="AM355" s="99">
        <f>IF(ISNA(MATCH($AD355,'Overlap Study'!V$62:V$157,0)),0,1)</f>
        <v>0</v>
      </c>
      <c r="AN355" s="99">
        <f>IF(ISNA(MATCH($AD355,'Overlap Study'!P$62:P$157,0)),0,1)</f>
        <v>0</v>
      </c>
      <c r="AO355" s="99">
        <f>IF(ISNA(MATCH($AD355,'Overlap Study'!H$53:H$132,0)),0,1)</f>
        <v>0</v>
      </c>
      <c r="AP355" s="110">
        <f>IF(ISNA(MATCH($AD355,'Overlap Study'!B$53:B$100,0)),0,1)</f>
        <v>0</v>
      </c>
      <c r="AT355" s="99"/>
      <c r="AU355" s="99"/>
      <c r="AV355" s="99"/>
      <c r="AW355" s="99"/>
      <c r="AX355" s="99"/>
      <c r="AY355" s="99"/>
      <c r="AZ355" s="99"/>
      <c r="BA355" s="99"/>
      <c r="BB355" s="99"/>
      <c r="BC355" s="99"/>
      <c r="BD355" s="99"/>
      <c r="BE355" s="99"/>
      <c r="BF355" s="99"/>
      <c r="BG355" s="99"/>
    </row>
    <row r="356" spans="2:59">
      <c r="B356" s="109">
        <v>180</v>
      </c>
      <c r="C356" s="99">
        <f t="shared" si="54"/>
        <v>4</v>
      </c>
      <c r="D356" s="110">
        <f t="shared" si="55"/>
        <v>0</v>
      </c>
      <c r="F356" s="109">
        <v>1712</v>
      </c>
      <c r="G356" s="202">
        <f t="shared" si="56"/>
        <v>1</v>
      </c>
      <c r="H356" s="10">
        <v>1</v>
      </c>
      <c r="AB356" s="123">
        <f t="shared" si="53"/>
        <v>355</v>
      </c>
      <c r="AC356">
        <f t="shared" ca="1" si="52"/>
        <v>1</v>
      </c>
      <c r="AD356" s="211">
        <v>1676</v>
      </c>
      <c r="AE356" s="109">
        <f ca="1">SUM(INDIRECT(CONCATENATE(AA$5,AB356+1)):INDIRECT(CONCATENATE(AA$6,AB356+1)))</f>
        <v>1</v>
      </c>
      <c r="AF356" s="117">
        <f>IF(ISNA(MATCH(AD356,'Overlap Study'!BU$62:BU$157,0)),0,1)</f>
        <v>1</v>
      </c>
      <c r="AG356" s="99">
        <f>IF(ISNA(MATCH(AD356,'Overlap Study'!BJ$62:BJ$157,0)),0,1)</f>
        <v>0</v>
      </c>
      <c r="AH356" s="99">
        <f>IF(ISNA(MATCH($AD356,'Overlap Study'!AZ$62:AZ$157,0)),0,1)</f>
        <v>0</v>
      </c>
      <c r="AI356" s="99">
        <f>IF(ISNA(MATCH($AD356,'Overlap Study'!AT$62:AT$157,0)),0,1)</f>
        <v>0</v>
      </c>
      <c r="AJ356" s="99">
        <f>IF(ISNA(MATCH($AD356,'Overlap Study'!AN$62:AN$157,0)),0,1)</f>
        <v>0</v>
      </c>
      <c r="AK356" s="110">
        <f>IF(ISNA(MATCH($AD356,'Overlap Study'!AH$62:AH$157,0)),0,1)</f>
        <v>0</v>
      </c>
      <c r="AL356" s="117">
        <f>IF(ISNA(MATCH($AD356,'Overlap Study'!AB$62:AB$157,0)),0,1)</f>
        <v>0</v>
      </c>
      <c r="AM356" s="99">
        <f>IF(ISNA(MATCH($AD356,'Overlap Study'!V$62:V$157,0)),0,1)</f>
        <v>0</v>
      </c>
      <c r="AN356" s="99">
        <f>IF(ISNA(MATCH($AD356,'Overlap Study'!P$62:P$157,0)),0,1)</f>
        <v>0</v>
      </c>
      <c r="AO356" s="99">
        <f>IF(ISNA(MATCH($AD356,'Overlap Study'!H$53:H$132,0)),0,1)</f>
        <v>0</v>
      </c>
      <c r="AP356" s="110">
        <f>IF(ISNA(MATCH($AD356,'Overlap Study'!B$53:B$100,0)),0,1)</f>
        <v>0</v>
      </c>
      <c r="AT356" s="99"/>
      <c r="AU356" s="99"/>
      <c r="AV356" s="99"/>
      <c r="AW356" s="99"/>
      <c r="AX356" s="99"/>
      <c r="AY356" s="99"/>
      <c r="AZ356" s="99"/>
      <c r="BA356" s="99"/>
      <c r="BB356" s="99"/>
      <c r="BC356" s="99"/>
      <c r="BD356" s="99"/>
      <c r="BE356" s="99"/>
      <c r="BF356" s="99"/>
      <c r="BG356" s="99"/>
    </row>
    <row r="357" spans="2:59">
      <c r="B357" s="109">
        <v>180</v>
      </c>
      <c r="C357" s="99">
        <f t="shared" si="54"/>
        <v>5</v>
      </c>
      <c r="D357" s="110">
        <f t="shared" si="55"/>
        <v>5</v>
      </c>
      <c r="F357" s="211">
        <v>1726</v>
      </c>
      <c r="G357" s="202">
        <f t="shared" si="56"/>
        <v>1</v>
      </c>
      <c r="H357" s="10">
        <v>1</v>
      </c>
      <c r="AB357" s="123">
        <f t="shared" si="53"/>
        <v>356</v>
      </c>
      <c r="AC357">
        <f t="shared" ca="1" si="52"/>
        <v>1</v>
      </c>
      <c r="AD357" s="109">
        <v>1700</v>
      </c>
      <c r="AE357" s="109">
        <f ca="1">SUM(INDIRECT(CONCATENATE(AA$5,AB357+1)):INDIRECT(CONCATENATE(AA$6,AB357+1)))</f>
        <v>1</v>
      </c>
      <c r="AF357" s="117">
        <f>IF(ISNA(MATCH(AD357,'Overlap Study'!BU$62:BU$157,0)),0,1)</f>
        <v>0</v>
      </c>
      <c r="AG357" s="99">
        <f>IF(ISNA(MATCH(AD357,'Overlap Study'!BJ$62:BJ$157,0)),0,1)</f>
        <v>0</v>
      </c>
      <c r="AH357" s="99">
        <f>IF(ISNA(MATCH($AD357,'Overlap Study'!AZ$62:AZ$157,0)),0,1)</f>
        <v>0</v>
      </c>
      <c r="AI357" s="99">
        <f>IF(ISNA(MATCH($AD357,'Overlap Study'!AT$62:AT$157,0)),0,1)</f>
        <v>1</v>
      </c>
      <c r="AJ357" s="99">
        <f>IF(ISNA(MATCH($AD357,'Overlap Study'!AN$62:AN$157,0)),0,1)</f>
        <v>0</v>
      </c>
      <c r="AK357" s="110">
        <f>IF(ISNA(MATCH($AD357,'Overlap Study'!AH$62:AH$157,0)),0,1)</f>
        <v>0</v>
      </c>
      <c r="AL357" s="117">
        <f>IF(ISNA(MATCH($AD357,'Overlap Study'!AB$62:AB$157,0)),0,1)</f>
        <v>0</v>
      </c>
      <c r="AM357" s="99">
        <f>IF(ISNA(MATCH($AD357,'Overlap Study'!V$62:V$157,0)),0,1)</f>
        <v>0</v>
      </c>
      <c r="AN357" s="99">
        <f>IF(ISNA(MATCH($AD357,'Overlap Study'!P$62:P$157,0)),0,1)</f>
        <v>0</v>
      </c>
      <c r="AO357" s="99">
        <f>IF(ISNA(MATCH($AD357,'Overlap Study'!H$53:H$132,0)),0,1)</f>
        <v>0</v>
      </c>
      <c r="AP357" s="110">
        <f>IF(ISNA(MATCH($AD357,'Overlap Study'!B$53:B$100,0)),0,1)</f>
        <v>0</v>
      </c>
      <c r="AT357" s="99"/>
      <c r="AU357" s="99"/>
      <c r="AV357" s="99"/>
      <c r="AW357" s="99"/>
      <c r="AX357" s="99"/>
      <c r="AY357" s="99"/>
      <c r="AZ357" s="99"/>
      <c r="BA357" s="99"/>
      <c r="BB357" s="99"/>
      <c r="BC357" s="99"/>
      <c r="BD357" s="99"/>
      <c r="BE357" s="99"/>
      <c r="BF357" s="99"/>
      <c r="BG357" s="99"/>
    </row>
    <row r="358" spans="2:59">
      <c r="B358" s="109">
        <v>181</v>
      </c>
      <c r="C358" s="99">
        <f t="shared" si="54"/>
        <v>1</v>
      </c>
      <c r="D358" s="110">
        <f t="shared" si="55"/>
        <v>1</v>
      </c>
      <c r="F358" s="211">
        <v>1730</v>
      </c>
      <c r="G358" s="10">
        <f t="shared" si="56"/>
        <v>1</v>
      </c>
      <c r="H358" s="10">
        <v>1</v>
      </c>
      <c r="AB358" s="123">
        <f t="shared" si="53"/>
        <v>357</v>
      </c>
      <c r="AC358">
        <f t="shared" ca="1" si="52"/>
        <v>1</v>
      </c>
      <c r="AD358" s="109">
        <v>1712</v>
      </c>
      <c r="AE358" s="109">
        <f ca="1">SUM(INDIRECT(CONCATENATE(AA$5,AB358+1)):INDIRECT(CONCATENATE(AA$6,AB358+1)))</f>
        <v>1</v>
      </c>
      <c r="AF358" s="117">
        <f>IF(ISNA(MATCH(AD358,'Overlap Study'!BU$62:BU$157,0)),0,1)</f>
        <v>0</v>
      </c>
      <c r="AG358" s="99">
        <f>IF(ISNA(MATCH(AD358,'Overlap Study'!BJ$62:BJ$157,0)),0,1)</f>
        <v>0</v>
      </c>
      <c r="AH358" s="99">
        <f>IF(ISNA(MATCH($AD358,'Overlap Study'!AZ$62:AZ$157,0)),0,1)</f>
        <v>0</v>
      </c>
      <c r="AI358" s="99">
        <f>IF(ISNA(MATCH($AD358,'Overlap Study'!AT$62:AT$157,0)),0,1)</f>
        <v>1</v>
      </c>
      <c r="AJ358" s="99">
        <f>IF(ISNA(MATCH($AD358,'Overlap Study'!AN$62:AN$157,0)),0,1)</f>
        <v>0</v>
      </c>
      <c r="AK358" s="110">
        <f>IF(ISNA(MATCH($AD358,'Overlap Study'!AH$62:AH$157,0)),0,1)</f>
        <v>0</v>
      </c>
      <c r="AL358" s="117">
        <f>IF(ISNA(MATCH($AD358,'Overlap Study'!AB$62:AB$157,0)),0,1)</f>
        <v>0</v>
      </c>
      <c r="AM358" s="99">
        <f>IF(ISNA(MATCH($AD358,'Overlap Study'!V$62:V$157,0)),0,1)</f>
        <v>0</v>
      </c>
      <c r="AN358" s="99">
        <f>IF(ISNA(MATCH($AD358,'Overlap Study'!P$62:P$157,0)),0,1)</f>
        <v>0</v>
      </c>
      <c r="AO358" s="99">
        <f>IF(ISNA(MATCH($AD358,'Overlap Study'!H$53:H$132,0)),0,1)</f>
        <v>0</v>
      </c>
      <c r="AP358" s="110">
        <f>IF(ISNA(MATCH($AD358,'Overlap Study'!B$53:B$100,0)),0,1)</f>
        <v>0</v>
      </c>
      <c r="AT358" s="99"/>
      <c r="AU358" s="99"/>
      <c r="AV358" s="99"/>
      <c r="AW358" s="99"/>
      <c r="AX358" s="99"/>
      <c r="AY358" s="99"/>
      <c r="AZ358" s="99"/>
      <c r="BA358" s="99"/>
      <c r="BB358" s="99"/>
      <c r="BC358" s="99"/>
      <c r="BD358" s="99"/>
      <c r="BE358" s="99"/>
      <c r="BF358" s="99"/>
      <c r="BG358" s="99"/>
    </row>
    <row r="359" spans="2:59">
      <c r="B359" s="109">
        <v>182</v>
      </c>
      <c r="C359" s="99">
        <f t="shared" si="54"/>
        <v>1</v>
      </c>
      <c r="D359" s="110">
        <f t="shared" si="55"/>
        <v>1</v>
      </c>
      <c r="F359" s="211">
        <v>1747</v>
      </c>
      <c r="G359" s="202">
        <f t="shared" si="56"/>
        <v>1</v>
      </c>
      <c r="H359" s="10">
        <v>1</v>
      </c>
      <c r="AB359" s="123">
        <f t="shared" si="53"/>
        <v>358</v>
      </c>
      <c r="AC359">
        <f t="shared" ca="1" si="52"/>
        <v>1</v>
      </c>
      <c r="AD359" s="211">
        <v>1726</v>
      </c>
      <c r="AE359" s="109">
        <f ca="1">SUM(INDIRECT(CONCATENATE(AA$5,AB359+1)):INDIRECT(CONCATENATE(AA$6,AB359+1)))</f>
        <v>1</v>
      </c>
      <c r="AF359" s="117">
        <f>IF(ISNA(MATCH(AD359,'Overlap Study'!BU$62:BU$157,0)),0,1)</f>
        <v>0</v>
      </c>
      <c r="AG359" s="99">
        <f>IF(ISNA(MATCH(AD359,'Overlap Study'!BJ$62:BJ$157,0)),0,1)</f>
        <v>1</v>
      </c>
      <c r="AH359" s="99">
        <f>IF(ISNA(MATCH($AD359,'Overlap Study'!AZ$62:AZ$157,0)),0,1)</f>
        <v>0</v>
      </c>
      <c r="AI359" s="99">
        <f>IF(ISNA(MATCH($AD359,'Overlap Study'!AT$62:AT$157,0)),0,1)</f>
        <v>0</v>
      </c>
      <c r="AJ359" s="99">
        <f>IF(ISNA(MATCH($AD359,'Overlap Study'!AN$62:AN$157,0)),0,1)</f>
        <v>0</v>
      </c>
      <c r="AK359" s="110">
        <f>IF(ISNA(MATCH($AD359,'Overlap Study'!AH$62:AH$157,0)),0,1)</f>
        <v>0</v>
      </c>
      <c r="AL359" s="117">
        <f>IF(ISNA(MATCH($AD359,'Overlap Study'!AB$62:AB$157,0)),0,1)</f>
        <v>0</v>
      </c>
      <c r="AM359" s="99">
        <f>IF(ISNA(MATCH($AD359,'Overlap Study'!V$62:V$157,0)),0,1)</f>
        <v>0</v>
      </c>
      <c r="AN359" s="99">
        <f>IF(ISNA(MATCH($AD359,'Overlap Study'!P$62:P$157,0)),0,1)</f>
        <v>0</v>
      </c>
      <c r="AO359" s="99">
        <f>IF(ISNA(MATCH($AD359,'Overlap Study'!H$53:H$132,0)),0,1)</f>
        <v>0</v>
      </c>
      <c r="AP359" s="110">
        <f>IF(ISNA(MATCH($AD359,'Overlap Study'!B$53:B$100,0)),0,1)</f>
        <v>0</v>
      </c>
      <c r="AT359" s="99"/>
      <c r="AU359" s="99"/>
      <c r="AV359" s="99"/>
      <c r="AW359" s="99"/>
      <c r="AX359" s="99"/>
      <c r="AY359" s="99"/>
      <c r="AZ359" s="99"/>
      <c r="BA359" s="99"/>
      <c r="BB359" s="99"/>
      <c r="BC359" s="99"/>
      <c r="BD359" s="99"/>
      <c r="BE359" s="99"/>
      <c r="BF359" s="99"/>
      <c r="BG359" s="99"/>
    </row>
    <row r="360" spans="2:59">
      <c r="B360" s="109">
        <v>188</v>
      </c>
      <c r="C360" s="99">
        <f t="shared" si="54"/>
        <v>1</v>
      </c>
      <c r="D360" s="110">
        <f t="shared" si="55"/>
        <v>0</v>
      </c>
      <c r="F360" s="109">
        <v>1756</v>
      </c>
      <c r="G360" s="202">
        <f t="shared" si="56"/>
        <v>1</v>
      </c>
      <c r="H360" s="10">
        <v>1</v>
      </c>
      <c r="AB360" s="123">
        <f t="shared" si="53"/>
        <v>359</v>
      </c>
      <c r="AC360">
        <f t="shared" ca="1" si="52"/>
        <v>1</v>
      </c>
      <c r="AD360" s="211">
        <v>1730</v>
      </c>
      <c r="AE360" s="109">
        <f ca="1">SUM(INDIRECT(CONCATENATE(AA$5,AB360+1)):INDIRECT(CONCATENATE(AA$6,AB360+1)))</f>
        <v>1</v>
      </c>
      <c r="AF360" s="117">
        <f>IF(ISNA(MATCH(AD360,'Overlap Study'!BU$62:BU$157,0)),0,1)</f>
        <v>1</v>
      </c>
      <c r="AG360" s="99">
        <f>IF(ISNA(MATCH(AD360,'Overlap Study'!BJ$62:BJ$157,0)),0,1)</f>
        <v>0</v>
      </c>
      <c r="AH360" s="99">
        <f>IF(ISNA(MATCH($AD360,'Overlap Study'!AZ$62:AZ$157,0)),0,1)</f>
        <v>0</v>
      </c>
      <c r="AI360" s="99">
        <f>IF(ISNA(MATCH($AD360,'Overlap Study'!AT$62:AT$157,0)),0,1)</f>
        <v>0</v>
      </c>
      <c r="AJ360" s="99">
        <f>IF(ISNA(MATCH($AD360,'Overlap Study'!AN$62:AN$157,0)),0,1)</f>
        <v>0</v>
      </c>
      <c r="AK360" s="110">
        <f>IF(ISNA(MATCH($AD360,'Overlap Study'!AH$62:AH$157,0)),0,1)</f>
        <v>0</v>
      </c>
      <c r="AL360" s="117">
        <f>IF(ISNA(MATCH($AD360,'Overlap Study'!AB$62:AB$157,0)),0,1)</f>
        <v>0</v>
      </c>
      <c r="AM360" s="99">
        <f>IF(ISNA(MATCH($AD360,'Overlap Study'!V$62:V$157,0)),0,1)</f>
        <v>0</v>
      </c>
      <c r="AN360" s="99">
        <f>IF(ISNA(MATCH($AD360,'Overlap Study'!P$62:P$157,0)),0,1)</f>
        <v>0</v>
      </c>
      <c r="AO360" s="99">
        <f>IF(ISNA(MATCH($AD360,'Overlap Study'!H$53:H$132,0)),0,1)</f>
        <v>0</v>
      </c>
      <c r="AP360" s="110">
        <f>IF(ISNA(MATCH($AD360,'Overlap Study'!B$53:B$100,0)),0,1)</f>
        <v>0</v>
      </c>
      <c r="AT360" s="99"/>
      <c r="AU360" s="99"/>
      <c r="AV360" s="99"/>
      <c r="AW360" s="99"/>
      <c r="AX360" s="99"/>
      <c r="AY360" s="99"/>
      <c r="AZ360" s="99"/>
      <c r="BA360" s="99"/>
      <c r="BB360" s="99"/>
      <c r="BC360" s="99"/>
      <c r="BD360" s="99"/>
      <c r="BE360" s="99"/>
      <c r="BF360" s="99"/>
      <c r="BG360" s="99"/>
    </row>
    <row r="361" spans="2:59">
      <c r="B361" s="109">
        <v>188</v>
      </c>
      <c r="C361" s="99">
        <f t="shared" si="54"/>
        <v>2</v>
      </c>
      <c r="D361" s="110">
        <f t="shared" si="55"/>
        <v>0</v>
      </c>
      <c r="F361" s="109">
        <v>1824</v>
      </c>
      <c r="G361" s="202">
        <f t="shared" si="56"/>
        <v>1</v>
      </c>
      <c r="H361" s="10">
        <v>1</v>
      </c>
      <c r="AB361" s="123">
        <f t="shared" si="53"/>
        <v>360</v>
      </c>
      <c r="AC361">
        <f t="shared" ca="1" si="52"/>
        <v>1</v>
      </c>
      <c r="AD361" s="211">
        <v>1747</v>
      </c>
      <c r="AE361" s="109">
        <f ca="1">SUM(INDIRECT(CONCATENATE(AA$5,AB361+1)):INDIRECT(CONCATENATE(AA$6,AB361+1)))</f>
        <v>1</v>
      </c>
      <c r="AF361" s="117">
        <f>IF(ISNA(MATCH(AD361,'Overlap Study'!BU$62:BU$157,0)),0,1)</f>
        <v>0</v>
      </c>
      <c r="AG361" s="99">
        <f>IF(ISNA(MATCH(AD361,'Overlap Study'!BJ$62:BJ$157,0)),0,1)</f>
        <v>1</v>
      </c>
      <c r="AH361" s="99">
        <f>IF(ISNA(MATCH($AD361,'Overlap Study'!AZ$62:AZ$157,0)),0,1)</f>
        <v>0</v>
      </c>
      <c r="AI361" s="99">
        <f>IF(ISNA(MATCH($AD361,'Overlap Study'!AT$62:AT$157,0)),0,1)</f>
        <v>0</v>
      </c>
      <c r="AJ361" s="99">
        <f>IF(ISNA(MATCH($AD361,'Overlap Study'!AN$62:AN$157,0)),0,1)</f>
        <v>0</v>
      </c>
      <c r="AK361" s="110">
        <f>IF(ISNA(MATCH($AD361,'Overlap Study'!AH$62:AH$157,0)),0,1)</f>
        <v>0</v>
      </c>
      <c r="AL361" s="117">
        <f>IF(ISNA(MATCH($AD361,'Overlap Study'!AB$62:AB$157,0)),0,1)</f>
        <v>0</v>
      </c>
      <c r="AM361" s="99">
        <f>IF(ISNA(MATCH($AD361,'Overlap Study'!V$62:V$157,0)),0,1)</f>
        <v>0</v>
      </c>
      <c r="AN361" s="99">
        <f>IF(ISNA(MATCH($AD361,'Overlap Study'!P$62:P$157,0)),0,1)</f>
        <v>0</v>
      </c>
      <c r="AO361" s="99">
        <f>IF(ISNA(MATCH($AD361,'Overlap Study'!H$53:H$132,0)),0,1)</f>
        <v>0</v>
      </c>
      <c r="AP361" s="110">
        <f>IF(ISNA(MATCH($AD361,'Overlap Study'!B$53:B$100,0)),0,1)</f>
        <v>0</v>
      </c>
      <c r="AT361" s="99"/>
      <c r="AU361" s="99"/>
      <c r="AV361" s="99"/>
      <c r="AW361" s="99"/>
      <c r="AX361" s="99"/>
      <c r="AY361" s="99"/>
      <c r="AZ361" s="99"/>
      <c r="BA361" s="99"/>
      <c r="BB361" s="99"/>
      <c r="BC361" s="99"/>
      <c r="BD361" s="99"/>
      <c r="BE361" s="99"/>
      <c r="BF361" s="99"/>
      <c r="BG361" s="99"/>
    </row>
    <row r="362" spans="2:59">
      <c r="B362" s="109">
        <v>188</v>
      </c>
      <c r="C362" s="99">
        <f t="shared" si="54"/>
        <v>3</v>
      </c>
      <c r="D362" s="110">
        <f t="shared" si="55"/>
        <v>0</v>
      </c>
      <c r="F362" s="211">
        <v>1922</v>
      </c>
      <c r="G362" s="202">
        <f t="shared" si="56"/>
        <v>1</v>
      </c>
      <c r="H362" s="10">
        <v>1</v>
      </c>
      <c r="AB362" s="123">
        <f t="shared" si="53"/>
        <v>361</v>
      </c>
      <c r="AC362">
        <f t="shared" ca="1" si="52"/>
        <v>1</v>
      </c>
      <c r="AD362" s="109">
        <v>1756</v>
      </c>
      <c r="AE362" s="109">
        <f ca="1">SUM(INDIRECT(CONCATENATE(AA$5,AB362+1)):INDIRECT(CONCATENATE(AA$6,AB362+1)))</f>
        <v>1</v>
      </c>
      <c r="AF362" s="117">
        <f>IF(ISNA(MATCH(AD362,'Overlap Study'!BU$62:BU$157,0)),0,1)</f>
        <v>0</v>
      </c>
      <c r="AG362" s="99">
        <f>IF(ISNA(MATCH(AD362,'Overlap Study'!BJ$62:BJ$157,0)),0,1)</f>
        <v>0</v>
      </c>
      <c r="AH362" s="99">
        <f>IF(ISNA(MATCH($AD362,'Overlap Study'!AZ$62:AZ$157,0)),0,1)</f>
        <v>0</v>
      </c>
      <c r="AI362" s="99">
        <f>IF(ISNA(MATCH($AD362,'Overlap Study'!AT$62:AT$157,0)),0,1)</f>
        <v>0</v>
      </c>
      <c r="AJ362" s="99">
        <f>IF(ISNA(MATCH($AD362,'Overlap Study'!AN$62:AN$157,0)),0,1)</f>
        <v>1</v>
      </c>
      <c r="AK362" s="110">
        <f>IF(ISNA(MATCH($AD362,'Overlap Study'!AH$62:AH$157,0)),0,1)</f>
        <v>0</v>
      </c>
      <c r="AL362" s="117">
        <f>IF(ISNA(MATCH($AD362,'Overlap Study'!AB$62:AB$157,0)),0,1)</f>
        <v>0</v>
      </c>
      <c r="AM362" s="99">
        <f>IF(ISNA(MATCH($AD362,'Overlap Study'!V$62:V$157,0)),0,1)</f>
        <v>0</v>
      </c>
      <c r="AN362" s="99">
        <f>IF(ISNA(MATCH($AD362,'Overlap Study'!P$62:P$157,0)),0,1)</f>
        <v>0</v>
      </c>
      <c r="AO362" s="99">
        <f>IF(ISNA(MATCH($AD362,'Overlap Study'!H$53:H$132,0)),0,1)</f>
        <v>0</v>
      </c>
      <c r="AP362" s="110">
        <f>IF(ISNA(MATCH($AD362,'Overlap Study'!B$53:B$100,0)),0,1)</f>
        <v>0</v>
      </c>
      <c r="AT362" s="99"/>
      <c r="AU362" s="99"/>
      <c r="AV362" s="99"/>
      <c r="AW362" s="99"/>
      <c r="AX362" s="99"/>
      <c r="AY362" s="99"/>
      <c r="AZ362" s="99"/>
      <c r="BA362" s="99"/>
      <c r="BB362" s="99"/>
      <c r="BC362" s="99"/>
      <c r="BD362" s="99"/>
      <c r="BE362" s="99"/>
      <c r="BF362" s="99"/>
      <c r="BG362" s="99"/>
    </row>
    <row r="363" spans="2:59">
      <c r="B363" s="211">
        <v>188</v>
      </c>
      <c r="C363" s="99">
        <f t="shared" si="54"/>
        <v>4</v>
      </c>
      <c r="D363" s="110">
        <f t="shared" si="55"/>
        <v>0</v>
      </c>
      <c r="F363" s="211">
        <v>1923</v>
      </c>
      <c r="G363" s="202">
        <f t="shared" si="56"/>
        <v>1</v>
      </c>
      <c r="H363" s="10">
        <v>1</v>
      </c>
      <c r="AB363" s="123">
        <f t="shared" si="53"/>
        <v>362</v>
      </c>
      <c r="AC363">
        <f t="shared" ca="1" si="52"/>
        <v>1</v>
      </c>
      <c r="AD363" s="109">
        <v>1824</v>
      </c>
      <c r="AE363" s="109">
        <f ca="1">SUM(INDIRECT(CONCATENATE(AA$5,AB363+1)):INDIRECT(CONCATENATE(AA$6,AB363+1)))</f>
        <v>1</v>
      </c>
      <c r="AF363" s="117">
        <f>IF(ISNA(MATCH(AD363,'Overlap Study'!BU$62:BU$157,0)),0,1)</f>
        <v>0</v>
      </c>
      <c r="AG363" s="99">
        <f>IF(ISNA(MATCH(AD363,'Overlap Study'!BJ$62:BJ$157,0)),0,1)</f>
        <v>0</v>
      </c>
      <c r="AH363" s="99">
        <f>IF(ISNA(MATCH($AD363,'Overlap Study'!AZ$62:AZ$157,0)),0,1)</f>
        <v>0</v>
      </c>
      <c r="AI363" s="99">
        <f>IF(ISNA(MATCH($AD363,'Overlap Study'!AT$62:AT$157,0)),0,1)</f>
        <v>1</v>
      </c>
      <c r="AJ363" s="99">
        <f>IF(ISNA(MATCH($AD363,'Overlap Study'!AN$62:AN$157,0)),0,1)</f>
        <v>0</v>
      </c>
      <c r="AK363" s="110">
        <f>IF(ISNA(MATCH($AD363,'Overlap Study'!AH$62:AH$157,0)),0,1)</f>
        <v>0</v>
      </c>
      <c r="AL363" s="117">
        <f>IF(ISNA(MATCH($AD363,'Overlap Study'!AB$62:AB$157,0)),0,1)</f>
        <v>0</v>
      </c>
      <c r="AM363" s="99">
        <f>IF(ISNA(MATCH($AD363,'Overlap Study'!V$62:V$157,0)),0,1)</f>
        <v>0</v>
      </c>
      <c r="AN363" s="99">
        <f>IF(ISNA(MATCH($AD363,'Overlap Study'!P$62:P$157,0)),0,1)</f>
        <v>0</v>
      </c>
      <c r="AO363" s="99">
        <f>IF(ISNA(MATCH($AD363,'Overlap Study'!H$53:H$132,0)),0,1)</f>
        <v>0</v>
      </c>
      <c r="AP363" s="110">
        <f>IF(ISNA(MATCH($AD363,'Overlap Study'!B$53:B$100,0)),0,1)</f>
        <v>0</v>
      </c>
      <c r="AT363" s="99"/>
      <c r="AU363" s="99"/>
      <c r="AV363" s="99"/>
      <c r="AW363" s="99"/>
      <c r="AX363" s="99"/>
      <c r="AY363" s="99"/>
      <c r="AZ363" s="99"/>
      <c r="BA363" s="99"/>
      <c r="BB363" s="99"/>
      <c r="BC363" s="99"/>
      <c r="BD363" s="99"/>
      <c r="BE363" s="99"/>
      <c r="BF363" s="99"/>
      <c r="BG363" s="99"/>
    </row>
    <row r="364" spans="2:59">
      <c r="B364" s="211">
        <v>188</v>
      </c>
      <c r="C364" s="99">
        <f t="shared" si="54"/>
        <v>5</v>
      </c>
      <c r="D364" s="110">
        <f t="shared" si="55"/>
        <v>5</v>
      </c>
      <c r="F364" s="109">
        <v>1983</v>
      </c>
      <c r="G364" s="202">
        <f t="shared" si="56"/>
        <v>1</v>
      </c>
      <c r="H364" s="10">
        <v>1</v>
      </c>
      <c r="AB364" s="123">
        <f t="shared" si="53"/>
        <v>363</v>
      </c>
      <c r="AC364">
        <f t="shared" ca="1" si="52"/>
        <v>1</v>
      </c>
      <c r="AD364" s="211">
        <v>1922</v>
      </c>
      <c r="AE364" s="109">
        <f ca="1">SUM(INDIRECT(CONCATENATE(AA$5,AB364+1)):INDIRECT(CONCATENATE(AA$6,AB364+1)))</f>
        <v>1</v>
      </c>
      <c r="AF364" s="117">
        <f>IF(ISNA(MATCH(AD364,'Overlap Study'!BU$62:BU$157,0)),0,1)</f>
        <v>1</v>
      </c>
      <c r="AG364" s="99">
        <f>IF(ISNA(MATCH(AD364,'Overlap Study'!BJ$62:BJ$157,0)),0,1)</f>
        <v>0</v>
      </c>
      <c r="AH364" s="99">
        <f>IF(ISNA(MATCH($AD364,'Overlap Study'!AZ$62:AZ$157,0)),0,1)</f>
        <v>0</v>
      </c>
      <c r="AI364" s="99">
        <f>IF(ISNA(MATCH($AD364,'Overlap Study'!AT$62:AT$157,0)),0,1)</f>
        <v>0</v>
      </c>
      <c r="AJ364" s="99">
        <f>IF(ISNA(MATCH($AD364,'Overlap Study'!AN$62:AN$157,0)),0,1)</f>
        <v>0</v>
      </c>
      <c r="AK364" s="110">
        <f>IF(ISNA(MATCH($AD364,'Overlap Study'!AH$62:AH$157,0)),0,1)</f>
        <v>0</v>
      </c>
      <c r="AL364" s="117">
        <f>IF(ISNA(MATCH($AD364,'Overlap Study'!AB$62:AB$157,0)),0,1)</f>
        <v>0</v>
      </c>
      <c r="AM364" s="99">
        <f>IF(ISNA(MATCH($AD364,'Overlap Study'!V$62:V$157,0)),0,1)</f>
        <v>0</v>
      </c>
      <c r="AN364" s="99">
        <f>IF(ISNA(MATCH($AD364,'Overlap Study'!P$62:P$157,0)),0,1)</f>
        <v>0</v>
      </c>
      <c r="AO364" s="99">
        <f>IF(ISNA(MATCH($AD364,'Overlap Study'!H$53:H$132,0)),0,1)</f>
        <v>0</v>
      </c>
      <c r="AP364" s="110">
        <f>IF(ISNA(MATCH($AD364,'Overlap Study'!B$53:B$100,0)),0,1)</f>
        <v>0</v>
      </c>
      <c r="AT364" s="99"/>
      <c r="AU364" s="99"/>
      <c r="AV364" s="99"/>
      <c r="AW364" s="99"/>
      <c r="AX364" s="99"/>
      <c r="AY364" s="99"/>
      <c r="AZ364" s="99"/>
      <c r="BA364" s="99"/>
      <c r="BB364" s="99"/>
      <c r="BC364" s="99"/>
      <c r="BD364" s="99"/>
      <c r="BE364" s="99"/>
      <c r="BF364" s="99"/>
      <c r="BG364" s="99"/>
    </row>
    <row r="365" spans="2:59">
      <c r="B365" s="109">
        <v>190</v>
      </c>
      <c r="C365" s="99">
        <f t="shared" si="54"/>
        <v>1</v>
      </c>
      <c r="D365" s="110">
        <f t="shared" si="55"/>
        <v>0</v>
      </c>
      <c r="F365" s="211">
        <v>1986</v>
      </c>
      <c r="G365" s="202">
        <f t="shared" si="56"/>
        <v>1</v>
      </c>
      <c r="H365" s="10">
        <v>1</v>
      </c>
      <c r="AB365" s="123">
        <f t="shared" si="53"/>
        <v>364</v>
      </c>
      <c r="AC365">
        <f t="shared" ca="1" si="52"/>
        <v>1</v>
      </c>
      <c r="AD365" s="211">
        <v>1923</v>
      </c>
      <c r="AE365" s="109">
        <f ca="1">SUM(INDIRECT(CONCATENATE(AA$5,AB365+1)):INDIRECT(CONCATENATE(AA$6,AB365+1)))</f>
        <v>1</v>
      </c>
      <c r="AF365" s="117">
        <f>IF(ISNA(MATCH(AD365,'Overlap Study'!BU$62:BU$157,0)),0,1)</f>
        <v>0</v>
      </c>
      <c r="AG365" s="99">
        <f>IF(ISNA(MATCH(AD365,'Overlap Study'!BJ$62:BJ$157,0)),0,1)</f>
        <v>1</v>
      </c>
      <c r="AH365" s="99">
        <f>IF(ISNA(MATCH($AD365,'Overlap Study'!AZ$62:AZ$157,0)),0,1)</f>
        <v>0</v>
      </c>
      <c r="AI365" s="99">
        <f>IF(ISNA(MATCH($AD365,'Overlap Study'!AT$62:AT$157,0)),0,1)</f>
        <v>0</v>
      </c>
      <c r="AJ365" s="99">
        <f>IF(ISNA(MATCH($AD365,'Overlap Study'!AN$62:AN$157,0)),0,1)</f>
        <v>0</v>
      </c>
      <c r="AK365" s="110">
        <f>IF(ISNA(MATCH($AD365,'Overlap Study'!AH$62:AH$157,0)),0,1)</f>
        <v>0</v>
      </c>
      <c r="AL365" s="117">
        <f>IF(ISNA(MATCH($AD365,'Overlap Study'!AB$62:AB$157,0)),0,1)</f>
        <v>0</v>
      </c>
      <c r="AM365" s="99">
        <f>IF(ISNA(MATCH($AD365,'Overlap Study'!V$62:V$157,0)),0,1)</f>
        <v>0</v>
      </c>
      <c r="AN365" s="99">
        <f>IF(ISNA(MATCH($AD365,'Overlap Study'!P$62:P$157,0)),0,1)</f>
        <v>0</v>
      </c>
      <c r="AO365" s="99">
        <f>IF(ISNA(MATCH($AD365,'Overlap Study'!H$53:H$132,0)),0,1)</f>
        <v>0</v>
      </c>
      <c r="AP365" s="110">
        <f>IF(ISNA(MATCH($AD365,'Overlap Study'!B$53:B$100,0)),0,1)</f>
        <v>0</v>
      </c>
      <c r="AT365" s="99"/>
      <c r="AU365" s="99"/>
      <c r="AV365" s="99"/>
      <c r="AW365" s="99"/>
      <c r="AX365" s="99"/>
      <c r="AY365" s="99"/>
      <c r="AZ365" s="99"/>
      <c r="BA365" s="99"/>
      <c r="BB365" s="99"/>
      <c r="BC365" s="99"/>
      <c r="BD365" s="99"/>
      <c r="BE365" s="99"/>
      <c r="BF365" s="99"/>
      <c r="BG365" s="99"/>
    </row>
    <row r="366" spans="2:59">
      <c r="B366" s="109">
        <v>190</v>
      </c>
      <c r="C366" s="99">
        <f t="shared" si="54"/>
        <v>2</v>
      </c>
      <c r="D366" s="110">
        <f t="shared" si="55"/>
        <v>0</v>
      </c>
      <c r="F366" s="211">
        <v>1987</v>
      </c>
      <c r="G366" s="202">
        <f t="shared" si="56"/>
        <v>1</v>
      </c>
      <c r="H366" s="10">
        <v>1</v>
      </c>
      <c r="AB366" s="123">
        <f t="shared" si="53"/>
        <v>365</v>
      </c>
      <c r="AC366">
        <f t="shared" ca="1" si="52"/>
        <v>1</v>
      </c>
      <c r="AD366" s="109">
        <v>1983</v>
      </c>
      <c r="AE366" s="109">
        <f ca="1">SUM(INDIRECT(CONCATENATE(AA$5,AB366+1)):INDIRECT(CONCATENATE(AA$6,AB366+1)))</f>
        <v>1</v>
      </c>
      <c r="AF366" s="117">
        <f>IF(ISNA(MATCH(AD366,'Overlap Study'!BU$62:BU$157,0)),0,1)</f>
        <v>0</v>
      </c>
      <c r="AG366" s="99">
        <f>IF(ISNA(MATCH(AD366,'Overlap Study'!BJ$62:BJ$157,0)),0,1)</f>
        <v>0</v>
      </c>
      <c r="AH366" s="99">
        <f>IF(ISNA(MATCH($AD366,'Overlap Study'!AZ$62:AZ$157,0)),0,1)</f>
        <v>1</v>
      </c>
      <c r="AI366" s="99">
        <f>IF(ISNA(MATCH($AD366,'Overlap Study'!AT$62:AT$157,0)),0,1)</f>
        <v>0</v>
      </c>
      <c r="AJ366" s="99">
        <f>IF(ISNA(MATCH($AD366,'Overlap Study'!AN$62:AN$157,0)),0,1)</f>
        <v>0</v>
      </c>
      <c r="AK366" s="110">
        <f>IF(ISNA(MATCH($AD366,'Overlap Study'!AH$62:AH$157,0)),0,1)</f>
        <v>0</v>
      </c>
      <c r="AL366" s="117">
        <f>IF(ISNA(MATCH($AD366,'Overlap Study'!AB$62:AB$157,0)),0,1)</f>
        <v>0</v>
      </c>
      <c r="AM366" s="99">
        <f>IF(ISNA(MATCH($AD366,'Overlap Study'!V$62:V$157,0)),0,1)</f>
        <v>0</v>
      </c>
      <c r="AN366" s="99">
        <f>IF(ISNA(MATCH($AD366,'Overlap Study'!P$62:P$157,0)),0,1)</f>
        <v>0</v>
      </c>
      <c r="AO366" s="99">
        <f>IF(ISNA(MATCH($AD366,'Overlap Study'!H$53:H$132,0)),0,1)</f>
        <v>0</v>
      </c>
      <c r="AP366" s="110">
        <f>IF(ISNA(MATCH($AD366,'Overlap Study'!B$53:B$100,0)),0,1)</f>
        <v>0</v>
      </c>
      <c r="AT366" s="99"/>
      <c r="AU366" s="99"/>
      <c r="AV366" s="99"/>
      <c r="AW366" s="99"/>
      <c r="AX366" s="99"/>
      <c r="AY366" s="99"/>
      <c r="AZ366" s="99"/>
      <c r="BA366" s="99"/>
      <c r="BB366" s="99"/>
      <c r="BC366" s="99"/>
      <c r="BD366" s="99"/>
      <c r="BE366" s="99"/>
      <c r="BF366" s="99"/>
      <c r="BG366" s="99"/>
    </row>
    <row r="367" spans="2:59">
      <c r="B367" s="112">
        <v>190</v>
      </c>
      <c r="C367" s="99">
        <f t="shared" si="54"/>
        <v>3</v>
      </c>
      <c r="D367" s="110">
        <f t="shared" si="55"/>
        <v>0</v>
      </c>
      <c r="F367" s="211">
        <v>2039</v>
      </c>
      <c r="G367" s="202">
        <f t="shared" si="56"/>
        <v>1</v>
      </c>
      <c r="H367" s="10">
        <v>1</v>
      </c>
      <c r="AB367" s="123">
        <f t="shared" si="53"/>
        <v>366</v>
      </c>
      <c r="AC367">
        <f t="shared" ca="1" si="52"/>
        <v>1</v>
      </c>
      <c r="AD367" s="211">
        <v>1986</v>
      </c>
      <c r="AE367" s="109">
        <f ca="1">SUM(INDIRECT(CONCATENATE(AA$5,AB367+1)):INDIRECT(CONCATENATE(AA$6,AB367+1)))</f>
        <v>1</v>
      </c>
      <c r="AF367" s="117">
        <f>IF(ISNA(MATCH(AD367,'Overlap Study'!BU$62:BU$157,0)),0,1)</f>
        <v>1</v>
      </c>
      <c r="AG367" s="99">
        <f>IF(ISNA(MATCH(AD367,'Overlap Study'!BJ$62:BJ$157,0)),0,1)</f>
        <v>0</v>
      </c>
      <c r="AH367" s="99">
        <f>IF(ISNA(MATCH($AD367,'Overlap Study'!AZ$62:AZ$157,0)),0,1)</f>
        <v>0</v>
      </c>
      <c r="AI367" s="99">
        <f>IF(ISNA(MATCH($AD367,'Overlap Study'!AT$62:AT$157,0)),0,1)</f>
        <v>0</v>
      </c>
      <c r="AJ367" s="99">
        <f>IF(ISNA(MATCH($AD367,'Overlap Study'!AN$62:AN$157,0)),0,1)</f>
        <v>0</v>
      </c>
      <c r="AK367" s="110">
        <f>IF(ISNA(MATCH($AD367,'Overlap Study'!AH$62:AH$157,0)),0,1)</f>
        <v>0</v>
      </c>
      <c r="AL367" s="117">
        <f>IF(ISNA(MATCH($AD367,'Overlap Study'!AB$62:AB$157,0)),0,1)</f>
        <v>0</v>
      </c>
      <c r="AM367" s="99">
        <f>IF(ISNA(MATCH($AD367,'Overlap Study'!V$62:V$157,0)),0,1)</f>
        <v>0</v>
      </c>
      <c r="AN367" s="99">
        <f>IF(ISNA(MATCH($AD367,'Overlap Study'!P$62:P$157,0)),0,1)</f>
        <v>0</v>
      </c>
      <c r="AO367" s="99">
        <f>IF(ISNA(MATCH($AD367,'Overlap Study'!H$53:H$132,0)),0,1)</f>
        <v>0</v>
      </c>
      <c r="AP367" s="110">
        <f>IF(ISNA(MATCH($AD367,'Overlap Study'!B$53:B$100,0)),0,1)</f>
        <v>0</v>
      </c>
      <c r="AT367" s="99"/>
      <c r="AU367" s="99"/>
      <c r="AV367" s="99"/>
      <c r="AW367" s="99"/>
      <c r="AX367" s="99"/>
      <c r="AY367" s="99"/>
      <c r="AZ367" s="99"/>
      <c r="BA367" s="99"/>
      <c r="BB367" s="99"/>
      <c r="BC367" s="99"/>
      <c r="BD367" s="99"/>
      <c r="BE367" s="99"/>
      <c r="BF367" s="99"/>
      <c r="BG367" s="99"/>
    </row>
    <row r="368" spans="2:59">
      <c r="B368" s="109">
        <v>190</v>
      </c>
      <c r="C368" s="99">
        <f t="shared" si="54"/>
        <v>4</v>
      </c>
      <c r="D368" s="110">
        <f t="shared" si="55"/>
        <v>0</v>
      </c>
      <c r="F368" s="211">
        <v>2041</v>
      </c>
      <c r="G368" s="202">
        <f t="shared" si="56"/>
        <v>1</v>
      </c>
      <c r="H368" s="10">
        <v>1</v>
      </c>
      <c r="AB368" s="123">
        <f t="shared" si="53"/>
        <v>367</v>
      </c>
      <c r="AC368">
        <f t="shared" ca="1" si="52"/>
        <v>1</v>
      </c>
      <c r="AD368" s="211">
        <v>1987</v>
      </c>
      <c r="AE368" s="109">
        <f ca="1">SUM(INDIRECT(CONCATENATE(AA$5,AB368+1)):INDIRECT(CONCATENATE(AA$6,AB368+1)))</f>
        <v>1</v>
      </c>
      <c r="AF368" s="117">
        <f>IF(ISNA(MATCH(AD368,'Overlap Study'!BU$62:BU$157,0)),0,1)</f>
        <v>0</v>
      </c>
      <c r="AG368" s="99">
        <f>IF(ISNA(MATCH(AD368,'Overlap Study'!BJ$62:BJ$157,0)),0,1)</f>
        <v>1</v>
      </c>
      <c r="AH368" s="99">
        <f>IF(ISNA(MATCH($AD368,'Overlap Study'!AZ$62:AZ$157,0)),0,1)</f>
        <v>0</v>
      </c>
      <c r="AI368" s="99">
        <f>IF(ISNA(MATCH($AD368,'Overlap Study'!AT$62:AT$157,0)),0,1)</f>
        <v>0</v>
      </c>
      <c r="AJ368" s="99">
        <f>IF(ISNA(MATCH($AD368,'Overlap Study'!AN$62:AN$157,0)),0,1)</f>
        <v>0</v>
      </c>
      <c r="AK368" s="110">
        <f>IF(ISNA(MATCH($AD368,'Overlap Study'!AH$62:AH$157,0)),0,1)</f>
        <v>0</v>
      </c>
      <c r="AL368" s="117">
        <f>IF(ISNA(MATCH($AD368,'Overlap Study'!AB$62:AB$157,0)),0,1)</f>
        <v>0</v>
      </c>
      <c r="AM368" s="99">
        <f>IF(ISNA(MATCH($AD368,'Overlap Study'!V$62:V$157,0)),0,1)</f>
        <v>0</v>
      </c>
      <c r="AN368" s="99">
        <f>IF(ISNA(MATCH($AD368,'Overlap Study'!P$62:P$157,0)),0,1)</f>
        <v>0</v>
      </c>
      <c r="AO368" s="99">
        <f>IF(ISNA(MATCH($AD368,'Overlap Study'!H$53:H$132,0)),0,1)</f>
        <v>0</v>
      </c>
      <c r="AP368" s="110">
        <f>IF(ISNA(MATCH($AD368,'Overlap Study'!B$53:B$100,0)),0,1)</f>
        <v>0</v>
      </c>
      <c r="AT368" s="99"/>
      <c r="AU368" s="99"/>
      <c r="AV368" s="99"/>
      <c r="AW368" s="99"/>
      <c r="AX368" s="99"/>
      <c r="AY368" s="99"/>
      <c r="AZ368" s="99"/>
      <c r="BA368" s="99"/>
      <c r="BB368" s="99"/>
      <c r="BC368" s="99"/>
      <c r="BD368" s="99"/>
      <c r="BE368" s="99"/>
      <c r="BF368" s="99"/>
      <c r="BG368" s="99"/>
    </row>
    <row r="369" spans="2:59">
      <c r="B369" s="109">
        <v>190</v>
      </c>
      <c r="C369" s="99">
        <f t="shared" si="54"/>
        <v>5</v>
      </c>
      <c r="D369" s="110">
        <f t="shared" si="55"/>
        <v>0</v>
      </c>
      <c r="F369" s="109">
        <v>2046</v>
      </c>
      <c r="G369" s="202">
        <f t="shared" si="56"/>
        <v>1</v>
      </c>
      <c r="H369" s="10">
        <v>1</v>
      </c>
      <c r="AB369" s="123">
        <f t="shared" si="53"/>
        <v>368</v>
      </c>
      <c r="AC369">
        <f t="shared" ca="1" si="52"/>
        <v>1</v>
      </c>
      <c r="AD369" s="211">
        <v>2039</v>
      </c>
      <c r="AE369" s="109">
        <f ca="1">SUM(INDIRECT(CONCATENATE(AA$5,AB369+1)):INDIRECT(CONCATENATE(AA$6,AB369+1)))</f>
        <v>1</v>
      </c>
      <c r="AF369" s="117">
        <f>IF(ISNA(MATCH(AD369,'Overlap Study'!BU$62:BU$157,0)),0,1)</f>
        <v>0</v>
      </c>
      <c r="AG369" s="99">
        <f>IF(ISNA(MATCH(AD369,'Overlap Study'!BJ$62:BJ$157,0)),0,1)</f>
        <v>1</v>
      </c>
      <c r="AH369" s="99">
        <f>IF(ISNA(MATCH($AD369,'Overlap Study'!AZ$62:AZ$157,0)),0,1)</f>
        <v>0</v>
      </c>
      <c r="AI369" s="99">
        <f>IF(ISNA(MATCH($AD369,'Overlap Study'!AT$62:AT$157,0)),0,1)</f>
        <v>0</v>
      </c>
      <c r="AJ369" s="99">
        <f>IF(ISNA(MATCH($AD369,'Overlap Study'!AN$62:AN$157,0)),0,1)</f>
        <v>0</v>
      </c>
      <c r="AK369" s="110">
        <f>IF(ISNA(MATCH($AD369,'Overlap Study'!AH$62:AH$157,0)),0,1)</f>
        <v>0</v>
      </c>
      <c r="AL369" s="117">
        <f>IF(ISNA(MATCH($AD369,'Overlap Study'!AB$62:AB$157,0)),0,1)</f>
        <v>0</v>
      </c>
      <c r="AM369" s="99">
        <f>IF(ISNA(MATCH($AD369,'Overlap Study'!V$62:V$157,0)),0,1)</f>
        <v>0</v>
      </c>
      <c r="AN369" s="99">
        <f>IF(ISNA(MATCH($AD369,'Overlap Study'!P$62:P$157,0)),0,1)</f>
        <v>0</v>
      </c>
      <c r="AO369" s="99">
        <f>IF(ISNA(MATCH($AD369,'Overlap Study'!H$53:H$132,0)),0,1)</f>
        <v>0</v>
      </c>
      <c r="AP369" s="110">
        <f>IF(ISNA(MATCH($AD369,'Overlap Study'!B$53:B$100,0)),0,1)</f>
        <v>0</v>
      </c>
      <c r="AT369" s="99"/>
      <c r="AU369" s="99"/>
      <c r="AV369" s="99"/>
      <c r="AW369" s="99"/>
      <c r="AX369" s="99"/>
      <c r="AY369" s="99"/>
      <c r="AZ369" s="99"/>
      <c r="BA369" s="99"/>
      <c r="BB369" s="99"/>
      <c r="BC369" s="99"/>
      <c r="BD369" s="99"/>
      <c r="BE369" s="99"/>
      <c r="BF369" s="99"/>
      <c r="BG369" s="99"/>
    </row>
    <row r="370" spans="2:59">
      <c r="B370" s="211">
        <v>190</v>
      </c>
      <c r="C370" s="99">
        <f t="shared" si="54"/>
        <v>6</v>
      </c>
      <c r="D370" s="110">
        <f t="shared" si="55"/>
        <v>6</v>
      </c>
      <c r="F370" s="109">
        <v>2054</v>
      </c>
      <c r="G370" s="202">
        <f t="shared" si="56"/>
        <v>1</v>
      </c>
      <c r="H370" s="10">
        <v>1</v>
      </c>
      <c r="AB370" s="123">
        <f t="shared" si="53"/>
        <v>369</v>
      </c>
      <c r="AC370">
        <f t="shared" ca="1" si="52"/>
        <v>1</v>
      </c>
      <c r="AD370" s="211">
        <v>2041</v>
      </c>
      <c r="AE370" s="109">
        <f ca="1">SUM(INDIRECT(CONCATENATE(AA$5,AB370+1)):INDIRECT(CONCATENATE(AA$6,AB370+1)))</f>
        <v>1</v>
      </c>
      <c r="AF370" s="117">
        <f>IF(ISNA(MATCH(AD370,'Overlap Study'!BU$62:BU$157,0)),0,1)</f>
        <v>1</v>
      </c>
      <c r="AG370" s="99">
        <f>IF(ISNA(MATCH(AD370,'Overlap Study'!BJ$62:BJ$157,0)),0,1)</f>
        <v>0</v>
      </c>
      <c r="AH370" s="99">
        <f>IF(ISNA(MATCH($AD370,'Overlap Study'!AZ$62:AZ$157,0)),0,1)</f>
        <v>0</v>
      </c>
      <c r="AI370" s="99">
        <f>IF(ISNA(MATCH($AD370,'Overlap Study'!AT$62:AT$157,0)),0,1)</f>
        <v>0</v>
      </c>
      <c r="AJ370" s="99">
        <f>IF(ISNA(MATCH($AD370,'Overlap Study'!AN$62:AN$157,0)),0,1)</f>
        <v>0</v>
      </c>
      <c r="AK370" s="110">
        <f>IF(ISNA(MATCH($AD370,'Overlap Study'!AH$62:AH$157,0)),0,1)</f>
        <v>0</v>
      </c>
      <c r="AL370" s="117">
        <f>IF(ISNA(MATCH($AD370,'Overlap Study'!AB$62:AB$157,0)),0,1)</f>
        <v>0</v>
      </c>
      <c r="AM370" s="99">
        <f>IF(ISNA(MATCH($AD370,'Overlap Study'!V$62:V$157,0)),0,1)</f>
        <v>0</v>
      </c>
      <c r="AN370" s="99">
        <f>IF(ISNA(MATCH($AD370,'Overlap Study'!P$62:P$157,0)),0,1)</f>
        <v>0</v>
      </c>
      <c r="AO370" s="99">
        <f>IF(ISNA(MATCH($AD370,'Overlap Study'!H$53:H$132,0)),0,1)</f>
        <v>0</v>
      </c>
      <c r="AP370" s="110">
        <f>IF(ISNA(MATCH($AD370,'Overlap Study'!B$53:B$100,0)),0,1)</f>
        <v>0</v>
      </c>
      <c r="AT370" s="99"/>
      <c r="AU370" s="99"/>
      <c r="AV370" s="99"/>
      <c r="AW370" s="99"/>
      <c r="AX370" s="99"/>
      <c r="AY370" s="99"/>
      <c r="AZ370" s="99"/>
      <c r="BA370" s="99"/>
      <c r="BB370" s="99"/>
      <c r="BC370" s="99"/>
      <c r="BD370" s="99"/>
      <c r="BE370" s="99"/>
      <c r="BF370" s="99"/>
      <c r="BG370" s="99"/>
    </row>
    <row r="371" spans="2:59">
      <c r="B371" s="109">
        <v>191</v>
      </c>
      <c r="C371" s="99">
        <f t="shared" si="54"/>
        <v>1</v>
      </c>
      <c r="D371" s="110">
        <f t="shared" si="55"/>
        <v>0</v>
      </c>
      <c r="F371" s="109">
        <v>2062</v>
      </c>
      <c r="G371" s="202">
        <f t="shared" si="56"/>
        <v>1</v>
      </c>
      <c r="H371" s="10">
        <v>1</v>
      </c>
      <c r="AB371" s="123">
        <f t="shared" si="53"/>
        <v>370</v>
      </c>
      <c r="AC371">
        <f t="shared" ca="1" si="52"/>
        <v>1</v>
      </c>
      <c r="AD371" s="109">
        <v>2046</v>
      </c>
      <c r="AE371" s="109">
        <f ca="1">SUM(INDIRECT(CONCATENATE(AA$5,AB371+1)):INDIRECT(CONCATENATE(AA$6,AB371+1)))</f>
        <v>1</v>
      </c>
      <c r="AF371" s="117">
        <f>IF(ISNA(MATCH(AD371,'Overlap Study'!BU$62:BU$157,0)),0,1)</f>
        <v>0</v>
      </c>
      <c r="AG371" s="99">
        <f>IF(ISNA(MATCH(AD371,'Overlap Study'!BJ$62:BJ$157,0)),0,1)</f>
        <v>0</v>
      </c>
      <c r="AH371" s="99">
        <f>IF(ISNA(MATCH($AD371,'Overlap Study'!AZ$62:AZ$157,0)),0,1)</f>
        <v>1</v>
      </c>
      <c r="AI371" s="99">
        <f>IF(ISNA(MATCH($AD371,'Overlap Study'!AT$62:AT$157,0)),0,1)</f>
        <v>0</v>
      </c>
      <c r="AJ371" s="99">
        <f>IF(ISNA(MATCH($AD371,'Overlap Study'!AN$62:AN$157,0)),0,1)</f>
        <v>0</v>
      </c>
      <c r="AK371" s="110">
        <f>IF(ISNA(MATCH($AD371,'Overlap Study'!AH$62:AH$157,0)),0,1)</f>
        <v>0</v>
      </c>
      <c r="AL371" s="117">
        <f>IF(ISNA(MATCH($AD371,'Overlap Study'!AB$62:AB$157,0)),0,1)</f>
        <v>0</v>
      </c>
      <c r="AM371" s="99">
        <f>IF(ISNA(MATCH($AD371,'Overlap Study'!V$62:V$157,0)),0,1)</f>
        <v>0</v>
      </c>
      <c r="AN371" s="99">
        <f>IF(ISNA(MATCH($AD371,'Overlap Study'!P$62:P$157,0)),0,1)</f>
        <v>0</v>
      </c>
      <c r="AO371" s="99">
        <f>IF(ISNA(MATCH($AD371,'Overlap Study'!H$53:H$132,0)),0,1)</f>
        <v>0</v>
      </c>
      <c r="AP371" s="110">
        <f>IF(ISNA(MATCH($AD371,'Overlap Study'!B$53:B$100,0)),0,1)</f>
        <v>0</v>
      </c>
      <c r="AT371" s="99"/>
      <c r="AU371" s="99"/>
      <c r="AV371" s="99"/>
      <c r="AW371" s="99"/>
      <c r="AX371" s="99"/>
      <c r="AY371" s="99"/>
      <c r="AZ371" s="99"/>
      <c r="BA371" s="99"/>
      <c r="BB371" s="99"/>
      <c r="BC371" s="99"/>
      <c r="BD371" s="99"/>
      <c r="BE371" s="99"/>
      <c r="BF371" s="99"/>
      <c r="BG371" s="99"/>
    </row>
    <row r="372" spans="2:59">
      <c r="B372" s="109">
        <v>191</v>
      </c>
      <c r="C372" s="99">
        <f t="shared" si="54"/>
        <v>2</v>
      </c>
      <c r="D372" s="110">
        <f t="shared" si="55"/>
        <v>0</v>
      </c>
      <c r="F372" s="109">
        <v>2068</v>
      </c>
      <c r="G372" s="202">
        <f t="shared" si="56"/>
        <v>1</v>
      </c>
      <c r="H372" s="10">
        <v>1</v>
      </c>
      <c r="AB372" s="123">
        <f t="shared" si="53"/>
        <v>371</v>
      </c>
      <c r="AC372">
        <f t="shared" ca="1" si="52"/>
        <v>1</v>
      </c>
      <c r="AD372" s="109">
        <v>2054</v>
      </c>
      <c r="AE372" s="109">
        <f ca="1">SUM(INDIRECT(CONCATENATE(AA$5,AB372+1)):INDIRECT(CONCATENATE(AA$6,AB372+1)))</f>
        <v>1</v>
      </c>
      <c r="AF372" s="117">
        <f>IF(ISNA(MATCH(AD372,'Overlap Study'!BU$62:BU$157,0)),0,1)</f>
        <v>0</v>
      </c>
      <c r="AG372" s="99">
        <f>IF(ISNA(MATCH(AD372,'Overlap Study'!BJ$62:BJ$157,0)),0,1)</f>
        <v>0</v>
      </c>
      <c r="AH372" s="99">
        <f>IF(ISNA(MATCH($AD372,'Overlap Study'!AZ$62:AZ$157,0)),0,1)</f>
        <v>0</v>
      </c>
      <c r="AI372" s="99">
        <f>IF(ISNA(MATCH($AD372,'Overlap Study'!AT$62:AT$157,0)),0,1)</f>
        <v>1</v>
      </c>
      <c r="AJ372" s="99">
        <f>IF(ISNA(MATCH($AD372,'Overlap Study'!AN$62:AN$157,0)),0,1)</f>
        <v>0</v>
      </c>
      <c r="AK372" s="110">
        <f>IF(ISNA(MATCH($AD372,'Overlap Study'!AH$62:AH$157,0)),0,1)</f>
        <v>0</v>
      </c>
      <c r="AL372" s="117">
        <f>IF(ISNA(MATCH($AD372,'Overlap Study'!AB$62:AB$157,0)),0,1)</f>
        <v>0</v>
      </c>
      <c r="AM372" s="99">
        <f>IF(ISNA(MATCH($AD372,'Overlap Study'!V$62:V$157,0)),0,1)</f>
        <v>0</v>
      </c>
      <c r="AN372" s="99">
        <f>IF(ISNA(MATCH($AD372,'Overlap Study'!P$62:P$157,0)),0,1)</f>
        <v>0</v>
      </c>
      <c r="AO372" s="99">
        <f>IF(ISNA(MATCH($AD372,'Overlap Study'!H$53:H$132,0)),0,1)</f>
        <v>0</v>
      </c>
      <c r="AP372" s="110">
        <f>IF(ISNA(MATCH($AD372,'Overlap Study'!B$53:B$100,0)),0,1)</f>
        <v>0</v>
      </c>
      <c r="AT372" s="99"/>
      <c r="AU372" s="99"/>
      <c r="AV372" s="99"/>
      <c r="AW372" s="99"/>
      <c r="AX372" s="99"/>
      <c r="AY372" s="99"/>
      <c r="AZ372" s="99"/>
      <c r="BA372" s="99"/>
      <c r="BB372" s="99"/>
      <c r="BC372" s="99"/>
      <c r="BD372" s="99"/>
      <c r="BE372" s="99"/>
      <c r="BF372" s="99"/>
      <c r="BG372" s="99"/>
    </row>
    <row r="373" spans="2:59">
      <c r="B373" s="109">
        <v>191</v>
      </c>
      <c r="C373" s="99">
        <f t="shared" si="54"/>
        <v>3</v>
      </c>
      <c r="D373" s="110">
        <f t="shared" si="55"/>
        <v>0</v>
      </c>
      <c r="F373" s="109">
        <v>2081</v>
      </c>
      <c r="G373" s="202">
        <f t="shared" si="56"/>
        <v>1</v>
      </c>
      <c r="H373" s="10">
        <v>1</v>
      </c>
      <c r="AB373" s="123">
        <f t="shared" si="53"/>
        <v>372</v>
      </c>
      <c r="AC373">
        <f t="shared" ca="1" si="52"/>
        <v>1</v>
      </c>
      <c r="AD373" s="109">
        <v>2062</v>
      </c>
      <c r="AE373" s="109">
        <f ca="1">SUM(INDIRECT(CONCATENATE(AA$5,AB373+1)):INDIRECT(CONCATENATE(AA$6,AB373+1)))</f>
        <v>1</v>
      </c>
      <c r="AF373" s="117">
        <f>IF(ISNA(MATCH(AD373,'Overlap Study'!BU$62:BU$157,0)),0,1)</f>
        <v>0</v>
      </c>
      <c r="AG373" s="99">
        <f>IF(ISNA(MATCH(AD373,'Overlap Study'!BJ$62:BJ$157,0)),0,1)</f>
        <v>0</v>
      </c>
      <c r="AH373" s="99">
        <f>IF(ISNA(MATCH($AD373,'Overlap Study'!AZ$62:AZ$157,0)),0,1)</f>
        <v>0</v>
      </c>
      <c r="AI373" s="99">
        <f>IF(ISNA(MATCH($AD373,'Overlap Study'!AT$62:AT$157,0)),0,1)</f>
        <v>1</v>
      </c>
      <c r="AJ373" s="99">
        <f>IF(ISNA(MATCH($AD373,'Overlap Study'!AN$62:AN$157,0)),0,1)</f>
        <v>0</v>
      </c>
      <c r="AK373" s="110">
        <f>IF(ISNA(MATCH($AD373,'Overlap Study'!AH$62:AH$157,0)),0,1)</f>
        <v>0</v>
      </c>
      <c r="AL373" s="117">
        <f>IF(ISNA(MATCH($AD373,'Overlap Study'!AB$62:AB$157,0)),0,1)</f>
        <v>0</v>
      </c>
      <c r="AM373" s="99">
        <f>IF(ISNA(MATCH($AD373,'Overlap Study'!V$62:V$157,0)),0,1)</f>
        <v>0</v>
      </c>
      <c r="AN373" s="99">
        <f>IF(ISNA(MATCH($AD373,'Overlap Study'!P$62:P$157,0)),0,1)</f>
        <v>0</v>
      </c>
      <c r="AO373" s="99">
        <f>IF(ISNA(MATCH($AD373,'Overlap Study'!H$53:H$132,0)),0,1)</f>
        <v>0</v>
      </c>
      <c r="AP373" s="110">
        <f>IF(ISNA(MATCH($AD373,'Overlap Study'!B$53:B$100,0)),0,1)</f>
        <v>0</v>
      </c>
      <c r="AT373" s="99"/>
      <c r="AU373" s="99"/>
      <c r="AV373" s="99"/>
      <c r="AW373" s="99"/>
      <c r="AX373" s="99"/>
      <c r="AY373" s="99"/>
      <c r="AZ373" s="99"/>
      <c r="BA373" s="99"/>
      <c r="BB373" s="99"/>
      <c r="BC373" s="99"/>
      <c r="BD373" s="99"/>
      <c r="BE373" s="99"/>
      <c r="BF373" s="99"/>
      <c r="BG373" s="99"/>
    </row>
    <row r="374" spans="2:59">
      <c r="B374" s="112">
        <v>191</v>
      </c>
      <c r="C374" s="99">
        <f t="shared" si="54"/>
        <v>4</v>
      </c>
      <c r="D374" s="110">
        <f t="shared" si="55"/>
        <v>4</v>
      </c>
      <c r="F374" s="211">
        <v>2122</v>
      </c>
      <c r="G374" s="202">
        <f t="shared" si="56"/>
        <v>1</v>
      </c>
      <c r="H374" s="10">
        <v>1</v>
      </c>
      <c r="AB374" s="123">
        <f t="shared" si="53"/>
        <v>373</v>
      </c>
      <c r="AC374">
        <f t="shared" ca="1" si="52"/>
        <v>1</v>
      </c>
      <c r="AD374" s="109">
        <v>2068</v>
      </c>
      <c r="AE374" s="109">
        <f ca="1">SUM(INDIRECT(CONCATENATE(AA$5,AB374+1)):INDIRECT(CONCATENATE(AA$6,AB374+1)))</f>
        <v>1</v>
      </c>
      <c r="AF374" s="117">
        <f>IF(ISNA(MATCH(AD374,'Overlap Study'!BU$62:BU$157,0)),0,1)</f>
        <v>0</v>
      </c>
      <c r="AG374" s="99">
        <f>IF(ISNA(MATCH(AD374,'Overlap Study'!BJ$62:BJ$157,0)),0,1)</f>
        <v>0</v>
      </c>
      <c r="AH374" s="99">
        <f>IF(ISNA(MATCH($AD374,'Overlap Study'!AZ$62:AZ$157,0)),0,1)</f>
        <v>0</v>
      </c>
      <c r="AI374" s="99">
        <f>IF(ISNA(MATCH($AD374,'Overlap Study'!AT$62:AT$157,0)),0,1)</f>
        <v>1</v>
      </c>
      <c r="AJ374" s="99">
        <f>IF(ISNA(MATCH($AD374,'Overlap Study'!AN$62:AN$157,0)),0,1)</f>
        <v>0</v>
      </c>
      <c r="AK374" s="110">
        <f>IF(ISNA(MATCH($AD374,'Overlap Study'!AH$62:AH$157,0)),0,1)</f>
        <v>0</v>
      </c>
      <c r="AL374" s="117">
        <f>IF(ISNA(MATCH($AD374,'Overlap Study'!AB$62:AB$157,0)),0,1)</f>
        <v>0</v>
      </c>
      <c r="AM374" s="99">
        <f>IF(ISNA(MATCH($AD374,'Overlap Study'!V$62:V$157,0)),0,1)</f>
        <v>0</v>
      </c>
      <c r="AN374" s="99">
        <f>IF(ISNA(MATCH($AD374,'Overlap Study'!P$62:P$157,0)),0,1)</f>
        <v>0</v>
      </c>
      <c r="AO374" s="99">
        <f>IF(ISNA(MATCH($AD374,'Overlap Study'!H$53:H$132,0)),0,1)</f>
        <v>0</v>
      </c>
      <c r="AP374" s="110">
        <f>IF(ISNA(MATCH($AD374,'Overlap Study'!B$53:B$100,0)),0,1)</f>
        <v>0</v>
      </c>
      <c r="AT374" s="99"/>
      <c r="AU374" s="99"/>
      <c r="AV374" s="99"/>
      <c r="AW374" s="99"/>
      <c r="AX374" s="99"/>
      <c r="AY374" s="99"/>
      <c r="AZ374" s="99"/>
      <c r="BA374" s="99"/>
      <c r="BB374" s="99"/>
      <c r="BC374" s="99"/>
      <c r="BD374" s="99"/>
      <c r="BE374" s="99"/>
      <c r="BF374" s="99"/>
      <c r="BG374" s="99"/>
    </row>
    <row r="375" spans="2:59">
      <c r="B375" s="109">
        <v>192</v>
      </c>
      <c r="C375" s="99">
        <f t="shared" si="54"/>
        <v>1</v>
      </c>
      <c r="D375" s="110">
        <f t="shared" si="55"/>
        <v>0</v>
      </c>
      <c r="F375" s="211">
        <v>2130</v>
      </c>
      <c r="G375" s="202">
        <f t="shared" si="56"/>
        <v>1</v>
      </c>
      <c r="H375" s="10">
        <v>1</v>
      </c>
      <c r="AB375" s="123">
        <f t="shared" si="53"/>
        <v>374</v>
      </c>
      <c r="AC375">
        <f t="shared" ref="AC375:AC403" ca="1" si="57">IF(AE375&gt;0,1,0)</f>
        <v>1</v>
      </c>
      <c r="AD375" s="109">
        <v>2081</v>
      </c>
      <c r="AE375" s="109">
        <f ca="1">SUM(INDIRECT(CONCATENATE(AA$5,AB375+1)):INDIRECT(CONCATENATE(AA$6,AB375+1)))</f>
        <v>1</v>
      </c>
      <c r="AF375" s="117">
        <f>IF(ISNA(MATCH(AD375,'Overlap Study'!BU$62:BU$157,0)),0,1)</f>
        <v>0</v>
      </c>
      <c r="AG375" s="99">
        <f>IF(ISNA(MATCH(AD375,'Overlap Study'!BJ$62:BJ$157,0)),0,1)</f>
        <v>0</v>
      </c>
      <c r="AH375" s="99">
        <f>IF(ISNA(MATCH($AD375,'Overlap Study'!AZ$62:AZ$157,0)),0,1)</f>
        <v>1</v>
      </c>
      <c r="AI375" s="99">
        <f>IF(ISNA(MATCH($AD375,'Overlap Study'!AT$62:AT$157,0)),0,1)</f>
        <v>0</v>
      </c>
      <c r="AJ375" s="99">
        <f>IF(ISNA(MATCH($AD375,'Overlap Study'!AN$62:AN$157,0)),0,1)</f>
        <v>0</v>
      </c>
      <c r="AK375" s="110">
        <f>IF(ISNA(MATCH($AD375,'Overlap Study'!AH$62:AH$157,0)),0,1)</f>
        <v>0</v>
      </c>
      <c r="AL375" s="117">
        <f>IF(ISNA(MATCH($AD375,'Overlap Study'!AB$62:AB$157,0)),0,1)</f>
        <v>0</v>
      </c>
      <c r="AM375" s="99">
        <f>IF(ISNA(MATCH($AD375,'Overlap Study'!V$62:V$157,0)),0,1)</f>
        <v>0</v>
      </c>
      <c r="AN375" s="99">
        <f>IF(ISNA(MATCH($AD375,'Overlap Study'!P$62:P$157,0)),0,1)</f>
        <v>0</v>
      </c>
      <c r="AO375" s="99">
        <f>IF(ISNA(MATCH($AD375,'Overlap Study'!H$53:H$132,0)),0,1)</f>
        <v>0</v>
      </c>
      <c r="AP375" s="110">
        <f>IF(ISNA(MATCH($AD375,'Overlap Study'!B$53:B$100,0)),0,1)</f>
        <v>0</v>
      </c>
      <c r="AT375" s="99"/>
      <c r="AU375" s="99"/>
      <c r="AV375" s="99"/>
      <c r="AW375" s="99"/>
      <c r="AX375" s="99"/>
      <c r="AY375" s="99"/>
      <c r="AZ375" s="99"/>
      <c r="BA375" s="99"/>
      <c r="BB375" s="99"/>
      <c r="BC375" s="99"/>
      <c r="BD375" s="99"/>
      <c r="BE375" s="99"/>
      <c r="BF375" s="99"/>
      <c r="BG375" s="99"/>
    </row>
    <row r="376" spans="2:59">
      <c r="B376" s="111">
        <v>192</v>
      </c>
      <c r="C376" s="99">
        <f t="shared" si="54"/>
        <v>2</v>
      </c>
      <c r="D376" s="110">
        <f t="shared" si="55"/>
        <v>2</v>
      </c>
      <c r="F376" s="211">
        <v>2137</v>
      </c>
      <c r="G376" s="202">
        <f t="shared" si="56"/>
        <v>1</v>
      </c>
      <c r="H376" s="10">
        <v>1</v>
      </c>
      <c r="AB376" s="123">
        <f t="shared" si="53"/>
        <v>375</v>
      </c>
      <c r="AC376">
        <f t="shared" ca="1" si="57"/>
        <v>1</v>
      </c>
      <c r="AD376" s="211">
        <v>2122</v>
      </c>
      <c r="AE376" s="109">
        <f ca="1">SUM(INDIRECT(CONCATENATE(AA$5,AB376+1)):INDIRECT(CONCATENATE(AA$6,AB376+1)))</f>
        <v>1</v>
      </c>
      <c r="AF376" s="117">
        <f>IF(ISNA(MATCH(AD376,'Overlap Study'!BU$62:BU$157,0)),0,1)</f>
        <v>1</v>
      </c>
      <c r="AG376" s="99">
        <f>IF(ISNA(MATCH(AD376,'Overlap Study'!BJ$62:BJ$157,0)),0,1)</f>
        <v>0</v>
      </c>
      <c r="AH376" s="99">
        <f>IF(ISNA(MATCH($AD376,'Overlap Study'!AZ$62:AZ$157,0)),0,1)</f>
        <v>0</v>
      </c>
      <c r="AI376" s="99">
        <f>IF(ISNA(MATCH($AD376,'Overlap Study'!AT$62:AT$157,0)),0,1)</f>
        <v>0</v>
      </c>
      <c r="AJ376" s="99">
        <f>IF(ISNA(MATCH($AD376,'Overlap Study'!AN$62:AN$157,0)),0,1)</f>
        <v>0</v>
      </c>
      <c r="AK376" s="110">
        <f>IF(ISNA(MATCH($AD376,'Overlap Study'!AH$62:AH$157,0)),0,1)</f>
        <v>0</v>
      </c>
      <c r="AL376" s="117">
        <f>IF(ISNA(MATCH($AD376,'Overlap Study'!AB$62:AB$157,0)),0,1)</f>
        <v>0</v>
      </c>
      <c r="AM376" s="99">
        <f>IF(ISNA(MATCH($AD376,'Overlap Study'!V$62:V$157,0)),0,1)</f>
        <v>0</v>
      </c>
      <c r="AN376" s="99">
        <f>IF(ISNA(MATCH($AD376,'Overlap Study'!P$62:P$157,0)),0,1)</f>
        <v>0</v>
      </c>
      <c r="AO376" s="99">
        <f>IF(ISNA(MATCH($AD376,'Overlap Study'!H$53:H$132,0)),0,1)</f>
        <v>0</v>
      </c>
      <c r="AP376" s="110">
        <f>IF(ISNA(MATCH($AD376,'Overlap Study'!B$53:B$100,0)),0,1)</f>
        <v>0</v>
      </c>
      <c r="AT376" s="99"/>
      <c r="AU376" s="99"/>
      <c r="AV376" s="99"/>
      <c r="AW376" s="99"/>
      <c r="AX376" s="99"/>
      <c r="AY376" s="99"/>
      <c r="AZ376" s="99"/>
      <c r="BA376" s="99"/>
      <c r="BB376" s="99"/>
      <c r="BC376" s="99"/>
      <c r="BD376" s="99"/>
      <c r="BE376" s="99"/>
      <c r="BF376" s="99"/>
      <c r="BG376" s="99"/>
    </row>
    <row r="377" spans="2:59">
      <c r="B377" s="109">
        <v>195</v>
      </c>
      <c r="C377" s="99">
        <f t="shared" si="54"/>
        <v>1</v>
      </c>
      <c r="D377" s="110">
        <f t="shared" si="55"/>
        <v>0</v>
      </c>
      <c r="F377" s="109">
        <v>2165</v>
      </c>
      <c r="G377" s="202">
        <f t="shared" si="56"/>
        <v>1</v>
      </c>
      <c r="H377" s="10">
        <v>1</v>
      </c>
      <c r="AB377" s="123">
        <f t="shared" si="53"/>
        <v>376</v>
      </c>
      <c r="AC377">
        <f t="shared" ca="1" si="57"/>
        <v>1</v>
      </c>
      <c r="AD377" s="211">
        <v>2130</v>
      </c>
      <c r="AE377" s="109">
        <f ca="1">SUM(INDIRECT(CONCATENATE(AA$5,AB377+1)):INDIRECT(CONCATENATE(AA$6,AB377+1)))</f>
        <v>1</v>
      </c>
      <c r="AF377" s="117">
        <f>IF(ISNA(MATCH(AD377,'Overlap Study'!BU$62:BU$157,0)),0,1)</f>
        <v>1</v>
      </c>
      <c r="AG377" s="99">
        <f>IF(ISNA(MATCH(AD377,'Overlap Study'!BJ$62:BJ$157,0)),0,1)</f>
        <v>0</v>
      </c>
      <c r="AH377" s="99">
        <f>IF(ISNA(MATCH($AD377,'Overlap Study'!AZ$62:AZ$157,0)),0,1)</f>
        <v>0</v>
      </c>
      <c r="AI377" s="99">
        <f>IF(ISNA(MATCH($AD377,'Overlap Study'!AT$62:AT$157,0)),0,1)</f>
        <v>0</v>
      </c>
      <c r="AJ377" s="99">
        <f>IF(ISNA(MATCH($AD377,'Overlap Study'!AN$62:AN$157,0)),0,1)</f>
        <v>0</v>
      </c>
      <c r="AK377" s="110">
        <f>IF(ISNA(MATCH($AD377,'Overlap Study'!AH$62:AH$157,0)),0,1)</f>
        <v>0</v>
      </c>
      <c r="AL377" s="117">
        <f>IF(ISNA(MATCH($AD377,'Overlap Study'!AB$62:AB$157,0)),0,1)</f>
        <v>0</v>
      </c>
      <c r="AM377" s="99">
        <f>IF(ISNA(MATCH($AD377,'Overlap Study'!V$62:V$157,0)),0,1)</f>
        <v>0</v>
      </c>
      <c r="AN377" s="99">
        <f>IF(ISNA(MATCH($AD377,'Overlap Study'!P$62:P$157,0)),0,1)</f>
        <v>0</v>
      </c>
      <c r="AO377" s="99">
        <f>IF(ISNA(MATCH($AD377,'Overlap Study'!H$53:H$132,0)),0,1)</f>
        <v>0</v>
      </c>
      <c r="AP377" s="110">
        <f>IF(ISNA(MATCH($AD377,'Overlap Study'!B$53:B$100,0)),0,1)</f>
        <v>0</v>
      </c>
      <c r="AT377" s="99"/>
      <c r="AU377" s="99"/>
      <c r="AV377" s="99"/>
      <c r="AW377" s="99"/>
      <c r="AX377" s="99"/>
      <c r="AY377" s="99"/>
      <c r="AZ377" s="99"/>
      <c r="BA377" s="99"/>
      <c r="BB377" s="99"/>
      <c r="BC377" s="99"/>
      <c r="BD377" s="99"/>
      <c r="BE377" s="99"/>
      <c r="BF377" s="99"/>
      <c r="BG377" s="99"/>
    </row>
    <row r="378" spans="2:59">
      <c r="B378" s="109">
        <v>195</v>
      </c>
      <c r="C378" s="99">
        <f t="shared" si="54"/>
        <v>2</v>
      </c>
      <c r="D378" s="110">
        <f t="shared" si="55"/>
        <v>0</v>
      </c>
      <c r="F378" s="109">
        <v>2171</v>
      </c>
      <c r="G378" s="202">
        <f t="shared" si="56"/>
        <v>1</v>
      </c>
      <c r="H378" s="10">
        <v>1</v>
      </c>
      <c r="AB378" s="123">
        <f t="shared" si="53"/>
        <v>377</v>
      </c>
      <c r="AC378">
        <f t="shared" ca="1" si="57"/>
        <v>1</v>
      </c>
      <c r="AD378" s="211">
        <v>2137</v>
      </c>
      <c r="AE378" s="109">
        <f ca="1">SUM(INDIRECT(CONCATENATE(AA$5,AB378+1)):INDIRECT(CONCATENATE(AA$6,AB378+1)))</f>
        <v>1</v>
      </c>
      <c r="AF378" s="117">
        <f>IF(ISNA(MATCH(AD378,'Overlap Study'!BU$62:BU$157,0)),0,1)</f>
        <v>1</v>
      </c>
      <c r="AG378" s="99">
        <f>IF(ISNA(MATCH(AD378,'Overlap Study'!BJ$62:BJ$157,0)),0,1)</f>
        <v>0</v>
      </c>
      <c r="AH378" s="99">
        <f>IF(ISNA(MATCH($AD378,'Overlap Study'!AZ$62:AZ$157,0)),0,1)</f>
        <v>0</v>
      </c>
      <c r="AI378" s="99">
        <f>IF(ISNA(MATCH($AD378,'Overlap Study'!AT$62:AT$157,0)),0,1)</f>
        <v>0</v>
      </c>
      <c r="AJ378" s="99">
        <f>IF(ISNA(MATCH($AD378,'Overlap Study'!AN$62:AN$157,0)),0,1)</f>
        <v>0</v>
      </c>
      <c r="AK378" s="110">
        <f>IF(ISNA(MATCH($AD378,'Overlap Study'!AH$62:AH$157,0)),0,1)</f>
        <v>0</v>
      </c>
      <c r="AL378" s="117">
        <f>IF(ISNA(MATCH($AD378,'Overlap Study'!AB$62:AB$157,0)),0,1)</f>
        <v>0</v>
      </c>
      <c r="AM378" s="99">
        <f>IF(ISNA(MATCH($AD378,'Overlap Study'!V$62:V$157,0)),0,1)</f>
        <v>0</v>
      </c>
      <c r="AN378" s="99">
        <f>IF(ISNA(MATCH($AD378,'Overlap Study'!P$62:P$157,0)),0,1)</f>
        <v>0</v>
      </c>
      <c r="AO378" s="99">
        <f>IF(ISNA(MATCH($AD378,'Overlap Study'!H$53:H$132,0)),0,1)</f>
        <v>0</v>
      </c>
      <c r="AP378" s="110">
        <f>IF(ISNA(MATCH($AD378,'Overlap Study'!B$53:B$100,0)),0,1)</f>
        <v>0</v>
      </c>
      <c r="AT378" s="99"/>
      <c r="AU378" s="99"/>
      <c r="AV378" s="99"/>
      <c r="AW378" s="99"/>
      <c r="AX378" s="99"/>
      <c r="AY378" s="99"/>
      <c r="AZ378" s="99"/>
      <c r="BA378" s="99"/>
      <c r="BB378" s="99"/>
      <c r="BC378" s="99"/>
      <c r="BD378" s="99"/>
      <c r="BE378" s="99"/>
      <c r="BF378" s="99"/>
      <c r="BG378" s="99"/>
    </row>
    <row r="379" spans="2:59">
      <c r="B379" s="112">
        <v>195</v>
      </c>
      <c r="C379" s="99">
        <f t="shared" si="54"/>
        <v>3</v>
      </c>
      <c r="D379" s="110">
        <f t="shared" si="55"/>
        <v>0</v>
      </c>
      <c r="F379" s="211">
        <v>2185</v>
      </c>
      <c r="G379" s="202">
        <f t="shared" si="56"/>
        <v>1</v>
      </c>
      <c r="H379" s="10">
        <v>1</v>
      </c>
      <c r="AB379" s="123">
        <f t="shared" si="53"/>
        <v>378</v>
      </c>
      <c r="AC379">
        <f t="shared" ca="1" si="57"/>
        <v>1</v>
      </c>
      <c r="AD379" s="109">
        <v>2165</v>
      </c>
      <c r="AE379" s="109">
        <f ca="1">SUM(INDIRECT(CONCATENATE(AA$5,AB379+1)):INDIRECT(CONCATENATE(AA$6,AB379+1)))</f>
        <v>1</v>
      </c>
      <c r="AF379" s="117">
        <f>IF(ISNA(MATCH(AD379,'Overlap Study'!BU$62:BU$157,0)),0,1)</f>
        <v>0</v>
      </c>
      <c r="AG379" s="99">
        <f>IF(ISNA(MATCH(AD379,'Overlap Study'!BJ$62:BJ$157,0)),0,1)</f>
        <v>0</v>
      </c>
      <c r="AH379" s="99">
        <f>IF(ISNA(MATCH($AD379,'Overlap Study'!AZ$62:AZ$157,0)),0,1)</f>
        <v>0</v>
      </c>
      <c r="AI379" s="99">
        <f>IF(ISNA(MATCH($AD379,'Overlap Study'!AT$62:AT$157,0)),0,1)</f>
        <v>1</v>
      </c>
      <c r="AJ379" s="99">
        <f>IF(ISNA(MATCH($AD379,'Overlap Study'!AN$62:AN$157,0)),0,1)</f>
        <v>0</v>
      </c>
      <c r="AK379" s="110">
        <f>IF(ISNA(MATCH($AD379,'Overlap Study'!AH$62:AH$157,0)),0,1)</f>
        <v>0</v>
      </c>
      <c r="AL379" s="117">
        <f>IF(ISNA(MATCH($AD379,'Overlap Study'!AB$62:AB$157,0)),0,1)</f>
        <v>0</v>
      </c>
      <c r="AM379" s="99">
        <f>IF(ISNA(MATCH($AD379,'Overlap Study'!V$62:V$157,0)),0,1)</f>
        <v>0</v>
      </c>
      <c r="AN379" s="99">
        <f>IF(ISNA(MATCH($AD379,'Overlap Study'!P$62:P$157,0)),0,1)</f>
        <v>0</v>
      </c>
      <c r="AO379" s="99">
        <f>IF(ISNA(MATCH($AD379,'Overlap Study'!H$53:H$132,0)),0,1)</f>
        <v>0</v>
      </c>
      <c r="AP379" s="110">
        <f>IF(ISNA(MATCH($AD379,'Overlap Study'!B$53:B$100,0)),0,1)</f>
        <v>0</v>
      </c>
      <c r="AT379" s="99"/>
      <c r="AU379" s="99"/>
      <c r="AV379" s="99"/>
      <c r="AW379" s="99"/>
      <c r="AX379" s="99"/>
      <c r="AY379" s="99"/>
      <c r="AZ379" s="99"/>
      <c r="BA379" s="99"/>
      <c r="BB379" s="99"/>
      <c r="BC379" s="99"/>
      <c r="BD379" s="99"/>
      <c r="BE379" s="99"/>
      <c r="BF379" s="99"/>
      <c r="BG379" s="99"/>
    </row>
    <row r="380" spans="2:59">
      <c r="B380" s="109">
        <v>195</v>
      </c>
      <c r="C380" s="99">
        <f t="shared" si="54"/>
        <v>4</v>
      </c>
      <c r="D380" s="110">
        <f t="shared" si="55"/>
        <v>4</v>
      </c>
      <c r="F380" s="109">
        <v>2194</v>
      </c>
      <c r="G380" s="202">
        <f t="shared" si="56"/>
        <v>1</v>
      </c>
      <c r="H380" s="10">
        <v>1</v>
      </c>
      <c r="AB380" s="123">
        <f t="shared" si="53"/>
        <v>379</v>
      </c>
      <c r="AC380">
        <f t="shared" ca="1" si="57"/>
        <v>1</v>
      </c>
      <c r="AD380" s="109">
        <v>2171</v>
      </c>
      <c r="AE380" s="109">
        <f ca="1">SUM(INDIRECT(CONCATENATE(AA$5,AB380+1)):INDIRECT(CONCATENATE(AA$6,AB380+1)))</f>
        <v>1</v>
      </c>
      <c r="AF380" s="117">
        <f>IF(ISNA(MATCH(AD380,'Overlap Study'!BU$62:BU$157,0)),0,1)</f>
        <v>0</v>
      </c>
      <c r="AG380" s="99">
        <f>IF(ISNA(MATCH(AD380,'Overlap Study'!BJ$62:BJ$157,0)),0,1)</f>
        <v>0</v>
      </c>
      <c r="AH380" s="99">
        <f>IF(ISNA(MATCH($AD380,'Overlap Study'!AZ$62:AZ$157,0)),0,1)</f>
        <v>1</v>
      </c>
      <c r="AI380" s="99">
        <f>IF(ISNA(MATCH($AD380,'Overlap Study'!AT$62:AT$157,0)),0,1)</f>
        <v>0</v>
      </c>
      <c r="AJ380" s="99">
        <f>IF(ISNA(MATCH($AD380,'Overlap Study'!AN$62:AN$157,0)),0,1)</f>
        <v>0</v>
      </c>
      <c r="AK380" s="110">
        <f>IF(ISNA(MATCH($AD380,'Overlap Study'!AH$62:AH$157,0)),0,1)</f>
        <v>0</v>
      </c>
      <c r="AL380" s="117">
        <f>IF(ISNA(MATCH($AD380,'Overlap Study'!AB$62:AB$157,0)),0,1)</f>
        <v>0</v>
      </c>
      <c r="AM380" s="99">
        <f>IF(ISNA(MATCH($AD380,'Overlap Study'!V$62:V$157,0)),0,1)</f>
        <v>0</v>
      </c>
      <c r="AN380" s="99">
        <f>IF(ISNA(MATCH($AD380,'Overlap Study'!P$62:P$157,0)),0,1)</f>
        <v>0</v>
      </c>
      <c r="AO380" s="99">
        <f>IF(ISNA(MATCH($AD380,'Overlap Study'!H$53:H$132,0)),0,1)</f>
        <v>0</v>
      </c>
      <c r="AP380" s="110">
        <f>IF(ISNA(MATCH($AD380,'Overlap Study'!B$53:B$100,0)),0,1)</f>
        <v>0</v>
      </c>
      <c r="AT380" s="99"/>
      <c r="AU380" s="99"/>
      <c r="AV380" s="99"/>
      <c r="AW380" s="99"/>
      <c r="AX380" s="99"/>
      <c r="AY380" s="99"/>
      <c r="AZ380" s="99"/>
      <c r="BA380" s="99"/>
      <c r="BB380" s="99"/>
      <c r="BC380" s="99"/>
      <c r="BD380" s="99"/>
      <c r="BE380" s="99"/>
      <c r="BF380" s="99"/>
      <c r="BG380" s="99"/>
    </row>
    <row r="381" spans="2:59">
      <c r="B381" s="109">
        <v>201</v>
      </c>
      <c r="C381" s="99">
        <f t="shared" si="54"/>
        <v>1</v>
      </c>
      <c r="D381" s="110">
        <f t="shared" si="55"/>
        <v>0</v>
      </c>
      <c r="F381" s="112">
        <v>2272</v>
      </c>
      <c r="G381" s="202">
        <f t="shared" si="56"/>
        <v>1</v>
      </c>
      <c r="H381" s="10">
        <v>1</v>
      </c>
      <c r="AB381" s="123">
        <f t="shared" si="53"/>
        <v>380</v>
      </c>
      <c r="AC381">
        <f t="shared" ca="1" si="57"/>
        <v>1</v>
      </c>
      <c r="AD381" s="211">
        <v>2185</v>
      </c>
      <c r="AE381" s="109">
        <f ca="1">SUM(INDIRECT(CONCATENATE(AA$5,AB381+1)):INDIRECT(CONCATENATE(AA$6,AB381+1)))</f>
        <v>1</v>
      </c>
      <c r="AF381" s="117">
        <f>IF(ISNA(MATCH(AD381,'Overlap Study'!BU$62:BU$157,0)),0,1)</f>
        <v>0</v>
      </c>
      <c r="AG381" s="99">
        <f>IF(ISNA(MATCH(AD381,'Overlap Study'!BJ$62:BJ$157,0)),0,1)</f>
        <v>1</v>
      </c>
      <c r="AH381" s="99">
        <f>IF(ISNA(MATCH($AD381,'Overlap Study'!AZ$62:AZ$157,0)),0,1)</f>
        <v>0</v>
      </c>
      <c r="AI381" s="99">
        <f>IF(ISNA(MATCH($AD381,'Overlap Study'!AT$62:AT$157,0)),0,1)</f>
        <v>0</v>
      </c>
      <c r="AJ381" s="99">
        <f>IF(ISNA(MATCH($AD381,'Overlap Study'!AN$62:AN$157,0)),0,1)</f>
        <v>0</v>
      </c>
      <c r="AK381" s="110">
        <f>IF(ISNA(MATCH($AD381,'Overlap Study'!AH$62:AH$157,0)),0,1)</f>
        <v>0</v>
      </c>
      <c r="AL381" s="117">
        <f>IF(ISNA(MATCH($AD381,'Overlap Study'!AB$62:AB$157,0)),0,1)</f>
        <v>0</v>
      </c>
      <c r="AM381" s="99">
        <f>IF(ISNA(MATCH($AD381,'Overlap Study'!V$62:V$157,0)),0,1)</f>
        <v>0</v>
      </c>
      <c r="AN381" s="99">
        <f>IF(ISNA(MATCH($AD381,'Overlap Study'!P$62:P$157,0)),0,1)</f>
        <v>0</v>
      </c>
      <c r="AO381" s="99">
        <f>IF(ISNA(MATCH($AD381,'Overlap Study'!H$53:H$132,0)),0,1)</f>
        <v>0</v>
      </c>
      <c r="AP381" s="110">
        <f>IF(ISNA(MATCH($AD381,'Overlap Study'!B$53:B$100,0)),0,1)</f>
        <v>0</v>
      </c>
      <c r="AT381" s="99"/>
      <c r="AU381" s="99"/>
      <c r="AV381" s="99"/>
      <c r="AW381" s="99"/>
      <c r="AX381" s="99"/>
      <c r="AY381" s="99"/>
      <c r="AZ381" s="99"/>
      <c r="BA381" s="99"/>
      <c r="BB381" s="99"/>
      <c r="BC381" s="99"/>
      <c r="BD381" s="99"/>
      <c r="BE381" s="99"/>
      <c r="BF381" s="99"/>
      <c r="BG381" s="99"/>
    </row>
    <row r="382" spans="2:59">
      <c r="B382" s="109">
        <v>201</v>
      </c>
      <c r="C382" s="99">
        <f t="shared" si="54"/>
        <v>2</v>
      </c>
      <c r="D382" s="110">
        <f t="shared" si="55"/>
        <v>0</v>
      </c>
      <c r="F382" s="109">
        <v>2335</v>
      </c>
      <c r="G382" s="202">
        <f t="shared" si="56"/>
        <v>1</v>
      </c>
      <c r="H382" s="10">
        <v>1</v>
      </c>
      <c r="AB382" s="123">
        <f t="shared" si="53"/>
        <v>381</v>
      </c>
      <c r="AC382">
        <f t="shared" ca="1" si="57"/>
        <v>1</v>
      </c>
      <c r="AD382" s="109">
        <v>2194</v>
      </c>
      <c r="AE382" s="109">
        <f ca="1">SUM(INDIRECT(CONCATENATE(AA$5,AB382+1)):INDIRECT(CONCATENATE(AA$6,AB382+1)))</f>
        <v>1</v>
      </c>
      <c r="AF382" s="117">
        <f>IF(ISNA(MATCH(AD382,'Overlap Study'!BU$62:BU$157,0)),0,1)</f>
        <v>0</v>
      </c>
      <c r="AG382" s="99">
        <f>IF(ISNA(MATCH(AD382,'Overlap Study'!BJ$62:BJ$157,0)),0,1)</f>
        <v>0</v>
      </c>
      <c r="AH382" s="99">
        <f>IF(ISNA(MATCH($AD382,'Overlap Study'!AZ$62:AZ$157,0)),0,1)</f>
        <v>0</v>
      </c>
      <c r="AI382" s="99">
        <f>IF(ISNA(MATCH($AD382,'Overlap Study'!AT$62:AT$157,0)),0,1)</f>
        <v>1</v>
      </c>
      <c r="AJ382" s="99">
        <f>IF(ISNA(MATCH($AD382,'Overlap Study'!AN$62:AN$157,0)),0,1)</f>
        <v>0</v>
      </c>
      <c r="AK382" s="110">
        <f>IF(ISNA(MATCH($AD382,'Overlap Study'!AH$62:AH$157,0)),0,1)</f>
        <v>0</v>
      </c>
      <c r="AL382" s="117">
        <f>IF(ISNA(MATCH($AD382,'Overlap Study'!AB$62:AB$157,0)),0,1)</f>
        <v>0</v>
      </c>
      <c r="AM382" s="99">
        <f>IF(ISNA(MATCH($AD382,'Overlap Study'!V$62:V$157,0)),0,1)</f>
        <v>0</v>
      </c>
      <c r="AN382" s="99">
        <f>IF(ISNA(MATCH($AD382,'Overlap Study'!P$62:P$157,0)),0,1)</f>
        <v>0</v>
      </c>
      <c r="AO382" s="99">
        <f>IF(ISNA(MATCH($AD382,'Overlap Study'!H$53:H$132,0)),0,1)</f>
        <v>0</v>
      </c>
      <c r="AP382" s="110">
        <f>IF(ISNA(MATCH($AD382,'Overlap Study'!B$53:B$100,0)),0,1)</f>
        <v>0</v>
      </c>
      <c r="AT382" s="99"/>
      <c r="AU382" s="99"/>
      <c r="AV382" s="99"/>
      <c r="AW382" s="99"/>
      <c r="AX382" s="99"/>
      <c r="AY382" s="99"/>
      <c r="AZ382" s="99"/>
      <c r="BA382" s="99"/>
      <c r="BB382" s="99"/>
      <c r="BC382" s="99"/>
      <c r="BD382" s="99"/>
      <c r="BE382" s="99"/>
      <c r="BF382" s="99"/>
      <c r="BG382" s="99"/>
    </row>
    <row r="383" spans="2:59">
      <c r="B383" s="109">
        <v>201</v>
      </c>
      <c r="C383" s="99">
        <f t="shared" si="54"/>
        <v>3</v>
      </c>
      <c r="D383" s="110">
        <f t="shared" si="55"/>
        <v>0</v>
      </c>
      <c r="F383" s="112">
        <v>2340</v>
      </c>
      <c r="G383" s="202">
        <f t="shared" si="56"/>
        <v>1</v>
      </c>
      <c r="H383" s="10">
        <v>1</v>
      </c>
      <c r="AB383" s="123">
        <f t="shared" si="53"/>
        <v>382</v>
      </c>
      <c r="AC383">
        <f t="shared" ca="1" si="57"/>
        <v>1</v>
      </c>
      <c r="AD383" s="112">
        <v>2272</v>
      </c>
      <c r="AE383" s="109">
        <f ca="1">SUM(INDIRECT(CONCATENATE(AA$5,AB383+1)):INDIRECT(CONCATENATE(AA$6,AB383+1)))</f>
        <v>1</v>
      </c>
      <c r="AF383" s="117">
        <f>IF(ISNA(MATCH(AD383,'Overlap Study'!BU$62:BU$157,0)),0,1)</f>
        <v>0</v>
      </c>
      <c r="AG383" s="99">
        <f>IF(ISNA(MATCH(AD383,'Overlap Study'!BJ$62:BJ$157,0)),0,1)</f>
        <v>0</v>
      </c>
      <c r="AH383" s="99">
        <f>IF(ISNA(MATCH($AD383,'Overlap Study'!AZ$62:AZ$157,0)),0,1)</f>
        <v>0</v>
      </c>
      <c r="AI383" s="99">
        <f>IF(ISNA(MATCH($AD383,'Overlap Study'!AT$62:AT$157,0)),0,1)</f>
        <v>1</v>
      </c>
      <c r="AJ383" s="99">
        <f>IF(ISNA(MATCH($AD383,'Overlap Study'!AN$62:AN$157,0)),0,1)</f>
        <v>0</v>
      </c>
      <c r="AK383" s="110">
        <f>IF(ISNA(MATCH($AD383,'Overlap Study'!AH$62:AH$157,0)),0,1)</f>
        <v>0</v>
      </c>
      <c r="AL383" s="117">
        <f>IF(ISNA(MATCH($AD383,'Overlap Study'!AB$62:AB$157,0)),0,1)</f>
        <v>0</v>
      </c>
      <c r="AM383" s="99">
        <f>IF(ISNA(MATCH($AD383,'Overlap Study'!V$62:V$157,0)),0,1)</f>
        <v>0</v>
      </c>
      <c r="AN383" s="99">
        <f>IF(ISNA(MATCH($AD383,'Overlap Study'!P$62:P$157,0)),0,1)</f>
        <v>0</v>
      </c>
      <c r="AO383" s="99">
        <f>IF(ISNA(MATCH($AD383,'Overlap Study'!H$53:H$132,0)),0,1)</f>
        <v>0</v>
      </c>
      <c r="AP383" s="110">
        <f>IF(ISNA(MATCH($AD383,'Overlap Study'!B$53:B$100,0)),0,1)</f>
        <v>0</v>
      </c>
      <c r="AT383" s="99"/>
      <c r="AU383" s="99"/>
      <c r="AV383" s="99"/>
      <c r="AW383" s="99"/>
      <c r="AX383" s="99"/>
      <c r="AY383" s="99"/>
      <c r="AZ383" s="99"/>
      <c r="BA383" s="99"/>
      <c r="BB383" s="99"/>
      <c r="BC383" s="99"/>
      <c r="BD383" s="99"/>
      <c r="BE383" s="99"/>
      <c r="BF383" s="99"/>
      <c r="BG383" s="99"/>
    </row>
    <row r="384" spans="2:59">
      <c r="B384" s="109">
        <v>201</v>
      </c>
      <c r="C384" s="99">
        <f t="shared" si="54"/>
        <v>4</v>
      </c>
      <c r="D384" s="110">
        <f t="shared" si="55"/>
        <v>0</v>
      </c>
      <c r="F384" s="109">
        <v>2344</v>
      </c>
      <c r="G384" s="202">
        <f t="shared" si="56"/>
        <v>1</v>
      </c>
      <c r="H384" s="10">
        <v>1</v>
      </c>
      <c r="AB384" s="123">
        <f t="shared" si="53"/>
        <v>383</v>
      </c>
      <c r="AC384">
        <f t="shared" ca="1" si="57"/>
        <v>1</v>
      </c>
      <c r="AD384" s="109">
        <v>2335</v>
      </c>
      <c r="AE384" s="109">
        <f ca="1">SUM(INDIRECT(CONCATENATE(AA$5,AB384+1)):INDIRECT(CONCATENATE(AA$6,AB384+1)))</f>
        <v>1</v>
      </c>
      <c r="AF384" s="117">
        <f>IF(ISNA(MATCH(AD384,'Overlap Study'!BU$62:BU$157,0)),0,1)</f>
        <v>0</v>
      </c>
      <c r="AG384" s="99">
        <f>IF(ISNA(MATCH(AD384,'Overlap Study'!BJ$62:BJ$157,0)),0,1)</f>
        <v>0</v>
      </c>
      <c r="AH384" s="99">
        <f>IF(ISNA(MATCH($AD384,'Overlap Study'!AZ$62:AZ$157,0)),0,1)</f>
        <v>1</v>
      </c>
      <c r="AI384" s="99">
        <f>IF(ISNA(MATCH($AD384,'Overlap Study'!AT$62:AT$157,0)),0,1)</f>
        <v>0</v>
      </c>
      <c r="AJ384" s="99">
        <f>IF(ISNA(MATCH($AD384,'Overlap Study'!AN$62:AN$157,0)),0,1)</f>
        <v>0</v>
      </c>
      <c r="AK384" s="110">
        <f>IF(ISNA(MATCH($AD384,'Overlap Study'!AH$62:AH$157,0)),0,1)</f>
        <v>0</v>
      </c>
      <c r="AL384" s="117">
        <f>IF(ISNA(MATCH($AD384,'Overlap Study'!AB$62:AB$157,0)),0,1)</f>
        <v>0</v>
      </c>
      <c r="AM384" s="99">
        <f>IF(ISNA(MATCH($AD384,'Overlap Study'!V$62:V$157,0)),0,1)</f>
        <v>0</v>
      </c>
      <c r="AN384" s="99">
        <f>IF(ISNA(MATCH($AD384,'Overlap Study'!P$62:P$157,0)),0,1)</f>
        <v>0</v>
      </c>
      <c r="AO384" s="99">
        <f>IF(ISNA(MATCH($AD384,'Overlap Study'!H$53:H$132,0)),0,1)</f>
        <v>0</v>
      </c>
      <c r="AP384" s="110">
        <f>IF(ISNA(MATCH($AD384,'Overlap Study'!B$53:B$100,0)),0,1)</f>
        <v>0</v>
      </c>
      <c r="AT384" s="99"/>
      <c r="AU384" s="99"/>
      <c r="AV384" s="99"/>
      <c r="AW384" s="99"/>
      <c r="AX384" s="99"/>
      <c r="AY384" s="99"/>
      <c r="AZ384" s="99"/>
      <c r="BA384" s="99"/>
      <c r="BB384" s="99"/>
      <c r="BC384" s="99"/>
      <c r="BD384" s="99"/>
      <c r="BE384" s="99"/>
      <c r="BF384" s="99"/>
      <c r="BG384" s="99"/>
    </row>
    <row r="385" spans="2:59">
      <c r="B385" s="109">
        <v>201</v>
      </c>
      <c r="C385" s="99">
        <f t="shared" si="54"/>
        <v>5</v>
      </c>
      <c r="D385" s="110">
        <f t="shared" si="55"/>
        <v>0</v>
      </c>
      <c r="F385" s="211">
        <v>2377</v>
      </c>
      <c r="G385" s="202">
        <f t="shared" si="56"/>
        <v>1</v>
      </c>
      <c r="H385" s="10">
        <v>1</v>
      </c>
      <c r="AB385" s="123">
        <f t="shared" si="53"/>
        <v>384</v>
      </c>
      <c r="AC385">
        <f t="shared" ca="1" si="57"/>
        <v>1</v>
      </c>
      <c r="AD385" s="112">
        <v>2340</v>
      </c>
      <c r="AE385" s="109">
        <f ca="1">SUM(INDIRECT(CONCATENATE(AA$5,AB385+1)):INDIRECT(CONCATENATE(AA$6,AB385+1)))</f>
        <v>1</v>
      </c>
      <c r="AF385" s="117">
        <f>IF(ISNA(MATCH(AD385,'Overlap Study'!BU$62:BU$157,0)),0,1)</f>
        <v>0</v>
      </c>
      <c r="AG385" s="99">
        <f>IF(ISNA(MATCH(AD385,'Overlap Study'!BJ$62:BJ$157,0)),0,1)</f>
        <v>0</v>
      </c>
      <c r="AH385" s="99">
        <f>IF(ISNA(MATCH($AD385,'Overlap Study'!AZ$62:AZ$157,0)),0,1)</f>
        <v>1</v>
      </c>
      <c r="AI385" s="99">
        <f>IF(ISNA(MATCH($AD385,'Overlap Study'!AT$62:AT$157,0)),0,1)</f>
        <v>0</v>
      </c>
      <c r="AJ385" s="99">
        <f>IF(ISNA(MATCH($AD385,'Overlap Study'!AN$62:AN$157,0)),0,1)</f>
        <v>0</v>
      </c>
      <c r="AK385" s="110">
        <f>IF(ISNA(MATCH($AD385,'Overlap Study'!AH$62:AH$157,0)),0,1)</f>
        <v>0</v>
      </c>
      <c r="AL385" s="117">
        <f>IF(ISNA(MATCH($AD385,'Overlap Study'!AB$62:AB$157,0)),0,1)</f>
        <v>0</v>
      </c>
      <c r="AM385" s="99">
        <f>IF(ISNA(MATCH($AD385,'Overlap Study'!V$62:V$157,0)),0,1)</f>
        <v>0</v>
      </c>
      <c r="AN385" s="99">
        <f>IF(ISNA(MATCH($AD385,'Overlap Study'!P$62:P$157,0)),0,1)</f>
        <v>0</v>
      </c>
      <c r="AO385" s="99">
        <f>IF(ISNA(MATCH($AD385,'Overlap Study'!H$53:H$132,0)),0,1)</f>
        <v>0</v>
      </c>
      <c r="AP385" s="110">
        <f>IF(ISNA(MATCH($AD385,'Overlap Study'!B$53:B$100,0)),0,1)</f>
        <v>0</v>
      </c>
      <c r="AT385" s="99"/>
      <c r="AU385" s="99"/>
      <c r="AV385" s="99"/>
      <c r="AW385" s="99"/>
      <c r="AX385" s="99"/>
      <c r="AY385" s="99"/>
      <c r="AZ385" s="99"/>
      <c r="BA385" s="99"/>
      <c r="BB385" s="99"/>
      <c r="BC385" s="99"/>
      <c r="BD385" s="99"/>
      <c r="BE385" s="99"/>
      <c r="BF385" s="99"/>
      <c r="BG385" s="99"/>
    </row>
    <row r="386" spans="2:59">
      <c r="B386" s="211">
        <v>201</v>
      </c>
      <c r="C386" s="99">
        <f t="shared" si="54"/>
        <v>6</v>
      </c>
      <c r="D386" s="110">
        <f t="shared" si="55"/>
        <v>0</v>
      </c>
      <c r="F386" s="211">
        <v>2415</v>
      </c>
      <c r="G386" s="202">
        <f t="shared" si="56"/>
        <v>1</v>
      </c>
      <c r="H386" s="10">
        <v>1</v>
      </c>
      <c r="AB386" s="123">
        <f t="shared" si="53"/>
        <v>385</v>
      </c>
      <c r="AC386">
        <f t="shared" ca="1" si="57"/>
        <v>1</v>
      </c>
      <c r="AD386" s="109">
        <v>2344</v>
      </c>
      <c r="AE386" s="109">
        <f ca="1">SUM(INDIRECT(CONCATENATE(AA$5,AB386+1)):INDIRECT(CONCATENATE(AA$6,AB386+1)))</f>
        <v>1</v>
      </c>
      <c r="AF386" s="117">
        <f>IF(ISNA(MATCH(AD386,'Overlap Study'!BU$62:BU$157,0)),0,1)</f>
        <v>0</v>
      </c>
      <c r="AG386" s="99">
        <f>IF(ISNA(MATCH(AD386,'Overlap Study'!BJ$62:BJ$157,0)),0,1)</f>
        <v>0</v>
      </c>
      <c r="AH386" s="99">
        <f>IF(ISNA(MATCH($AD386,'Overlap Study'!AZ$62:AZ$157,0)),0,1)</f>
        <v>1</v>
      </c>
      <c r="AI386" s="99">
        <f>IF(ISNA(MATCH($AD386,'Overlap Study'!AT$62:AT$157,0)),0,1)</f>
        <v>0</v>
      </c>
      <c r="AJ386" s="99">
        <f>IF(ISNA(MATCH($AD386,'Overlap Study'!AN$62:AN$157,0)),0,1)</f>
        <v>0</v>
      </c>
      <c r="AK386" s="110">
        <f>IF(ISNA(MATCH($AD386,'Overlap Study'!AH$62:AH$157,0)),0,1)</f>
        <v>0</v>
      </c>
      <c r="AL386" s="117">
        <f>IF(ISNA(MATCH($AD386,'Overlap Study'!AB$62:AB$157,0)),0,1)</f>
        <v>0</v>
      </c>
      <c r="AM386" s="99">
        <f>IF(ISNA(MATCH($AD386,'Overlap Study'!V$62:V$157,0)),0,1)</f>
        <v>0</v>
      </c>
      <c r="AN386" s="99">
        <f>IF(ISNA(MATCH($AD386,'Overlap Study'!P$62:P$157,0)),0,1)</f>
        <v>0</v>
      </c>
      <c r="AO386" s="99">
        <f>IF(ISNA(MATCH($AD386,'Overlap Study'!H$53:H$132,0)),0,1)</f>
        <v>0</v>
      </c>
      <c r="AP386" s="110">
        <f>IF(ISNA(MATCH($AD386,'Overlap Study'!B$53:B$100,0)),0,1)</f>
        <v>0</v>
      </c>
      <c r="AT386" s="99"/>
      <c r="AU386" s="99"/>
      <c r="AV386" s="99"/>
      <c r="AW386" s="99"/>
      <c r="AX386" s="99"/>
      <c r="AY386" s="99"/>
      <c r="AZ386" s="99"/>
      <c r="BA386" s="99"/>
      <c r="BB386" s="99"/>
      <c r="BC386" s="99"/>
      <c r="BD386" s="99"/>
      <c r="BE386" s="99"/>
      <c r="BF386" s="99"/>
      <c r="BG386" s="99"/>
    </row>
    <row r="387" spans="2:59">
      <c r="B387" s="211">
        <v>201</v>
      </c>
      <c r="C387" s="99">
        <f t="shared" si="54"/>
        <v>7</v>
      </c>
      <c r="D387" s="110">
        <f t="shared" si="55"/>
        <v>7</v>
      </c>
      <c r="F387" s="211">
        <v>2429</v>
      </c>
      <c r="G387" s="202">
        <f t="shared" si="56"/>
        <v>1</v>
      </c>
      <c r="H387" s="10">
        <v>1</v>
      </c>
      <c r="AB387" s="123">
        <f t="shared" si="53"/>
        <v>386</v>
      </c>
      <c r="AC387">
        <f t="shared" ca="1" si="57"/>
        <v>1</v>
      </c>
      <c r="AD387" s="211">
        <v>2377</v>
      </c>
      <c r="AE387" s="109">
        <f ca="1">SUM(INDIRECT(CONCATENATE(AA$5,AB387+1)):INDIRECT(CONCATENATE(AA$6,AB387+1)))</f>
        <v>1</v>
      </c>
      <c r="AF387" s="117">
        <f>IF(ISNA(MATCH(AD387,'Overlap Study'!BU$62:BU$157,0)),0,1)</f>
        <v>0</v>
      </c>
      <c r="AG387" s="99">
        <f>IF(ISNA(MATCH(AD387,'Overlap Study'!BJ$62:BJ$157,0)),0,1)</f>
        <v>1</v>
      </c>
      <c r="AH387" s="99">
        <f>IF(ISNA(MATCH($AD387,'Overlap Study'!AZ$62:AZ$157,0)),0,1)</f>
        <v>0</v>
      </c>
      <c r="AI387" s="99">
        <f>IF(ISNA(MATCH($AD387,'Overlap Study'!AT$62:AT$157,0)),0,1)</f>
        <v>0</v>
      </c>
      <c r="AJ387" s="99">
        <f>IF(ISNA(MATCH($AD387,'Overlap Study'!AN$62:AN$157,0)),0,1)</f>
        <v>0</v>
      </c>
      <c r="AK387" s="110">
        <f>IF(ISNA(MATCH($AD387,'Overlap Study'!AH$62:AH$157,0)),0,1)</f>
        <v>0</v>
      </c>
      <c r="AL387" s="117">
        <f>IF(ISNA(MATCH($AD387,'Overlap Study'!AB$62:AB$157,0)),0,1)</f>
        <v>0</v>
      </c>
      <c r="AM387" s="99">
        <f>IF(ISNA(MATCH($AD387,'Overlap Study'!V$62:V$157,0)),0,1)</f>
        <v>0</v>
      </c>
      <c r="AN387" s="99">
        <f>IF(ISNA(MATCH($AD387,'Overlap Study'!P$62:P$157,0)),0,1)</f>
        <v>0</v>
      </c>
      <c r="AO387" s="99">
        <f>IF(ISNA(MATCH($AD387,'Overlap Study'!H$53:H$132,0)),0,1)</f>
        <v>0</v>
      </c>
      <c r="AP387" s="110">
        <f>IF(ISNA(MATCH($AD387,'Overlap Study'!B$53:B$100,0)),0,1)</f>
        <v>0</v>
      </c>
      <c r="AT387" s="99"/>
      <c r="AU387" s="99"/>
      <c r="AV387" s="99"/>
      <c r="AW387" s="99"/>
      <c r="AX387" s="99"/>
      <c r="AY387" s="99"/>
      <c r="AZ387" s="99"/>
      <c r="BA387" s="99"/>
      <c r="BB387" s="99"/>
      <c r="BC387" s="99"/>
      <c r="BD387" s="99"/>
      <c r="BE387" s="99"/>
      <c r="BF387" s="99"/>
      <c r="BG387" s="99"/>
    </row>
    <row r="388" spans="2:59">
      <c r="B388" s="111">
        <v>203</v>
      </c>
      <c r="C388" s="99">
        <f t="shared" si="54"/>
        <v>1</v>
      </c>
      <c r="D388" s="110">
        <f t="shared" si="55"/>
        <v>1</v>
      </c>
      <c r="F388" s="109">
        <v>2591</v>
      </c>
      <c r="G388" s="202">
        <f t="shared" si="56"/>
        <v>1</v>
      </c>
      <c r="H388" s="10">
        <v>1</v>
      </c>
      <c r="AB388" s="123">
        <f t="shared" ref="AB388:AB403" si="58">AB387+1</f>
        <v>387</v>
      </c>
      <c r="AC388">
        <f t="shared" ca="1" si="57"/>
        <v>1</v>
      </c>
      <c r="AD388" s="211">
        <v>2415</v>
      </c>
      <c r="AE388" s="109">
        <f ca="1">SUM(INDIRECT(CONCATENATE(AA$5,AB388+1)):INDIRECT(CONCATENATE(AA$6,AB388+1)))</f>
        <v>1</v>
      </c>
      <c r="AF388" s="117">
        <f>IF(ISNA(MATCH(AD388,'Overlap Study'!BU$62:BU$157,0)),0,1)</f>
        <v>0</v>
      </c>
      <c r="AG388" s="99">
        <f>IF(ISNA(MATCH(AD388,'Overlap Study'!BJ$62:BJ$157,0)),0,1)</f>
        <v>1</v>
      </c>
      <c r="AH388" s="99">
        <f>IF(ISNA(MATCH($AD388,'Overlap Study'!AZ$62:AZ$157,0)),0,1)</f>
        <v>0</v>
      </c>
      <c r="AI388" s="99">
        <f>IF(ISNA(MATCH($AD388,'Overlap Study'!AT$62:AT$157,0)),0,1)</f>
        <v>0</v>
      </c>
      <c r="AJ388" s="99">
        <f>IF(ISNA(MATCH($AD388,'Overlap Study'!AN$62:AN$157,0)),0,1)</f>
        <v>0</v>
      </c>
      <c r="AK388" s="110">
        <f>IF(ISNA(MATCH($AD388,'Overlap Study'!AH$62:AH$157,0)),0,1)</f>
        <v>0</v>
      </c>
      <c r="AL388" s="117">
        <f>IF(ISNA(MATCH($AD388,'Overlap Study'!AB$62:AB$157,0)),0,1)</f>
        <v>0</v>
      </c>
      <c r="AM388" s="99">
        <f>IF(ISNA(MATCH($AD388,'Overlap Study'!V$62:V$157,0)),0,1)</f>
        <v>0</v>
      </c>
      <c r="AN388" s="99">
        <f>IF(ISNA(MATCH($AD388,'Overlap Study'!P$62:P$157,0)),0,1)</f>
        <v>0</v>
      </c>
      <c r="AO388" s="99">
        <f>IF(ISNA(MATCH($AD388,'Overlap Study'!H$53:H$132,0)),0,1)</f>
        <v>0</v>
      </c>
      <c r="AP388" s="110">
        <f>IF(ISNA(MATCH($AD388,'Overlap Study'!B$53:B$100,0)),0,1)</f>
        <v>0</v>
      </c>
      <c r="AT388" s="99"/>
      <c r="AU388" s="99"/>
      <c r="AV388" s="99"/>
      <c r="AW388" s="99"/>
      <c r="AX388" s="99"/>
      <c r="AY388" s="99"/>
      <c r="AZ388" s="99"/>
      <c r="BA388" s="99"/>
      <c r="BB388" s="99"/>
      <c r="BC388" s="99"/>
      <c r="BD388" s="99"/>
      <c r="BE388" s="99"/>
      <c r="BF388" s="99"/>
      <c r="BG388" s="99"/>
    </row>
    <row r="389" spans="2:59">
      <c r="B389" s="111">
        <v>204</v>
      </c>
      <c r="C389" s="99">
        <f t="shared" ref="C389:C452" si="59">IF(B389&lt;&gt;B388,1,C388+1)</f>
        <v>1</v>
      </c>
      <c r="D389" s="110">
        <f t="shared" ref="D389:D452" si="60">IF(C389&gt;=C390,C389,0)</f>
        <v>1</v>
      </c>
      <c r="F389" s="211">
        <v>2612</v>
      </c>
      <c r="G389" s="202">
        <f t="shared" si="56"/>
        <v>1</v>
      </c>
      <c r="H389" s="10">
        <v>1</v>
      </c>
      <c r="AB389" s="123">
        <f t="shared" si="58"/>
        <v>388</v>
      </c>
      <c r="AC389">
        <f t="shared" ca="1" si="57"/>
        <v>1</v>
      </c>
      <c r="AD389" s="211">
        <v>2429</v>
      </c>
      <c r="AE389" s="109">
        <f ca="1">SUM(INDIRECT(CONCATENATE(AA$5,AB389+1)):INDIRECT(CONCATENATE(AA$6,AB389+1)))</f>
        <v>1</v>
      </c>
      <c r="AF389" s="117">
        <f>IF(ISNA(MATCH(AD389,'Overlap Study'!BU$62:BU$157,0)),0,1)</f>
        <v>1</v>
      </c>
      <c r="AG389" s="99">
        <f>IF(ISNA(MATCH(AD389,'Overlap Study'!BJ$62:BJ$157,0)),0,1)</f>
        <v>0</v>
      </c>
      <c r="AH389" s="99">
        <f>IF(ISNA(MATCH($AD389,'Overlap Study'!AZ$62:AZ$157,0)),0,1)</f>
        <v>0</v>
      </c>
      <c r="AI389" s="99">
        <f>IF(ISNA(MATCH($AD389,'Overlap Study'!AT$62:AT$157,0)),0,1)</f>
        <v>0</v>
      </c>
      <c r="AJ389" s="99">
        <f>IF(ISNA(MATCH($AD389,'Overlap Study'!AN$62:AN$157,0)),0,1)</f>
        <v>0</v>
      </c>
      <c r="AK389" s="110">
        <f>IF(ISNA(MATCH($AD389,'Overlap Study'!AH$62:AH$157,0)),0,1)</f>
        <v>0</v>
      </c>
      <c r="AL389" s="117">
        <f>IF(ISNA(MATCH($AD389,'Overlap Study'!AB$62:AB$157,0)),0,1)</f>
        <v>0</v>
      </c>
      <c r="AM389" s="99">
        <f>IF(ISNA(MATCH($AD389,'Overlap Study'!V$62:V$157,0)),0,1)</f>
        <v>0</v>
      </c>
      <c r="AN389" s="99">
        <f>IF(ISNA(MATCH($AD389,'Overlap Study'!P$62:P$157,0)),0,1)</f>
        <v>0</v>
      </c>
      <c r="AO389" s="99">
        <f>IF(ISNA(MATCH($AD389,'Overlap Study'!H$53:H$132,0)),0,1)</f>
        <v>0</v>
      </c>
      <c r="AP389" s="110">
        <f>IF(ISNA(MATCH($AD389,'Overlap Study'!B$53:B$100,0)),0,1)</f>
        <v>0</v>
      </c>
      <c r="AT389" s="99"/>
      <c r="AU389" s="99"/>
      <c r="AV389" s="99"/>
      <c r="AW389" s="99"/>
      <c r="AX389" s="99"/>
      <c r="AY389" s="99"/>
      <c r="AZ389" s="99"/>
      <c r="BA389" s="99"/>
      <c r="BB389" s="99"/>
      <c r="BC389" s="99"/>
      <c r="BD389" s="99"/>
      <c r="BE389" s="99"/>
      <c r="BF389" s="99"/>
      <c r="BG389" s="99"/>
    </row>
    <row r="390" spans="2:59">
      <c r="B390" s="109">
        <v>207</v>
      </c>
      <c r="C390" s="99">
        <f t="shared" si="59"/>
        <v>1</v>
      </c>
      <c r="D390" s="110">
        <f t="shared" si="60"/>
        <v>0</v>
      </c>
      <c r="F390" s="211">
        <v>2619</v>
      </c>
      <c r="G390" s="202">
        <f t="shared" ref="G390:G401" si="61">IF(F390&lt;&gt;F389,1,G389+1)</f>
        <v>1</v>
      </c>
      <c r="H390" s="10">
        <v>1</v>
      </c>
      <c r="AB390" s="123">
        <f t="shared" si="58"/>
        <v>389</v>
      </c>
      <c r="AC390">
        <f t="shared" ca="1" si="57"/>
        <v>1</v>
      </c>
      <c r="AD390" s="109">
        <v>2591</v>
      </c>
      <c r="AE390" s="109">
        <f ca="1">SUM(INDIRECT(CONCATENATE(AA$5,AB390+1)):INDIRECT(CONCATENATE(AA$6,AB390+1)))</f>
        <v>1</v>
      </c>
      <c r="AF390" s="117">
        <f>IF(ISNA(MATCH(AD390,'Overlap Study'!BU$62:BU$157,0)),0,1)</f>
        <v>0</v>
      </c>
      <c r="AG390" s="99">
        <f>IF(ISNA(MATCH(AD390,'Overlap Study'!BJ$62:BJ$157,0)),0,1)</f>
        <v>0</v>
      </c>
      <c r="AH390" s="99">
        <f>IF(ISNA(MATCH($AD390,'Overlap Study'!AZ$62:AZ$157,0)),0,1)</f>
        <v>1</v>
      </c>
      <c r="AI390" s="99">
        <f>IF(ISNA(MATCH($AD390,'Overlap Study'!AT$62:AT$157,0)),0,1)</f>
        <v>0</v>
      </c>
      <c r="AJ390" s="99">
        <f>IF(ISNA(MATCH($AD390,'Overlap Study'!AN$62:AN$157,0)),0,1)</f>
        <v>0</v>
      </c>
      <c r="AK390" s="110">
        <f>IF(ISNA(MATCH($AD390,'Overlap Study'!AH$62:AH$157,0)),0,1)</f>
        <v>0</v>
      </c>
      <c r="AL390" s="117">
        <f>IF(ISNA(MATCH($AD390,'Overlap Study'!AB$62:AB$157,0)),0,1)</f>
        <v>0</v>
      </c>
      <c r="AM390" s="99">
        <f>IF(ISNA(MATCH($AD390,'Overlap Study'!V$62:V$157,0)),0,1)</f>
        <v>0</v>
      </c>
      <c r="AN390" s="99">
        <f>IF(ISNA(MATCH($AD390,'Overlap Study'!P$62:P$157,0)),0,1)</f>
        <v>0</v>
      </c>
      <c r="AO390" s="99">
        <f>IF(ISNA(MATCH($AD390,'Overlap Study'!H$53:H$132,0)),0,1)</f>
        <v>0</v>
      </c>
      <c r="AP390" s="110">
        <f>IF(ISNA(MATCH($AD390,'Overlap Study'!B$53:B$100,0)),0,1)</f>
        <v>0</v>
      </c>
      <c r="AT390" s="99"/>
      <c r="AU390" s="99"/>
      <c r="AV390" s="99"/>
      <c r="AW390" s="99"/>
      <c r="AX390" s="99"/>
      <c r="AY390" s="99"/>
      <c r="AZ390" s="99"/>
      <c r="BA390" s="99"/>
      <c r="BB390" s="99"/>
      <c r="BC390" s="99"/>
      <c r="BD390" s="99"/>
      <c r="BE390" s="99"/>
      <c r="BF390" s="99"/>
      <c r="BG390" s="99"/>
    </row>
    <row r="391" spans="2:59">
      <c r="B391" s="211">
        <v>207</v>
      </c>
      <c r="C391" s="99">
        <f t="shared" si="59"/>
        <v>2</v>
      </c>
      <c r="D391" s="110">
        <f t="shared" si="60"/>
        <v>2</v>
      </c>
      <c r="F391" s="211">
        <v>2630</v>
      </c>
      <c r="G391" s="202">
        <f t="shared" si="61"/>
        <v>1</v>
      </c>
      <c r="H391" s="10">
        <v>1</v>
      </c>
      <c r="AB391" s="123">
        <f t="shared" si="58"/>
        <v>390</v>
      </c>
      <c r="AC391">
        <f t="shared" ca="1" si="57"/>
        <v>1</v>
      </c>
      <c r="AD391" s="211">
        <v>2612</v>
      </c>
      <c r="AE391" s="109">
        <f ca="1">SUM(INDIRECT(CONCATENATE(AA$5,AB391+1)):INDIRECT(CONCATENATE(AA$6,AB391+1)))</f>
        <v>1</v>
      </c>
      <c r="AF391" s="117">
        <f>IF(ISNA(MATCH(AD391,'Overlap Study'!BU$62:BU$157,0)),0,1)</f>
        <v>1</v>
      </c>
      <c r="AG391" s="99">
        <f>IF(ISNA(MATCH(AD391,'Overlap Study'!BJ$62:BJ$157,0)),0,1)</f>
        <v>0</v>
      </c>
      <c r="AH391" s="99">
        <f>IF(ISNA(MATCH($AD391,'Overlap Study'!AZ$62:AZ$157,0)),0,1)</f>
        <v>0</v>
      </c>
      <c r="AI391" s="99">
        <f>IF(ISNA(MATCH($AD391,'Overlap Study'!AT$62:AT$157,0)),0,1)</f>
        <v>0</v>
      </c>
      <c r="AJ391" s="99">
        <f>IF(ISNA(MATCH($AD391,'Overlap Study'!AN$62:AN$157,0)),0,1)</f>
        <v>0</v>
      </c>
      <c r="AK391" s="110">
        <f>IF(ISNA(MATCH($AD391,'Overlap Study'!AH$62:AH$157,0)),0,1)</f>
        <v>0</v>
      </c>
      <c r="AL391" s="117">
        <f>IF(ISNA(MATCH($AD391,'Overlap Study'!AB$62:AB$157,0)),0,1)</f>
        <v>0</v>
      </c>
      <c r="AM391" s="99">
        <f>IF(ISNA(MATCH($AD391,'Overlap Study'!V$62:V$157,0)),0,1)</f>
        <v>0</v>
      </c>
      <c r="AN391" s="99">
        <f>IF(ISNA(MATCH($AD391,'Overlap Study'!P$62:P$157,0)),0,1)</f>
        <v>0</v>
      </c>
      <c r="AO391" s="99">
        <f>IF(ISNA(MATCH($AD391,'Overlap Study'!H$53:H$132,0)),0,1)</f>
        <v>0</v>
      </c>
      <c r="AP391" s="110">
        <f>IF(ISNA(MATCH($AD391,'Overlap Study'!B$53:B$100,0)),0,1)</f>
        <v>0</v>
      </c>
    </row>
    <row r="392" spans="2:59">
      <c r="B392" s="109">
        <v>217</v>
      </c>
      <c r="C392" s="99">
        <f t="shared" si="59"/>
        <v>1</v>
      </c>
      <c r="D392" s="110">
        <f t="shared" si="60"/>
        <v>0</v>
      </c>
      <c r="F392" s="211">
        <v>2753</v>
      </c>
      <c r="G392" s="202">
        <f t="shared" si="61"/>
        <v>1</v>
      </c>
      <c r="H392" s="10">
        <v>1</v>
      </c>
      <c r="AB392" s="123">
        <f t="shared" si="58"/>
        <v>391</v>
      </c>
      <c r="AC392">
        <f t="shared" ca="1" si="57"/>
        <v>1</v>
      </c>
      <c r="AD392" s="211">
        <v>2619</v>
      </c>
      <c r="AE392" s="109">
        <f ca="1">SUM(INDIRECT(CONCATENATE(AA$5,AB392+1)):INDIRECT(CONCATENATE(AA$6,AB392+1)))</f>
        <v>1</v>
      </c>
      <c r="AF392" s="117">
        <f>IF(ISNA(MATCH(AD392,'Overlap Study'!BU$62:BU$157,0)),0,1)</f>
        <v>1</v>
      </c>
      <c r="AG392" s="99">
        <f>IF(ISNA(MATCH(AD392,'Overlap Study'!BJ$62:BJ$157,0)),0,1)</f>
        <v>0</v>
      </c>
      <c r="AH392" s="99">
        <f>IF(ISNA(MATCH($AD392,'Overlap Study'!AZ$62:AZ$157,0)),0,1)</f>
        <v>0</v>
      </c>
      <c r="AI392" s="99">
        <f>IF(ISNA(MATCH($AD392,'Overlap Study'!AT$62:AT$157,0)),0,1)</f>
        <v>0</v>
      </c>
      <c r="AJ392" s="99">
        <f>IF(ISNA(MATCH($AD392,'Overlap Study'!AN$62:AN$157,0)),0,1)</f>
        <v>0</v>
      </c>
      <c r="AK392" s="110">
        <f>IF(ISNA(MATCH($AD392,'Overlap Study'!AH$62:AH$157,0)),0,1)</f>
        <v>0</v>
      </c>
      <c r="AL392" s="117">
        <f>IF(ISNA(MATCH($AD392,'Overlap Study'!AB$62:AB$157,0)),0,1)</f>
        <v>0</v>
      </c>
      <c r="AM392" s="99">
        <f>IF(ISNA(MATCH($AD392,'Overlap Study'!V$62:V$157,0)),0,1)</f>
        <v>0</v>
      </c>
      <c r="AN392" s="99">
        <f>IF(ISNA(MATCH($AD392,'Overlap Study'!P$62:P$157,0)),0,1)</f>
        <v>0</v>
      </c>
      <c r="AO392" s="99">
        <f>IF(ISNA(MATCH($AD392,'Overlap Study'!H$53:H$132,0)),0,1)</f>
        <v>0</v>
      </c>
      <c r="AP392" s="110">
        <f>IF(ISNA(MATCH($AD392,'Overlap Study'!B$53:B$100,0)),0,1)</f>
        <v>0</v>
      </c>
    </row>
    <row r="393" spans="2:59">
      <c r="B393" s="109">
        <v>217</v>
      </c>
      <c r="C393" s="99">
        <f t="shared" si="59"/>
        <v>2</v>
      </c>
      <c r="D393" s="110">
        <f t="shared" si="60"/>
        <v>0</v>
      </c>
      <c r="F393" s="211">
        <v>2757</v>
      </c>
      <c r="G393" s="202">
        <f t="shared" si="61"/>
        <v>1</v>
      </c>
      <c r="H393" s="10">
        <v>1</v>
      </c>
      <c r="AB393" s="123">
        <f t="shared" si="58"/>
        <v>392</v>
      </c>
      <c r="AC393">
        <f t="shared" ca="1" si="57"/>
        <v>1</v>
      </c>
      <c r="AD393" s="211">
        <v>2630</v>
      </c>
      <c r="AE393" s="109">
        <f ca="1">SUM(INDIRECT(CONCATENATE(AA$5,AB393+1)):INDIRECT(CONCATENATE(AA$6,AB393+1)))</f>
        <v>1</v>
      </c>
      <c r="AF393" s="117">
        <f>IF(ISNA(MATCH(AD393,'Overlap Study'!BU$62:BU$157,0)),0,1)</f>
        <v>1</v>
      </c>
      <c r="AG393" s="99">
        <f>IF(ISNA(MATCH(AD393,'Overlap Study'!BJ$62:BJ$157,0)),0,1)</f>
        <v>0</v>
      </c>
      <c r="AH393" s="99">
        <f>IF(ISNA(MATCH($AD393,'Overlap Study'!AZ$62:AZ$157,0)),0,1)</f>
        <v>0</v>
      </c>
      <c r="AI393" s="99">
        <f>IF(ISNA(MATCH($AD393,'Overlap Study'!AT$62:AT$157,0)),0,1)</f>
        <v>0</v>
      </c>
      <c r="AJ393" s="99">
        <f>IF(ISNA(MATCH($AD393,'Overlap Study'!AN$62:AN$157,0)),0,1)</f>
        <v>0</v>
      </c>
      <c r="AK393" s="110">
        <f>IF(ISNA(MATCH($AD393,'Overlap Study'!AH$62:AH$157,0)),0,1)</f>
        <v>0</v>
      </c>
      <c r="AL393" s="117">
        <f>IF(ISNA(MATCH($AD393,'Overlap Study'!AB$62:AB$157,0)),0,1)</f>
        <v>0</v>
      </c>
      <c r="AM393" s="99">
        <f>IF(ISNA(MATCH($AD393,'Overlap Study'!V$62:V$157,0)),0,1)</f>
        <v>0</v>
      </c>
      <c r="AN393" s="99">
        <f>IF(ISNA(MATCH($AD393,'Overlap Study'!P$62:P$157,0)),0,1)</f>
        <v>0</v>
      </c>
      <c r="AO393" s="99">
        <f>IF(ISNA(MATCH($AD393,'Overlap Study'!H$53:H$132,0)),0,1)</f>
        <v>0</v>
      </c>
      <c r="AP393" s="110">
        <f>IF(ISNA(MATCH($AD393,'Overlap Study'!B$53:B$100,0)),0,1)</f>
        <v>0</v>
      </c>
    </row>
    <row r="394" spans="2:59">
      <c r="B394" s="111">
        <v>217</v>
      </c>
      <c r="C394" s="99">
        <f t="shared" si="59"/>
        <v>3</v>
      </c>
      <c r="D394" s="110">
        <f t="shared" si="60"/>
        <v>0</v>
      </c>
      <c r="F394" s="211">
        <v>2771</v>
      </c>
      <c r="G394" s="202">
        <f t="shared" si="61"/>
        <v>1</v>
      </c>
      <c r="H394" s="10">
        <v>1</v>
      </c>
      <c r="AB394" s="123">
        <f t="shared" si="58"/>
        <v>393</v>
      </c>
      <c r="AC394">
        <f t="shared" ca="1" si="57"/>
        <v>1</v>
      </c>
      <c r="AD394" s="211">
        <v>2753</v>
      </c>
      <c r="AE394" s="109">
        <f ca="1">SUM(INDIRECT(CONCATENATE(AA$5,AB394+1)):INDIRECT(CONCATENATE(AA$6,AB394+1)))</f>
        <v>1</v>
      </c>
      <c r="AF394" s="117">
        <f>IF(ISNA(MATCH(AD394,'Overlap Study'!BU$62:BU$157,0)),0,1)</f>
        <v>0</v>
      </c>
      <c r="AG394" s="99">
        <f>IF(ISNA(MATCH(AD394,'Overlap Study'!BJ$62:BJ$157,0)),0,1)</f>
        <v>1</v>
      </c>
      <c r="AH394" s="99">
        <f>IF(ISNA(MATCH($AD394,'Overlap Study'!AZ$62:AZ$157,0)),0,1)</f>
        <v>0</v>
      </c>
      <c r="AI394" s="99">
        <f>IF(ISNA(MATCH($AD394,'Overlap Study'!AT$62:AT$157,0)),0,1)</f>
        <v>0</v>
      </c>
      <c r="AJ394" s="99">
        <f>IF(ISNA(MATCH($AD394,'Overlap Study'!AN$62:AN$157,0)),0,1)</f>
        <v>0</v>
      </c>
      <c r="AK394" s="110">
        <f>IF(ISNA(MATCH($AD394,'Overlap Study'!AH$62:AH$157,0)),0,1)</f>
        <v>0</v>
      </c>
      <c r="AL394" s="117">
        <f>IF(ISNA(MATCH($AD394,'Overlap Study'!AB$62:AB$157,0)),0,1)</f>
        <v>0</v>
      </c>
      <c r="AM394" s="99">
        <f>IF(ISNA(MATCH($AD394,'Overlap Study'!V$62:V$157,0)),0,1)</f>
        <v>0</v>
      </c>
      <c r="AN394" s="99">
        <f>IF(ISNA(MATCH($AD394,'Overlap Study'!P$62:P$157,0)),0,1)</f>
        <v>0</v>
      </c>
      <c r="AO394" s="99">
        <f>IF(ISNA(MATCH($AD394,'Overlap Study'!H$53:H$132,0)),0,1)</f>
        <v>0</v>
      </c>
      <c r="AP394" s="110">
        <f>IF(ISNA(MATCH($AD394,'Overlap Study'!B$53:B$100,0)),0,1)</f>
        <v>0</v>
      </c>
    </row>
    <row r="395" spans="2:59">
      <c r="B395" s="109">
        <v>217</v>
      </c>
      <c r="C395" s="99">
        <f t="shared" si="59"/>
        <v>4</v>
      </c>
      <c r="D395" s="110">
        <f t="shared" si="60"/>
        <v>0</v>
      </c>
      <c r="F395" s="211">
        <v>2854</v>
      </c>
      <c r="G395" s="202">
        <f t="shared" si="61"/>
        <v>1</v>
      </c>
      <c r="H395" s="10">
        <v>1</v>
      </c>
      <c r="AB395" s="123">
        <f t="shared" si="58"/>
        <v>394</v>
      </c>
      <c r="AC395">
        <f t="shared" ca="1" si="57"/>
        <v>1</v>
      </c>
      <c r="AD395" s="211">
        <v>2757</v>
      </c>
      <c r="AE395" s="109">
        <f ca="1">SUM(INDIRECT(CONCATENATE(AA$5,AB395+1)):INDIRECT(CONCATENATE(AA$6,AB395+1)))</f>
        <v>1</v>
      </c>
      <c r="AF395" s="117">
        <f>IF(ISNA(MATCH(AD395,'Overlap Study'!BU$62:BU$157,0)),0,1)</f>
        <v>1</v>
      </c>
      <c r="AG395" s="99">
        <f>IF(ISNA(MATCH(AD395,'Overlap Study'!BJ$62:BJ$157,0)),0,1)</f>
        <v>0</v>
      </c>
      <c r="AH395" s="99">
        <f>IF(ISNA(MATCH($AD395,'Overlap Study'!AZ$62:AZ$157,0)),0,1)</f>
        <v>0</v>
      </c>
      <c r="AI395" s="99">
        <f>IF(ISNA(MATCH($AD395,'Overlap Study'!AT$62:AT$157,0)),0,1)</f>
        <v>0</v>
      </c>
      <c r="AJ395" s="99">
        <f>IF(ISNA(MATCH($AD395,'Overlap Study'!AN$62:AN$157,0)),0,1)</f>
        <v>0</v>
      </c>
      <c r="AK395" s="110">
        <f>IF(ISNA(MATCH($AD395,'Overlap Study'!AH$62:AH$157,0)),0,1)</f>
        <v>0</v>
      </c>
      <c r="AL395" s="117">
        <f>IF(ISNA(MATCH($AD395,'Overlap Study'!AB$62:AB$157,0)),0,1)</f>
        <v>0</v>
      </c>
      <c r="AM395" s="99">
        <f>IF(ISNA(MATCH($AD395,'Overlap Study'!V$62:V$157,0)),0,1)</f>
        <v>0</v>
      </c>
      <c r="AN395" s="99">
        <f>IF(ISNA(MATCH($AD395,'Overlap Study'!P$62:P$157,0)),0,1)</f>
        <v>0</v>
      </c>
      <c r="AO395" s="99">
        <f>IF(ISNA(MATCH($AD395,'Overlap Study'!H$53:H$132,0)),0,1)</f>
        <v>0</v>
      </c>
      <c r="AP395" s="110">
        <f>IF(ISNA(MATCH($AD395,'Overlap Study'!B$53:B$100,0)),0,1)</f>
        <v>0</v>
      </c>
    </row>
    <row r="396" spans="2:59">
      <c r="B396" s="112">
        <v>217</v>
      </c>
      <c r="C396" s="99">
        <f t="shared" si="59"/>
        <v>5</v>
      </c>
      <c r="D396" s="110">
        <f t="shared" si="60"/>
        <v>0</v>
      </c>
      <c r="F396" s="211">
        <v>2970</v>
      </c>
      <c r="G396" s="202">
        <f t="shared" si="61"/>
        <v>1</v>
      </c>
      <c r="H396" s="10">
        <v>1</v>
      </c>
      <c r="AB396" s="123">
        <f t="shared" si="58"/>
        <v>395</v>
      </c>
      <c r="AC396">
        <f t="shared" ca="1" si="57"/>
        <v>1</v>
      </c>
      <c r="AD396" s="211">
        <v>2771</v>
      </c>
      <c r="AE396" s="109">
        <f ca="1">SUM(INDIRECT(CONCATENATE(AA$5,AB396+1)):INDIRECT(CONCATENATE(AA$6,AB396+1)))</f>
        <v>1</v>
      </c>
      <c r="AF396" s="117">
        <f>IF(ISNA(MATCH(AD396,'Overlap Study'!BU$62:BU$157,0)),0,1)</f>
        <v>0</v>
      </c>
      <c r="AG396" s="99">
        <f>IF(ISNA(MATCH(AD396,'Overlap Study'!BJ$62:BJ$157,0)),0,1)</f>
        <v>1</v>
      </c>
      <c r="AH396" s="99">
        <f>IF(ISNA(MATCH($AD396,'Overlap Study'!AZ$62:AZ$157,0)),0,1)</f>
        <v>0</v>
      </c>
      <c r="AI396" s="99">
        <f>IF(ISNA(MATCH($AD396,'Overlap Study'!AT$62:AT$157,0)),0,1)</f>
        <v>0</v>
      </c>
      <c r="AJ396" s="99">
        <f>IF(ISNA(MATCH($AD396,'Overlap Study'!AN$62:AN$157,0)),0,1)</f>
        <v>0</v>
      </c>
      <c r="AK396" s="110">
        <f>IF(ISNA(MATCH($AD396,'Overlap Study'!AH$62:AH$157,0)),0,1)</f>
        <v>0</v>
      </c>
      <c r="AL396" s="117">
        <f>IF(ISNA(MATCH($AD396,'Overlap Study'!AB$62:AB$157,0)),0,1)</f>
        <v>0</v>
      </c>
      <c r="AM396" s="99">
        <f>IF(ISNA(MATCH($AD396,'Overlap Study'!V$62:V$157,0)),0,1)</f>
        <v>0</v>
      </c>
      <c r="AN396" s="99">
        <f>IF(ISNA(MATCH($AD396,'Overlap Study'!P$62:P$157,0)),0,1)</f>
        <v>0</v>
      </c>
      <c r="AO396" s="99">
        <f>IF(ISNA(MATCH($AD396,'Overlap Study'!H$53:H$132,0)),0,1)</f>
        <v>0</v>
      </c>
      <c r="AP396" s="110">
        <f>IF(ISNA(MATCH($AD396,'Overlap Study'!B$53:B$100,0)),0,1)</f>
        <v>0</v>
      </c>
    </row>
    <row r="397" spans="2:59">
      <c r="B397" s="112">
        <v>217</v>
      </c>
      <c r="C397" s="99">
        <f t="shared" si="59"/>
        <v>6</v>
      </c>
      <c r="D397" s="110">
        <f t="shared" si="60"/>
        <v>0</v>
      </c>
      <c r="F397" s="211">
        <v>3138</v>
      </c>
      <c r="G397" s="202">
        <f t="shared" si="61"/>
        <v>1</v>
      </c>
      <c r="H397" s="10">
        <v>1</v>
      </c>
      <c r="AB397" s="123">
        <f t="shared" si="58"/>
        <v>396</v>
      </c>
      <c r="AC397">
        <f t="shared" ca="1" si="57"/>
        <v>1</v>
      </c>
      <c r="AD397" s="211">
        <v>2854</v>
      </c>
      <c r="AE397" s="109">
        <f ca="1">SUM(INDIRECT(CONCATENATE(AA$5,AB397+1)):INDIRECT(CONCATENATE(AA$6,AB397+1)))</f>
        <v>1</v>
      </c>
      <c r="AF397" s="117">
        <f>IF(ISNA(MATCH(AD397,'Overlap Study'!BU$62:BU$157,0)),0,1)</f>
        <v>1</v>
      </c>
      <c r="AG397" s="99">
        <f>IF(ISNA(MATCH(AD397,'Overlap Study'!BJ$62:BJ$157,0)),0,1)</f>
        <v>0</v>
      </c>
      <c r="AH397" s="99">
        <f>IF(ISNA(MATCH($AD397,'Overlap Study'!AZ$62:AZ$157,0)),0,1)</f>
        <v>0</v>
      </c>
      <c r="AI397" s="99">
        <f>IF(ISNA(MATCH($AD397,'Overlap Study'!AT$62:AT$157,0)),0,1)</f>
        <v>0</v>
      </c>
      <c r="AJ397" s="99">
        <f>IF(ISNA(MATCH($AD397,'Overlap Study'!AN$62:AN$157,0)),0,1)</f>
        <v>0</v>
      </c>
      <c r="AK397" s="110">
        <f>IF(ISNA(MATCH($AD397,'Overlap Study'!AH$62:AH$157,0)),0,1)</f>
        <v>0</v>
      </c>
      <c r="AL397" s="117">
        <f>IF(ISNA(MATCH($AD397,'Overlap Study'!AB$62:AB$157,0)),0,1)</f>
        <v>0</v>
      </c>
      <c r="AM397" s="99">
        <f>IF(ISNA(MATCH($AD397,'Overlap Study'!V$62:V$157,0)),0,1)</f>
        <v>0</v>
      </c>
      <c r="AN397" s="99">
        <f>IF(ISNA(MATCH($AD397,'Overlap Study'!P$62:P$157,0)),0,1)</f>
        <v>0</v>
      </c>
      <c r="AO397" s="99">
        <f>IF(ISNA(MATCH($AD397,'Overlap Study'!H$53:H$132,0)),0,1)</f>
        <v>0</v>
      </c>
      <c r="AP397" s="110">
        <f>IF(ISNA(MATCH($AD397,'Overlap Study'!B$53:B$100,0)),0,1)</f>
        <v>0</v>
      </c>
    </row>
    <row r="398" spans="2:59">
      <c r="B398" s="109">
        <v>217</v>
      </c>
      <c r="C398" s="99">
        <f t="shared" si="59"/>
        <v>7</v>
      </c>
      <c r="D398" s="110">
        <f t="shared" si="60"/>
        <v>0</v>
      </c>
      <c r="F398" s="211">
        <v>3234</v>
      </c>
      <c r="G398" s="10">
        <f t="shared" si="61"/>
        <v>1</v>
      </c>
      <c r="H398" s="10">
        <v>1</v>
      </c>
      <c r="AB398" s="123">
        <f t="shared" si="58"/>
        <v>397</v>
      </c>
      <c r="AC398">
        <f t="shared" ca="1" si="57"/>
        <v>1</v>
      </c>
      <c r="AD398" s="211">
        <v>2970</v>
      </c>
      <c r="AE398" s="109">
        <f ca="1">SUM(INDIRECT(CONCATENATE(AA$5,AB398+1)):INDIRECT(CONCATENATE(AA$6,AB398+1)))</f>
        <v>1</v>
      </c>
      <c r="AF398" s="117">
        <f>IF(ISNA(MATCH(AD398,'Overlap Study'!BU$62:BU$157,0)),0,1)</f>
        <v>0</v>
      </c>
      <c r="AG398" s="99">
        <f>IF(ISNA(MATCH(AD398,'Overlap Study'!BJ$62:BJ$157,0)),0,1)</f>
        <v>1</v>
      </c>
      <c r="AH398" s="99">
        <f>IF(ISNA(MATCH($AD398,'Overlap Study'!AZ$62:AZ$157,0)),0,1)</f>
        <v>0</v>
      </c>
      <c r="AI398" s="99">
        <f>IF(ISNA(MATCH($AD398,'Overlap Study'!AT$62:AT$157,0)),0,1)</f>
        <v>0</v>
      </c>
      <c r="AJ398" s="99">
        <f>IF(ISNA(MATCH($AD398,'Overlap Study'!AN$62:AN$157,0)),0,1)</f>
        <v>0</v>
      </c>
      <c r="AK398" s="110">
        <f>IF(ISNA(MATCH($AD398,'Overlap Study'!AH$62:AH$157,0)),0,1)</f>
        <v>0</v>
      </c>
      <c r="AL398" s="117">
        <f>IF(ISNA(MATCH($AD398,'Overlap Study'!AB$62:AB$157,0)),0,1)</f>
        <v>0</v>
      </c>
      <c r="AM398" s="99">
        <f>IF(ISNA(MATCH($AD398,'Overlap Study'!V$62:V$157,0)),0,1)</f>
        <v>0</v>
      </c>
      <c r="AN398" s="99">
        <f>IF(ISNA(MATCH($AD398,'Overlap Study'!P$62:P$157,0)),0,1)</f>
        <v>0</v>
      </c>
      <c r="AO398" s="99">
        <f>IF(ISNA(MATCH($AD398,'Overlap Study'!H$53:H$132,0)),0,1)</f>
        <v>0</v>
      </c>
      <c r="AP398" s="110">
        <f>IF(ISNA(MATCH($AD398,'Overlap Study'!B$53:B$100,0)),0,1)</f>
        <v>0</v>
      </c>
    </row>
    <row r="399" spans="2:59">
      <c r="B399" s="112">
        <v>217</v>
      </c>
      <c r="C399" s="99">
        <f t="shared" si="59"/>
        <v>8</v>
      </c>
      <c r="D399" s="110">
        <f t="shared" si="60"/>
        <v>0</v>
      </c>
      <c r="F399" s="211">
        <v>3256</v>
      </c>
      <c r="G399" s="202">
        <f t="shared" si="61"/>
        <v>1</v>
      </c>
      <c r="H399" s="10">
        <v>1</v>
      </c>
      <c r="AB399" s="123">
        <f t="shared" si="58"/>
        <v>398</v>
      </c>
      <c r="AC399">
        <f t="shared" ca="1" si="57"/>
        <v>1</v>
      </c>
      <c r="AD399" s="211">
        <v>3138</v>
      </c>
      <c r="AE399" s="109">
        <f ca="1">SUM(INDIRECT(CONCATENATE(AA$5,AB399+1)):INDIRECT(CONCATENATE(AA$6,AB399+1)))</f>
        <v>1</v>
      </c>
      <c r="AF399" s="117">
        <f>IF(ISNA(MATCH(AD399,'Overlap Study'!BU$62:BU$157,0)),0,1)</f>
        <v>1</v>
      </c>
      <c r="AG399" s="99">
        <f>IF(ISNA(MATCH(AD399,'Overlap Study'!BJ$62:BJ$157,0)),0,1)</f>
        <v>0</v>
      </c>
      <c r="AH399" s="99">
        <f>IF(ISNA(MATCH($AD399,'Overlap Study'!AZ$62:AZ$157,0)),0,1)</f>
        <v>0</v>
      </c>
      <c r="AI399" s="99">
        <f>IF(ISNA(MATCH($AD399,'Overlap Study'!AT$62:AT$157,0)),0,1)</f>
        <v>0</v>
      </c>
      <c r="AJ399" s="99">
        <f>IF(ISNA(MATCH($AD399,'Overlap Study'!AN$62:AN$157,0)),0,1)</f>
        <v>0</v>
      </c>
      <c r="AK399" s="110">
        <f>IF(ISNA(MATCH($AD399,'Overlap Study'!AH$62:AH$157,0)),0,1)</f>
        <v>0</v>
      </c>
      <c r="AL399" s="117">
        <f>IF(ISNA(MATCH($AD399,'Overlap Study'!AB$62:AB$157,0)),0,1)</f>
        <v>0</v>
      </c>
      <c r="AM399" s="99">
        <f>IF(ISNA(MATCH($AD399,'Overlap Study'!V$62:V$157,0)),0,1)</f>
        <v>0</v>
      </c>
      <c r="AN399" s="99">
        <f>IF(ISNA(MATCH($AD399,'Overlap Study'!P$62:P$157,0)),0,1)</f>
        <v>0</v>
      </c>
      <c r="AO399" s="99">
        <f>IF(ISNA(MATCH($AD399,'Overlap Study'!H$53:H$132,0)),0,1)</f>
        <v>0</v>
      </c>
      <c r="AP399" s="110">
        <f>IF(ISNA(MATCH($AD399,'Overlap Study'!B$53:B$100,0)),0,1)</f>
        <v>0</v>
      </c>
    </row>
    <row r="400" spans="2:59">
      <c r="B400" s="211">
        <v>217</v>
      </c>
      <c r="C400" s="99">
        <f t="shared" si="59"/>
        <v>9</v>
      </c>
      <c r="D400" s="110">
        <f t="shared" si="60"/>
        <v>0</v>
      </c>
      <c r="F400" s="211">
        <v>3280</v>
      </c>
      <c r="G400" s="202">
        <f t="shared" si="61"/>
        <v>1</v>
      </c>
      <c r="H400" s="10">
        <v>1</v>
      </c>
      <c r="AB400" s="123">
        <f t="shared" si="58"/>
        <v>399</v>
      </c>
      <c r="AC400">
        <f t="shared" ca="1" si="57"/>
        <v>1</v>
      </c>
      <c r="AD400" s="211">
        <v>3234</v>
      </c>
      <c r="AE400" s="109">
        <f ca="1">SUM(INDIRECT(CONCATENATE(AA$5,AB400+1)):INDIRECT(CONCATENATE(AA$6,AB400+1)))</f>
        <v>1</v>
      </c>
      <c r="AF400" s="117">
        <f>IF(ISNA(MATCH(AD400,'Overlap Study'!BU$62:BU$157,0)),0,1)</f>
        <v>1</v>
      </c>
      <c r="AG400" s="99">
        <f>IF(ISNA(MATCH(AD400,'Overlap Study'!BJ$62:BJ$157,0)),0,1)</f>
        <v>0</v>
      </c>
      <c r="AH400" s="99">
        <f>IF(ISNA(MATCH($AD400,'Overlap Study'!AZ$62:AZ$157,0)),0,1)</f>
        <v>0</v>
      </c>
      <c r="AI400" s="99">
        <f>IF(ISNA(MATCH($AD400,'Overlap Study'!AT$62:AT$157,0)),0,1)</f>
        <v>0</v>
      </c>
      <c r="AJ400" s="99">
        <f>IF(ISNA(MATCH($AD400,'Overlap Study'!AN$62:AN$157,0)),0,1)</f>
        <v>0</v>
      </c>
      <c r="AK400" s="110">
        <f>IF(ISNA(MATCH($AD400,'Overlap Study'!AH$62:AH$157,0)),0,1)</f>
        <v>0</v>
      </c>
      <c r="AL400" s="117">
        <f>IF(ISNA(MATCH($AD400,'Overlap Study'!AB$62:AB$157,0)),0,1)</f>
        <v>0</v>
      </c>
      <c r="AM400" s="99">
        <f>IF(ISNA(MATCH($AD400,'Overlap Study'!V$62:V$157,0)),0,1)</f>
        <v>0</v>
      </c>
      <c r="AN400" s="99">
        <f>IF(ISNA(MATCH($AD400,'Overlap Study'!P$62:P$157,0)),0,1)</f>
        <v>0</v>
      </c>
      <c r="AO400" s="99">
        <f>IF(ISNA(MATCH($AD400,'Overlap Study'!H$53:H$132,0)),0,1)</f>
        <v>0</v>
      </c>
      <c r="AP400" s="110">
        <f>IF(ISNA(MATCH($AD400,'Overlap Study'!B$53:B$100,0)),0,1)</f>
        <v>0</v>
      </c>
    </row>
    <row r="401" spans="2:42">
      <c r="B401" s="211">
        <v>217</v>
      </c>
      <c r="C401" s="99">
        <f t="shared" si="59"/>
        <v>10</v>
      </c>
      <c r="D401" s="110">
        <f t="shared" si="60"/>
        <v>10</v>
      </c>
      <c r="F401" s="211">
        <v>3357</v>
      </c>
      <c r="G401" s="202">
        <f t="shared" si="61"/>
        <v>1</v>
      </c>
      <c r="H401" s="10">
        <v>1</v>
      </c>
      <c r="AB401" s="123">
        <f t="shared" si="58"/>
        <v>400</v>
      </c>
      <c r="AC401">
        <f t="shared" ca="1" si="57"/>
        <v>1</v>
      </c>
      <c r="AD401" s="211">
        <v>3256</v>
      </c>
      <c r="AE401" s="109">
        <f ca="1">SUM(INDIRECT(CONCATENATE(AA$5,AB401+1)):INDIRECT(CONCATENATE(AA$6,AB401+1)))</f>
        <v>1</v>
      </c>
      <c r="AF401" s="117">
        <f>IF(ISNA(MATCH(AD401,'Overlap Study'!BU$62:BU$157,0)),0,1)</f>
        <v>1</v>
      </c>
      <c r="AG401" s="99">
        <f>IF(ISNA(MATCH(AD401,'Overlap Study'!BJ$62:BJ$157,0)),0,1)</f>
        <v>0</v>
      </c>
      <c r="AH401" s="99">
        <f>IF(ISNA(MATCH($AD401,'Overlap Study'!AZ$62:AZ$157,0)),0,1)</f>
        <v>0</v>
      </c>
      <c r="AI401" s="99">
        <f>IF(ISNA(MATCH($AD401,'Overlap Study'!AT$62:AT$157,0)),0,1)</f>
        <v>0</v>
      </c>
      <c r="AJ401" s="99">
        <f>IF(ISNA(MATCH($AD401,'Overlap Study'!AN$62:AN$157,0)),0,1)</f>
        <v>0</v>
      </c>
      <c r="AK401" s="110">
        <f>IF(ISNA(MATCH($AD401,'Overlap Study'!AH$62:AH$157,0)),0,1)</f>
        <v>0</v>
      </c>
      <c r="AL401" s="117">
        <f>IF(ISNA(MATCH($AD401,'Overlap Study'!AB$62:AB$157,0)),0,1)</f>
        <v>0</v>
      </c>
      <c r="AM401" s="99">
        <f>IF(ISNA(MATCH($AD401,'Overlap Study'!V$62:V$157,0)),0,1)</f>
        <v>0</v>
      </c>
      <c r="AN401" s="99">
        <f>IF(ISNA(MATCH($AD401,'Overlap Study'!P$62:P$157,0)),0,1)</f>
        <v>0</v>
      </c>
      <c r="AO401" s="99">
        <f>IF(ISNA(MATCH($AD401,'Overlap Study'!H$53:H$132,0)),0,1)</f>
        <v>0</v>
      </c>
      <c r="AP401" s="110">
        <f>IF(ISNA(MATCH($AD401,'Overlap Study'!B$53:B$100,0)),0,1)</f>
        <v>0</v>
      </c>
    </row>
    <row r="402" spans="2:42">
      <c r="B402" s="111">
        <v>222</v>
      </c>
      <c r="C402" s="99">
        <f t="shared" si="59"/>
        <v>1</v>
      </c>
      <c r="D402" s="110">
        <f t="shared" si="60"/>
        <v>0</v>
      </c>
      <c r="F402" s="211"/>
      <c r="G402" s="202"/>
      <c r="AB402" s="123">
        <f t="shared" si="58"/>
        <v>401</v>
      </c>
      <c r="AC402">
        <f t="shared" ca="1" si="57"/>
        <v>1</v>
      </c>
      <c r="AD402" s="211">
        <v>3280</v>
      </c>
      <c r="AE402" s="109">
        <f ca="1">SUM(INDIRECT(CONCATENATE(AA$5,AB402+1)):INDIRECT(CONCATENATE(AA$6,AB402+1)))</f>
        <v>1</v>
      </c>
      <c r="AF402" s="117">
        <f>IF(ISNA(MATCH(AD402,'Overlap Study'!BU$62:BU$157,0)),0,1)</f>
        <v>1</v>
      </c>
      <c r="AG402" s="99">
        <f>IF(ISNA(MATCH(AD402,'Overlap Study'!BJ$62:BJ$157,0)),0,1)</f>
        <v>0</v>
      </c>
      <c r="AH402" s="99">
        <f>IF(ISNA(MATCH($AD402,'Overlap Study'!AZ$62:AZ$157,0)),0,1)</f>
        <v>0</v>
      </c>
      <c r="AI402" s="99">
        <f>IF(ISNA(MATCH($AD402,'Overlap Study'!AT$62:AT$157,0)),0,1)</f>
        <v>0</v>
      </c>
      <c r="AJ402" s="99">
        <f>IF(ISNA(MATCH($AD402,'Overlap Study'!AN$62:AN$157,0)),0,1)</f>
        <v>0</v>
      </c>
      <c r="AK402" s="110">
        <f>IF(ISNA(MATCH($AD402,'Overlap Study'!AH$62:AH$157,0)),0,1)</f>
        <v>0</v>
      </c>
      <c r="AL402" s="117">
        <f>IF(ISNA(MATCH($AD402,'Overlap Study'!AB$62:AB$157,0)),0,1)</f>
        <v>0</v>
      </c>
      <c r="AM402" s="99">
        <f>IF(ISNA(MATCH($AD402,'Overlap Study'!V$62:V$157,0)),0,1)</f>
        <v>0</v>
      </c>
      <c r="AN402" s="99">
        <f>IF(ISNA(MATCH($AD402,'Overlap Study'!P$62:P$157,0)),0,1)</f>
        <v>0</v>
      </c>
      <c r="AO402" s="99">
        <f>IF(ISNA(MATCH($AD402,'Overlap Study'!H$53:H$132,0)),0,1)</f>
        <v>0</v>
      </c>
      <c r="AP402" s="110">
        <f>IF(ISNA(MATCH($AD402,'Overlap Study'!B$53:B$100,0)),0,1)</f>
        <v>0</v>
      </c>
    </row>
    <row r="403" spans="2:42" ht="13.5" thickBot="1">
      <c r="B403" s="112">
        <v>222</v>
      </c>
      <c r="C403" s="99">
        <f t="shared" si="59"/>
        <v>2</v>
      </c>
      <c r="D403" s="110">
        <f t="shared" si="60"/>
        <v>0</v>
      </c>
      <c r="F403" s="109"/>
      <c r="G403" s="100"/>
      <c r="H403" s="9"/>
      <c r="AB403" s="123">
        <f t="shared" si="58"/>
        <v>402</v>
      </c>
      <c r="AC403" s="98">
        <f t="shared" ca="1" si="57"/>
        <v>1</v>
      </c>
      <c r="AD403" s="264">
        <v>3357</v>
      </c>
      <c r="AE403" s="228">
        <f ca="1">SUM(INDIRECT(CONCATENATE(AA$5,AB403+1)):INDIRECT(CONCATENATE(AA$6,AB403+1)))</f>
        <v>1</v>
      </c>
      <c r="AF403" s="118">
        <f>IF(ISNA(MATCH(AD403,'Overlap Study'!BU$62:BU$157,0)),0,1)</f>
        <v>1</v>
      </c>
      <c r="AG403" s="98">
        <f>IF(ISNA(MATCH(AD403,'Overlap Study'!BJ$62:BJ$157,0)),0,1)</f>
        <v>0</v>
      </c>
      <c r="AH403" s="98">
        <f>IF(ISNA(MATCH($AD403,'Overlap Study'!AZ$62:AZ$157,0)),0,1)</f>
        <v>0</v>
      </c>
      <c r="AI403" s="98">
        <f>IF(ISNA(MATCH($AD403,'Overlap Study'!AT$62:AT$157,0)),0,1)</f>
        <v>0</v>
      </c>
      <c r="AJ403" s="98">
        <f>IF(ISNA(MATCH($AD403,'Overlap Study'!AN$62:AN$157,0)),0,1)</f>
        <v>0</v>
      </c>
      <c r="AK403" s="114">
        <f>IF(ISNA(MATCH($AD403,'Overlap Study'!AH$62:AH$157,0)),0,1)</f>
        <v>0</v>
      </c>
      <c r="AL403" s="118">
        <f>IF(ISNA(MATCH($AD403,'Overlap Study'!AB$62:AB$157,0)),0,1)</f>
        <v>0</v>
      </c>
      <c r="AM403" s="98">
        <f>IF(ISNA(MATCH($AD403,'Overlap Study'!V$62:V$157,0)),0,1)</f>
        <v>0</v>
      </c>
      <c r="AN403" s="98">
        <f>IF(ISNA(MATCH($AD403,'Overlap Study'!P$62:P$157,0)),0,1)</f>
        <v>0</v>
      </c>
      <c r="AO403" s="98">
        <f>IF(ISNA(MATCH($AD403,'Overlap Study'!H$53:H$132,0)),0,1)</f>
        <v>0</v>
      </c>
      <c r="AP403" s="114">
        <f>IF(ISNA(MATCH($AD403,'Overlap Study'!B$53:B$100,0)),0,1)</f>
        <v>0</v>
      </c>
    </row>
    <row r="404" spans="2:42">
      <c r="B404" s="109">
        <v>222</v>
      </c>
      <c r="C404" s="99">
        <f t="shared" si="59"/>
        <v>3</v>
      </c>
      <c r="D404" s="110">
        <f t="shared" si="60"/>
        <v>0</v>
      </c>
      <c r="F404" s="109"/>
      <c r="G404" s="100"/>
      <c r="H404" s="9"/>
      <c r="AF404">
        <f t="shared" ref="AF404:AP404" si="62">SUM(AF2:AF403)</f>
        <v>96</v>
      </c>
      <c r="AG404">
        <f t="shared" si="62"/>
        <v>96</v>
      </c>
      <c r="AH404">
        <f t="shared" si="62"/>
        <v>96</v>
      </c>
      <c r="AI404">
        <f t="shared" si="62"/>
        <v>96</v>
      </c>
      <c r="AJ404">
        <f t="shared" si="62"/>
        <v>96</v>
      </c>
      <c r="AK404">
        <f t="shared" si="62"/>
        <v>97</v>
      </c>
      <c r="AL404">
        <f t="shared" si="62"/>
        <v>96</v>
      </c>
      <c r="AM404">
        <f t="shared" si="62"/>
        <v>97</v>
      </c>
      <c r="AN404">
        <f t="shared" si="62"/>
        <v>96</v>
      </c>
      <c r="AO404">
        <f t="shared" si="62"/>
        <v>80</v>
      </c>
      <c r="AP404">
        <f t="shared" si="62"/>
        <v>48</v>
      </c>
    </row>
    <row r="405" spans="2:42">
      <c r="B405" s="211">
        <v>222</v>
      </c>
      <c r="C405" s="99">
        <f t="shared" si="59"/>
        <v>4</v>
      </c>
      <c r="D405" s="110">
        <f t="shared" si="60"/>
        <v>4</v>
      </c>
      <c r="F405" s="112"/>
      <c r="G405" s="100"/>
      <c r="H405" s="9"/>
    </row>
    <row r="406" spans="2:42">
      <c r="B406" s="109">
        <v>223</v>
      </c>
      <c r="C406" s="99">
        <f t="shared" si="59"/>
        <v>1</v>
      </c>
      <c r="D406" s="110">
        <f t="shared" si="60"/>
        <v>0</v>
      </c>
      <c r="F406" s="109"/>
      <c r="G406" s="100"/>
      <c r="H406" s="9"/>
    </row>
    <row r="407" spans="2:42">
      <c r="B407" s="109">
        <v>223</v>
      </c>
      <c r="C407" s="99">
        <f t="shared" si="59"/>
        <v>2</v>
      </c>
      <c r="D407" s="110">
        <f t="shared" si="60"/>
        <v>2</v>
      </c>
      <c r="F407" s="109"/>
      <c r="G407" s="100"/>
      <c r="H407" s="9"/>
    </row>
    <row r="408" spans="2:42">
      <c r="B408" s="109">
        <v>224</v>
      </c>
      <c r="C408" s="99">
        <f t="shared" si="59"/>
        <v>1</v>
      </c>
      <c r="D408" s="110">
        <f t="shared" si="60"/>
        <v>0</v>
      </c>
      <c r="F408" s="109"/>
      <c r="G408" s="100"/>
      <c r="H408" s="9"/>
    </row>
    <row r="409" spans="2:42">
      <c r="B409" s="109">
        <v>224</v>
      </c>
      <c r="C409" s="99">
        <f t="shared" si="59"/>
        <v>2</v>
      </c>
      <c r="D409" s="110">
        <f t="shared" si="60"/>
        <v>0</v>
      </c>
      <c r="F409" s="109"/>
      <c r="G409" s="100"/>
      <c r="H409" s="9"/>
    </row>
    <row r="410" spans="2:42">
      <c r="B410" s="109">
        <v>224</v>
      </c>
      <c r="C410" s="99">
        <f t="shared" si="59"/>
        <v>3</v>
      </c>
      <c r="D410" s="110">
        <f t="shared" si="60"/>
        <v>3</v>
      </c>
      <c r="F410" s="109"/>
      <c r="G410" s="100"/>
      <c r="H410" s="9"/>
    </row>
    <row r="411" spans="2:42">
      <c r="B411" s="109">
        <v>226</v>
      </c>
      <c r="C411" s="99">
        <f t="shared" si="59"/>
        <v>1</v>
      </c>
      <c r="D411" s="110">
        <f t="shared" si="60"/>
        <v>1</v>
      </c>
      <c r="F411" s="109"/>
      <c r="G411" s="100"/>
      <c r="H411" s="9"/>
    </row>
    <row r="412" spans="2:42">
      <c r="B412" s="111">
        <v>229</v>
      </c>
      <c r="C412" s="99">
        <f t="shared" si="59"/>
        <v>1</v>
      </c>
      <c r="D412" s="110">
        <f t="shared" si="60"/>
        <v>0</v>
      </c>
      <c r="F412" s="112"/>
      <c r="G412" s="100"/>
      <c r="H412" s="9"/>
    </row>
    <row r="413" spans="2:42">
      <c r="B413" s="109">
        <v>229</v>
      </c>
      <c r="C413" s="99">
        <f t="shared" si="59"/>
        <v>2</v>
      </c>
      <c r="D413" s="110">
        <f t="shared" si="60"/>
        <v>0</v>
      </c>
      <c r="F413" s="109"/>
      <c r="G413" s="100"/>
      <c r="H413" s="9"/>
    </row>
    <row r="414" spans="2:42">
      <c r="B414" s="109">
        <v>229</v>
      </c>
      <c r="C414" s="99">
        <f t="shared" si="59"/>
        <v>3</v>
      </c>
      <c r="D414" s="110">
        <f t="shared" si="60"/>
        <v>3</v>
      </c>
      <c r="F414" s="109"/>
      <c r="G414" s="100"/>
      <c r="H414" s="9"/>
    </row>
    <row r="415" spans="2:42">
      <c r="B415" s="109">
        <v>230</v>
      </c>
      <c r="C415" s="99">
        <f t="shared" si="59"/>
        <v>1</v>
      </c>
      <c r="D415" s="110">
        <f t="shared" si="60"/>
        <v>0</v>
      </c>
      <c r="F415" s="109"/>
      <c r="G415" s="100"/>
      <c r="H415" s="9"/>
    </row>
    <row r="416" spans="2:42">
      <c r="B416" s="112">
        <v>230</v>
      </c>
      <c r="C416" s="99">
        <f t="shared" si="59"/>
        <v>2</v>
      </c>
      <c r="D416" s="110">
        <f t="shared" si="60"/>
        <v>0</v>
      </c>
      <c r="F416" s="109"/>
      <c r="G416" s="100"/>
      <c r="H416" s="9"/>
    </row>
    <row r="417" spans="2:8">
      <c r="B417" s="109">
        <v>230</v>
      </c>
      <c r="C417" s="99">
        <f t="shared" si="59"/>
        <v>3</v>
      </c>
      <c r="D417" s="110">
        <f t="shared" si="60"/>
        <v>0</v>
      </c>
      <c r="F417" s="109"/>
      <c r="G417" s="100"/>
      <c r="H417" s="9"/>
    </row>
    <row r="418" spans="2:8">
      <c r="B418" s="211">
        <v>230</v>
      </c>
      <c r="C418" s="99">
        <f t="shared" si="59"/>
        <v>4</v>
      </c>
      <c r="D418" s="110">
        <f t="shared" si="60"/>
        <v>4</v>
      </c>
      <c r="F418" s="112"/>
      <c r="G418" s="100"/>
      <c r="H418" s="9"/>
    </row>
    <row r="419" spans="2:8">
      <c r="B419" s="111">
        <v>231</v>
      </c>
      <c r="C419" s="99">
        <f t="shared" si="59"/>
        <v>1</v>
      </c>
      <c r="D419" s="110">
        <f t="shared" si="60"/>
        <v>0</v>
      </c>
      <c r="F419" s="111"/>
      <c r="G419" s="100"/>
      <c r="H419" s="9"/>
    </row>
    <row r="420" spans="2:8">
      <c r="B420" s="111">
        <v>231</v>
      </c>
      <c r="C420" s="99">
        <f t="shared" si="59"/>
        <v>2</v>
      </c>
      <c r="D420" s="110">
        <f t="shared" si="60"/>
        <v>0</v>
      </c>
      <c r="F420" s="112"/>
      <c r="G420" s="100"/>
      <c r="H420" s="9"/>
    </row>
    <row r="421" spans="2:8">
      <c r="B421" s="109">
        <v>231</v>
      </c>
      <c r="C421" s="99">
        <f t="shared" si="59"/>
        <v>3</v>
      </c>
      <c r="D421" s="110">
        <f t="shared" si="60"/>
        <v>3</v>
      </c>
      <c r="F421" s="112"/>
      <c r="G421" s="100"/>
      <c r="H421" s="9"/>
    </row>
    <row r="422" spans="2:8">
      <c r="B422" s="109">
        <v>232</v>
      </c>
      <c r="C422" s="99">
        <f t="shared" si="59"/>
        <v>1</v>
      </c>
      <c r="D422" s="110">
        <f t="shared" si="60"/>
        <v>1</v>
      </c>
      <c r="F422" s="109"/>
      <c r="G422" s="100"/>
      <c r="H422" s="9"/>
    </row>
    <row r="423" spans="2:8">
      <c r="B423" s="109">
        <v>233</v>
      </c>
      <c r="C423" s="99">
        <f t="shared" si="59"/>
        <v>1</v>
      </c>
      <c r="D423" s="110">
        <f t="shared" si="60"/>
        <v>0</v>
      </c>
      <c r="F423" s="109"/>
      <c r="G423" s="100"/>
      <c r="H423" s="9"/>
    </row>
    <row r="424" spans="2:8">
      <c r="B424" s="109">
        <v>233</v>
      </c>
      <c r="C424" s="99">
        <f t="shared" si="59"/>
        <v>2</v>
      </c>
      <c r="D424" s="110">
        <f t="shared" si="60"/>
        <v>0</v>
      </c>
      <c r="F424" s="112"/>
      <c r="G424" s="100"/>
      <c r="H424" s="9"/>
    </row>
    <row r="425" spans="2:8">
      <c r="B425" s="112">
        <v>233</v>
      </c>
      <c r="C425" s="99">
        <f t="shared" si="59"/>
        <v>3</v>
      </c>
      <c r="D425" s="110">
        <f t="shared" si="60"/>
        <v>0</v>
      </c>
      <c r="F425" s="109"/>
      <c r="G425" s="100"/>
      <c r="H425" s="9"/>
    </row>
    <row r="426" spans="2:8">
      <c r="B426" s="109">
        <v>233</v>
      </c>
      <c r="C426" s="99">
        <f t="shared" si="59"/>
        <v>4</v>
      </c>
      <c r="D426" s="110">
        <f t="shared" si="60"/>
        <v>0</v>
      </c>
      <c r="F426" s="109"/>
      <c r="G426" s="100"/>
      <c r="H426" s="9"/>
    </row>
    <row r="427" spans="2:8">
      <c r="B427" s="109">
        <v>233</v>
      </c>
      <c r="C427" s="99">
        <f t="shared" si="59"/>
        <v>5</v>
      </c>
      <c r="D427" s="110">
        <f t="shared" si="60"/>
        <v>0</v>
      </c>
      <c r="F427" s="112"/>
      <c r="G427" s="100"/>
      <c r="H427" s="9"/>
    </row>
    <row r="428" spans="2:8">
      <c r="B428" s="111">
        <v>233</v>
      </c>
      <c r="C428" s="99">
        <f t="shared" si="59"/>
        <v>6</v>
      </c>
      <c r="D428" s="110">
        <f t="shared" si="60"/>
        <v>0</v>
      </c>
      <c r="F428" s="112"/>
      <c r="G428" s="100"/>
      <c r="H428" s="9"/>
    </row>
    <row r="429" spans="2:8">
      <c r="B429" s="112">
        <v>233</v>
      </c>
      <c r="C429" s="99">
        <f t="shared" si="59"/>
        <v>7</v>
      </c>
      <c r="D429" s="110">
        <f t="shared" si="60"/>
        <v>0</v>
      </c>
      <c r="F429" s="112"/>
      <c r="G429" s="100"/>
      <c r="H429" s="9"/>
    </row>
    <row r="430" spans="2:8">
      <c r="B430" s="109">
        <v>233</v>
      </c>
      <c r="C430" s="99">
        <f t="shared" si="59"/>
        <v>8</v>
      </c>
      <c r="D430" s="110">
        <f t="shared" si="60"/>
        <v>0</v>
      </c>
      <c r="F430" s="109"/>
      <c r="G430" s="100"/>
      <c r="H430" s="9"/>
    </row>
    <row r="431" spans="2:8">
      <c r="B431" s="112">
        <v>233</v>
      </c>
      <c r="C431" s="99">
        <f t="shared" si="59"/>
        <v>9</v>
      </c>
      <c r="D431" s="110">
        <f t="shared" si="60"/>
        <v>0</v>
      </c>
      <c r="F431" s="109"/>
      <c r="G431" s="100"/>
      <c r="H431" s="9"/>
    </row>
    <row r="432" spans="2:8">
      <c r="B432" s="211">
        <v>233</v>
      </c>
      <c r="C432" s="99">
        <f t="shared" si="59"/>
        <v>10</v>
      </c>
      <c r="D432" s="110">
        <f t="shared" si="60"/>
        <v>10</v>
      </c>
      <c r="F432" s="109"/>
      <c r="G432" s="100"/>
      <c r="H432" s="9"/>
    </row>
    <row r="433" spans="2:8">
      <c r="B433" s="109">
        <v>234</v>
      </c>
      <c r="C433" s="99">
        <f t="shared" si="59"/>
        <v>1</v>
      </c>
      <c r="D433" s="110">
        <f t="shared" si="60"/>
        <v>0</v>
      </c>
      <c r="F433" s="109"/>
      <c r="G433" s="100"/>
      <c r="H433" s="9"/>
    </row>
    <row r="434" spans="2:8">
      <c r="B434" s="109">
        <v>234</v>
      </c>
      <c r="C434" s="99">
        <f t="shared" si="59"/>
        <v>2</v>
      </c>
      <c r="D434" s="110">
        <f t="shared" si="60"/>
        <v>0</v>
      </c>
      <c r="F434" s="109"/>
      <c r="G434" s="100"/>
      <c r="H434" s="9"/>
    </row>
    <row r="435" spans="2:8">
      <c r="B435" s="109">
        <v>234</v>
      </c>
      <c r="C435" s="99">
        <f t="shared" si="59"/>
        <v>3</v>
      </c>
      <c r="D435" s="110">
        <f t="shared" si="60"/>
        <v>0</v>
      </c>
      <c r="F435" s="109"/>
      <c r="G435" s="100"/>
      <c r="H435" s="9"/>
    </row>
    <row r="436" spans="2:8">
      <c r="B436" s="211">
        <v>234</v>
      </c>
      <c r="C436" s="99">
        <f t="shared" si="59"/>
        <v>4</v>
      </c>
      <c r="D436" s="110">
        <f t="shared" si="60"/>
        <v>0</v>
      </c>
      <c r="F436" s="112"/>
      <c r="G436" s="100"/>
      <c r="H436" s="9"/>
    </row>
    <row r="437" spans="2:8">
      <c r="B437" s="211">
        <v>234</v>
      </c>
      <c r="C437" s="99">
        <f t="shared" si="59"/>
        <v>5</v>
      </c>
      <c r="D437" s="110">
        <f t="shared" si="60"/>
        <v>5</v>
      </c>
      <c r="F437" s="109"/>
      <c r="G437" s="100"/>
      <c r="H437" s="9"/>
    </row>
    <row r="438" spans="2:8">
      <c r="B438" s="109">
        <v>235</v>
      </c>
      <c r="C438" s="99">
        <f t="shared" si="59"/>
        <v>1</v>
      </c>
      <c r="D438" s="110">
        <f t="shared" si="60"/>
        <v>1</v>
      </c>
      <c r="F438" s="112"/>
      <c r="G438" s="100"/>
      <c r="H438" s="9"/>
    </row>
    <row r="439" spans="2:8">
      <c r="B439" s="109">
        <v>236</v>
      </c>
      <c r="C439" s="99">
        <f t="shared" si="59"/>
        <v>1</v>
      </c>
      <c r="D439" s="110">
        <f t="shared" si="60"/>
        <v>0</v>
      </c>
      <c r="F439" s="112"/>
      <c r="G439" s="100"/>
      <c r="H439" s="9"/>
    </row>
    <row r="440" spans="2:8">
      <c r="B440" s="111">
        <v>236</v>
      </c>
      <c r="C440" s="99">
        <f t="shared" si="59"/>
        <v>2</v>
      </c>
      <c r="D440" s="110">
        <f t="shared" si="60"/>
        <v>0</v>
      </c>
      <c r="F440" s="109"/>
      <c r="G440" s="100"/>
      <c r="H440" s="9"/>
    </row>
    <row r="441" spans="2:8">
      <c r="B441" s="109">
        <v>236</v>
      </c>
      <c r="C441" s="99">
        <f t="shared" si="59"/>
        <v>3</v>
      </c>
      <c r="D441" s="110">
        <f t="shared" si="60"/>
        <v>0</v>
      </c>
      <c r="F441" s="109"/>
      <c r="G441" s="100"/>
      <c r="H441" s="9"/>
    </row>
    <row r="442" spans="2:8">
      <c r="B442" s="109">
        <v>236</v>
      </c>
      <c r="C442" s="99">
        <f t="shared" si="59"/>
        <v>4</v>
      </c>
      <c r="D442" s="110">
        <f t="shared" si="60"/>
        <v>0</v>
      </c>
      <c r="F442" s="109"/>
      <c r="G442" s="100"/>
      <c r="H442" s="9"/>
    </row>
    <row r="443" spans="2:8">
      <c r="B443" s="109">
        <v>236</v>
      </c>
      <c r="C443" s="99">
        <f t="shared" si="59"/>
        <v>5</v>
      </c>
      <c r="D443" s="110">
        <f t="shared" si="60"/>
        <v>5</v>
      </c>
      <c r="F443" s="109"/>
      <c r="G443" s="100"/>
      <c r="H443" s="9"/>
    </row>
    <row r="444" spans="2:8">
      <c r="B444" s="109">
        <v>237</v>
      </c>
      <c r="C444" s="99">
        <f t="shared" si="59"/>
        <v>1</v>
      </c>
      <c r="D444" s="110">
        <f t="shared" si="60"/>
        <v>0</v>
      </c>
      <c r="F444" s="112"/>
      <c r="G444" s="100"/>
      <c r="H444" s="9"/>
    </row>
    <row r="445" spans="2:8">
      <c r="B445" s="109">
        <v>237</v>
      </c>
      <c r="C445" s="99">
        <f t="shared" si="59"/>
        <v>2</v>
      </c>
      <c r="D445" s="110">
        <f t="shared" si="60"/>
        <v>2</v>
      </c>
      <c r="F445" s="109"/>
      <c r="G445" s="100"/>
      <c r="H445" s="9"/>
    </row>
    <row r="446" spans="2:8">
      <c r="B446" s="111">
        <v>245</v>
      </c>
      <c r="C446" s="99">
        <f t="shared" si="59"/>
        <v>1</v>
      </c>
      <c r="D446" s="110">
        <f t="shared" si="60"/>
        <v>0</v>
      </c>
      <c r="F446" s="109"/>
      <c r="G446" s="100"/>
      <c r="H446" s="9"/>
    </row>
    <row r="447" spans="2:8">
      <c r="B447" s="109">
        <v>245</v>
      </c>
      <c r="C447" s="99">
        <f t="shared" si="59"/>
        <v>2</v>
      </c>
      <c r="D447" s="110">
        <f t="shared" si="60"/>
        <v>0</v>
      </c>
      <c r="F447" s="109"/>
      <c r="G447" s="100"/>
      <c r="H447" s="9"/>
    </row>
    <row r="448" spans="2:8">
      <c r="B448" s="211">
        <v>245</v>
      </c>
      <c r="C448" s="99">
        <f t="shared" si="59"/>
        <v>3</v>
      </c>
      <c r="D448" s="110">
        <f t="shared" si="60"/>
        <v>3</v>
      </c>
      <c r="F448" s="109"/>
      <c r="G448" s="100"/>
      <c r="H448" s="9"/>
    </row>
    <row r="449" spans="2:8">
      <c r="B449" s="109">
        <v>247</v>
      </c>
      <c r="C449" s="99">
        <f t="shared" si="59"/>
        <v>1</v>
      </c>
      <c r="D449" s="110">
        <f t="shared" si="60"/>
        <v>0</v>
      </c>
      <c r="F449" s="109"/>
      <c r="G449" s="100"/>
      <c r="H449" s="9"/>
    </row>
    <row r="450" spans="2:8">
      <c r="B450" s="109">
        <v>247</v>
      </c>
      <c r="C450" s="99">
        <f t="shared" si="59"/>
        <v>2</v>
      </c>
      <c r="D450" s="110">
        <f t="shared" si="60"/>
        <v>0</v>
      </c>
      <c r="F450" s="109"/>
      <c r="G450" s="100"/>
      <c r="H450" s="9"/>
    </row>
    <row r="451" spans="2:8">
      <c r="B451" s="211">
        <v>247</v>
      </c>
      <c r="C451" s="99">
        <f t="shared" si="59"/>
        <v>3</v>
      </c>
      <c r="D451" s="110">
        <f t="shared" si="60"/>
        <v>3</v>
      </c>
      <c r="F451" s="109"/>
      <c r="G451" s="100"/>
      <c r="H451" s="9"/>
    </row>
    <row r="452" spans="2:8">
      <c r="B452" s="109">
        <v>249</v>
      </c>
      <c r="C452" s="99">
        <f t="shared" si="59"/>
        <v>1</v>
      </c>
      <c r="D452" s="110">
        <f t="shared" si="60"/>
        <v>1</v>
      </c>
      <c r="F452" s="111"/>
      <c r="G452" s="100"/>
      <c r="H452" s="9"/>
    </row>
    <row r="453" spans="2:8">
      <c r="B453" s="111">
        <v>250</v>
      </c>
      <c r="C453" s="99">
        <f t="shared" ref="C453:C516" si="63">IF(B453&lt;&gt;B452,1,C452+1)</f>
        <v>1</v>
      </c>
      <c r="D453" s="110">
        <f t="shared" ref="D453:D516" si="64">IF(C453&gt;=C454,C453,0)</f>
        <v>1</v>
      </c>
      <c r="F453" s="112"/>
      <c r="G453" s="100"/>
      <c r="H453" s="9"/>
    </row>
    <row r="454" spans="2:8">
      <c r="B454" s="109">
        <v>254</v>
      </c>
      <c r="C454" s="99">
        <f t="shared" si="63"/>
        <v>1</v>
      </c>
      <c r="D454" s="110">
        <f t="shared" si="64"/>
        <v>0</v>
      </c>
      <c r="F454" s="112"/>
      <c r="G454" s="100"/>
      <c r="H454" s="9"/>
    </row>
    <row r="455" spans="2:8">
      <c r="B455" s="109">
        <v>254</v>
      </c>
      <c r="C455" s="99">
        <f t="shared" si="63"/>
        <v>2</v>
      </c>
      <c r="D455" s="110">
        <f t="shared" si="64"/>
        <v>0</v>
      </c>
      <c r="F455" s="112"/>
      <c r="G455" s="100"/>
      <c r="H455" s="9"/>
    </row>
    <row r="456" spans="2:8">
      <c r="B456" s="112">
        <v>254</v>
      </c>
      <c r="C456" s="99">
        <f t="shared" si="63"/>
        <v>3</v>
      </c>
      <c r="D456" s="110">
        <f t="shared" si="64"/>
        <v>0</v>
      </c>
      <c r="F456" s="109"/>
      <c r="G456" s="100"/>
      <c r="H456" s="9"/>
    </row>
    <row r="457" spans="2:8">
      <c r="B457" s="111">
        <v>254</v>
      </c>
      <c r="C457" s="99">
        <f t="shared" si="63"/>
        <v>4</v>
      </c>
      <c r="D457" s="110">
        <f t="shared" si="64"/>
        <v>0</v>
      </c>
      <c r="F457" s="109"/>
      <c r="G457" s="100"/>
      <c r="H457" s="9"/>
    </row>
    <row r="458" spans="2:8">
      <c r="B458" s="112">
        <v>254</v>
      </c>
      <c r="C458" s="99">
        <f t="shared" si="63"/>
        <v>5</v>
      </c>
      <c r="D458" s="110">
        <f t="shared" si="64"/>
        <v>0</v>
      </c>
      <c r="F458" s="109"/>
      <c r="G458" s="100"/>
      <c r="H458" s="9"/>
    </row>
    <row r="459" spans="2:8">
      <c r="B459" s="111">
        <v>254</v>
      </c>
      <c r="C459" s="99">
        <f t="shared" si="63"/>
        <v>6</v>
      </c>
      <c r="D459" s="110">
        <f t="shared" si="64"/>
        <v>0</v>
      </c>
      <c r="F459" s="112"/>
      <c r="G459" s="100"/>
      <c r="H459" s="9"/>
    </row>
    <row r="460" spans="2:8">
      <c r="B460" s="109">
        <v>254</v>
      </c>
      <c r="C460" s="99">
        <f t="shared" si="63"/>
        <v>7</v>
      </c>
      <c r="D460" s="110">
        <f t="shared" si="64"/>
        <v>0</v>
      </c>
      <c r="F460" s="109"/>
      <c r="G460" s="100"/>
      <c r="H460" s="9"/>
    </row>
    <row r="461" spans="2:8">
      <c r="B461" s="112">
        <v>254</v>
      </c>
      <c r="C461" s="99">
        <f t="shared" si="63"/>
        <v>8</v>
      </c>
      <c r="D461" s="110">
        <f t="shared" si="64"/>
        <v>0</v>
      </c>
      <c r="F461" s="109"/>
      <c r="G461" s="100"/>
      <c r="H461" s="9"/>
    </row>
    <row r="462" spans="2:8">
      <c r="B462" s="109">
        <v>254</v>
      </c>
      <c r="C462" s="99">
        <f t="shared" si="63"/>
        <v>9</v>
      </c>
      <c r="D462" s="110">
        <f t="shared" si="64"/>
        <v>0</v>
      </c>
      <c r="F462" s="111"/>
      <c r="G462" s="100"/>
      <c r="H462" s="9"/>
    </row>
    <row r="463" spans="2:8">
      <c r="B463" s="211">
        <v>254</v>
      </c>
      <c r="C463" s="99">
        <f t="shared" si="63"/>
        <v>10</v>
      </c>
      <c r="D463" s="110">
        <f t="shared" si="64"/>
        <v>0</v>
      </c>
      <c r="F463" s="109"/>
      <c r="G463" s="100"/>
      <c r="H463" s="9"/>
    </row>
    <row r="464" spans="2:8">
      <c r="B464" s="211">
        <v>254</v>
      </c>
      <c r="C464" s="99">
        <f t="shared" si="63"/>
        <v>11</v>
      </c>
      <c r="D464" s="110">
        <f t="shared" si="64"/>
        <v>11</v>
      </c>
      <c r="F464" s="109"/>
      <c r="G464" s="100"/>
      <c r="H464" s="9"/>
    </row>
    <row r="465" spans="2:8">
      <c r="B465" s="109">
        <v>255</v>
      </c>
      <c r="C465" s="99">
        <f t="shared" si="63"/>
        <v>1</v>
      </c>
      <c r="D465" s="110">
        <f t="shared" si="64"/>
        <v>1</v>
      </c>
      <c r="F465" s="112"/>
      <c r="G465" s="100"/>
      <c r="H465" s="9"/>
    </row>
    <row r="466" spans="2:8">
      <c r="B466" s="109">
        <v>260</v>
      </c>
      <c r="C466" s="99">
        <f t="shared" si="63"/>
        <v>1</v>
      </c>
      <c r="D466" s="110">
        <f t="shared" si="64"/>
        <v>1</v>
      </c>
      <c r="F466" s="109"/>
      <c r="G466" s="100"/>
      <c r="H466" s="9"/>
    </row>
    <row r="467" spans="2:8">
      <c r="B467" s="109">
        <v>263</v>
      </c>
      <c r="C467" s="99">
        <f t="shared" si="63"/>
        <v>1</v>
      </c>
      <c r="D467" s="110">
        <f t="shared" si="64"/>
        <v>0</v>
      </c>
      <c r="F467" s="109"/>
      <c r="G467" s="100"/>
      <c r="H467" s="9"/>
    </row>
    <row r="468" spans="2:8">
      <c r="B468" s="109">
        <v>263</v>
      </c>
      <c r="C468" s="99">
        <f t="shared" si="63"/>
        <v>2</v>
      </c>
      <c r="D468" s="110">
        <f t="shared" si="64"/>
        <v>0</v>
      </c>
      <c r="F468" s="109"/>
      <c r="G468" s="100"/>
      <c r="H468" s="9"/>
    </row>
    <row r="469" spans="2:8">
      <c r="B469" s="211">
        <v>263</v>
      </c>
      <c r="C469" s="99">
        <f t="shared" si="63"/>
        <v>3</v>
      </c>
      <c r="D469" s="110">
        <f t="shared" si="64"/>
        <v>3</v>
      </c>
      <c r="F469" s="109"/>
      <c r="G469" s="100"/>
      <c r="H469" s="9"/>
    </row>
    <row r="470" spans="2:8">
      <c r="B470" s="109">
        <v>267</v>
      </c>
      <c r="C470" s="99">
        <f t="shared" si="63"/>
        <v>1</v>
      </c>
      <c r="D470" s="110">
        <f t="shared" si="64"/>
        <v>0</v>
      </c>
      <c r="F470" s="109"/>
      <c r="G470" s="100"/>
      <c r="H470" s="9"/>
    </row>
    <row r="471" spans="2:8">
      <c r="B471" s="109">
        <v>267</v>
      </c>
      <c r="C471" s="99">
        <f t="shared" si="63"/>
        <v>2</v>
      </c>
      <c r="D471" s="110">
        <f t="shared" si="64"/>
        <v>0</v>
      </c>
      <c r="F471" s="109"/>
      <c r="G471" s="100"/>
      <c r="H471" s="9"/>
    </row>
    <row r="472" spans="2:8">
      <c r="B472" s="111">
        <v>267</v>
      </c>
      <c r="C472" s="99">
        <f t="shared" si="63"/>
        <v>3</v>
      </c>
      <c r="D472" s="110">
        <f t="shared" si="64"/>
        <v>0</v>
      </c>
      <c r="F472" s="109"/>
      <c r="G472" s="100"/>
      <c r="H472" s="9"/>
    </row>
    <row r="473" spans="2:8">
      <c r="B473" s="109">
        <v>267</v>
      </c>
      <c r="C473" s="99">
        <f t="shared" si="63"/>
        <v>4</v>
      </c>
      <c r="D473" s="110">
        <f t="shared" si="64"/>
        <v>4</v>
      </c>
      <c r="F473" s="112"/>
      <c r="G473" s="100"/>
      <c r="H473" s="9"/>
    </row>
    <row r="474" spans="2:8">
      <c r="B474" s="109">
        <v>269</v>
      </c>
      <c r="C474" s="99">
        <f t="shared" si="63"/>
        <v>1</v>
      </c>
      <c r="D474" s="110">
        <f t="shared" si="64"/>
        <v>0</v>
      </c>
      <c r="F474" s="109"/>
      <c r="G474" s="100"/>
      <c r="H474" s="9"/>
    </row>
    <row r="475" spans="2:8">
      <c r="B475" s="109">
        <v>269</v>
      </c>
      <c r="C475" s="99">
        <f t="shared" si="63"/>
        <v>2</v>
      </c>
      <c r="D475" s="110">
        <f t="shared" si="64"/>
        <v>0</v>
      </c>
      <c r="F475" s="109"/>
      <c r="G475" s="100"/>
      <c r="H475" s="9"/>
    </row>
    <row r="476" spans="2:8">
      <c r="B476" s="109">
        <v>269</v>
      </c>
      <c r="C476" s="99">
        <f t="shared" si="63"/>
        <v>3</v>
      </c>
      <c r="D476" s="110">
        <f t="shared" si="64"/>
        <v>3</v>
      </c>
      <c r="F476" s="109"/>
      <c r="G476" s="100"/>
      <c r="H476" s="9"/>
    </row>
    <row r="477" spans="2:8">
      <c r="B477" s="111">
        <v>271</v>
      </c>
      <c r="C477" s="99">
        <f t="shared" si="63"/>
        <v>1</v>
      </c>
      <c r="D477" s="110">
        <f t="shared" si="64"/>
        <v>0</v>
      </c>
      <c r="F477" s="109"/>
      <c r="G477" s="100"/>
      <c r="H477" s="9"/>
    </row>
    <row r="478" spans="2:8">
      <c r="B478" s="109">
        <v>271</v>
      </c>
      <c r="C478" s="99">
        <f t="shared" si="63"/>
        <v>2</v>
      </c>
      <c r="D478" s="110">
        <f t="shared" si="64"/>
        <v>0</v>
      </c>
      <c r="F478" s="111"/>
      <c r="G478" s="100"/>
      <c r="H478" s="9"/>
    </row>
    <row r="479" spans="2:8">
      <c r="B479" s="109">
        <v>271</v>
      </c>
      <c r="C479" s="99">
        <f t="shared" si="63"/>
        <v>3</v>
      </c>
      <c r="D479" s="110">
        <f t="shared" si="64"/>
        <v>0</v>
      </c>
      <c r="F479" s="109"/>
      <c r="G479" s="100"/>
      <c r="H479" s="9"/>
    </row>
    <row r="480" spans="2:8">
      <c r="B480" s="211">
        <v>271</v>
      </c>
      <c r="C480" s="99">
        <f t="shared" si="63"/>
        <v>4</v>
      </c>
      <c r="D480" s="110">
        <f t="shared" si="64"/>
        <v>4</v>
      </c>
      <c r="F480" s="109"/>
      <c r="G480" s="100"/>
      <c r="H480" s="9"/>
    </row>
    <row r="481" spans="2:8">
      <c r="B481" s="109">
        <v>274</v>
      </c>
      <c r="C481" s="99">
        <f t="shared" si="63"/>
        <v>1</v>
      </c>
      <c r="D481" s="110">
        <f t="shared" si="64"/>
        <v>0</v>
      </c>
      <c r="F481" s="109"/>
      <c r="G481" s="100"/>
      <c r="H481" s="9"/>
    </row>
    <row r="482" spans="2:8">
      <c r="B482" s="109">
        <v>274</v>
      </c>
      <c r="C482" s="99">
        <f t="shared" si="63"/>
        <v>2</v>
      </c>
      <c r="D482" s="110">
        <f t="shared" si="64"/>
        <v>2</v>
      </c>
      <c r="F482" s="109"/>
      <c r="G482" s="100"/>
      <c r="H482" s="9"/>
    </row>
    <row r="483" spans="2:8">
      <c r="B483" s="109">
        <v>279</v>
      </c>
      <c r="C483" s="99">
        <f t="shared" si="63"/>
        <v>1</v>
      </c>
      <c r="D483" s="110">
        <f t="shared" si="64"/>
        <v>0</v>
      </c>
      <c r="F483" s="109"/>
      <c r="G483" s="100"/>
      <c r="H483" s="9"/>
    </row>
    <row r="484" spans="2:8">
      <c r="B484" s="112">
        <v>279</v>
      </c>
      <c r="C484" s="99">
        <f t="shared" si="63"/>
        <v>2</v>
      </c>
      <c r="D484" s="110">
        <f t="shared" si="64"/>
        <v>0</v>
      </c>
      <c r="F484" s="109"/>
      <c r="G484" s="100"/>
      <c r="H484" s="9"/>
    </row>
    <row r="485" spans="2:8">
      <c r="B485" s="112">
        <v>279</v>
      </c>
      <c r="C485" s="99">
        <f t="shared" si="63"/>
        <v>3</v>
      </c>
      <c r="D485" s="110">
        <f t="shared" si="64"/>
        <v>0</v>
      </c>
      <c r="F485" s="109"/>
      <c r="G485" s="100"/>
      <c r="H485" s="9"/>
    </row>
    <row r="486" spans="2:8">
      <c r="B486" s="109">
        <v>279</v>
      </c>
      <c r="C486" s="99">
        <f t="shared" si="63"/>
        <v>4</v>
      </c>
      <c r="D486" s="110">
        <f t="shared" si="64"/>
        <v>0</v>
      </c>
      <c r="F486" s="111"/>
      <c r="G486" s="100"/>
      <c r="H486" s="9"/>
    </row>
    <row r="487" spans="2:8">
      <c r="B487" s="109">
        <v>279</v>
      </c>
      <c r="C487" s="99">
        <f t="shared" si="63"/>
        <v>5</v>
      </c>
      <c r="D487" s="110">
        <f t="shared" si="64"/>
        <v>0</v>
      </c>
      <c r="F487" s="112"/>
      <c r="G487" s="100"/>
      <c r="H487" s="9"/>
    </row>
    <row r="488" spans="2:8">
      <c r="B488" s="109">
        <v>279</v>
      </c>
      <c r="C488" s="99">
        <f t="shared" si="63"/>
        <v>6</v>
      </c>
      <c r="D488" s="110">
        <f t="shared" si="64"/>
        <v>6</v>
      </c>
      <c r="F488" s="109"/>
      <c r="G488" s="100"/>
      <c r="H488" s="9"/>
    </row>
    <row r="489" spans="2:8">
      <c r="B489" s="112">
        <v>281</v>
      </c>
      <c r="C489" s="99">
        <f t="shared" si="63"/>
        <v>1</v>
      </c>
      <c r="D489" s="110">
        <f t="shared" si="64"/>
        <v>1</v>
      </c>
      <c r="F489" s="112"/>
      <c r="G489" s="100"/>
      <c r="H489" s="9"/>
    </row>
    <row r="490" spans="2:8">
      <c r="B490" s="109">
        <v>288</v>
      </c>
      <c r="C490" s="99">
        <f t="shared" si="63"/>
        <v>1</v>
      </c>
      <c r="D490" s="110">
        <f t="shared" si="64"/>
        <v>0</v>
      </c>
      <c r="F490" s="112"/>
      <c r="G490" s="100"/>
      <c r="H490" s="9"/>
    </row>
    <row r="491" spans="2:8">
      <c r="B491" s="109">
        <v>288</v>
      </c>
      <c r="C491" s="99">
        <f t="shared" si="63"/>
        <v>2</v>
      </c>
      <c r="D491" s="110">
        <f t="shared" si="64"/>
        <v>0</v>
      </c>
      <c r="F491" s="109"/>
      <c r="G491" s="100"/>
      <c r="H491" s="9"/>
    </row>
    <row r="492" spans="2:8">
      <c r="B492" s="109">
        <v>288</v>
      </c>
      <c r="C492" s="99">
        <f t="shared" si="63"/>
        <v>3</v>
      </c>
      <c r="D492" s="110">
        <f t="shared" si="64"/>
        <v>3</v>
      </c>
      <c r="F492" s="109"/>
      <c r="G492" s="100"/>
      <c r="H492" s="9"/>
    </row>
    <row r="493" spans="2:8">
      <c r="B493" s="109">
        <v>291</v>
      </c>
      <c r="C493" s="99">
        <f t="shared" si="63"/>
        <v>1</v>
      </c>
      <c r="D493" s="110">
        <f t="shared" si="64"/>
        <v>0</v>
      </c>
      <c r="F493" s="109"/>
      <c r="G493" s="100"/>
      <c r="H493" s="9"/>
    </row>
    <row r="494" spans="2:8">
      <c r="B494" s="109">
        <v>291</v>
      </c>
      <c r="C494" s="99">
        <f t="shared" si="63"/>
        <v>2</v>
      </c>
      <c r="D494" s="110">
        <f t="shared" si="64"/>
        <v>2</v>
      </c>
      <c r="F494" s="109"/>
      <c r="G494" s="100"/>
      <c r="H494" s="9"/>
    </row>
    <row r="495" spans="2:8">
      <c r="B495" s="109">
        <v>292</v>
      </c>
      <c r="C495" s="99">
        <f t="shared" si="63"/>
        <v>1</v>
      </c>
      <c r="D495" s="110">
        <f t="shared" si="64"/>
        <v>0</v>
      </c>
      <c r="F495" s="111"/>
      <c r="G495" s="100"/>
      <c r="H495" s="9"/>
    </row>
    <row r="496" spans="2:8">
      <c r="B496" s="109">
        <v>292</v>
      </c>
      <c r="C496" s="99">
        <f t="shared" si="63"/>
        <v>2</v>
      </c>
      <c r="D496" s="110">
        <f t="shared" si="64"/>
        <v>0</v>
      </c>
      <c r="F496" s="112"/>
      <c r="G496" s="100"/>
      <c r="H496" s="9"/>
    </row>
    <row r="497" spans="2:8">
      <c r="B497" s="109">
        <v>292</v>
      </c>
      <c r="C497" s="99">
        <f t="shared" si="63"/>
        <v>3</v>
      </c>
      <c r="D497" s="110">
        <f t="shared" si="64"/>
        <v>0</v>
      </c>
      <c r="F497" s="111"/>
      <c r="G497" s="100"/>
      <c r="H497" s="9"/>
    </row>
    <row r="498" spans="2:8">
      <c r="B498" s="109">
        <v>292</v>
      </c>
      <c r="C498" s="99">
        <f t="shared" si="63"/>
        <v>4</v>
      </c>
      <c r="D498" s="110">
        <f t="shared" si="64"/>
        <v>0</v>
      </c>
      <c r="F498" s="109"/>
      <c r="G498" s="100"/>
      <c r="H498" s="9"/>
    </row>
    <row r="499" spans="2:8">
      <c r="B499" s="109">
        <v>292</v>
      </c>
      <c r="C499" s="99">
        <f t="shared" si="63"/>
        <v>5</v>
      </c>
      <c r="D499" s="110">
        <f t="shared" si="64"/>
        <v>5</v>
      </c>
      <c r="F499" s="109"/>
      <c r="G499" s="100"/>
      <c r="H499" s="9"/>
    </row>
    <row r="500" spans="2:8">
      <c r="B500" s="109">
        <v>293</v>
      </c>
      <c r="C500" s="99">
        <f t="shared" si="63"/>
        <v>1</v>
      </c>
      <c r="D500" s="110">
        <f t="shared" si="64"/>
        <v>0</v>
      </c>
      <c r="F500" s="109"/>
      <c r="G500" s="100"/>
      <c r="H500" s="9"/>
    </row>
    <row r="501" spans="2:8">
      <c r="B501" s="109">
        <v>293</v>
      </c>
      <c r="C501" s="99">
        <f t="shared" si="63"/>
        <v>2</v>
      </c>
      <c r="D501" s="110">
        <f t="shared" si="64"/>
        <v>0</v>
      </c>
      <c r="F501" s="111"/>
      <c r="G501" s="100"/>
      <c r="H501" s="9"/>
    </row>
    <row r="502" spans="2:8">
      <c r="B502" s="109">
        <v>293</v>
      </c>
      <c r="C502" s="99">
        <f t="shared" si="63"/>
        <v>3</v>
      </c>
      <c r="D502" s="110">
        <f t="shared" si="64"/>
        <v>3</v>
      </c>
      <c r="F502" s="112"/>
      <c r="G502" s="100"/>
      <c r="H502" s="9"/>
    </row>
    <row r="503" spans="2:8">
      <c r="B503" s="109">
        <v>294</v>
      </c>
      <c r="C503" s="99">
        <f t="shared" si="63"/>
        <v>1</v>
      </c>
      <c r="D503" s="110">
        <f t="shared" si="64"/>
        <v>0</v>
      </c>
      <c r="F503" s="109"/>
      <c r="G503" s="100"/>
      <c r="H503" s="9"/>
    </row>
    <row r="504" spans="2:8">
      <c r="B504" s="211">
        <v>294</v>
      </c>
      <c r="C504" s="99">
        <f t="shared" si="63"/>
        <v>2</v>
      </c>
      <c r="D504" s="110">
        <f t="shared" si="64"/>
        <v>2</v>
      </c>
      <c r="F504" s="112"/>
      <c r="G504" s="100"/>
      <c r="H504" s="9"/>
    </row>
    <row r="505" spans="2:8">
      <c r="B505" s="109">
        <v>296</v>
      </c>
      <c r="C505" s="99">
        <f t="shared" si="63"/>
        <v>1</v>
      </c>
      <c r="D505" s="110">
        <f t="shared" si="64"/>
        <v>0</v>
      </c>
      <c r="F505" s="112"/>
      <c r="G505" s="100"/>
      <c r="H505" s="9"/>
    </row>
    <row r="506" spans="2:8">
      <c r="B506" s="109">
        <v>296</v>
      </c>
      <c r="C506" s="99">
        <f t="shared" si="63"/>
        <v>2</v>
      </c>
      <c r="D506" s="110">
        <f t="shared" si="64"/>
        <v>2</v>
      </c>
      <c r="F506" s="109"/>
      <c r="G506" s="100"/>
      <c r="H506" s="9"/>
    </row>
    <row r="507" spans="2:8">
      <c r="B507" s="109">
        <v>301</v>
      </c>
      <c r="C507" s="99">
        <f t="shared" si="63"/>
        <v>1</v>
      </c>
      <c r="D507" s="110">
        <f t="shared" si="64"/>
        <v>1</v>
      </c>
      <c r="F507" s="109"/>
      <c r="G507" s="100"/>
      <c r="H507" s="9"/>
    </row>
    <row r="508" spans="2:8">
      <c r="B508" s="109">
        <v>302</v>
      </c>
      <c r="C508" s="99">
        <f t="shared" si="63"/>
        <v>1</v>
      </c>
      <c r="D508" s="110">
        <f t="shared" si="64"/>
        <v>0</v>
      </c>
      <c r="F508" s="109"/>
      <c r="G508" s="100"/>
      <c r="H508" s="9"/>
    </row>
    <row r="509" spans="2:8">
      <c r="B509" s="109">
        <v>302</v>
      </c>
      <c r="C509" s="99">
        <f t="shared" si="63"/>
        <v>2</v>
      </c>
      <c r="D509" s="110">
        <f t="shared" si="64"/>
        <v>0</v>
      </c>
      <c r="F509" s="112"/>
      <c r="G509" s="100"/>
      <c r="H509" s="9"/>
    </row>
    <row r="510" spans="2:8">
      <c r="B510" s="111">
        <v>302</v>
      </c>
      <c r="C510" s="99">
        <f t="shared" si="63"/>
        <v>3</v>
      </c>
      <c r="D510" s="110">
        <f t="shared" si="64"/>
        <v>0</v>
      </c>
      <c r="F510" s="111"/>
      <c r="G510" s="100"/>
      <c r="H510" s="9"/>
    </row>
    <row r="511" spans="2:8">
      <c r="B511" s="109">
        <v>302</v>
      </c>
      <c r="C511" s="99">
        <f t="shared" si="63"/>
        <v>4</v>
      </c>
      <c r="D511" s="110">
        <f t="shared" si="64"/>
        <v>0</v>
      </c>
      <c r="F511" s="109"/>
      <c r="G511" s="100"/>
      <c r="H511" s="9"/>
    </row>
    <row r="512" spans="2:8">
      <c r="B512" s="109">
        <v>302</v>
      </c>
      <c r="C512" s="99">
        <f t="shared" si="63"/>
        <v>5</v>
      </c>
      <c r="D512" s="110">
        <f t="shared" si="64"/>
        <v>5</v>
      </c>
      <c r="F512" s="109"/>
      <c r="G512" s="100"/>
      <c r="H512" s="9"/>
    </row>
    <row r="513" spans="2:8">
      <c r="B513" s="111">
        <v>303</v>
      </c>
      <c r="C513" s="99">
        <f t="shared" si="63"/>
        <v>1</v>
      </c>
      <c r="D513" s="110">
        <f t="shared" si="64"/>
        <v>0</v>
      </c>
      <c r="F513" s="109"/>
      <c r="G513" s="100"/>
      <c r="H513" s="9"/>
    </row>
    <row r="514" spans="2:8">
      <c r="B514" s="109">
        <v>303</v>
      </c>
      <c r="C514" s="99">
        <f t="shared" si="63"/>
        <v>2</v>
      </c>
      <c r="D514" s="110">
        <f t="shared" si="64"/>
        <v>2</v>
      </c>
      <c r="F514" s="109"/>
      <c r="G514" s="100"/>
      <c r="H514" s="9"/>
    </row>
    <row r="515" spans="2:8">
      <c r="B515" s="109">
        <v>304</v>
      </c>
      <c r="C515" s="99">
        <f t="shared" si="63"/>
        <v>1</v>
      </c>
      <c r="D515" s="110">
        <f t="shared" si="64"/>
        <v>1</v>
      </c>
      <c r="F515" s="109"/>
      <c r="G515" s="100"/>
      <c r="H515" s="9"/>
    </row>
    <row r="516" spans="2:8">
      <c r="B516" s="109">
        <v>306</v>
      </c>
      <c r="C516" s="99">
        <f t="shared" si="63"/>
        <v>1</v>
      </c>
      <c r="D516" s="110">
        <f t="shared" si="64"/>
        <v>0</v>
      </c>
      <c r="F516" s="109"/>
      <c r="G516" s="100"/>
      <c r="H516" s="9"/>
    </row>
    <row r="517" spans="2:8">
      <c r="B517" s="109">
        <v>306</v>
      </c>
      <c r="C517" s="99">
        <f t="shared" ref="C517:C580" si="65">IF(B517&lt;&gt;B516,1,C516+1)</f>
        <v>2</v>
      </c>
      <c r="D517" s="110">
        <f t="shared" ref="D517:D580" si="66">IF(C517&gt;=C518,C517,0)</f>
        <v>2</v>
      </c>
      <c r="F517" s="109"/>
      <c r="G517" s="100"/>
      <c r="H517" s="9"/>
    </row>
    <row r="518" spans="2:8">
      <c r="B518" s="109">
        <v>308</v>
      </c>
      <c r="C518" s="99">
        <f t="shared" si="65"/>
        <v>1</v>
      </c>
      <c r="D518" s="110">
        <f t="shared" si="66"/>
        <v>0</v>
      </c>
      <c r="F518" s="109"/>
      <c r="G518" s="100"/>
      <c r="H518" s="9"/>
    </row>
    <row r="519" spans="2:8">
      <c r="B519" s="111">
        <v>308</v>
      </c>
      <c r="C519" s="99">
        <f t="shared" si="65"/>
        <v>2</v>
      </c>
      <c r="D519" s="110">
        <f t="shared" si="66"/>
        <v>0</v>
      </c>
      <c r="F519" s="109"/>
      <c r="G519" s="100"/>
      <c r="H519" s="9"/>
    </row>
    <row r="520" spans="2:8">
      <c r="B520" s="109">
        <v>308</v>
      </c>
      <c r="C520" s="99">
        <f t="shared" si="65"/>
        <v>3</v>
      </c>
      <c r="D520" s="110">
        <f t="shared" si="66"/>
        <v>0</v>
      </c>
      <c r="F520" s="109"/>
      <c r="G520" s="100"/>
      <c r="H520" s="9"/>
    </row>
    <row r="521" spans="2:8">
      <c r="B521" s="211">
        <v>308</v>
      </c>
      <c r="C521" s="99">
        <f t="shared" si="65"/>
        <v>4</v>
      </c>
      <c r="D521" s="110">
        <f t="shared" si="66"/>
        <v>4</v>
      </c>
      <c r="F521" s="111"/>
      <c r="G521" s="100"/>
      <c r="H521" s="9"/>
    </row>
    <row r="522" spans="2:8">
      <c r="B522" s="109">
        <v>311</v>
      </c>
      <c r="C522" s="99">
        <f t="shared" si="65"/>
        <v>1</v>
      </c>
      <c r="D522" s="110">
        <f t="shared" si="66"/>
        <v>0</v>
      </c>
      <c r="F522" s="109"/>
      <c r="G522" s="100"/>
      <c r="H522" s="9"/>
    </row>
    <row r="523" spans="2:8">
      <c r="B523" s="109">
        <v>311</v>
      </c>
      <c r="C523" s="99">
        <f t="shared" si="65"/>
        <v>2</v>
      </c>
      <c r="D523" s="110">
        <f t="shared" si="66"/>
        <v>0</v>
      </c>
      <c r="F523" s="109"/>
      <c r="G523" s="100"/>
      <c r="H523" s="9"/>
    </row>
    <row r="524" spans="2:8">
      <c r="B524" s="109">
        <v>311</v>
      </c>
      <c r="C524" s="99">
        <f t="shared" si="65"/>
        <v>3</v>
      </c>
      <c r="D524" s="110">
        <f t="shared" si="66"/>
        <v>3</v>
      </c>
      <c r="F524" s="112"/>
      <c r="G524" s="100"/>
      <c r="H524" s="9"/>
    </row>
    <row r="525" spans="2:8">
      <c r="B525" s="109">
        <v>312</v>
      </c>
      <c r="C525" s="99">
        <f t="shared" si="65"/>
        <v>1</v>
      </c>
      <c r="D525" s="110">
        <f t="shared" si="66"/>
        <v>0</v>
      </c>
      <c r="F525" s="109"/>
      <c r="G525" s="100"/>
      <c r="H525" s="9"/>
    </row>
    <row r="526" spans="2:8">
      <c r="B526" s="109">
        <v>312</v>
      </c>
      <c r="C526" s="99">
        <f t="shared" si="65"/>
        <v>2</v>
      </c>
      <c r="D526" s="110">
        <f t="shared" si="66"/>
        <v>0</v>
      </c>
      <c r="F526" s="109"/>
      <c r="G526" s="100"/>
      <c r="H526" s="9"/>
    </row>
    <row r="527" spans="2:8">
      <c r="B527" s="111">
        <v>312</v>
      </c>
      <c r="C527" s="99">
        <f t="shared" si="65"/>
        <v>3</v>
      </c>
      <c r="D527" s="110">
        <f t="shared" si="66"/>
        <v>0</v>
      </c>
      <c r="F527" s="112"/>
      <c r="G527" s="100"/>
      <c r="H527" s="9"/>
    </row>
    <row r="528" spans="2:8">
      <c r="B528" s="111">
        <v>312</v>
      </c>
      <c r="C528" s="99">
        <f t="shared" si="65"/>
        <v>4</v>
      </c>
      <c r="D528" s="110">
        <f t="shared" si="66"/>
        <v>0</v>
      </c>
      <c r="F528" s="109"/>
      <c r="G528" s="100"/>
      <c r="H528" s="9"/>
    </row>
    <row r="529" spans="2:8">
      <c r="B529" s="109">
        <v>312</v>
      </c>
      <c r="C529" s="99">
        <f t="shared" si="65"/>
        <v>5</v>
      </c>
      <c r="D529" s="110">
        <f t="shared" si="66"/>
        <v>5</v>
      </c>
      <c r="F529" s="109"/>
      <c r="G529" s="100"/>
      <c r="H529" s="9"/>
    </row>
    <row r="530" spans="2:8">
      <c r="B530" s="111">
        <v>313</v>
      </c>
      <c r="C530" s="99">
        <f t="shared" si="65"/>
        <v>1</v>
      </c>
      <c r="D530" s="110">
        <f t="shared" si="66"/>
        <v>0</v>
      </c>
      <c r="F530" s="109"/>
      <c r="G530" s="100"/>
      <c r="H530" s="9"/>
    </row>
    <row r="531" spans="2:8">
      <c r="B531" s="109">
        <v>313</v>
      </c>
      <c r="C531" s="99">
        <f t="shared" si="65"/>
        <v>2</v>
      </c>
      <c r="D531" s="110">
        <f t="shared" si="66"/>
        <v>2</v>
      </c>
      <c r="F531" s="109"/>
      <c r="G531" s="100"/>
      <c r="H531" s="9"/>
    </row>
    <row r="532" spans="2:8">
      <c r="B532" s="109">
        <v>316</v>
      </c>
      <c r="C532" s="99">
        <f t="shared" si="65"/>
        <v>1</v>
      </c>
      <c r="D532" s="110">
        <f t="shared" si="66"/>
        <v>1</v>
      </c>
      <c r="F532" s="109"/>
      <c r="G532" s="100"/>
      <c r="H532" s="9"/>
    </row>
    <row r="533" spans="2:8">
      <c r="B533" s="109">
        <v>322</v>
      </c>
      <c r="C533" s="99">
        <f t="shared" si="65"/>
        <v>1</v>
      </c>
      <c r="D533" s="110">
        <f t="shared" si="66"/>
        <v>0</v>
      </c>
      <c r="F533" s="111"/>
      <c r="G533" s="100"/>
      <c r="H533" s="9"/>
    </row>
    <row r="534" spans="2:8">
      <c r="B534" s="111">
        <v>322</v>
      </c>
      <c r="C534" s="99">
        <f t="shared" si="65"/>
        <v>2</v>
      </c>
      <c r="D534" s="110">
        <f t="shared" si="66"/>
        <v>0</v>
      </c>
      <c r="F534" s="109"/>
      <c r="G534" s="100"/>
      <c r="H534" s="9"/>
    </row>
    <row r="535" spans="2:8">
      <c r="B535" s="109">
        <v>322</v>
      </c>
      <c r="C535" s="99">
        <f t="shared" si="65"/>
        <v>3</v>
      </c>
      <c r="D535" s="110">
        <f t="shared" si="66"/>
        <v>0</v>
      </c>
      <c r="F535" s="111"/>
      <c r="G535" s="100"/>
      <c r="H535" s="9"/>
    </row>
    <row r="536" spans="2:8">
      <c r="B536" s="111">
        <v>322</v>
      </c>
      <c r="C536" s="99">
        <f t="shared" si="65"/>
        <v>4</v>
      </c>
      <c r="D536" s="110">
        <f t="shared" si="66"/>
        <v>0</v>
      </c>
      <c r="F536" s="109"/>
      <c r="G536" s="100"/>
      <c r="H536" s="9"/>
    </row>
    <row r="537" spans="2:8">
      <c r="B537" s="109">
        <v>322</v>
      </c>
      <c r="C537" s="99">
        <f t="shared" si="65"/>
        <v>5</v>
      </c>
      <c r="D537" s="110">
        <f t="shared" si="66"/>
        <v>5</v>
      </c>
      <c r="F537" s="109"/>
      <c r="G537" s="100"/>
      <c r="H537" s="9"/>
    </row>
    <row r="538" spans="2:8">
      <c r="B538" s="109">
        <v>326</v>
      </c>
      <c r="C538" s="99">
        <f t="shared" si="65"/>
        <v>1</v>
      </c>
      <c r="D538" s="110">
        <f t="shared" si="66"/>
        <v>1</v>
      </c>
      <c r="F538" s="109"/>
      <c r="G538" s="100"/>
      <c r="H538" s="9"/>
    </row>
    <row r="539" spans="2:8">
      <c r="B539" s="109">
        <v>329</v>
      </c>
      <c r="C539" s="99">
        <f t="shared" si="65"/>
        <v>1</v>
      </c>
      <c r="D539" s="110">
        <f t="shared" si="66"/>
        <v>0</v>
      </c>
      <c r="F539" s="109"/>
      <c r="G539" s="100"/>
      <c r="H539" s="9"/>
    </row>
    <row r="540" spans="2:8">
      <c r="B540" s="109">
        <v>329</v>
      </c>
      <c r="C540" s="99">
        <f t="shared" si="65"/>
        <v>2</v>
      </c>
      <c r="D540" s="110">
        <f t="shared" si="66"/>
        <v>0</v>
      </c>
      <c r="F540" s="109"/>
      <c r="G540" s="100"/>
      <c r="H540" s="9"/>
    </row>
    <row r="541" spans="2:8">
      <c r="B541" s="211">
        <v>329</v>
      </c>
      <c r="C541" s="99">
        <f t="shared" si="65"/>
        <v>3</v>
      </c>
      <c r="D541" s="110">
        <f t="shared" si="66"/>
        <v>3</v>
      </c>
      <c r="F541" s="109"/>
      <c r="G541" s="100"/>
      <c r="H541" s="9"/>
    </row>
    <row r="542" spans="2:8">
      <c r="B542" s="109">
        <v>330</v>
      </c>
      <c r="C542" s="99">
        <f t="shared" si="65"/>
        <v>1</v>
      </c>
      <c r="D542" s="110">
        <f t="shared" si="66"/>
        <v>0</v>
      </c>
      <c r="F542" s="109"/>
      <c r="G542" s="100"/>
      <c r="H542" s="9"/>
    </row>
    <row r="543" spans="2:8">
      <c r="B543" s="112">
        <v>330</v>
      </c>
      <c r="C543" s="99">
        <f t="shared" si="65"/>
        <v>2</v>
      </c>
      <c r="D543" s="110">
        <f t="shared" si="66"/>
        <v>0</v>
      </c>
      <c r="F543" s="109"/>
      <c r="G543" s="100"/>
      <c r="H543" s="9"/>
    </row>
    <row r="544" spans="2:8">
      <c r="B544" s="109">
        <v>330</v>
      </c>
      <c r="C544" s="99">
        <f t="shared" si="65"/>
        <v>3</v>
      </c>
      <c r="D544" s="110">
        <f t="shared" si="66"/>
        <v>0</v>
      </c>
      <c r="F544" s="109"/>
      <c r="G544" s="100"/>
      <c r="H544" s="9"/>
    </row>
    <row r="545" spans="2:8">
      <c r="B545" s="109">
        <v>330</v>
      </c>
      <c r="C545" s="99">
        <f t="shared" si="65"/>
        <v>4</v>
      </c>
      <c r="D545" s="110">
        <f t="shared" si="66"/>
        <v>0</v>
      </c>
      <c r="F545" s="112"/>
      <c r="G545" s="100"/>
      <c r="H545" s="9"/>
    </row>
    <row r="546" spans="2:8">
      <c r="B546" s="109">
        <v>330</v>
      </c>
      <c r="C546" s="99">
        <f t="shared" si="65"/>
        <v>5</v>
      </c>
      <c r="D546" s="110">
        <f t="shared" si="66"/>
        <v>0</v>
      </c>
      <c r="F546" s="109"/>
      <c r="G546" s="100"/>
      <c r="H546" s="9"/>
    </row>
    <row r="547" spans="2:8">
      <c r="B547" s="109">
        <v>330</v>
      </c>
      <c r="C547" s="99">
        <f t="shared" si="65"/>
        <v>6</v>
      </c>
      <c r="D547" s="110">
        <f t="shared" si="66"/>
        <v>0</v>
      </c>
      <c r="F547" s="109"/>
      <c r="G547" s="100"/>
      <c r="H547" s="9"/>
    </row>
    <row r="548" spans="2:8">
      <c r="B548" s="109">
        <v>330</v>
      </c>
      <c r="C548" s="99">
        <f t="shared" si="65"/>
        <v>7</v>
      </c>
      <c r="D548" s="110">
        <f t="shared" si="66"/>
        <v>0</v>
      </c>
      <c r="F548" s="109"/>
      <c r="G548" s="100"/>
      <c r="H548" s="9"/>
    </row>
    <row r="549" spans="2:8">
      <c r="B549" s="211">
        <v>330</v>
      </c>
      <c r="C549" s="99">
        <f t="shared" si="65"/>
        <v>8</v>
      </c>
      <c r="D549" s="110">
        <f t="shared" si="66"/>
        <v>8</v>
      </c>
      <c r="F549" s="109"/>
      <c r="G549" s="100"/>
      <c r="H549" s="9"/>
    </row>
    <row r="550" spans="2:8">
      <c r="B550" s="109">
        <v>337</v>
      </c>
      <c r="C550" s="99">
        <f t="shared" si="65"/>
        <v>1</v>
      </c>
      <c r="D550" s="110">
        <f t="shared" si="66"/>
        <v>0</v>
      </c>
      <c r="F550" s="111"/>
      <c r="G550" s="100"/>
      <c r="H550" s="9"/>
    </row>
    <row r="551" spans="2:8">
      <c r="B551" s="211">
        <v>337</v>
      </c>
      <c r="C551" s="99">
        <f t="shared" si="65"/>
        <v>2</v>
      </c>
      <c r="D551" s="110">
        <f t="shared" si="66"/>
        <v>2</v>
      </c>
      <c r="F551" s="109"/>
      <c r="G551" s="100"/>
      <c r="H551" s="9"/>
    </row>
    <row r="552" spans="2:8">
      <c r="B552" s="109">
        <v>340</v>
      </c>
      <c r="C552" s="99">
        <f t="shared" si="65"/>
        <v>1</v>
      </c>
      <c r="D552" s="110">
        <f t="shared" si="66"/>
        <v>0</v>
      </c>
      <c r="F552" s="109"/>
      <c r="G552" s="100"/>
      <c r="H552" s="9"/>
    </row>
    <row r="553" spans="2:8">
      <c r="B553" s="109">
        <v>340</v>
      </c>
      <c r="C553" s="99">
        <f t="shared" si="65"/>
        <v>2</v>
      </c>
      <c r="D553" s="110">
        <f t="shared" si="66"/>
        <v>0</v>
      </c>
      <c r="F553" s="109"/>
      <c r="G553" s="100"/>
      <c r="H553" s="9"/>
    </row>
    <row r="554" spans="2:8">
      <c r="B554" s="109">
        <v>340</v>
      </c>
      <c r="C554" s="99">
        <f t="shared" si="65"/>
        <v>3</v>
      </c>
      <c r="D554" s="110">
        <f t="shared" si="66"/>
        <v>0</v>
      </c>
      <c r="F554" s="109"/>
      <c r="G554" s="100"/>
      <c r="H554" s="9"/>
    </row>
    <row r="555" spans="2:8">
      <c r="B555" s="109">
        <v>340</v>
      </c>
      <c r="C555" s="99">
        <f t="shared" si="65"/>
        <v>4</v>
      </c>
      <c r="D555" s="110">
        <f t="shared" si="66"/>
        <v>4</v>
      </c>
      <c r="F555" s="109"/>
      <c r="G555" s="100"/>
      <c r="H555" s="9"/>
    </row>
    <row r="556" spans="2:8">
      <c r="B556" s="109">
        <v>341</v>
      </c>
      <c r="C556" s="99">
        <f t="shared" si="65"/>
        <v>1</v>
      </c>
      <c r="D556" s="110">
        <f t="shared" si="66"/>
        <v>0</v>
      </c>
      <c r="F556" s="109"/>
      <c r="G556" s="100"/>
      <c r="H556" s="9"/>
    </row>
    <row r="557" spans="2:8">
      <c r="B557" s="109">
        <v>341</v>
      </c>
      <c r="C557" s="99">
        <f t="shared" si="65"/>
        <v>2</v>
      </c>
      <c r="D557" s="110">
        <f t="shared" si="66"/>
        <v>0</v>
      </c>
      <c r="F557" s="109"/>
      <c r="G557" s="100"/>
      <c r="H557" s="9"/>
    </row>
    <row r="558" spans="2:8">
      <c r="B558" s="109">
        <v>341</v>
      </c>
      <c r="C558" s="99">
        <f t="shared" si="65"/>
        <v>3</v>
      </c>
      <c r="D558" s="110">
        <f t="shared" si="66"/>
        <v>0</v>
      </c>
      <c r="F558" s="111"/>
      <c r="G558" s="100"/>
      <c r="H558" s="9"/>
    </row>
    <row r="559" spans="2:8">
      <c r="B559" s="109">
        <v>341</v>
      </c>
      <c r="C559" s="99">
        <f t="shared" si="65"/>
        <v>4</v>
      </c>
      <c r="D559" s="110">
        <f t="shared" si="66"/>
        <v>0</v>
      </c>
      <c r="F559" s="112"/>
      <c r="G559" s="100"/>
      <c r="H559" s="9"/>
    </row>
    <row r="560" spans="2:8">
      <c r="B560" s="211">
        <v>341</v>
      </c>
      <c r="C560" s="99">
        <f t="shared" si="65"/>
        <v>5</v>
      </c>
      <c r="D560" s="110">
        <f t="shared" si="66"/>
        <v>0</v>
      </c>
      <c r="F560" s="109"/>
      <c r="G560" s="100"/>
      <c r="H560" s="9"/>
    </row>
    <row r="561" spans="2:8">
      <c r="B561" s="211">
        <v>341</v>
      </c>
      <c r="C561" s="99">
        <f t="shared" si="65"/>
        <v>6</v>
      </c>
      <c r="D561" s="110">
        <f t="shared" si="66"/>
        <v>6</v>
      </c>
      <c r="F561" s="109"/>
      <c r="G561" s="100"/>
      <c r="H561" s="9"/>
    </row>
    <row r="562" spans="2:8">
      <c r="B562" s="109">
        <v>342</v>
      </c>
      <c r="C562" s="99">
        <f t="shared" si="65"/>
        <v>1</v>
      </c>
      <c r="D562" s="110">
        <f t="shared" si="66"/>
        <v>1</v>
      </c>
      <c r="F562" s="109"/>
      <c r="G562" s="100"/>
      <c r="H562" s="9"/>
    </row>
    <row r="563" spans="2:8">
      <c r="B563" s="111">
        <v>343</v>
      </c>
      <c r="C563" s="99">
        <f t="shared" si="65"/>
        <v>1</v>
      </c>
      <c r="D563" s="110">
        <f t="shared" si="66"/>
        <v>0</v>
      </c>
      <c r="F563" s="109"/>
      <c r="G563" s="100"/>
      <c r="H563" s="9"/>
    </row>
    <row r="564" spans="2:8">
      <c r="B564" s="109">
        <v>343</v>
      </c>
      <c r="C564" s="99">
        <f t="shared" si="65"/>
        <v>2</v>
      </c>
      <c r="D564" s="110">
        <f t="shared" si="66"/>
        <v>0</v>
      </c>
      <c r="F564" s="109"/>
      <c r="G564" s="100"/>
      <c r="H564" s="9"/>
    </row>
    <row r="565" spans="2:8">
      <c r="B565" s="109">
        <v>343</v>
      </c>
      <c r="C565" s="99">
        <f t="shared" si="65"/>
        <v>3</v>
      </c>
      <c r="D565" s="110">
        <f t="shared" si="66"/>
        <v>0</v>
      </c>
      <c r="F565" s="111"/>
      <c r="G565" s="100"/>
      <c r="H565" s="9"/>
    </row>
    <row r="566" spans="2:8">
      <c r="B566" s="111">
        <v>343</v>
      </c>
      <c r="C566" s="99">
        <f t="shared" si="65"/>
        <v>4</v>
      </c>
      <c r="D566" s="110">
        <f t="shared" si="66"/>
        <v>0</v>
      </c>
      <c r="F566" s="111"/>
      <c r="G566" s="100"/>
      <c r="H566" s="9"/>
    </row>
    <row r="567" spans="2:8">
      <c r="B567" s="109">
        <v>343</v>
      </c>
      <c r="C567" s="99">
        <f t="shared" si="65"/>
        <v>5</v>
      </c>
      <c r="D567" s="110">
        <f t="shared" si="66"/>
        <v>0</v>
      </c>
      <c r="F567" s="109"/>
      <c r="G567" s="100"/>
      <c r="H567" s="9"/>
    </row>
    <row r="568" spans="2:8">
      <c r="B568" s="211">
        <v>343</v>
      </c>
      <c r="C568" s="99">
        <f t="shared" si="65"/>
        <v>6</v>
      </c>
      <c r="D568" s="110">
        <f t="shared" si="66"/>
        <v>0</v>
      </c>
      <c r="F568" s="109"/>
      <c r="G568" s="100"/>
      <c r="H568" s="9"/>
    </row>
    <row r="569" spans="2:8">
      <c r="B569" s="211">
        <v>343</v>
      </c>
      <c r="C569" s="99">
        <f t="shared" si="65"/>
        <v>7</v>
      </c>
      <c r="D569" s="110">
        <f t="shared" si="66"/>
        <v>7</v>
      </c>
      <c r="F569" s="109"/>
      <c r="G569" s="100"/>
      <c r="H569" s="9"/>
    </row>
    <row r="570" spans="2:8">
      <c r="B570" s="109">
        <v>345</v>
      </c>
      <c r="C570" s="99">
        <f t="shared" si="65"/>
        <v>1</v>
      </c>
      <c r="D570" s="110">
        <f t="shared" si="66"/>
        <v>1</v>
      </c>
      <c r="F570" s="109"/>
      <c r="G570" s="100"/>
      <c r="H570" s="9"/>
    </row>
    <row r="571" spans="2:8">
      <c r="B571" s="211">
        <v>346</v>
      </c>
      <c r="C571" s="99">
        <f t="shared" si="65"/>
        <v>1</v>
      </c>
      <c r="D571" s="110">
        <f t="shared" si="66"/>
        <v>1</v>
      </c>
      <c r="F571" s="109"/>
      <c r="G571" s="100"/>
      <c r="H571" s="9"/>
    </row>
    <row r="572" spans="2:8">
      <c r="B572" s="109">
        <v>348</v>
      </c>
      <c r="C572" s="99">
        <f t="shared" si="65"/>
        <v>1</v>
      </c>
      <c r="D572" s="110">
        <f t="shared" si="66"/>
        <v>1</v>
      </c>
      <c r="F572" s="109"/>
      <c r="G572" s="100"/>
      <c r="H572" s="9"/>
    </row>
    <row r="573" spans="2:8">
      <c r="B573" s="109">
        <v>349</v>
      </c>
      <c r="C573" s="99">
        <f t="shared" si="65"/>
        <v>1</v>
      </c>
      <c r="D573" s="110">
        <f t="shared" si="66"/>
        <v>0</v>
      </c>
      <c r="F573" s="109"/>
      <c r="G573" s="100"/>
      <c r="H573" s="9"/>
    </row>
    <row r="574" spans="2:8">
      <c r="B574" s="109">
        <v>349</v>
      </c>
      <c r="C574" s="99">
        <f t="shared" si="65"/>
        <v>2</v>
      </c>
      <c r="D574" s="110">
        <f t="shared" si="66"/>
        <v>2</v>
      </c>
      <c r="F574" s="109"/>
      <c r="G574" s="100"/>
      <c r="H574" s="9"/>
    </row>
    <row r="575" spans="2:8">
      <c r="B575" s="109">
        <v>353</v>
      </c>
      <c r="C575" s="99">
        <f t="shared" si="65"/>
        <v>1</v>
      </c>
      <c r="D575" s="110">
        <f t="shared" si="66"/>
        <v>0</v>
      </c>
      <c r="F575" s="112"/>
      <c r="G575" s="100"/>
      <c r="H575" s="9"/>
    </row>
    <row r="576" spans="2:8">
      <c r="B576" s="111">
        <v>353</v>
      </c>
      <c r="C576" s="99">
        <f t="shared" si="65"/>
        <v>2</v>
      </c>
      <c r="D576" s="110">
        <f t="shared" si="66"/>
        <v>0</v>
      </c>
      <c r="F576" s="109"/>
      <c r="G576" s="100"/>
      <c r="H576" s="9"/>
    </row>
    <row r="577" spans="2:8">
      <c r="B577" s="211">
        <v>353</v>
      </c>
      <c r="C577" s="99">
        <f t="shared" si="65"/>
        <v>3</v>
      </c>
      <c r="D577" s="110">
        <f t="shared" si="66"/>
        <v>3</v>
      </c>
      <c r="F577" s="109"/>
      <c r="G577" s="100"/>
      <c r="H577" s="9"/>
    </row>
    <row r="578" spans="2:8">
      <c r="B578" s="109">
        <v>357</v>
      </c>
      <c r="C578" s="99">
        <f t="shared" si="65"/>
        <v>1</v>
      </c>
      <c r="D578" s="110">
        <f t="shared" si="66"/>
        <v>1</v>
      </c>
      <c r="F578" s="109"/>
      <c r="G578" s="100"/>
      <c r="H578" s="9"/>
    </row>
    <row r="579" spans="2:8">
      <c r="B579" s="109">
        <v>358</v>
      </c>
      <c r="C579" s="99">
        <f t="shared" si="65"/>
        <v>1</v>
      </c>
      <c r="D579" s="110">
        <f t="shared" si="66"/>
        <v>0</v>
      </c>
      <c r="F579" s="109"/>
      <c r="G579" s="100"/>
      <c r="H579" s="9"/>
    </row>
    <row r="580" spans="2:8">
      <c r="B580" s="109">
        <v>358</v>
      </c>
      <c r="C580" s="99">
        <f t="shared" si="65"/>
        <v>2</v>
      </c>
      <c r="D580" s="110">
        <f t="shared" si="66"/>
        <v>0</v>
      </c>
      <c r="F580" s="109"/>
      <c r="G580" s="100"/>
      <c r="H580" s="9"/>
    </row>
    <row r="581" spans="2:8">
      <c r="B581" s="109">
        <v>358</v>
      </c>
      <c r="C581" s="99">
        <f t="shared" ref="C581:C644" si="67">IF(B581&lt;&gt;B580,1,C580+1)</f>
        <v>3</v>
      </c>
      <c r="D581" s="110">
        <f t="shared" ref="D581:D644" si="68">IF(C581&gt;=C582,C581,0)</f>
        <v>3</v>
      </c>
      <c r="F581" s="112"/>
      <c r="G581" s="100"/>
      <c r="H581" s="9"/>
    </row>
    <row r="582" spans="2:8">
      <c r="B582" s="111">
        <v>359</v>
      </c>
      <c r="C582" s="99">
        <f t="shared" si="67"/>
        <v>1</v>
      </c>
      <c r="D582" s="110">
        <f t="shared" si="68"/>
        <v>0</v>
      </c>
      <c r="F582" s="109"/>
      <c r="G582" s="100"/>
      <c r="H582" s="9"/>
    </row>
    <row r="583" spans="2:8">
      <c r="B583" s="109">
        <v>359</v>
      </c>
      <c r="C583" s="99">
        <f t="shared" si="67"/>
        <v>2</v>
      </c>
      <c r="D583" s="110">
        <f t="shared" si="68"/>
        <v>0</v>
      </c>
      <c r="F583" s="111"/>
      <c r="G583" s="100"/>
      <c r="H583" s="9"/>
    </row>
    <row r="584" spans="2:8">
      <c r="B584" s="211">
        <v>359</v>
      </c>
      <c r="C584" s="99">
        <f t="shared" si="67"/>
        <v>3</v>
      </c>
      <c r="D584" s="110">
        <f t="shared" si="68"/>
        <v>3</v>
      </c>
      <c r="F584" s="109"/>
      <c r="G584" s="100"/>
      <c r="H584" s="9"/>
    </row>
    <row r="585" spans="2:8">
      <c r="B585" s="109">
        <v>364</v>
      </c>
      <c r="C585" s="99">
        <f t="shared" si="67"/>
        <v>1</v>
      </c>
      <c r="D585" s="110">
        <f t="shared" si="68"/>
        <v>0</v>
      </c>
      <c r="F585" s="109"/>
      <c r="G585" s="100"/>
      <c r="H585" s="9"/>
    </row>
    <row r="586" spans="2:8">
      <c r="B586" s="109">
        <v>364</v>
      </c>
      <c r="C586" s="99">
        <f t="shared" si="67"/>
        <v>2</v>
      </c>
      <c r="D586" s="110">
        <f t="shared" si="68"/>
        <v>0</v>
      </c>
      <c r="F586" s="109"/>
      <c r="G586" s="100"/>
      <c r="H586" s="9"/>
    </row>
    <row r="587" spans="2:8">
      <c r="B587" s="109">
        <v>364</v>
      </c>
      <c r="C587" s="99">
        <f t="shared" si="67"/>
        <v>3</v>
      </c>
      <c r="D587" s="110">
        <f t="shared" si="68"/>
        <v>3</v>
      </c>
      <c r="F587" s="109"/>
      <c r="G587" s="100"/>
      <c r="H587" s="9"/>
    </row>
    <row r="588" spans="2:8">
      <c r="B588" s="109">
        <v>365</v>
      </c>
      <c r="C588" s="99">
        <f t="shared" si="67"/>
        <v>1</v>
      </c>
      <c r="D588" s="110">
        <f t="shared" si="68"/>
        <v>0</v>
      </c>
      <c r="F588" s="109"/>
      <c r="G588" s="100"/>
      <c r="H588" s="9"/>
    </row>
    <row r="589" spans="2:8">
      <c r="B589" s="109">
        <v>365</v>
      </c>
      <c r="C589" s="99">
        <f t="shared" si="67"/>
        <v>2</v>
      </c>
      <c r="D589" s="110">
        <f t="shared" si="68"/>
        <v>0</v>
      </c>
      <c r="F589" s="109"/>
      <c r="G589" s="100"/>
      <c r="H589" s="9"/>
    </row>
    <row r="590" spans="2:8">
      <c r="B590" s="109">
        <v>365</v>
      </c>
      <c r="C590" s="99">
        <f t="shared" si="67"/>
        <v>3</v>
      </c>
      <c r="D590" s="110">
        <f t="shared" si="68"/>
        <v>0</v>
      </c>
      <c r="F590" s="111"/>
      <c r="G590" s="100"/>
      <c r="H590" s="9"/>
    </row>
    <row r="591" spans="2:8">
      <c r="B591" s="109">
        <v>365</v>
      </c>
      <c r="C591" s="99">
        <f t="shared" si="67"/>
        <v>4</v>
      </c>
      <c r="D591" s="110">
        <f t="shared" si="68"/>
        <v>0</v>
      </c>
      <c r="F591" s="109"/>
      <c r="G591" s="100"/>
      <c r="H591" s="9"/>
    </row>
    <row r="592" spans="2:8">
      <c r="B592" s="109">
        <v>365</v>
      </c>
      <c r="C592" s="99">
        <f t="shared" si="67"/>
        <v>5</v>
      </c>
      <c r="D592" s="110">
        <f t="shared" si="68"/>
        <v>0</v>
      </c>
      <c r="F592" s="112"/>
      <c r="G592" s="100"/>
      <c r="H592" s="9"/>
    </row>
    <row r="593" spans="2:8">
      <c r="B593" s="112">
        <v>365</v>
      </c>
      <c r="C593" s="99">
        <f t="shared" si="67"/>
        <v>6</v>
      </c>
      <c r="D593" s="110">
        <f t="shared" si="68"/>
        <v>0</v>
      </c>
      <c r="F593" s="109"/>
      <c r="G593" s="100"/>
      <c r="H593" s="9"/>
    </row>
    <row r="594" spans="2:8">
      <c r="B594" s="109">
        <v>365</v>
      </c>
      <c r="C594" s="99">
        <f t="shared" si="67"/>
        <v>7</v>
      </c>
      <c r="D594" s="110">
        <f t="shared" si="68"/>
        <v>0</v>
      </c>
      <c r="F594" s="109"/>
      <c r="G594" s="100"/>
      <c r="H594" s="9"/>
    </row>
    <row r="595" spans="2:8">
      <c r="B595" s="109">
        <v>365</v>
      </c>
      <c r="C595" s="99">
        <f t="shared" si="67"/>
        <v>8</v>
      </c>
      <c r="D595" s="110">
        <f t="shared" si="68"/>
        <v>0</v>
      </c>
      <c r="F595" s="109"/>
      <c r="G595" s="100"/>
      <c r="H595" s="9"/>
    </row>
    <row r="596" spans="2:8">
      <c r="B596" s="211">
        <v>365</v>
      </c>
      <c r="C596" s="99">
        <f t="shared" si="67"/>
        <v>9</v>
      </c>
      <c r="D596" s="110">
        <f t="shared" si="68"/>
        <v>0</v>
      </c>
      <c r="F596" s="109"/>
      <c r="G596" s="100"/>
      <c r="H596" s="9"/>
    </row>
    <row r="597" spans="2:8">
      <c r="B597" s="211">
        <v>365</v>
      </c>
      <c r="C597" s="99">
        <f t="shared" si="67"/>
        <v>10</v>
      </c>
      <c r="D597" s="110">
        <f t="shared" si="68"/>
        <v>10</v>
      </c>
      <c r="F597" s="109"/>
      <c r="G597" s="100"/>
      <c r="H597" s="9"/>
    </row>
    <row r="598" spans="2:8">
      <c r="B598" s="109">
        <v>368</v>
      </c>
      <c r="C598" s="99">
        <f t="shared" si="67"/>
        <v>1</v>
      </c>
      <c r="D598" s="110">
        <f t="shared" si="68"/>
        <v>0</v>
      </c>
      <c r="F598" s="109"/>
      <c r="G598" s="100"/>
      <c r="H598" s="9"/>
    </row>
    <row r="599" spans="2:8">
      <c r="B599" s="109">
        <v>368</v>
      </c>
      <c r="C599" s="99">
        <f t="shared" si="67"/>
        <v>2</v>
      </c>
      <c r="D599" s="110">
        <f t="shared" si="68"/>
        <v>0</v>
      </c>
      <c r="F599" s="109"/>
      <c r="G599" s="100"/>
      <c r="H599" s="9"/>
    </row>
    <row r="600" spans="2:8">
      <c r="B600" s="211">
        <v>368</v>
      </c>
      <c r="C600" s="99">
        <f t="shared" si="67"/>
        <v>3</v>
      </c>
      <c r="D600" s="110">
        <f t="shared" si="68"/>
        <v>0</v>
      </c>
      <c r="F600" s="109"/>
      <c r="G600" s="100"/>
      <c r="H600" s="9"/>
    </row>
    <row r="601" spans="2:8">
      <c r="B601" s="211">
        <v>368</v>
      </c>
      <c r="C601" s="99">
        <f t="shared" si="67"/>
        <v>4</v>
      </c>
      <c r="D601" s="110">
        <f t="shared" si="68"/>
        <v>4</v>
      </c>
      <c r="F601" s="112"/>
      <c r="G601" s="100"/>
      <c r="H601" s="9"/>
    </row>
    <row r="602" spans="2:8">
      <c r="B602" s="211">
        <v>375</v>
      </c>
      <c r="C602" s="99">
        <f t="shared" si="67"/>
        <v>1</v>
      </c>
      <c r="D602" s="110">
        <f t="shared" si="68"/>
        <v>1</v>
      </c>
      <c r="F602" s="111"/>
      <c r="G602" s="100"/>
      <c r="H602" s="9"/>
    </row>
    <row r="603" spans="2:8">
      <c r="B603" s="109">
        <v>378</v>
      </c>
      <c r="C603" s="99">
        <f t="shared" si="67"/>
        <v>1</v>
      </c>
      <c r="D603" s="110">
        <f t="shared" si="68"/>
        <v>0</v>
      </c>
      <c r="F603" s="112"/>
      <c r="G603" s="100"/>
      <c r="H603" s="9"/>
    </row>
    <row r="604" spans="2:8">
      <c r="B604" s="111">
        <v>378</v>
      </c>
      <c r="C604" s="99">
        <f t="shared" si="67"/>
        <v>2</v>
      </c>
      <c r="D604" s="110">
        <f t="shared" si="68"/>
        <v>0</v>
      </c>
      <c r="F604" s="109"/>
      <c r="G604" s="100"/>
      <c r="H604" s="9"/>
    </row>
    <row r="605" spans="2:8">
      <c r="B605" s="109">
        <v>378</v>
      </c>
      <c r="C605" s="99">
        <f t="shared" si="67"/>
        <v>3</v>
      </c>
      <c r="D605" s="110">
        <f t="shared" si="68"/>
        <v>3</v>
      </c>
      <c r="F605" s="109"/>
      <c r="G605" s="100"/>
      <c r="H605" s="9"/>
    </row>
    <row r="606" spans="2:8">
      <c r="B606" s="109">
        <v>382</v>
      </c>
      <c r="C606" s="99">
        <f t="shared" si="67"/>
        <v>1</v>
      </c>
      <c r="D606" s="110">
        <f t="shared" si="68"/>
        <v>1</v>
      </c>
      <c r="F606" s="109"/>
      <c r="G606" s="100"/>
      <c r="H606" s="9"/>
    </row>
    <row r="607" spans="2:8">
      <c r="B607" s="109">
        <v>383</v>
      </c>
      <c r="C607" s="99">
        <f t="shared" si="67"/>
        <v>1</v>
      </c>
      <c r="D607" s="110">
        <f t="shared" si="68"/>
        <v>1</v>
      </c>
      <c r="F607" s="112"/>
      <c r="G607" s="100"/>
      <c r="H607" s="9"/>
    </row>
    <row r="608" spans="2:8">
      <c r="B608" s="109">
        <v>384</v>
      </c>
      <c r="C608" s="99">
        <f t="shared" si="67"/>
        <v>1</v>
      </c>
      <c r="D608" s="110">
        <f t="shared" si="68"/>
        <v>0</v>
      </c>
      <c r="F608" s="112"/>
      <c r="G608" s="100"/>
      <c r="H608" s="9"/>
    </row>
    <row r="609" spans="2:8">
      <c r="B609" s="109">
        <v>384</v>
      </c>
      <c r="C609" s="99">
        <f t="shared" si="67"/>
        <v>2</v>
      </c>
      <c r="D609" s="110">
        <f t="shared" si="68"/>
        <v>0</v>
      </c>
      <c r="F609" s="109"/>
      <c r="G609" s="100"/>
      <c r="H609" s="9"/>
    </row>
    <row r="610" spans="2:8">
      <c r="B610" s="109">
        <v>384</v>
      </c>
      <c r="C610" s="99">
        <f t="shared" si="67"/>
        <v>3</v>
      </c>
      <c r="D610" s="110">
        <f t="shared" si="68"/>
        <v>3</v>
      </c>
      <c r="F610" s="109"/>
      <c r="G610" s="100"/>
      <c r="H610" s="9"/>
    </row>
    <row r="611" spans="2:8">
      <c r="B611" s="109">
        <v>386</v>
      </c>
      <c r="C611" s="99">
        <f t="shared" si="67"/>
        <v>1</v>
      </c>
      <c r="D611" s="110">
        <f t="shared" si="68"/>
        <v>0</v>
      </c>
      <c r="F611" s="109"/>
      <c r="G611" s="100"/>
      <c r="H611" s="9"/>
    </row>
    <row r="612" spans="2:8">
      <c r="B612" s="109">
        <v>386</v>
      </c>
      <c r="C612" s="99">
        <f t="shared" si="67"/>
        <v>2</v>
      </c>
      <c r="D612" s="110">
        <f t="shared" si="68"/>
        <v>0</v>
      </c>
      <c r="F612" s="112"/>
      <c r="G612" s="100"/>
      <c r="H612" s="9"/>
    </row>
    <row r="613" spans="2:8">
      <c r="B613" s="109">
        <v>386</v>
      </c>
      <c r="C613" s="99">
        <f t="shared" si="67"/>
        <v>3</v>
      </c>
      <c r="D613" s="110">
        <f t="shared" si="68"/>
        <v>3</v>
      </c>
      <c r="F613" s="109"/>
      <c r="G613" s="100"/>
      <c r="H613" s="9"/>
    </row>
    <row r="614" spans="2:8">
      <c r="B614" s="109">
        <v>388</v>
      </c>
      <c r="C614" s="99">
        <f t="shared" si="67"/>
        <v>1</v>
      </c>
      <c r="D614" s="110">
        <f t="shared" si="68"/>
        <v>0</v>
      </c>
      <c r="F614" s="109"/>
      <c r="G614" s="100"/>
      <c r="H614" s="9"/>
    </row>
    <row r="615" spans="2:8">
      <c r="B615" s="111">
        <v>388</v>
      </c>
      <c r="C615" s="99">
        <f t="shared" si="67"/>
        <v>2</v>
      </c>
      <c r="D615" s="110">
        <f t="shared" si="68"/>
        <v>2</v>
      </c>
      <c r="F615" s="112"/>
      <c r="G615" s="100"/>
      <c r="H615" s="9"/>
    </row>
    <row r="616" spans="2:8">
      <c r="B616" s="109">
        <v>395</v>
      </c>
      <c r="C616" s="99">
        <f t="shared" si="67"/>
        <v>1</v>
      </c>
      <c r="D616" s="110">
        <f t="shared" si="68"/>
        <v>0</v>
      </c>
      <c r="F616" s="109"/>
      <c r="G616" s="100"/>
      <c r="H616" s="9"/>
    </row>
    <row r="617" spans="2:8">
      <c r="B617" s="109">
        <v>395</v>
      </c>
      <c r="C617" s="99">
        <f t="shared" si="67"/>
        <v>2</v>
      </c>
      <c r="D617" s="110">
        <f t="shared" si="68"/>
        <v>0</v>
      </c>
      <c r="F617" s="109"/>
      <c r="G617" s="100"/>
      <c r="H617" s="9"/>
    </row>
    <row r="618" spans="2:8">
      <c r="B618" s="109">
        <v>395</v>
      </c>
      <c r="C618" s="99">
        <f t="shared" si="67"/>
        <v>3</v>
      </c>
      <c r="D618" s="110">
        <f t="shared" si="68"/>
        <v>3</v>
      </c>
      <c r="F618" s="109"/>
      <c r="G618" s="100"/>
      <c r="H618" s="9"/>
    </row>
    <row r="619" spans="2:8">
      <c r="B619" s="109">
        <v>397</v>
      </c>
      <c r="C619" s="99">
        <f t="shared" si="67"/>
        <v>1</v>
      </c>
      <c r="D619" s="110">
        <f t="shared" si="68"/>
        <v>1</v>
      </c>
      <c r="F619" s="109"/>
      <c r="G619" s="100"/>
      <c r="H619" s="9"/>
    </row>
    <row r="620" spans="2:8">
      <c r="B620" s="112">
        <v>399</v>
      </c>
      <c r="C620" s="99">
        <f t="shared" si="67"/>
        <v>1</v>
      </c>
      <c r="D620" s="110">
        <f t="shared" si="68"/>
        <v>0</v>
      </c>
      <c r="F620" s="109"/>
      <c r="G620" s="100"/>
      <c r="H620" s="9"/>
    </row>
    <row r="621" spans="2:8">
      <c r="B621" s="211">
        <v>399</v>
      </c>
      <c r="C621" s="99">
        <f t="shared" si="67"/>
        <v>2</v>
      </c>
      <c r="D621" s="110">
        <f t="shared" si="68"/>
        <v>0</v>
      </c>
      <c r="F621" s="109"/>
      <c r="G621" s="100"/>
      <c r="H621" s="9"/>
    </row>
    <row r="622" spans="2:8">
      <c r="B622" s="211">
        <v>399</v>
      </c>
      <c r="C622" s="99">
        <f t="shared" si="67"/>
        <v>3</v>
      </c>
      <c r="D622" s="110">
        <f t="shared" si="68"/>
        <v>3</v>
      </c>
      <c r="F622" s="111"/>
      <c r="G622" s="100"/>
      <c r="H622" s="9"/>
    </row>
    <row r="623" spans="2:8">
      <c r="B623" s="109">
        <v>401</v>
      </c>
      <c r="C623" s="99">
        <f t="shared" si="67"/>
        <v>1</v>
      </c>
      <c r="D623" s="110">
        <f t="shared" si="68"/>
        <v>0</v>
      </c>
      <c r="F623" s="109"/>
      <c r="G623" s="100"/>
      <c r="H623" s="9"/>
    </row>
    <row r="624" spans="2:8">
      <c r="B624" s="109">
        <v>401</v>
      </c>
      <c r="C624" s="99">
        <f t="shared" si="67"/>
        <v>2</v>
      </c>
      <c r="D624" s="110">
        <f t="shared" si="68"/>
        <v>2</v>
      </c>
      <c r="F624" s="112"/>
      <c r="G624" s="100"/>
      <c r="H624" s="9"/>
    </row>
    <row r="625" spans="2:8">
      <c r="B625" s="109">
        <v>402</v>
      </c>
      <c r="C625" s="99">
        <f t="shared" si="67"/>
        <v>1</v>
      </c>
      <c r="D625" s="110">
        <f t="shared" si="68"/>
        <v>1</v>
      </c>
      <c r="F625" s="111"/>
      <c r="G625" s="100"/>
      <c r="H625" s="9"/>
    </row>
    <row r="626" spans="2:8">
      <c r="B626" s="109">
        <v>422</v>
      </c>
      <c r="C626" s="99">
        <f t="shared" si="67"/>
        <v>1</v>
      </c>
      <c r="D626" s="110">
        <f t="shared" si="68"/>
        <v>1</v>
      </c>
      <c r="F626" s="109"/>
      <c r="G626" s="100"/>
      <c r="H626" s="9"/>
    </row>
    <row r="627" spans="2:8">
      <c r="B627" s="111">
        <v>433</v>
      </c>
      <c r="C627" s="99">
        <f t="shared" si="67"/>
        <v>1</v>
      </c>
      <c r="D627" s="110">
        <f t="shared" si="68"/>
        <v>1</v>
      </c>
      <c r="F627" s="111"/>
      <c r="G627" s="100"/>
      <c r="H627" s="9"/>
    </row>
    <row r="628" spans="2:8">
      <c r="B628" s="109">
        <v>435</v>
      </c>
      <c r="C628" s="99">
        <f t="shared" si="67"/>
        <v>1</v>
      </c>
      <c r="D628" s="110">
        <f t="shared" si="68"/>
        <v>0</v>
      </c>
      <c r="F628" s="109"/>
      <c r="G628" s="100"/>
      <c r="H628" s="9"/>
    </row>
    <row r="629" spans="2:8">
      <c r="B629" s="111">
        <v>435</v>
      </c>
      <c r="C629" s="99">
        <f t="shared" si="67"/>
        <v>2</v>
      </c>
      <c r="D629" s="110">
        <f t="shared" si="68"/>
        <v>2</v>
      </c>
      <c r="F629" s="109"/>
      <c r="G629" s="100"/>
      <c r="H629" s="9"/>
    </row>
    <row r="630" spans="2:8">
      <c r="B630" s="109">
        <v>447</v>
      </c>
      <c r="C630" s="99">
        <f t="shared" si="67"/>
        <v>1</v>
      </c>
      <c r="D630" s="110">
        <f t="shared" si="68"/>
        <v>0</v>
      </c>
      <c r="F630" s="109"/>
      <c r="G630" s="100"/>
      <c r="H630" s="9"/>
    </row>
    <row r="631" spans="2:8">
      <c r="B631" s="109">
        <v>447</v>
      </c>
      <c r="C631" s="99">
        <f t="shared" si="67"/>
        <v>2</v>
      </c>
      <c r="D631" s="110">
        <f t="shared" si="68"/>
        <v>2</v>
      </c>
      <c r="F631" s="111"/>
      <c r="G631" s="100"/>
      <c r="H631" s="9"/>
    </row>
    <row r="632" spans="2:8">
      <c r="B632" s="109">
        <v>448</v>
      </c>
      <c r="C632" s="99">
        <f t="shared" si="67"/>
        <v>1</v>
      </c>
      <c r="D632" s="110">
        <f t="shared" si="68"/>
        <v>0</v>
      </c>
      <c r="F632" s="109"/>
      <c r="G632" s="100"/>
      <c r="H632" s="9"/>
    </row>
    <row r="633" spans="2:8">
      <c r="B633" s="109">
        <v>448</v>
      </c>
      <c r="C633" s="99">
        <f t="shared" si="67"/>
        <v>2</v>
      </c>
      <c r="D633" s="110">
        <f t="shared" si="68"/>
        <v>2</v>
      </c>
      <c r="F633" s="109"/>
      <c r="G633" s="100"/>
      <c r="H633" s="9"/>
    </row>
    <row r="634" spans="2:8">
      <c r="B634" s="109">
        <v>449</v>
      </c>
      <c r="C634" s="99">
        <f t="shared" si="67"/>
        <v>1</v>
      </c>
      <c r="D634" s="110">
        <f t="shared" si="68"/>
        <v>0</v>
      </c>
      <c r="F634" s="109"/>
      <c r="G634" s="100"/>
      <c r="H634" s="9"/>
    </row>
    <row r="635" spans="2:8">
      <c r="B635" s="109">
        <v>449</v>
      </c>
      <c r="C635" s="99">
        <f t="shared" si="67"/>
        <v>2</v>
      </c>
      <c r="D635" s="110">
        <f t="shared" si="68"/>
        <v>2</v>
      </c>
      <c r="F635" s="109"/>
      <c r="G635" s="100"/>
      <c r="H635" s="9"/>
    </row>
    <row r="636" spans="2:8">
      <c r="B636" s="112">
        <v>451</v>
      </c>
      <c r="C636" s="99">
        <f t="shared" si="67"/>
        <v>1</v>
      </c>
      <c r="D636" s="110">
        <f t="shared" si="68"/>
        <v>1</v>
      </c>
      <c r="F636" s="111"/>
      <c r="G636" s="100"/>
      <c r="H636" s="9"/>
    </row>
    <row r="637" spans="2:8">
      <c r="B637" s="112">
        <v>456</v>
      </c>
      <c r="C637" s="99">
        <f t="shared" si="67"/>
        <v>1</v>
      </c>
      <c r="D637" s="110">
        <f t="shared" si="68"/>
        <v>1</v>
      </c>
      <c r="F637" s="109"/>
      <c r="G637" s="100"/>
      <c r="H637" s="9"/>
    </row>
    <row r="638" spans="2:8">
      <c r="B638" s="109">
        <v>461</v>
      </c>
      <c r="C638" s="99">
        <f t="shared" si="67"/>
        <v>1</v>
      </c>
      <c r="D638" s="110">
        <f t="shared" si="68"/>
        <v>1</v>
      </c>
      <c r="F638" s="109"/>
      <c r="G638" s="100"/>
      <c r="H638" s="9"/>
    </row>
    <row r="639" spans="2:8">
      <c r="B639" s="109">
        <v>469</v>
      </c>
      <c r="C639" s="99">
        <f t="shared" si="67"/>
        <v>1</v>
      </c>
      <c r="D639" s="110">
        <f t="shared" si="68"/>
        <v>0</v>
      </c>
      <c r="F639" s="109"/>
      <c r="G639" s="100"/>
      <c r="H639" s="9"/>
    </row>
    <row r="640" spans="2:8">
      <c r="B640" s="112">
        <v>469</v>
      </c>
      <c r="C640" s="99">
        <f t="shared" si="67"/>
        <v>2</v>
      </c>
      <c r="D640" s="110">
        <f t="shared" si="68"/>
        <v>0</v>
      </c>
      <c r="F640" s="109"/>
      <c r="G640" s="100"/>
      <c r="H640" s="9"/>
    </row>
    <row r="641" spans="2:8">
      <c r="B641" s="112">
        <v>469</v>
      </c>
      <c r="C641" s="99">
        <f t="shared" si="67"/>
        <v>3</v>
      </c>
      <c r="D641" s="110">
        <f t="shared" si="68"/>
        <v>0</v>
      </c>
      <c r="F641" s="112"/>
      <c r="G641" s="100"/>
      <c r="H641" s="9"/>
    </row>
    <row r="642" spans="2:8">
      <c r="B642" s="112">
        <v>469</v>
      </c>
      <c r="C642" s="99">
        <f t="shared" si="67"/>
        <v>4</v>
      </c>
      <c r="D642" s="110">
        <f t="shared" si="68"/>
        <v>0</v>
      </c>
      <c r="F642" s="109"/>
      <c r="G642" s="100"/>
      <c r="H642" s="9"/>
    </row>
    <row r="643" spans="2:8">
      <c r="B643" s="109">
        <v>469</v>
      </c>
      <c r="C643" s="99">
        <f t="shared" si="67"/>
        <v>5</v>
      </c>
      <c r="D643" s="110">
        <f t="shared" si="68"/>
        <v>0</v>
      </c>
      <c r="F643" s="109"/>
      <c r="G643" s="100"/>
      <c r="H643" s="9"/>
    </row>
    <row r="644" spans="2:8">
      <c r="B644" s="109">
        <v>469</v>
      </c>
      <c r="C644" s="99">
        <f t="shared" si="67"/>
        <v>6</v>
      </c>
      <c r="D644" s="110">
        <f t="shared" si="68"/>
        <v>0</v>
      </c>
      <c r="F644" s="109"/>
      <c r="G644" s="100"/>
      <c r="H644" s="9"/>
    </row>
    <row r="645" spans="2:8">
      <c r="B645" s="112">
        <v>469</v>
      </c>
      <c r="C645" s="99">
        <f t="shared" ref="C645:C708" si="69">IF(B645&lt;&gt;B644,1,C644+1)</f>
        <v>7</v>
      </c>
      <c r="D645" s="110">
        <f t="shared" ref="D645:D708" si="70">IF(C645&gt;=C646,C645,0)</f>
        <v>0</v>
      </c>
      <c r="F645" s="109"/>
      <c r="G645" s="100"/>
      <c r="H645" s="9"/>
    </row>
    <row r="646" spans="2:8">
      <c r="B646" s="112">
        <v>469</v>
      </c>
      <c r="C646" s="99">
        <f t="shared" si="69"/>
        <v>8</v>
      </c>
      <c r="D646" s="110">
        <f t="shared" si="70"/>
        <v>0</v>
      </c>
      <c r="F646" s="109"/>
      <c r="G646" s="100"/>
      <c r="H646" s="9"/>
    </row>
    <row r="647" spans="2:8">
      <c r="B647" s="211">
        <v>469</v>
      </c>
      <c r="C647" s="99">
        <f t="shared" si="69"/>
        <v>9</v>
      </c>
      <c r="D647" s="110">
        <f t="shared" si="70"/>
        <v>0</v>
      </c>
      <c r="F647" s="109"/>
      <c r="G647" s="100"/>
      <c r="H647" s="9"/>
    </row>
    <row r="648" spans="2:8">
      <c r="B648" s="211">
        <v>469</v>
      </c>
      <c r="C648" s="99">
        <f t="shared" si="69"/>
        <v>10</v>
      </c>
      <c r="D648" s="110">
        <f t="shared" si="70"/>
        <v>10</v>
      </c>
      <c r="F648" s="109"/>
      <c r="G648" s="100"/>
      <c r="H648" s="9"/>
    </row>
    <row r="649" spans="2:8">
      <c r="B649" s="109">
        <v>486</v>
      </c>
      <c r="C649" s="99">
        <f t="shared" si="69"/>
        <v>1</v>
      </c>
      <c r="D649" s="110">
        <f t="shared" si="70"/>
        <v>0</v>
      </c>
      <c r="F649" s="109"/>
      <c r="G649" s="100"/>
      <c r="H649" s="9"/>
    </row>
    <row r="650" spans="2:8">
      <c r="B650" s="109">
        <v>486</v>
      </c>
      <c r="C650" s="99">
        <f t="shared" si="69"/>
        <v>2</v>
      </c>
      <c r="D650" s="110">
        <f t="shared" si="70"/>
        <v>2</v>
      </c>
      <c r="F650" s="109"/>
      <c r="G650" s="100"/>
      <c r="H650" s="9"/>
    </row>
    <row r="651" spans="2:8">
      <c r="B651" s="109">
        <v>488</v>
      </c>
      <c r="C651" s="99">
        <f t="shared" si="69"/>
        <v>1</v>
      </c>
      <c r="D651" s="110">
        <f t="shared" si="70"/>
        <v>0</v>
      </c>
      <c r="F651" s="109"/>
      <c r="G651" s="100"/>
      <c r="H651" s="9"/>
    </row>
    <row r="652" spans="2:8">
      <c r="B652" s="211">
        <v>488</v>
      </c>
      <c r="C652" s="99">
        <f t="shared" si="69"/>
        <v>2</v>
      </c>
      <c r="D652" s="110">
        <f t="shared" si="70"/>
        <v>2</v>
      </c>
      <c r="F652" s="109"/>
      <c r="G652" s="100"/>
      <c r="H652" s="9"/>
    </row>
    <row r="653" spans="2:8">
      <c r="B653" s="112">
        <v>492</v>
      </c>
      <c r="C653" s="99">
        <f t="shared" si="69"/>
        <v>1</v>
      </c>
      <c r="D653" s="110">
        <f t="shared" si="70"/>
        <v>0</v>
      </c>
      <c r="F653" s="109"/>
      <c r="G653" s="100"/>
      <c r="H653" s="9"/>
    </row>
    <row r="654" spans="2:8">
      <c r="B654" s="109">
        <v>492</v>
      </c>
      <c r="C654" s="99">
        <f t="shared" si="69"/>
        <v>2</v>
      </c>
      <c r="D654" s="110">
        <f t="shared" si="70"/>
        <v>2</v>
      </c>
      <c r="F654" s="109"/>
      <c r="G654" s="100"/>
      <c r="H654" s="9"/>
    </row>
    <row r="655" spans="2:8">
      <c r="B655" s="112">
        <v>494</v>
      </c>
      <c r="C655" s="99">
        <f t="shared" si="69"/>
        <v>1</v>
      </c>
      <c r="D655" s="110">
        <f t="shared" si="70"/>
        <v>0</v>
      </c>
      <c r="F655" s="109"/>
      <c r="G655" s="100"/>
      <c r="H655" s="9"/>
    </row>
    <row r="656" spans="2:8">
      <c r="B656" s="111">
        <v>494</v>
      </c>
      <c r="C656" s="99">
        <f t="shared" si="69"/>
        <v>2</v>
      </c>
      <c r="D656" s="110">
        <f t="shared" si="70"/>
        <v>0</v>
      </c>
      <c r="F656" s="109"/>
      <c r="G656" s="100"/>
      <c r="H656" s="9"/>
    </row>
    <row r="657" spans="2:8">
      <c r="B657" s="112">
        <v>494</v>
      </c>
      <c r="C657" s="99">
        <f t="shared" si="69"/>
        <v>3</v>
      </c>
      <c r="D657" s="110">
        <f t="shared" si="70"/>
        <v>0</v>
      </c>
      <c r="F657" s="109"/>
      <c r="G657" s="100"/>
      <c r="H657" s="9"/>
    </row>
    <row r="658" spans="2:8">
      <c r="B658" s="111">
        <v>494</v>
      </c>
      <c r="C658" s="99">
        <f t="shared" si="69"/>
        <v>4</v>
      </c>
      <c r="D658" s="110">
        <f t="shared" si="70"/>
        <v>0</v>
      </c>
      <c r="F658" s="109"/>
      <c r="G658" s="100"/>
      <c r="H658" s="9"/>
    </row>
    <row r="659" spans="2:8">
      <c r="B659" s="109">
        <v>494</v>
      </c>
      <c r="C659" s="99">
        <f t="shared" si="69"/>
        <v>5</v>
      </c>
      <c r="D659" s="110">
        <f t="shared" si="70"/>
        <v>0</v>
      </c>
      <c r="F659" s="111"/>
      <c r="G659" s="100"/>
      <c r="H659" s="9"/>
    </row>
    <row r="660" spans="2:8">
      <c r="B660" s="109">
        <v>494</v>
      </c>
      <c r="C660" s="99">
        <f t="shared" si="69"/>
        <v>6</v>
      </c>
      <c r="D660" s="110">
        <f t="shared" si="70"/>
        <v>0</v>
      </c>
      <c r="F660" s="109"/>
      <c r="G660" s="100"/>
      <c r="H660" s="9"/>
    </row>
    <row r="661" spans="2:8">
      <c r="B661" s="109">
        <v>494</v>
      </c>
      <c r="C661" s="99">
        <f t="shared" si="69"/>
        <v>7</v>
      </c>
      <c r="D661" s="110">
        <f t="shared" si="70"/>
        <v>7</v>
      </c>
      <c r="F661" s="111"/>
      <c r="G661" s="100"/>
      <c r="H661" s="9"/>
    </row>
    <row r="662" spans="2:8">
      <c r="B662" s="109">
        <v>501</v>
      </c>
      <c r="C662" s="99">
        <f t="shared" si="69"/>
        <v>1</v>
      </c>
      <c r="D662" s="110">
        <f t="shared" si="70"/>
        <v>1</v>
      </c>
      <c r="F662" s="111"/>
      <c r="G662" s="100"/>
      <c r="H662" s="9"/>
    </row>
    <row r="663" spans="2:8">
      <c r="B663" s="109">
        <v>503</v>
      </c>
      <c r="C663" s="99">
        <f t="shared" si="69"/>
        <v>1</v>
      </c>
      <c r="D663" s="110">
        <f t="shared" si="70"/>
        <v>0</v>
      </c>
      <c r="F663" s="109"/>
      <c r="G663" s="100"/>
      <c r="H663" s="9"/>
    </row>
    <row r="664" spans="2:8">
      <c r="B664" s="112">
        <v>503</v>
      </c>
      <c r="C664" s="99">
        <f t="shared" si="69"/>
        <v>2</v>
      </c>
      <c r="D664" s="110">
        <f t="shared" si="70"/>
        <v>0</v>
      </c>
      <c r="F664" s="109"/>
      <c r="G664" s="100"/>
      <c r="H664" s="9"/>
    </row>
    <row r="665" spans="2:8">
      <c r="B665" s="109">
        <v>503</v>
      </c>
      <c r="C665" s="99">
        <f t="shared" si="69"/>
        <v>3</v>
      </c>
      <c r="D665" s="110">
        <f t="shared" si="70"/>
        <v>0</v>
      </c>
      <c r="F665" s="109"/>
      <c r="G665" s="100"/>
      <c r="H665" s="9"/>
    </row>
    <row r="666" spans="2:8">
      <c r="B666" s="211">
        <v>503</v>
      </c>
      <c r="C666" s="99">
        <f t="shared" si="69"/>
        <v>4</v>
      </c>
      <c r="D666" s="110">
        <f t="shared" si="70"/>
        <v>4</v>
      </c>
      <c r="F666" s="109"/>
      <c r="G666" s="100"/>
      <c r="H666" s="9"/>
    </row>
    <row r="667" spans="2:8">
      <c r="B667" s="109">
        <v>519</v>
      </c>
      <c r="C667" s="99">
        <f t="shared" si="69"/>
        <v>1</v>
      </c>
      <c r="D667" s="110">
        <f t="shared" si="70"/>
        <v>1</v>
      </c>
      <c r="F667" s="109"/>
      <c r="G667" s="100"/>
      <c r="H667" s="9"/>
    </row>
    <row r="668" spans="2:8">
      <c r="B668" s="111">
        <v>522</v>
      </c>
      <c r="C668" s="99">
        <f t="shared" si="69"/>
        <v>1</v>
      </c>
      <c r="D668" s="110">
        <f t="shared" si="70"/>
        <v>0</v>
      </c>
      <c r="F668" s="109"/>
      <c r="G668" s="100"/>
      <c r="H668" s="9"/>
    </row>
    <row r="669" spans="2:8">
      <c r="B669" s="109">
        <v>522</v>
      </c>
      <c r="C669" s="99">
        <f t="shared" si="69"/>
        <v>2</v>
      </c>
      <c r="D669" s="110">
        <f t="shared" si="70"/>
        <v>0</v>
      </c>
      <c r="F669" s="109"/>
      <c r="G669" s="100"/>
      <c r="H669" s="9"/>
    </row>
    <row r="670" spans="2:8">
      <c r="B670" s="109">
        <v>522</v>
      </c>
      <c r="C670" s="99">
        <f t="shared" si="69"/>
        <v>3</v>
      </c>
      <c r="D670" s="110">
        <f t="shared" si="70"/>
        <v>0</v>
      </c>
      <c r="F670" s="109"/>
      <c r="G670" s="100"/>
      <c r="H670" s="9"/>
    </row>
    <row r="671" spans="2:8">
      <c r="B671" s="109">
        <v>522</v>
      </c>
      <c r="C671" s="99">
        <f t="shared" si="69"/>
        <v>4</v>
      </c>
      <c r="D671" s="110">
        <f t="shared" si="70"/>
        <v>4</v>
      </c>
      <c r="F671" s="112"/>
      <c r="G671" s="100"/>
      <c r="H671" s="9"/>
    </row>
    <row r="672" spans="2:8">
      <c r="B672" s="109">
        <v>525</v>
      </c>
      <c r="C672" s="99">
        <f t="shared" si="69"/>
        <v>1</v>
      </c>
      <c r="D672" s="110">
        <f t="shared" si="70"/>
        <v>0</v>
      </c>
      <c r="F672" s="109"/>
      <c r="G672" s="100"/>
      <c r="H672" s="9"/>
    </row>
    <row r="673" spans="2:8">
      <c r="B673" s="109">
        <v>525</v>
      </c>
      <c r="C673" s="99">
        <f t="shared" si="69"/>
        <v>2</v>
      </c>
      <c r="D673" s="110">
        <f t="shared" si="70"/>
        <v>0</v>
      </c>
      <c r="F673" s="109"/>
      <c r="G673" s="100"/>
      <c r="H673" s="9"/>
    </row>
    <row r="674" spans="2:8">
      <c r="B674" s="211">
        <v>525</v>
      </c>
      <c r="C674" s="99">
        <f t="shared" si="69"/>
        <v>3</v>
      </c>
      <c r="D674" s="110">
        <f t="shared" si="70"/>
        <v>3</v>
      </c>
      <c r="F674" s="109"/>
      <c r="G674" s="100"/>
      <c r="H674" s="9"/>
    </row>
    <row r="675" spans="2:8">
      <c r="B675" s="109">
        <v>527</v>
      </c>
      <c r="C675" s="99">
        <f t="shared" si="69"/>
        <v>1</v>
      </c>
      <c r="D675" s="110">
        <f t="shared" si="70"/>
        <v>1</v>
      </c>
      <c r="F675" s="109"/>
      <c r="G675" s="100"/>
      <c r="H675" s="9"/>
    </row>
    <row r="676" spans="2:8">
      <c r="B676" s="109">
        <v>537</v>
      </c>
      <c r="C676" s="99">
        <f t="shared" si="69"/>
        <v>1</v>
      </c>
      <c r="D676" s="110">
        <f t="shared" si="70"/>
        <v>0</v>
      </c>
      <c r="F676" s="109"/>
      <c r="G676" s="100"/>
      <c r="H676" s="9"/>
    </row>
    <row r="677" spans="2:8">
      <c r="B677" s="109">
        <v>537</v>
      </c>
      <c r="C677" s="99">
        <f t="shared" si="69"/>
        <v>2</v>
      </c>
      <c r="D677" s="110">
        <f t="shared" si="70"/>
        <v>2</v>
      </c>
      <c r="F677" s="109"/>
      <c r="G677" s="100"/>
      <c r="H677" s="9"/>
    </row>
    <row r="678" spans="2:8">
      <c r="B678" s="109">
        <v>538</v>
      </c>
      <c r="C678" s="99">
        <f t="shared" si="69"/>
        <v>1</v>
      </c>
      <c r="D678" s="110">
        <f t="shared" si="70"/>
        <v>0</v>
      </c>
      <c r="F678" s="109"/>
      <c r="G678" s="100"/>
      <c r="H678" s="9"/>
    </row>
    <row r="679" spans="2:8">
      <c r="B679" s="109">
        <v>538</v>
      </c>
      <c r="C679" s="99">
        <f t="shared" si="69"/>
        <v>2</v>
      </c>
      <c r="D679" s="110">
        <f t="shared" si="70"/>
        <v>2</v>
      </c>
      <c r="F679" s="109"/>
      <c r="G679" s="100"/>
      <c r="H679" s="9"/>
    </row>
    <row r="680" spans="2:8">
      <c r="B680" s="111">
        <v>541</v>
      </c>
      <c r="C680" s="99">
        <f t="shared" si="69"/>
        <v>1</v>
      </c>
      <c r="D680" s="110">
        <f t="shared" si="70"/>
        <v>1</v>
      </c>
      <c r="F680" s="112"/>
      <c r="G680" s="100"/>
      <c r="H680" s="9"/>
    </row>
    <row r="681" spans="2:8">
      <c r="B681" s="109">
        <v>546</v>
      </c>
      <c r="C681" s="99">
        <f t="shared" si="69"/>
        <v>1</v>
      </c>
      <c r="D681" s="110">
        <f t="shared" si="70"/>
        <v>1</v>
      </c>
      <c r="F681" s="109"/>
      <c r="G681" s="100"/>
      <c r="H681" s="9"/>
    </row>
    <row r="682" spans="2:8">
      <c r="B682" s="109">
        <v>547</v>
      </c>
      <c r="C682" s="99">
        <f t="shared" si="69"/>
        <v>1</v>
      </c>
      <c r="D682" s="110">
        <f t="shared" si="70"/>
        <v>0</v>
      </c>
      <c r="F682" s="109"/>
      <c r="G682" s="100"/>
      <c r="H682" s="9"/>
    </row>
    <row r="683" spans="2:8">
      <c r="B683" s="109">
        <v>547</v>
      </c>
      <c r="C683" s="99">
        <f t="shared" si="69"/>
        <v>2</v>
      </c>
      <c r="D683" s="110">
        <f t="shared" si="70"/>
        <v>0</v>
      </c>
      <c r="F683" s="109"/>
      <c r="G683" s="100"/>
      <c r="H683" s="9"/>
    </row>
    <row r="684" spans="2:8">
      <c r="B684" s="109">
        <v>547</v>
      </c>
      <c r="C684" s="99">
        <f t="shared" si="69"/>
        <v>3</v>
      </c>
      <c r="D684" s="110">
        <f t="shared" si="70"/>
        <v>3</v>
      </c>
      <c r="F684" s="109"/>
      <c r="G684" s="100"/>
      <c r="H684" s="9"/>
    </row>
    <row r="685" spans="2:8">
      <c r="B685" s="211">
        <v>548</v>
      </c>
      <c r="C685" s="99">
        <f t="shared" si="69"/>
        <v>1</v>
      </c>
      <c r="D685" s="110">
        <f t="shared" si="70"/>
        <v>1</v>
      </c>
      <c r="F685" s="109"/>
      <c r="G685" s="100"/>
      <c r="H685" s="9"/>
    </row>
    <row r="686" spans="2:8">
      <c r="B686" s="109">
        <v>555</v>
      </c>
      <c r="C686" s="99">
        <f t="shared" si="69"/>
        <v>1</v>
      </c>
      <c r="D686" s="110">
        <f t="shared" si="70"/>
        <v>0</v>
      </c>
      <c r="F686" s="109"/>
      <c r="G686" s="100"/>
      <c r="H686" s="9"/>
    </row>
    <row r="687" spans="2:8">
      <c r="B687" s="109">
        <v>555</v>
      </c>
      <c r="C687" s="99">
        <f t="shared" si="69"/>
        <v>2</v>
      </c>
      <c r="D687" s="110">
        <f t="shared" si="70"/>
        <v>2</v>
      </c>
      <c r="F687" s="109"/>
      <c r="G687" s="100"/>
      <c r="H687" s="9"/>
    </row>
    <row r="688" spans="2:8">
      <c r="B688" s="109">
        <v>558</v>
      </c>
      <c r="C688" s="99">
        <f t="shared" si="69"/>
        <v>1</v>
      </c>
      <c r="D688" s="110">
        <f t="shared" si="70"/>
        <v>1</v>
      </c>
      <c r="F688" s="109"/>
      <c r="G688" s="100"/>
      <c r="H688" s="9"/>
    </row>
    <row r="689" spans="2:8">
      <c r="B689" s="109">
        <v>563</v>
      </c>
      <c r="C689" s="99">
        <f t="shared" si="69"/>
        <v>1</v>
      </c>
      <c r="D689" s="110">
        <f t="shared" si="70"/>
        <v>1</v>
      </c>
      <c r="F689" s="109"/>
      <c r="G689" s="100"/>
      <c r="H689" s="9"/>
    </row>
    <row r="690" spans="2:8">
      <c r="B690" s="109">
        <v>571</v>
      </c>
      <c r="C690" s="99">
        <f t="shared" si="69"/>
        <v>1</v>
      </c>
      <c r="D690" s="110">
        <f t="shared" si="70"/>
        <v>0</v>
      </c>
      <c r="F690" s="111"/>
      <c r="G690" s="100"/>
      <c r="H690" s="9"/>
    </row>
    <row r="691" spans="2:8">
      <c r="B691" s="109">
        <v>571</v>
      </c>
      <c r="C691" s="99">
        <f t="shared" si="69"/>
        <v>2</v>
      </c>
      <c r="D691" s="110">
        <f t="shared" si="70"/>
        <v>2</v>
      </c>
      <c r="F691" s="109"/>
      <c r="G691" s="100"/>
      <c r="H691" s="9"/>
    </row>
    <row r="692" spans="2:8">
      <c r="B692" s="109">
        <v>573</v>
      </c>
      <c r="C692" s="99">
        <f t="shared" si="69"/>
        <v>1</v>
      </c>
      <c r="D692" s="110">
        <f t="shared" si="70"/>
        <v>0</v>
      </c>
      <c r="F692" s="112"/>
      <c r="G692" s="100"/>
      <c r="H692" s="9"/>
    </row>
    <row r="693" spans="2:8">
      <c r="B693" s="211">
        <v>573</v>
      </c>
      <c r="C693" s="99">
        <f t="shared" si="69"/>
        <v>2</v>
      </c>
      <c r="D693" s="110">
        <f t="shared" si="70"/>
        <v>2</v>
      </c>
      <c r="F693" s="112"/>
      <c r="G693" s="100"/>
      <c r="H693" s="9"/>
    </row>
    <row r="694" spans="2:8">
      <c r="B694" s="109">
        <v>585</v>
      </c>
      <c r="C694" s="99">
        <f t="shared" si="69"/>
        <v>1</v>
      </c>
      <c r="D694" s="110">
        <f t="shared" si="70"/>
        <v>1</v>
      </c>
      <c r="F694" s="109"/>
      <c r="G694" s="100"/>
      <c r="H694" s="9"/>
    </row>
    <row r="695" spans="2:8">
      <c r="B695" s="109">
        <v>587</v>
      </c>
      <c r="C695" s="99">
        <f t="shared" si="69"/>
        <v>1</v>
      </c>
      <c r="D695" s="110">
        <f t="shared" si="70"/>
        <v>1</v>
      </c>
      <c r="F695" s="112"/>
      <c r="G695" s="100"/>
      <c r="H695" s="9"/>
    </row>
    <row r="696" spans="2:8">
      <c r="B696" s="109">
        <v>604</v>
      </c>
      <c r="C696" s="99">
        <f t="shared" si="69"/>
        <v>1</v>
      </c>
      <c r="D696" s="110">
        <f t="shared" si="70"/>
        <v>0</v>
      </c>
      <c r="F696" s="109"/>
      <c r="G696" s="100"/>
      <c r="H696" s="9"/>
    </row>
    <row r="697" spans="2:8">
      <c r="B697" s="211">
        <v>604</v>
      </c>
      <c r="C697" s="99">
        <f t="shared" si="69"/>
        <v>2</v>
      </c>
      <c r="D697" s="110">
        <f t="shared" si="70"/>
        <v>2</v>
      </c>
      <c r="F697" s="111"/>
      <c r="G697" s="100"/>
      <c r="H697" s="9"/>
    </row>
    <row r="698" spans="2:8">
      <c r="B698" s="109">
        <v>610</v>
      </c>
      <c r="C698" s="99">
        <f t="shared" si="69"/>
        <v>1</v>
      </c>
      <c r="D698" s="110">
        <f t="shared" si="70"/>
        <v>0</v>
      </c>
      <c r="F698" s="112"/>
      <c r="G698" s="100"/>
      <c r="H698" s="9"/>
    </row>
    <row r="699" spans="2:8">
      <c r="B699" s="109">
        <v>610</v>
      </c>
      <c r="C699" s="99">
        <f t="shared" si="69"/>
        <v>2</v>
      </c>
      <c r="D699" s="110">
        <f t="shared" si="70"/>
        <v>2</v>
      </c>
      <c r="F699" s="109"/>
      <c r="G699" s="100"/>
      <c r="H699" s="9"/>
    </row>
    <row r="700" spans="2:8">
      <c r="B700" s="109">
        <v>612</v>
      </c>
      <c r="C700" s="99">
        <f t="shared" si="69"/>
        <v>1</v>
      </c>
      <c r="D700" s="110">
        <f t="shared" si="70"/>
        <v>1</v>
      </c>
      <c r="F700" s="109"/>
      <c r="G700" s="100"/>
      <c r="H700" s="9"/>
    </row>
    <row r="701" spans="2:8">
      <c r="B701" s="109">
        <v>616</v>
      </c>
      <c r="C701" s="99">
        <f t="shared" si="69"/>
        <v>1</v>
      </c>
      <c r="D701" s="110">
        <f t="shared" si="70"/>
        <v>1</v>
      </c>
      <c r="F701" s="109"/>
      <c r="G701" s="100"/>
      <c r="H701" s="9"/>
    </row>
    <row r="702" spans="2:8">
      <c r="B702" s="109">
        <v>618</v>
      </c>
      <c r="C702" s="99">
        <f t="shared" si="69"/>
        <v>1</v>
      </c>
      <c r="D702" s="110">
        <f t="shared" si="70"/>
        <v>1</v>
      </c>
      <c r="F702" s="109"/>
      <c r="G702" s="100"/>
      <c r="H702" s="9"/>
    </row>
    <row r="703" spans="2:8">
      <c r="B703" s="211">
        <v>624</v>
      </c>
      <c r="C703" s="99">
        <f t="shared" si="69"/>
        <v>1</v>
      </c>
      <c r="D703" s="110">
        <f t="shared" si="70"/>
        <v>0</v>
      </c>
      <c r="F703" s="111"/>
      <c r="G703" s="100"/>
      <c r="H703" s="9"/>
    </row>
    <row r="704" spans="2:8">
      <c r="B704" s="211">
        <v>624</v>
      </c>
      <c r="C704" s="99">
        <f t="shared" si="69"/>
        <v>2</v>
      </c>
      <c r="D704" s="110">
        <f t="shared" si="70"/>
        <v>2</v>
      </c>
      <c r="F704" s="109"/>
      <c r="G704" s="100"/>
      <c r="H704" s="9"/>
    </row>
    <row r="705" spans="2:8">
      <c r="B705" s="109">
        <v>638</v>
      </c>
      <c r="C705" s="99">
        <f t="shared" si="69"/>
        <v>1</v>
      </c>
      <c r="D705" s="110">
        <f t="shared" si="70"/>
        <v>1</v>
      </c>
      <c r="F705" s="109"/>
      <c r="G705" s="100"/>
      <c r="H705" s="9"/>
    </row>
    <row r="706" spans="2:8">
      <c r="B706" s="109">
        <v>639</v>
      </c>
      <c r="C706" s="99">
        <f t="shared" si="69"/>
        <v>1</v>
      </c>
      <c r="D706" s="110">
        <f t="shared" si="70"/>
        <v>1</v>
      </c>
      <c r="F706" s="112"/>
      <c r="G706" s="100"/>
      <c r="H706" s="9"/>
    </row>
    <row r="707" spans="2:8">
      <c r="B707" s="109">
        <v>643</v>
      </c>
      <c r="C707" s="99">
        <f t="shared" si="69"/>
        <v>1</v>
      </c>
      <c r="D707" s="110">
        <f t="shared" si="70"/>
        <v>1</v>
      </c>
      <c r="F707" s="109"/>
      <c r="G707" s="100"/>
      <c r="H707" s="9"/>
    </row>
    <row r="708" spans="2:8">
      <c r="B708" s="109">
        <v>647</v>
      </c>
      <c r="C708" s="99">
        <f t="shared" si="69"/>
        <v>1</v>
      </c>
      <c r="D708" s="110">
        <f t="shared" si="70"/>
        <v>0</v>
      </c>
      <c r="F708" s="111"/>
      <c r="G708" s="100"/>
      <c r="H708" s="9"/>
    </row>
    <row r="709" spans="2:8">
      <c r="B709" s="109">
        <v>647</v>
      </c>
      <c r="C709" s="99">
        <f t="shared" ref="C709:C772" si="71">IF(B709&lt;&gt;B708,1,C708+1)</f>
        <v>2</v>
      </c>
      <c r="D709" s="110">
        <f t="shared" ref="D709:D772" si="72">IF(C709&gt;=C710,C709,0)</f>
        <v>2</v>
      </c>
      <c r="F709" s="111"/>
      <c r="G709" s="100"/>
      <c r="H709" s="9"/>
    </row>
    <row r="710" spans="2:8">
      <c r="B710" s="109">
        <v>648</v>
      </c>
      <c r="C710" s="99">
        <f t="shared" si="71"/>
        <v>1</v>
      </c>
      <c r="D710" s="110">
        <f t="shared" si="72"/>
        <v>1</v>
      </c>
      <c r="F710" s="109"/>
      <c r="G710" s="100"/>
      <c r="H710" s="9"/>
    </row>
    <row r="711" spans="2:8">
      <c r="B711" s="111">
        <v>650</v>
      </c>
      <c r="C711" s="99">
        <f t="shared" si="71"/>
        <v>1</v>
      </c>
      <c r="D711" s="110">
        <f t="shared" si="72"/>
        <v>1</v>
      </c>
      <c r="F711" s="109"/>
      <c r="G711" s="100"/>
      <c r="H711" s="9"/>
    </row>
    <row r="712" spans="2:8">
      <c r="B712" s="109">
        <v>651</v>
      </c>
      <c r="C712" s="99">
        <f t="shared" si="71"/>
        <v>1</v>
      </c>
      <c r="D712" s="110">
        <f t="shared" si="72"/>
        <v>1</v>
      </c>
      <c r="F712" s="112"/>
      <c r="G712" s="100"/>
      <c r="H712" s="9"/>
    </row>
    <row r="713" spans="2:8">
      <c r="B713" s="111">
        <v>662</v>
      </c>
      <c r="C713" s="99">
        <f t="shared" si="71"/>
        <v>1</v>
      </c>
      <c r="D713" s="110">
        <f t="shared" si="72"/>
        <v>0</v>
      </c>
      <c r="F713" s="109"/>
      <c r="G713" s="100"/>
      <c r="H713" s="9"/>
    </row>
    <row r="714" spans="2:8">
      <c r="B714" s="109">
        <v>662</v>
      </c>
      <c r="C714" s="99">
        <f t="shared" si="71"/>
        <v>2</v>
      </c>
      <c r="D714" s="110">
        <f t="shared" si="72"/>
        <v>2</v>
      </c>
      <c r="F714" s="109"/>
      <c r="G714" s="100"/>
      <c r="H714" s="9"/>
    </row>
    <row r="715" spans="2:8">
      <c r="B715" s="109">
        <v>665</v>
      </c>
      <c r="C715" s="99">
        <f t="shared" si="71"/>
        <v>1</v>
      </c>
      <c r="D715" s="110">
        <f t="shared" si="72"/>
        <v>1</v>
      </c>
      <c r="F715" s="111"/>
      <c r="G715" s="100"/>
      <c r="H715" s="9"/>
    </row>
    <row r="716" spans="2:8">
      <c r="B716" s="211">
        <v>668</v>
      </c>
      <c r="C716" s="99">
        <f t="shared" si="71"/>
        <v>1</v>
      </c>
      <c r="D716" s="110">
        <f t="shared" si="72"/>
        <v>0</v>
      </c>
      <c r="F716" s="112"/>
      <c r="G716" s="100"/>
      <c r="H716" s="9"/>
    </row>
    <row r="717" spans="2:8">
      <c r="B717" s="211">
        <v>668</v>
      </c>
      <c r="C717" s="99">
        <f t="shared" si="71"/>
        <v>2</v>
      </c>
      <c r="D717" s="110">
        <f t="shared" si="72"/>
        <v>2</v>
      </c>
      <c r="F717" s="109"/>
      <c r="G717" s="100"/>
      <c r="H717" s="9"/>
    </row>
    <row r="718" spans="2:8">
      <c r="B718" s="111">
        <v>694</v>
      </c>
      <c r="C718" s="99">
        <f t="shared" si="71"/>
        <v>1</v>
      </c>
      <c r="D718" s="110">
        <f t="shared" si="72"/>
        <v>1</v>
      </c>
      <c r="F718" s="112"/>
      <c r="G718" s="100"/>
      <c r="H718" s="9"/>
    </row>
    <row r="719" spans="2:8">
      <c r="B719" s="109">
        <v>703</v>
      </c>
      <c r="C719" s="99">
        <f t="shared" si="71"/>
        <v>1</v>
      </c>
      <c r="D719" s="110">
        <f t="shared" si="72"/>
        <v>0</v>
      </c>
      <c r="F719" s="109"/>
      <c r="G719" s="100"/>
      <c r="H719" s="9"/>
    </row>
    <row r="720" spans="2:8">
      <c r="B720" s="109">
        <v>703</v>
      </c>
      <c r="C720" s="99">
        <f t="shared" si="71"/>
        <v>2</v>
      </c>
      <c r="D720" s="110">
        <f t="shared" si="72"/>
        <v>2</v>
      </c>
      <c r="F720" s="109"/>
      <c r="G720" s="100"/>
      <c r="H720" s="9"/>
    </row>
    <row r="721" spans="2:8">
      <c r="B721" s="211">
        <v>706</v>
      </c>
      <c r="C721" s="99">
        <f t="shared" si="71"/>
        <v>1</v>
      </c>
      <c r="D721" s="110">
        <f t="shared" si="72"/>
        <v>1</v>
      </c>
      <c r="F721" s="109"/>
      <c r="G721" s="100"/>
      <c r="H721" s="9"/>
    </row>
    <row r="722" spans="2:8">
      <c r="B722" s="211">
        <v>708</v>
      </c>
      <c r="C722" s="99">
        <f t="shared" si="71"/>
        <v>1</v>
      </c>
      <c r="D722" s="110">
        <f t="shared" si="72"/>
        <v>1</v>
      </c>
      <c r="F722" s="109"/>
      <c r="G722" s="100"/>
      <c r="H722" s="9"/>
    </row>
    <row r="723" spans="2:8">
      <c r="B723" s="109">
        <v>710</v>
      </c>
      <c r="C723" s="99">
        <f t="shared" si="71"/>
        <v>1</v>
      </c>
      <c r="D723" s="110">
        <f t="shared" si="72"/>
        <v>0</v>
      </c>
      <c r="F723" s="109"/>
      <c r="G723" s="100"/>
      <c r="H723" s="9"/>
    </row>
    <row r="724" spans="2:8">
      <c r="B724" s="109">
        <v>710</v>
      </c>
      <c r="C724" s="99">
        <f t="shared" si="71"/>
        <v>2</v>
      </c>
      <c r="D724" s="110">
        <f t="shared" si="72"/>
        <v>0</v>
      </c>
      <c r="F724" s="111"/>
      <c r="G724" s="100"/>
      <c r="H724" s="9"/>
    </row>
    <row r="725" spans="2:8">
      <c r="B725" s="109">
        <v>710</v>
      </c>
      <c r="C725" s="99">
        <f t="shared" si="71"/>
        <v>3</v>
      </c>
      <c r="D725" s="110">
        <f t="shared" si="72"/>
        <v>3</v>
      </c>
      <c r="F725" s="109"/>
      <c r="G725" s="100"/>
      <c r="H725" s="9"/>
    </row>
    <row r="726" spans="2:8">
      <c r="B726" s="111">
        <v>716</v>
      </c>
      <c r="C726" s="99">
        <f t="shared" si="71"/>
        <v>1</v>
      </c>
      <c r="D726" s="110">
        <f t="shared" si="72"/>
        <v>0</v>
      </c>
      <c r="F726" s="109"/>
      <c r="G726" s="100"/>
      <c r="H726" s="9"/>
    </row>
    <row r="727" spans="2:8">
      <c r="B727" s="109">
        <v>716</v>
      </c>
      <c r="C727" s="99">
        <f t="shared" si="71"/>
        <v>2</v>
      </c>
      <c r="D727" s="110">
        <f t="shared" si="72"/>
        <v>0</v>
      </c>
      <c r="F727" s="109"/>
      <c r="G727" s="100"/>
      <c r="H727" s="9"/>
    </row>
    <row r="728" spans="2:8">
      <c r="B728" s="112">
        <v>716</v>
      </c>
      <c r="C728" s="99">
        <f t="shared" si="71"/>
        <v>3</v>
      </c>
      <c r="D728" s="110">
        <f t="shared" si="72"/>
        <v>0</v>
      </c>
      <c r="F728" s="111"/>
      <c r="G728" s="100"/>
      <c r="H728" s="9"/>
    </row>
    <row r="729" spans="2:8">
      <c r="B729" s="109">
        <v>716</v>
      </c>
      <c r="C729" s="99">
        <f t="shared" si="71"/>
        <v>4</v>
      </c>
      <c r="D729" s="110">
        <f t="shared" si="72"/>
        <v>0</v>
      </c>
      <c r="F729" s="109"/>
      <c r="G729" s="100"/>
      <c r="H729" s="9"/>
    </row>
    <row r="730" spans="2:8">
      <c r="B730" s="211">
        <v>716</v>
      </c>
      <c r="C730" s="99">
        <f t="shared" si="71"/>
        <v>5</v>
      </c>
      <c r="D730" s="110">
        <f t="shared" si="72"/>
        <v>5</v>
      </c>
      <c r="F730" s="109"/>
      <c r="G730" s="100"/>
      <c r="H730" s="9"/>
    </row>
    <row r="731" spans="2:8">
      <c r="B731" s="211">
        <v>744</v>
      </c>
      <c r="C731" s="99">
        <f t="shared" si="71"/>
        <v>1</v>
      </c>
      <c r="D731" s="110">
        <f t="shared" si="72"/>
        <v>1</v>
      </c>
      <c r="F731" s="109"/>
      <c r="G731" s="100"/>
      <c r="H731" s="9"/>
    </row>
    <row r="732" spans="2:8">
      <c r="B732" s="109">
        <v>753</v>
      </c>
      <c r="C732" s="99">
        <f t="shared" si="71"/>
        <v>1</v>
      </c>
      <c r="D732" s="110">
        <f t="shared" si="72"/>
        <v>1</v>
      </c>
      <c r="F732" s="109"/>
      <c r="G732" s="100"/>
      <c r="H732" s="9"/>
    </row>
    <row r="733" spans="2:8">
      <c r="B733" s="112">
        <v>766</v>
      </c>
      <c r="C733" s="99">
        <f t="shared" si="71"/>
        <v>1</v>
      </c>
      <c r="D733" s="110">
        <f t="shared" si="72"/>
        <v>1</v>
      </c>
      <c r="F733" s="109"/>
      <c r="G733" s="100"/>
      <c r="H733" s="9"/>
    </row>
    <row r="734" spans="2:8">
      <c r="B734" s="109">
        <v>768</v>
      </c>
      <c r="C734" s="99">
        <f t="shared" si="71"/>
        <v>1</v>
      </c>
      <c r="D734" s="110">
        <f t="shared" si="72"/>
        <v>0</v>
      </c>
      <c r="F734" s="112"/>
      <c r="G734" s="100"/>
      <c r="H734" s="9"/>
    </row>
    <row r="735" spans="2:8">
      <c r="B735" s="211">
        <v>768</v>
      </c>
      <c r="C735" s="99">
        <f t="shared" si="71"/>
        <v>2</v>
      </c>
      <c r="D735" s="110">
        <f t="shared" si="72"/>
        <v>2</v>
      </c>
      <c r="F735" s="111"/>
      <c r="G735" s="100"/>
      <c r="H735" s="9"/>
    </row>
    <row r="736" spans="2:8">
      <c r="B736" s="111">
        <v>781</v>
      </c>
      <c r="C736" s="99">
        <f t="shared" si="71"/>
        <v>1</v>
      </c>
      <c r="D736" s="110">
        <f t="shared" si="72"/>
        <v>1</v>
      </c>
      <c r="F736" s="112"/>
      <c r="G736" s="100"/>
      <c r="H736" s="9"/>
    </row>
    <row r="737" spans="2:8">
      <c r="B737" s="109">
        <v>782</v>
      </c>
      <c r="C737" s="99">
        <f t="shared" si="71"/>
        <v>1</v>
      </c>
      <c r="D737" s="110">
        <f t="shared" si="72"/>
        <v>0</v>
      </c>
      <c r="F737" s="111"/>
      <c r="G737" s="100"/>
      <c r="H737" s="9"/>
    </row>
    <row r="738" spans="2:8">
      <c r="B738" s="109">
        <v>782</v>
      </c>
      <c r="C738" s="99">
        <f t="shared" si="71"/>
        <v>2</v>
      </c>
      <c r="D738" s="110">
        <f t="shared" si="72"/>
        <v>2</v>
      </c>
      <c r="F738" s="109"/>
      <c r="G738" s="100"/>
      <c r="H738" s="9"/>
    </row>
    <row r="739" spans="2:8">
      <c r="B739" s="109">
        <v>811</v>
      </c>
      <c r="C739" s="99">
        <f t="shared" si="71"/>
        <v>1</v>
      </c>
      <c r="D739" s="110">
        <f t="shared" si="72"/>
        <v>0</v>
      </c>
      <c r="F739" s="112"/>
      <c r="G739" s="100"/>
      <c r="H739" s="9"/>
    </row>
    <row r="740" spans="2:8">
      <c r="B740" s="109">
        <v>811</v>
      </c>
      <c r="C740" s="99">
        <f t="shared" si="71"/>
        <v>2</v>
      </c>
      <c r="D740" s="110">
        <f t="shared" si="72"/>
        <v>0</v>
      </c>
      <c r="F740" s="109"/>
      <c r="G740" s="100"/>
      <c r="H740" s="9"/>
    </row>
    <row r="741" spans="2:8">
      <c r="B741" s="109">
        <v>811</v>
      </c>
      <c r="C741" s="99">
        <f t="shared" si="71"/>
        <v>3</v>
      </c>
      <c r="D741" s="110">
        <f t="shared" si="72"/>
        <v>3</v>
      </c>
      <c r="F741" s="109"/>
      <c r="G741" s="100"/>
      <c r="H741" s="9"/>
    </row>
    <row r="742" spans="2:8">
      <c r="B742" s="112">
        <v>814</v>
      </c>
      <c r="C742" s="99">
        <f t="shared" si="71"/>
        <v>1</v>
      </c>
      <c r="D742" s="110">
        <f t="shared" si="72"/>
        <v>1</v>
      </c>
      <c r="F742" s="109"/>
      <c r="G742" s="100"/>
      <c r="H742" s="9"/>
    </row>
    <row r="743" spans="2:8">
      <c r="B743" s="109">
        <v>816</v>
      </c>
      <c r="C743" s="99">
        <f t="shared" si="71"/>
        <v>1</v>
      </c>
      <c r="D743" s="110">
        <f t="shared" si="72"/>
        <v>0</v>
      </c>
      <c r="F743" s="109"/>
      <c r="G743" s="100"/>
      <c r="H743" s="9"/>
    </row>
    <row r="744" spans="2:8">
      <c r="B744" s="211">
        <v>816</v>
      </c>
      <c r="C744" s="99">
        <f t="shared" si="71"/>
        <v>2</v>
      </c>
      <c r="D744" s="110">
        <f t="shared" si="72"/>
        <v>2</v>
      </c>
      <c r="F744" s="109"/>
      <c r="G744" s="100"/>
      <c r="H744" s="9"/>
    </row>
    <row r="745" spans="2:8">
      <c r="B745" s="109">
        <v>818</v>
      </c>
      <c r="C745" s="99">
        <f t="shared" si="71"/>
        <v>1</v>
      </c>
      <c r="D745" s="110">
        <f t="shared" si="72"/>
        <v>0</v>
      </c>
      <c r="F745" s="109"/>
      <c r="G745" s="100"/>
      <c r="H745" s="9"/>
    </row>
    <row r="746" spans="2:8">
      <c r="B746" s="111">
        <v>818</v>
      </c>
      <c r="C746" s="99">
        <f t="shared" si="71"/>
        <v>2</v>
      </c>
      <c r="D746" s="110">
        <f t="shared" si="72"/>
        <v>2</v>
      </c>
      <c r="F746" s="111"/>
      <c r="G746" s="100"/>
      <c r="H746" s="9"/>
    </row>
    <row r="747" spans="2:8">
      <c r="B747" s="112">
        <v>824</v>
      </c>
      <c r="C747" s="99">
        <f t="shared" si="71"/>
        <v>1</v>
      </c>
      <c r="D747" s="110">
        <f t="shared" si="72"/>
        <v>1</v>
      </c>
      <c r="F747" s="109"/>
      <c r="G747" s="100"/>
      <c r="H747" s="9"/>
    </row>
    <row r="748" spans="2:8">
      <c r="B748" s="109">
        <v>842</v>
      </c>
      <c r="C748" s="99">
        <f t="shared" si="71"/>
        <v>1</v>
      </c>
      <c r="D748" s="110">
        <f t="shared" si="72"/>
        <v>1</v>
      </c>
      <c r="F748" s="109"/>
      <c r="G748" s="100"/>
      <c r="H748" s="9"/>
    </row>
    <row r="749" spans="2:8">
      <c r="B749" s="109">
        <v>858</v>
      </c>
      <c r="C749" s="99">
        <f t="shared" si="71"/>
        <v>1</v>
      </c>
      <c r="D749" s="110">
        <f t="shared" si="72"/>
        <v>1</v>
      </c>
      <c r="F749" s="111"/>
      <c r="G749" s="100"/>
      <c r="H749" s="9"/>
    </row>
    <row r="750" spans="2:8">
      <c r="B750" s="109">
        <v>862</v>
      </c>
      <c r="C750" s="99">
        <f t="shared" si="71"/>
        <v>1</v>
      </c>
      <c r="D750" s="110">
        <f t="shared" si="72"/>
        <v>1</v>
      </c>
      <c r="F750" s="109"/>
      <c r="G750" s="100"/>
      <c r="H750" s="9"/>
    </row>
    <row r="751" spans="2:8">
      <c r="B751" s="111">
        <v>868</v>
      </c>
      <c r="C751" s="99">
        <f t="shared" si="71"/>
        <v>1</v>
      </c>
      <c r="D751" s="110">
        <f t="shared" si="72"/>
        <v>0</v>
      </c>
      <c r="F751" s="109"/>
      <c r="G751" s="100"/>
      <c r="H751" s="9"/>
    </row>
    <row r="752" spans="2:8">
      <c r="B752" s="109">
        <v>868</v>
      </c>
      <c r="C752" s="99">
        <f t="shared" si="71"/>
        <v>2</v>
      </c>
      <c r="D752" s="110">
        <f t="shared" si="72"/>
        <v>0</v>
      </c>
      <c r="F752" s="109"/>
      <c r="G752" s="100"/>
      <c r="H752" s="9"/>
    </row>
    <row r="753" spans="2:8">
      <c r="B753" s="109">
        <v>868</v>
      </c>
      <c r="C753" s="99">
        <f t="shared" si="71"/>
        <v>3</v>
      </c>
      <c r="D753" s="110">
        <f t="shared" si="72"/>
        <v>0</v>
      </c>
      <c r="F753" s="109"/>
      <c r="G753" s="100"/>
      <c r="H753" s="9"/>
    </row>
    <row r="754" spans="2:8">
      <c r="B754" s="109">
        <v>868</v>
      </c>
      <c r="C754" s="99">
        <f t="shared" si="71"/>
        <v>4</v>
      </c>
      <c r="D754" s="110">
        <f t="shared" si="72"/>
        <v>4</v>
      </c>
      <c r="F754" s="112"/>
      <c r="G754" s="100"/>
      <c r="H754" s="9"/>
    </row>
    <row r="755" spans="2:8">
      <c r="B755" s="211">
        <v>870</v>
      </c>
      <c r="C755" s="99">
        <f t="shared" si="71"/>
        <v>1</v>
      </c>
      <c r="D755" s="110">
        <f t="shared" si="72"/>
        <v>1</v>
      </c>
      <c r="F755" s="112"/>
      <c r="G755" s="100"/>
      <c r="H755" s="9"/>
    </row>
    <row r="756" spans="2:8">
      <c r="B756" s="211">
        <v>888</v>
      </c>
      <c r="C756" s="99">
        <f t="shared" si="71"/>
        <v>1</v>
      </c>
      <c r="D756" s="110">
        <f t="shared" si="72"/>
        <v>1</v>
      </c>
      <c r="F756" s="109"/>
      <c r="G756" s="100"/>
      <c r="H756" s="9"/>
    </row>
    <row r="757" spans="2:8">
      <c r="B757" s="109">
        <v>910</v>
      </c>
      <c r="C757" s="99">
        <f t="shared" si="71"/>
        <v>1</v>
      </c>
      <c r="D757" s="110">
        <f t="shared" si="72"/>
        <v>0</v>
      </c>
      <c r="F757" s="109"/>
      <c r="G757" s="100"/>
      <c r="H757" s="9"/>
    </row>
    <row r="758" spans="2:8">
      <c r="B758" s="109">
        <v>910</v>
      </c>
      <c r="C758" s="99">
        <f t="shared" si="71"/>
        <v>2</v>
      </c>
      <c r="D758" s="110">
        <f t="shared" si="72"/>
        <v>0</v>
      </c>
      <c r="F758" s="109"/>
      <c r="G758" s="100"/>
      <c r="H758" s="9"/>
    </row>
    <row r="759" spans="2:8">
      <c r="B759" s="211">
        <v>910</v>
      </c>
      <c r="C759" s="99">
        <f t="shared" si="71"/>
        <v>3</v>
      </c>
      <c r="D759" s="110">
        <f t="shared" si="72"/>
        <v>3</v>
      </c>
      <c r="F759" s="109"/>
      <c r="G759" s="100"/>
      <c r="H759" s="9"/>
    </row>
    <row r="760" spans="2:8">
      <c r="B760" s="109">
        <v>930</v>
      </c>
      <c r="C760" s="99">
        <f t="shared" si="71"/>
        <v>1</v>
      </c>
      <c r="D760" s="110">
        <f t="shared" si="72"/>
        <v>1</v>
      </c>
      <c r="F760" s="109"/>
      <c r="G760" s="100"/>
      <c r="H760" s="9"/>
    </row>
    <row r="761" spans="2:8">
      <c r="B761" s="211">
        <v>931</v>
      </c>
      <c r="C761" s="99">
        <f t="shared" si="71"/>
        <v>1</v>
      </c>
      <c r="D761" s="110">
        <f t="shared" si="72"/>
        <v>1</v>
      </c>
      <c r="F761" s="109"/>
      <c r="G761" s="100"/>
      <c r="H761" s="9"/>
    </row>
    <row r="762" spans="2:8">
      <c r="B762" s="109">
        <v>933</v>
      </c>
      <c r="C762" s="99">
        <f t="shared" si="71"/>
        <v>1</v>
      </c>
      <c r="D762" s="110">
        <f t="shared" si="72"/>
        <v>1</v>
      </c>
      <c r="F762" s="109"/>
      <c r="G762" s="100"/>
      <c r="H762" s="9"/>
    </row>
    <row r="763" spans="2:8">
      <c r="B763" s="109">
        <v>942</v>
      </c>
      <c r="C763" s="99">
        <f t="shared" si="71"/>
        <v>1</v>
      </c>
      <c r="D763" s="110">
        <f t="shared" si="72"/>
        <v>1</v>
      </c>
      <c r="F763" s="109"/>
      <c r="G763" s="100"/>
      <c r="H763" s="9"/>
    </row>
    <row r="764" spans="2:8">
      <c r="B764" s="109">
        <v>945</v>
      </c>
      <c r="C764" s="99">
        <f t="shared" si="71"/>
        <v>1</v>
      </c>
      <c r="D764" s="110">
        <f t="shared" si="72"/>
        <v>1</v>
      </c>
      <c r="F764" s="109"/>
      <c r="G764" s="100"/>
      <c r="H764" s="9"/>
    </row>
    <row r="765" spans="2:8">
      <c r="B765" s="109">
        <v>968</v>
      </c>
      <c r="C765" s="99">
        <f t="shared" si="71"/>
        <v>1</v>
      </c>
      <c r="D765" s="110">
        <f t="shared" si="72"/>
        <v>0</v>
      </c>
      <c r="F765" s="109"/>
      <c r="G765" s="100"/>
      <c r="H765" s="9"/>
    </row>
    <row r="766" spans="2:8">
      <c r="B766" s="112">
        <v>968</v>
      </c>
      <c r="C766" s="99">
        <f t="shared" si="71"/>
        <v>2</v>
      </c>
      <c r="D766" s="110">
        <f t="shared" si="72"/>
        <v>0</v>
      </c>
      <c r="F766" s="109"/>
      <c r="G766" s="100"/>
      <c r="H766" s="9"/>
    </row>
    <row r="767" spans="2:8">
      <c r="B767" s="109">
        <v>968</v>
      </c>
      <c r="C767" s="99">
        <f t="shared" si="71"/>
        <v>3</v>
      </c>
      <c r="D767" s="110">
        <f t="shared" si="72"/>
        <v>0</v>
      </c>
      <c r="F767" s="109"/>
      <c r="G767" s="100"/>
      <c r="H767" s="9"/>
    </row>
    <row r="768" spans="2:8">
      <c r="B768" s="211">
        <v>968</v>
      </c>
      <c r="C768" s="99">
        <f t="shared" si="71"/>
        <v>4</v>
      </c>
      <c r="D768" s="110">
        <f t="shared" si="72"/>
        <v>4</v>
      </c>
      <c r="F768" s="109"/>
      <c r="G768" s="100"/>
      <c r="H768" s="9"/>
    </row>
    <row r="769" spans="2:8">
      <c r="B769" s="109">
        <v>971</v>
      </c>
      <c r="C769" s="99">
        <f t="shared" si="71"/>
        <v>1</v>
      </c>
      <c r="D769" s="110">
        <f t="shared" si="72"/>
        <v>0</v>
      </c>
      <c r="F769" s="109"/>
      <c r="G769" s="100"/>
      <c r="H769" s="9"/>
    </row>
    <row r="770" spans="2:8">
      <c r="B770" s="211">
        <v>971</v>
      </c>
      <c r="C770" s="99">
        <f t="shared" si="71"/>
        <v>2</v>
      </c>
      <c r="D770" s="110">
        <f t="shared" si="72"/>
        <v>0</v>
      </c>
      <c r="F770" s="109"/>
      <c r="G770" s="100"/>
      <c r="H770" s="9"/>
    </row>
    <row r="771" spans="2:8">
      <c r="B771" s="211">
        <v>971</v>
      </c>
      <c r="C771" s="99">
        <f t="shared" si="71"/>
        <v>3</v>
      </c>
      <c r="D771" s="110">
        <f t="shared" si="72"/>
        <v>3</v>
      </c>
      <c r="F771" s="111"/>
      <c r="G771" s="100"/>
      <c r="H771" s="9"/>
    </row>
    <row r="772" spans="2:8">
      <c r="B772" s="211">
        <v>973</v>
      </c>
      <c r="C772" s="99">
        <f t="shared" si="71"/>
        <v>1</v>
      </c>
      <c r="D772" s="110">
        <f t="shared" si="72"/>
        <v>1</v>
      </c>
      <c r="F772" s="109"/>
      <c r="G772" s="100"/>
      <c r="H772" s="9"/>
    </row>
    <row r="773" spans="2:8">
      <c r="B773" s="109">
        <v>980</v>
      </c>
      <c r="C773" s="99">
        <f t="shared" ref="C773:C836" si="73">IF(B773&lt;&gt;B772,1,C772+1)</f>
        <v>1</v>
      </c>
      <c r="D773" s="110">
        <f t="shared" ref="D773:D836" si="74">IF(C773&gt;=C774,C773,0)</f>
        <v>0</v>
      </c>
      <c r="F773" s="111"/>
      <c r="G773" s="100"/>
      <c r="H773" s="9"/>
    </row>
    <row r="774" spans="2:8">
      <c r="B774" s="109">
        <v>980</v>
      </c>
      <c r="C774" s="99">
        <f t="shared" si="73"/>
        <v>2</v>
      </c>
      <c r="D774" s="110">
        <f t="shared" si="74"/>
        <v>2</v>
      </c>
      <c r="F774" s="109"/>
      <c r="G774" s="100"/>
      <c r="H774" s="9"/>
    </row>
    <row r="775" spans="2:8">
      <c r="B775" s="109">
        <v>987</v>
      </c>
      <c r="C775" s="99">
        <f t="shared" si="73"/>
        <v>1</v>
      </c>
      <c r="D775" s="110">
        <f t="shared" si="74"/>
        <v>0</v>
      </c>
      <c r="F775" s="109"/>
      <c r="G775" s="100"/>
      <c r="H775" s="9"/>
    </row>
    <row r="776" spans="2:8">
      <c r="B776" s="112">
        <v>987</v>
      </c>
      <c r="C776" s="99">
        <f t="shared" si="73"/>
        <v>2</v>
      </c>
      <c r="D776" s="110">
        <f t="shared" si="74"/>
        <v>0</v>
      </c>
      <c r="F776" s="111"/>
      <c r="G776" s="100"/>
      <c r="H776" s="9"/>
    </row>
    <row r="777" spans="2:8">
      <c r="B777" s="109">
        <v>987</v>
      </c>
      <c r="C777" s="99">
        <f t="shared" si="73"/>
        <v>3</v>
      </c>
      <c r="D777" s="110">
        <f t="shared" si="74"/>
        <v>0</v>
      </c>
      <c r="F777" s="109"/>
      <c r="G777" s="100"/>
      <c r="H777" s="9"/>
    </row>
    <row r="778" spans="2:8">
      <c r="B778" s="109">
        <v>987</v>
      </c>
      <c r="C778" s="99">
        <f t="shared" si="73"/>
        <v>4</v>
      </c>
      <c r="D778" s="110">
        <f t="shared" si="74"/>
        <v>0</v>
      </c>
      <c r="F778" s="109"/>
      <c r="G778" s="100"/>
      <c r="H778" s="9"/>
    </row>
    <row r="779" spans="2:8">
      <c r="B779" s="109">
        <v>987</v>
      </c>
      <c r="C779" s="99">
        <f t="shared" si="73"/>
        <v>5</v>
      </c>
      <c r="D779" s="110">
        <f t="shared" si="74"/>
        <v>0</v>
      </c>
      <c r="F779" s="109"/>
      <c r="G779" s="100"/>
      <c r="H779" s="9"/>
    </row>
    <row r="780" spans="2:8">
      <c r="B780" s="211">
        <v>987</v>
      </c>
      <c r="C780" s="99">
        <f t="shared" si="73"/>
        <v>6</v>
      </c>
      <c r="D780" s="110">
        <f t="shared" si="74"/>
        <v>6</v>
      </c>
      <c r="F780" s="109"/>
      <c r="G780" s="100"/>
      <c r="H780" s="9"/>
    </row>
    <row r="781" spans="2:8">
      <c r="B781" s="109">
        <v>997</v>
      </c>
      <c r="C781" s="99">
        <f t="shared" si="73"/>
        <v>1</v>
      </c>
      <c r="D781" s="110">
        <f t="shared" si="74"/>
        <v>0</v>
      </c>
      <c r="F781" s="109"/>
      <c r="G781" s="100"/>
      <c r="H781" s="9"/>
    </row>
    <row r="782" spans="2:8">
      <c r="B782" s="109">
        <v>997</v>
      </c>
      <c r="C782" s="99">
        <f t="shared" si="73"/>
        <v>2</v>
      </c>
      <c r="D782" s="110">
        <f t="shared" si="74"/>
        <v>2</v>
      </c>
      <c r="F782" s="111"/>
      <c r="G782" s="100"/>
      <c r="H782" s="9"/>
    </row>
    <row r="783" spans="2:8">
      <c r="B783" s="211">
        <v>1002</v>
      </c>
      <c r="C783" s="99">
        <f t="shared" si="73"/>
        <v>1</v>
      </c>
      <c r="D783" s="110">
        <f t="shared" si="74"/>
        <v>1</v>
      </c>
      <c r="F783" s="111"/>
      <c r="G783" s="100"/>
      <c r="H783" s="9"/>
    </row>
    <row r="784" spans="2:8">
      <c r="B784" s="109">
        <v>1006</v>
      </c>
      <c r="C784" s="99">
        <f t="shared" si="73"/>
        <v>1</v>
      </c>
      <c r="D784" s="110">
        <f t="shared" si="74"/>
        <v>1</v>
      </c>
      <c r="F784" s="111"/>
      <c r="G784" s="100"/>
      <c r="H784" s="9"/>
    </row>
    <row r="785" spans="2:8">
      <c r="B785" s="109">
        <v>1023</v>
      </c>
      <c r="C785" s="99">
        <f t="shared" si="73"/>
        <v>1</v>
      </c>
      <c r="D785" s="110">
        <f t="shared" si="74"/>
        <v>1</v>
      </c>
      <c r="F785" s="109"/>
      <c r="G785" s="100"/>
      <c r="H785" s="9"/>
    </row>
    <row r="786" spans="2:8">
      <c r="B786" s="112">
        <v>1024</v>
      </c>
      <c r="C786" s="99">
        <f t="shared" si="73"/>
        <v>1</v>
      </c>
      <c r="D786" s="110">
        <f t="shared" si="74"/>
        <v>0</v>
      </c>
      <c r="F786" s="111"/>
      <c r="G786" s="100"/>
      <c r="H786" s="9"/>
    </row>
    <row r="787" spans="2:8">
      <c r="B787" s="112">
        <v>1024</v>
      </c>
      <c r="C787" s="99">
        <f t="shared" si="73"/>
        <v>2</v>
      </c>
      <c r="D787" s="110">
        <f t="shared" si="74"/>
        <v>2</v>
      </c>
      <c r="F787" s="109"/>
      <c r="G787" s="100"/>
      <c r="H787" s="9"/>
    </row>
    <row r="788" spans="2:8">
      <c r="B788" s="109">
        <v>1027</v>
      </c>
      <c r="C788" s="99">
        <f t="shared" si="73"/>
        <v>1</v>
      </c>
      <c r="D788" s="110">
        <f t="shared" si="74"/>
        <v>1</v>
      </c>
      <c r="F788" s="111"/>
      <c r="G788" s="100"/>
      <c r="H788" s="9"/>
    </row>
    <row r="789" spans="2:8">
      <c r="B789" s="111">
        <v>1038</v>
      </c>
      <c r="C789" s="99">
        <f t="shared" si="73"/>
        <v>1</v>
      </c>
      <c r="D789" s="110">
        <f t="shared" si="74"/>
        <v>0</v>
      </c>
      <c r="F789" s="109"/>
      <c r="G789" s="100"/>
      <c r="H789" s="9"/>
    </row>
    <row r="790" spans="2:8">
      <c r="B790" s="109">
        <v>1038</v>
      </c>
      <c r="C790" s="99">
        <f t="shared" si="73"/>
        <v>2</v>
      </c>
      <c r="D790" s="110">
        <f t="shared" si="74"/>
        <v>0</v>
      </c>
      <c r="F790" s="109"/>
      <c r="G790" s="100"/>
      <c r="H790" s="9"/>
    </row>
    <row r="791" spans="2:8">
      <c r="B791" s="112">
        <v>1038</v>
      </c>
      <c r="C791" s="99">
        <f t="shared" si="73"/>
        <v>3</v>
      </c>
      <c r="D791" s="110">
        <f t="shared" si="74"/>
        <v>0</v>
      </c>
      <c r="F791" s="109"/>
      <c r="G791" s="100"/>
      <c r="H791" s="9"/>
    </row>
    <row r="792" spans="2:8">
      <c r="B792" s="112">
        <v>1038</v>
      </c>
      <c r="C792" s="99">
        <f t="shared" si="73"/>
        <v>4</v>
      </c>
      <c r="D792" s="110">
        <f t="shared" si="74"/>
        <v>4</v>
      </c>
      <c r="F792" s="112"/>
      <c r="G792" s="100"/>
      <c r="H792" s="9"/>
    </row>
    <row r="793" spans="2:8">
      <c r="B793" s="211">
        <v>1058</v>
      </c>
      <c r="C793" s="99">
        <f t="shared" si="73"/>
        <v>1</v>
      </c>
      <c r="D793" s="110">
        <f t="shared" si="74"/>
        <v>1</v>
      </c>
      <c r="F793" s="109"/>
      <c r="G793" s="100"/>
      <c r="H793" s="9"/>
    </row>
    <row r="794" spans="2:8">
      <c r="B794" s="109">
        <v>1071</v>
      </c>
      <c r="C794" s="99">
        <f t="shared" si="73"/>
        <v>1</v>
      </c>
      <c r="D794" s="110">
        <f t="shared" si="74"/>
        <v>0</v>
      </c>
      <c r="F794" s="109"/>
      <c r="G794" s="100"/>
      <c r="H794" s="9"/>
    </row>
    <row r="795" spans="2:8">
      <c r="B795" s="109">
        <v>1071</v>
      </c>
      <c r="C795" s="99">
        <f t="shared" si="73"/>
        <v>2</v>
      </c>
      <c r="D795" s="110">
        <f t="shared" si="74"/>
        <v>2</v>
      </c>
      <c r="F795" s="109"/>
      <c r="G795" s="100"/>
      <c r="H795" s="9"/>
    </row>
    <row r="796" spans="2:8">
      <c r="B796" s="211">
        <v>1073</v>
      </c>
      <c r="C796" s="99">
        <f t="shared" si="73"/>
        <v>1</v>
      </c>
      <c r="D796" s="110">
        <f t="shared" si="74"/>
        <v>1</v>
      </c>
      <c r="F796" s="109"/>
      <c r="G796" s="100"/>
      <c r="H796" s="9"/>
    </row>
    <row r="797" spans="2:8">
      <c r="B797" s="109">
        <v>1086</v>
      </c>
      <c r="C797" s="99">
        <f t="shared" si="73"/>
        <v>1</v>
      </c>
      <c r="D797" s="110">
        <f t="shared" si="74"/>
        <v>0</v>
      </c>
      <c r="F797" s="109"/>
      <c r="G797" s="100"/>
      <c r="H797" s="9"/>
    </row>
    <row r="798" spans="2:8">
      <c r="B798" s="211">
        <v>1086</v>
      </c>
      <c r="C798" s="99">
        <f t="shared" si="73"/>
        <v>2</v>
      </c>
      <c r="D798" s="110">
        <f t="shared" si="74"/>
        <v>2</v>
      </c>
      <c r="F798" s="109"/>
      <c r="G798" s="100"/>
      <c r="H798" s="9"/>
    </row>
    <row r="799" spans="2:8">
      <c r="B799" s="109">
        <v>1087</v>
      </c>
      <c r="C799" s="99">
        <f t="shared" si="73"/>
        <v>1</v>
      </c>
      <c r="D799" s="110">
        <f t="shared" si="74"/>
        <v>1</v>
      </c>
      <c r="F799" s="109"/>
      <c r="G799" s="100"/>
      <c r="H799" s="9"/>
    </row>
    <row r="800" spans="2:8">
      <c r="B800" s="109">
        <v>1089</v>
      </c>
      <c r="C800" s="99">
        <f t="shared" si="73"/>
        <v>1</v>
      </c>
      <c r="D800" s="110">
        <f t="shared" si="74"/>
        <v>0</v>
      </c>
      <c r="F800" s="109"/>
      <c r="G800" s="100"/>
      <c r="H800" s="9"/>
    </row>
    <row r="801" spans="2:8" ht="13.5" thickBot="1">
      <c r="B801" s="109">
        <v>1089</v>
      </c>
      <c r="C801" s="99">
        <f t="shared" si="73"/>
        <v>2</v>
      </c>
      <c r="D801" s="110">
        <f t="shared" si="74"/>
        <v>2</v>
      </c>
      <c r="F801" s="228"/>
      <c r="G801" s="164"/>
      <c r="H801" s="9"/>
    </row>
    <row r="802" spans="2:8">
      <c r="B802" s="109">
        <v>1102</v>
      </c>
      <c r="C802" s="99">
        <f t="shared" si="73"/>
        <v>1</v>
      </c>
      <c r="D802" s="110">
        <f t="shared" si="74"/>
        <v>1</v>
      </c>
      <c r="F802" s="106"/>
      <c r="G802" s="9"/>
      <c r="H802" s="9"/>
    </row>
    <row r="803" spans="2:8" ht="13.5" thickBot="1">
      <c r="B803" s="228">
        <v>1103</v>
      </c>
      <c r="C803" s="98">
        <f t="shared" si="73"/>
        <v>1</v>
      </c>
      <c r="D803" s="114">
        <f t="shared" si="74"/>
        <v>1</v>
      </c>
      <c r="F803" s="101"/>
      <c r="G803" s="9"/>
      <c r="H803" s="9"/>
    </row>
    <row r="804" spans="2:8">
      <c r="B804" s="106">
        <v>1108</v>
      </c>
      <c r="C804">
        <f t="shared" si="73"/>
        <v>1</v>
      </c>
      <c r="D804">
        <f t="shared" si="74"/>
        <v>0</v>
      </c>
      <c r="F804" s="106"/>
      <c r="G804" s="9"/>
      <c r="H804" s="9"/>
    </row>
    <row r="805" spans="2:8">
      <c r="B805" s="101">
        <v>1108</v>
      </c>
      <c r="C805">
        <f t="shared" si="73"/>
        <v>2</v>
      </c>
      <c r="D805">
        <f t="shared" si="74"/>
        <v>0</v>
      </c>
      <c r="F805" s="106"/>
      <c r="G805" s="9"/>
      <c r="H805" s="9"/>
    </row>
    <row r="806" spans="2:8">
      <c r="B806" s="106">
        <v>1108</v>
      </c>
      <c r="C806">
        <f t="shared" si="73"/>
        <v>3</v>
      </c>
      <c r="D806">
        <f t="shared" si="74"/>
        <v>3</v>
      </c>
      <c r="F806" s="106"/>
      <c r="G806" s="9"/>
      <c r="H806" s="9"/>
    </row>
    <row r="807" spans="2:8">
      <c r="B807" s="106">
        <v>1114</v>
      </c>
      <c r="C807">
        <f t="shared" si="73"/>
        <v>1</v>
      </c>
      <c r="D807">
        <f t="shared" si="74"/>
        <v>0</v>
      </c>
      <c r="F807" s="212"/>
      <c r="G807" s="9"/>
      <c r="H807" s="9"/>
    </row>
    <row r="808" spans="2:8">
      <c r="B808" s="106">
        <v>1114</v>
      </c>
      <c r="C808">
        <f t="shared" si="73"/>
        <v>2</v>
      </c>
      <c r="D808">
        <f t="shared" si="74"/>
        <v>0</v>
      </c>
      <c r="F808" s="106"/>
      <c r="G808" s="9"/>
      <c r="H808" s="9"/>
    </row>
    <row r="809" spans="2:8">
      <c r="B809" s="106">
        <v>1114</v>
      </c>
      <c r="C809">
        <f t="shared" si="73"/>
        <v>3</v>
      </c>
      <c r="D809">
        <f t="shared" si="74"/>
        <v>0</v>
      </c>
      <c r="F809" s="106"/>
      <c r="G809" s="9"/>
      <c r="H809" s="9"/>
    </row>
    <row r="810" spans="2:8">
      <c r="B810" s="105">
        <v>1114</v>
      </c>
      <c r="C810">
        <f t="shared" si="73"/>
        <v>4</v>
      </c>
      <c r="D810">
        <f t="shared" si="74"/>
        <v>0</v>
      </c>
      <c r="F810" s="212"/>
      <c r="G810" s="9"/>
      <c r="H810" s="9"/>
    </row>
    <row r="811" spans="2:8">
      <c r="B811" s="106">
        <v>1114</v>
      </c>
      <c r="C811">
        <f t="shared" si="73"/>
        <v>5</v>
      </c>
      <c r="D811">
        <f t="shared" si="74"/>
        <v>0</v>
      </c>
      <c r="F811" s="106"/>
      <c r="G811" s="9"/>
      <c r="H811" s="9"/>
    </row>
    <row r="812" spans="2:8">
      <c r="B812" s="106">
        <v>1114</v>
      </c>
      <c r="C812">
        <f t="shared" si="73"/>
        <v>6</v>
      </c>
      <c r="D812">
        <f t="shared" si="74"/>
        <v>0</v>
      </c>
      <c r="F812" s="106"/>
      <c r="G812" s="9"/>
      <c r="H812" s="9"/>
    </row>
    <row r="813" spans="2:8">
      <c r="B813" s="102">
        <v>1114</v>
      </c>
      <c r="C813">
        <f t="shared" si="73"/>
        <v>7</v>
      </c>
      <c r="D813">
        <f t="shared" si="74"/>
        <v>0</v>
      </c>
      <c r="F813" s="106"/>
      <c r="G813" s="9"/>
      <c r="H813" s="9"/>
    </row>
    <row r="814" spans="2:8">
      <c r="B814" s="102">
        <v>1114</v>
      </c>
      <c r="C814">
        <f t="shared" si="73"/>
        <v>8</v>
      </c>
      <c r="D814">
        <f t="shared" si="74"/>
        <v>8</v>
      </c>
      <c r="F814" s="106"/>
      <c r="G814" s="9"/>
      <c r="H814" s="9"/>
    </row>
    <row r="815" spans="2:8">
      <c r="B815" s="105">
        <v>1124</v>
      </c>
      <c r="C815">
        <f t="shared" si="73"/>
        <v>1</v>
      </c>
      <c r="D815">
        <f t="shared" si="74"/>
        <v>0</v>
      </c>
      <c r="F815" s="212"/>
      <c r="G815" s="9"/>
      <c r="H815" s="9"/>
    </row>
    <row r="816" spans="2:8">
      <c r="B816" s="105">
        <v>1124</v>
      </c>
      <c r="C816">
        <f t="shared" si="73"/>
        <v>2</v>
      </c>
      <c r="D816">
        <f t="shared" si="74"/>
        <v>0</v>
      </c>
      <c r="F816" s="106"/>
      <c r="G816" s="9"/>
      <c r="H816" s="9"/>
    </row>
    <row r="817" spans="2:8">
      <c r="B817" s="102">
        <v>1124</v>
      </c>
      <c r="C817">
        <f t="shared" si="73"/>
        <v>3</v>
      </c>
      <c r="D817">
        <f t="shared" si="74"/>
        <v>0</v>
      </c>
      <c r="F817" s="106"/>
      <c r="G817" s="9"/>
      <c r="H817" s="9"/>
    </row>
    <row r="818" spans="2:8">
      <c r="B818" s="102">
        <v>1124</v>
      </c>
      <c r="C818">
        <f t="shared" si="73"/>
        <v>4</v>
      </c>
      <c r="D818">
        <f t="shared" si="74"/>
        <v>4</v>
      </c>
      <c r="F818" s="212"/>
      <c r="G818" s="9"/>
      <c r="H818" s="9"/>
    </row>
    <row r="819" spans="2:8">
      <c r="B819" s="106">
        <v>1126</v>
      </c>
      <c r="C819">
        <f t="shared" si="73"/>
        <v>1</v>
      </c>
      <c r="D819">
        <f t="shared" si="74"/>
        <v>0</v>
      </c>
      <c r="F819" s="106"/>
      <c r="G819" s="9"/>
      <c r="H819" s="9"/>
    </row>
    <row r="820" spans="2:8">
      <c r="B820" s="106">
        <v>1126</v>
      </c>
      <c r="C820">
        <f t="shared" si="73"/>
        <v>2</v>
      </c>
      <c r="D820">
        <f t="shared" si="74"/>
        <v>0</v>
      </c>
      <c r="F820" s="106"/>
      <c r="G820" s="9"/>
      <c r="H820" s="9"/>
    </row>
    <row r="821" spans="2:8">
      <c r="B821" s="106">
        <v>1126</v>
      </c>
      <c r="C821">
        <f t="shared" si="73"/>
        <v>3</v>
      </c>
      <c r="D821">
        <f t="shared" si="74"/>
        <v>0</v>
      </c>
      <c r="F821" s="106"/>
      <c r="G821" s="9"/>
      <c r="H821" s="9"/>
    </row>
    <row r="822" spans="2:8">
      <c r="B822" s="106">
        <v>1126</v>
      </c>
      <c r="C822">
        <f t="shared" si="73"/>
        <v>4</v>
      </c>
      <c r="D822">
        <f t="shared" si="74"/>
        <v>0</v>
      </c>
      <c r="F822" s="106"/>
      <c r="G822" s="9"/>
      <c r="H822" s="9"/>
    </row>
    <row r="823" spans="2:8">
      <c r="B823" s="105">
        <v>1126</v>
      </c>
      <c r="C823">
        <f t="shared" si="73"/>
        <v>5</v>
      </c>
      <c r="D823">
        <f t="shared" si="74"/>
        <v>5</v>
      </c>
      <c r="F823" s="106"/>
      <c r="G823" s="9"/>
      <c r="H823" s="9"/>
    </row>
    <row r="824" spans="2:8">
      <c r="B824" s="106">
        <v>1138</v>
      </c>
      <c r="C824">
        <f t="shared" si="73"/>
        <v>1</v>
      </c>
      <c r="D824">
        <f t="shared" si="74"/>
        <v>1</v>
      </c>
      <c r="F824" s="106"/>
      <c r="G824" s="9"/>
      <c r="H824" s="9"/>
    </row>
    <row r="825" spans="2:8">
      <c r="B825" s="106">
        <v>1139</v>
      </c>
      <c r="C825">
        <f t="shared" si="73"/>
        <v>1</v>
      </c>
      <c r="D825">
        <f t="shared" si="74"/>
        <v>1</v>
      </c>
      <c r="F825" s="106"/>
      <c r="G825" s="9"/>
      <c r="H825" s="9"/>
    </row>
    <row r="826" spans="2:8">
      <c r="B826" s="106">
        <v>1153</v>
      </c>
      <c r="C826">
        <f t="shared" si="73"/>
        <v>1</v>
      </c>
      <c r="D826">
        <f t="shared" si="74"/>
        <v>1</v>
      </c>
      <c r="F826" s="106"/>
      <c r="G826" s="9"/>
      <c r="H826" s="9"/>
    </row>
    <row r="827" spans="2:8">
      <c r="B827" s="102">
        <v>1208</v>
      </c>
      <c r="C827">
        <f t="shared" si="73"/>
        <v>1</v>
      </c>
      <c r="D827">
        <f t="shared" si="74"/>
        <v>1</v>
      </c>
      <c r="F827" s="105"/>
      <c r="G827" s="9"/>
      <c r="H827" s="9"/>
    </row>
    <row r="828" spans="2:8">
      <c r="B828" s="106">
        <v>1218</v>
      </c>
      <c r="C828">
        <f t="shared" si="73"/>
        <v>1</v>
      </c>
      <c r="D828">
        <f t="shared" si="74"/>
        <v>0</v>
      </c>
      <c r="F828" s="106"/>
      <c r="G828" s="9"/>
      <c r="H828" s="9"/>
    </row>
    <row r="829" spans="2:8">
      <c r="B829" s="105">
        <v>1218</v>
      </c>
      <c r="C829">
        <f t="shared" si="73"/>
        <v>2</v>
      </c>
      <c r="D829">
        <f t="shared" si="74"/>
        <v>0</v>
      </c>
      <c r="F829" s="106"/>
      <c r="G829" s="9"/>
      <c r="H829" s="9"/>
    </row>
    <row r="830" spans="2:8">
      <c r="B830" s="102">
        <v>1218</v>
      </c>
      <c r="C830">
        <f t="shared" si="73"/>
        <v>3</v>
      </c>
      <c r="D830">
        <f t="shared" si="74"/>
        <v>0</v>
      </c>
      <c r="F830" s="106"/>
      <c r="G830" s="9"/>
      <c r="H830" s="9"/>
    </row>
    <row r="831" spans="2:8">
      <c r="B831" s="102">
        <v>1218</v>
      </c>
      <c r="C831">
        <f t="shared" si="73"/>
        <v>4</v>
      </c>
      <c r="D831">
        <f t="shared" si="74"/>
        <v>4</v>
      </c>
      <c r="F831" s="106"/>
      <c r="G831" s="9"/>
      <c r="H831" s="9"/>
    </row>
    <row r="832" spans="2:8">
      <c r="B832" s="212">
        <v>1219</v>
      </c>
      <c r="C832">
        <f t="shared" si="73"/>
        <v>1</v>
      </c>
      <c r="D832">
        <f t="shared" si="74"/>
        <v>1</v>
      </c>
      <c r="F832" s="106"/>
      <c r="G832" s="9"/>
      <c r="H832" s="9"/>
    </row>
    <row r="833" spans="2:8">
      <c r="B833" s="106">
        <v>1241</v>
      </c>
      <c r="C833">
        <f t="shared" si="73"/>
        <v>1</v>
      </c>
      <c r="D833">
        <f t="shared" si="74"/>
        <v>1</v>
      </c>
      <c r="F833" s="106"/>
      <c r="G833" s="9"/>
      <c r="H833" s="9"/>
    </row>
    <row r="834" spans="2:8">
      <c r="B834" s="102">
        <v>1250</v>
      </c>
      <c r="C834">
        <f t="shared" si="73"/>
        <v>1</v>
      </c>
      <c r="D834">
        <f t="shared" si="74"/>
        <v>1</v>
      </c>
      <c r="F834" s="106"/>
      <c r="G834" s="9"/>
      <c r="H834" s="9"/>
    </row>
    <row r="835" spans="2:8">
      <c r="B835" s="106">
        <v>1251</v>
      </c>
      <c r="C835">
        <f t="shared" si="73"/>
        <v>1</v>
      </c>
      <c r="D835">
        <f t="shared" si="74"/>
        <v>1</v>
      </c>
      <c r="F835" s="212"/>
      <c r="G835" s="9"/>
      <c r="H835" s="9"/>
    </row>
    <row r="836" spans="2:8">
      <c r="B836" s="106">
        <v>1259</v>
      </c>
      <c r="C836">
        <f t="shared" si="73"/>
        <v>1</v>
      </c>
      <c r="D836">
        <f t="shared" si="74"/>
        <v>1</v>
      </c>
      <c r="F836" s="106"/>
      <c r="G836" s="9"/>
      <c r="H836" s="9"/>
    </row>
    <row r="837" spans="2:8">
      <c r="B837" s="106">
        <v>1270</v>
      </c>
      <c r="C837">
        <f t="shared" ref="C837:C900" si="75">IF(B837&lt;&gt;B836,1,C836+1)</f>
        <v>1</v>
      </c>
      <c r="D837">
        <f t="shared" ref="D837:D900" si="76">IF(C837&gt;=C838,C837,0)</f>
        <v>1</v>
      </c>
      <c r="F837" s="106"/>
      <c r="G837" s="9"/>
      <c r="H837" s="9"/>
    </row>
    <row r="838" spans="2:8">
      <c r="B838" s="106">
        <v>1272</v>
      </c>
      <c r="C838">
        <f t="shared" si="75"/>
        <v>1</v>
      </c>
      <c r="D838">
        <f t="shared" si="76"/>
        <v>1</v>
      </c>
      <c r="F838" s="106"/>
      <c r="G838" s="9"/>
      <c r="H838" s="9"/>
    </row>
    <row r="839" spans="2:8">
      <c r="B839" s="105">
        <v>1276</v>
      </c>
      <c r="C839">
        <f t="shared" si="75"/>
        <v>1</v>
      </c>
      <c r="D839">
        <f t="shared" si="76"/>
        <v>1</v>
      </c>
      <c r="F839" s="106"/>
      <c r="G839" s="9"/>
      <c r="H839" s="9"/>
    </row>
    <row r="840" spans="2:8">
      <c r="B840" s="212">
        <v>1280</v>
      </c>
      <c r="C840">
        <f t="shared" si="75"/>
        <v>1</v>
      </c>
      <c r="D840">
        <f t="shared" si="76"/>
        <v>1</v>
      </c>
      <c r="F840" s="106"/>
      <c r="G840" s="9"/>
      <c r="H840" s="9"/>
    </row>
    <row r="841" spans="2:8">
      <c r="B841" s="105">
        <v>1302</v>
      </c>
      <c r="C841">
        <f t="shared" si="75"/>
        <v>1</v>
      </c>
      <c r="D841">
        <f t="shared" si="76"/>
        <v>1</v>
      </c>
      <c r="F841" s="106"/>
      <c r="G841" s="9"/>
      <c r="H841" s="9"/>
    </row>
    <row r="842" spans="2:8">
      <c r="B842" s="106">
        <v>1305</v>
      </c>
      <c r="C842">
        <f t="shared" si="75"/>
        <v>1</v>
      </c>
      <c r="D842">
        <f t="shared" si="76"/>
        <v>0</v>
      </c>
      <c r="F842" s="106"/>
      <c r="G842" s="9"/>
      <c r="H842" s="9"/>
    </row>
    <row r="843" spans="2:8">
      <c r="B843" s="106">
        <v>1305</v>
      </c>
      <c r="C843">
        <f t="shared" si="75"/>
        <v>2</v>
      </c>
      <c r="D843">
        <f t="shared" si="76"/>
        <v>0</v>
      </c>
      <c r="F843" s="105"/>
      <c r="G843" s="9"/>
      <c r="H843" s="9"/>
    </row>
    <row r="844" spans="2:8">
      <c r="B844" s="106">
        <v>1305</v>
      </c>
      <c r="C844">
        <f t="shared" si="75"/>
        <v>3</v>
      </c>
      <c r="D844">
        <f t="shared" si="76"/>
        <v>0</v>
      </c>
      <c r="F844" s="106"/>
      <c r="G844" s="9"/>
      <c r="H844" s="9"/>
    </row>
    <row r="845" spans="2:8">
      <c r="B845" s="102">
        <v>1305</v>
      </c>
      <c r="C845">
        <f t="shared" si="75"/>
        <v>4</v>
      </c>
      <c r="D845">
        <f t="shared" si="76"/>
        <v>4</v>
      </c>
      <c r="F845" s="106"/>
      <c r="G845" s="9"/>
      <c r="H845" s="9"/>
    </row>
    <row r="846" spans="2:8">
      <c r="B846" s="102">
        <v>1306</v>
      </c>
      <c r="C846">
        <f t="shared" si="75"/>
        <v>1</v>
      </c>
      <c r="D846">
        <f t="shared" si="76"/>
        <v>1</v>
      </c>
      <c r="F846" s="106"/>
      <c r="G846" s="9"/>
      <c r="H846" s="9"/>
    </row>
    <row r="847" spans="2:8">
      <c r="B847" s="106">
        <v>1311</v>
      </c>
      <c r="C847">
        <f t="shared" si="75"/>
        <v>1</v>
      </c>
      <c r="D847">
        <f t="shared" si="76"/>
        <v>1</v>
      </c>
      <c r="F847" s="106"/>
      <c r="G847" s="9"/>
      <c r="H847" s="9"/>
    </row>
    <row r="848" spans="2:8">
      <c r="B848" s="102">
        <v>1318</v>
      </c>
      <c r="C848">
        <f t="shared" si="75"/>
        <v>1</v>
      </c>
      <c r="D848">
        <f t="shared" si="76"/>
        <v>1</v>
      </c>
      <c r="F848" s="106"/>
      <c r="G848" s="9"/>
      <c r="H848" s="9"/>
    </row>
    <row r="849" spans="2:8">
      <c r="B849" s="106">
        <v>1319</v>
      </c>
      <c r="C849">
        <f t="shared" si="75"/>
        <v>1</v>
      </c>
      <c r="D849">
        <f t="shared" si="76"/>
        <v>0</v>
      </c>
      <c r="F849" s="106"/>
      <c r="G849" s="9"/>
      <c r="H849" s="9"/>
    </row>
    <row r="850" spans="2:8">
      <c r="B850" s="106">
        <v>1319</v>
      </c>
      <c r="C850">
        <f t="shared" si="75"/>
        <v>2</v>
      </c>
      <c r="D850">
        <f t="shared" si="76"/>
        <v>2</v>
      </c>
      <c r="F850" s="106"/>
      <c r="G850" s="9"/>
      <c r="H850" s="9"/>
    </row>
    <row r="851" spans="2:8">
      <c r="B851" s="106">
        <v>1323</v>
      </c>
      <c r="C851">
        <f t="shared" si="75"/>
        <v>1</v>
      </c>
      <c r="D851">
        <f t="shared" si="76"/>
        <v>1</v>
      </c>
      <c r="F851" s="105"/>
      <c r="G851" s="9"/>
      <c r="H851" s="9"/>
    </row>
    <row r="852" spans="2:8">
      <c r="B852" s="102">
        <v>1332</v>
      </c>
      <c r="C852">
        <f t="shared" si="75"/>
        <v>1</v>
      </c>
      <c r="D852">
        <f t="shared" si="76"/>
        <v>1</v>
      </c>
      <c r="F852" s="105"/>
      <c r="G852" s="9"/>
      <c r="H852" s="9"/>
    </row>
    <row r="853" spans="2:8">
      <c r="B853" s="106">
        <v>1369</v>
      </c>
      <c r="C853">
        <f t="shared" si="75"/>
        <v>1</v>
      </c>
      <c r="D853">
        <f t="shared" si="76"/>
        <v>1</v>
      </c>
      <c r="F853" s="105"/>
      <c r="G853" s="9"/>
      <c r="H853" s="9"/>
    </row>
    <row r="854" spans="2:8">
      <c r="B854" s="106">
        <v>1388</v>
      </c>
      <c r="C854">
        <f t="shared" si="75"/>
        <v>1</v>
      </c>
      <c r="D854">
        <f t="shared" si="76"/>
        <v>1</v>
      </c>
      <c r="F854" s="106"/>
      <c r="G854" s="9"/>
      <c r="H854" s="9"/>
    </row>
    <row r="855" spans="2:8">
      <c r="B855" s="106">
        <v>1391</v>
      </c>
      <c r="C855">
        <f t="shared" si="75"/>
        <v>1</v>
      </c>
      <c r="D855">
        <f t="shared" si="76"/>
        <v>1</v>
      </c>
      <c r="F855" s="106"/>
      <c r="G855" s="9"/>
      <c r="H855" s="9"/>
    </row>
    <row r="856" spans="2:8">
      <c r="B856" s="106">
        <v>1402</v>
      </c>
      <c r="C856">
        <f t="shared" si="75"/>
        <v>1</v>
      </c>
      <c r="D856">
        <f t="shared" si="76"/>
        <v>1</v>
      </c>
      <c r="F856" s="105"/>
      <c r="G856" s="9"/>
      <c r="H856" s="9"/>
    </row>
    <row r="857" spans="2:8">
      <c r="B857" s="106">
        <v>1403</v>
      </c>
      <c r="C857">
        <f t="shared" si="75"/>
        <v>1</v>
      </c>
      <c r="D857">
        <f t="shared" si="76"/>
        <v>1</v>
      </c>
      <c r="F857" s="105"/>
      <c r="G857" s="9"/>
      <c r="H857" s="9"/>
    </row>
    <row r="858" spans="2:8">
      <c r="B858" s="106">
        <v>1405</v>
      </c>
      <c r="C858">
        <f t="shared" si="75"/>
        <v>1</v>
      </c>
      <c r="D858">
        <f t="shared" si="76"/>
        <v>1</v>
      </c>
      <c r="F858" s="106"/>
      <c r="G858" s="9"/>
      <c r="H858" s="9"/>
    </row>
    <row r="859" spans="2:8">
      <c r="B859" s="106">
        <v>1425</v>
      </c>
      <c r="C859">
        <f t="shared" si="75"/>
        <v>1</v>
      </c>
      <c r="D859">
        <f t="shared" si="76"/>
        <v>1</v>
      </c>
      <c r="F859" s="106"/>
      <c r="G859" s="9"/>
      <c r="H859" s="9"/>
    </row>
    <row r="860" spans="2:8">
      <c r="B860" s="106">
        <v>1450</v>
      </c>
      <c r="C860">
        <f t="shared" si="75"/>
        <v>1</v>
      </c>
      <c r="D860">
        <f t="shared" si="76"/>
        <v>0</v>
      </c>
      <c r="F860" s="106"/>
      <c r="G860" s="9"/>
      <c r="H860" s="9"/>
    </row>
    <row r="861" spans="2:8">
      <c r="B861" s="105">
        <v>1450</v>
      </c>
      <c r="C861">
        <f t="shared" si="75"/>
        <v>2</v>
      </c>
      <c r="D861">
        <f t="shared" si="76"/>
        <v>2</v>
      </c>
      <c r="F861" s="105"/>
      <c r="G861" s="9"/>
      <c r="H861" s="9"/>
    </row>
    <row r="862" spans="2:8">
      <c r="B862" s="106">
        <v>1468</v>
      </c>
      <c r="C862">
        <f t="shared" si="75"/>
        <v>1</v>
      </c>
      <c r="D862">
        <f t="shared" si="76"/>
        <v>1</v>
      </c>
      <c r="F862" s="105"/>
      <c r="G862" s="9"/>
      <c r="H862" s="9"/>
    </row>
    <row r="863" spans="2:8">
      <c r="B863" s="106">
        <v>1501</v>
      </c>
      <c r="C863">
        <f t="shared" si="75"/>
        <v>1</v>
      </c>
      <c r="D863">
        <f t="shared" si="76"/>
        <v>1</v>
      </c>
      <c r="F863" s="212"/>
      <c r="G863" s="9"/>
      <c r="H863" s="9"/>
    </row>
    <row r="864" spans="2:8">
      <c r="B864" s="106">
        <v>1502</v>
      </c>
      <c r="C864">
        <f t="shared" si="75"/>
        <v>1</v>
      </c>
      <c r="D864">
        <f t="shared" si="76"/>
        <v>1</v>
      </c>
      <c r="F864" s="105"/>
      <c r="G864" s="9"/>
      <c r="H864" s="9"/>
    </row>
    <row r="865" spans="2:8">
      <c r="B865" s="212">
        <v>1503</v>
      </c>
      <c r="C865">
        <f t="shared" si="75"/>
        <v>1</v>
      </c>
      <c r="D865">
        <f t="shared" si="76"/>
        <v>0</v>
      </c>
      <c r="F865" s="212"/>
      <c r="G865" s="9"/>
      <c r="H865" s="9"/>
    </row>
    <row r="866" spans="2:8">
      <c r="B866" s="106">
        <v>1503</v>
      </c>
      <c r="C866">
        <f t="shared" si="75"/>
        <v>2</v>
      </c>
      <c r="D866">
        <f t="shared" si="76"/>
        <v>0</v>
      </c>
      <c r="F866" s="106"/>
      <c r="G866" s="9"/>
      <c r="H866" s="9"/>
    </row>
    <row r="867" spans="2:8">
      <c r="B867" s="106">
        <v>1503</v>
      </c>
      <c r="C867">
        <f t="shared" si="75"/>
        <v>3</v>
      </c>
      <c r="D867">
        <f t="shared" si="76"/>
        <v>0</v>
      </c>
      <c r="F867" s="106"/>
      <c r="G867" s="9"/>
      <c r="H867" s="9"/>
    </row>
    <row r="868" spans="2:8">
      <c r="B868" s="106">
        <v>1503</v>
      </c>
      <c r="C868">
        <f t="shared" si="75"/>
        <v>4</v>
      </c>
      <c r="D868">
        <f t="shared" si="76"/>
        <v>0</v>
      </c>
      <c r="F868" s="106"/>
      <c r="G868" s="9"/>
      <c r="H868" s="9"/>
    </row>
    <row r="869" spans="2:8">
      <c r="B869" s="102">
        <v>1503</v>
      </c>
      <c r="C869">
        <f t="shared" si="75"/>
        <v>5</v>
      </c>
      <c r="D869">
        <f t="shared" si="76"/>
        <v>5</v>
      </c>
      <c r="F869" s="105"/>
      <c r="G869" s="9"/>
      <c r="H869" s="9"/>
    </row>
    <row r="870" spans="2:8">
      <c r="B870" s="212">
        <v>1507</v>
      </c>
      <c r="C870">
        <f t="shared" si="75"/>
        <v>1</v>
      </c>
      <c r="D870">
        <f t="shared" si="76"/>
        <v>0</v>
      </c>
      <c r="F870" s="106"/>
      <c r="G870" s="9"/>
      <c r="H870" s="9"/>
    </row>
    <row r="871" spans="2:8">
      <c r="B871" s="102">
        <v>1507</v>
      </c>
      <c r="C871">
        <f t="shared" si="75"/>
        <v>2</v>
      </c>
      <c r="D871">
        <f t="shared" si="76"/>
        <v>2</v>
      </c>
      <c r="F871" s="212"/>
      <c r="G871" s="100"/>
      <c r="H871" s="9"/>
    </row>
    <row r="872" spans="2:8">
      <c r="B872" s="105">
        <v>1510</v>
      </c>
      <c r="C872">
        <f t="shared" si="75"/>
        <v>1</v>
      </c>
      <c r="D872">
        <f t="shared" si="76"/>
        <v>1</v>
      </c>
      <c r="F872" s="106"/>
      <c r="G872" s="9"/>
      <c r="H872" s="9"/>
    </row>
    <row r="873" spans="2:8">
      <c r="B873" s="106">
        <v>1511</v>
      </c>
      <c r="C873">
        <f t="shared" si="75"/>
        <v>1</v>
      </c>
      <c r="D873">
        <f t="shared" si="76"/>
        <v>0</v>
      </c>
      <c r="F873" s="106"/>
      <c r="G873" s="9"/>
      <c r="H873" s="9"/>
    </row>
    <row r="874" spans="2:8">
      <c r="B874" s="106">
        <v>1511</v>
      </c>
      <c r="C874">
        <f t="shared" si="75"/>
        <v>2</v>
      </c>
      <c r="D874">
        <f t="shared" si="76"/>
        <v>0</v>
      </c>
      <c r="F874" s="106"/>
      <c r="G874" s="9"/>
      <c r="H874" s="9"/>
    </row>
    <row r="875" spans="2:8">
      <c r="B875" s="106">
        <v>1511</v>
      </c>
      <c r="C875">
        <f t="shared" si="75"/>
        <v>3</v>
      </c>
      <c r="D875">
        <f t="shared" si="76"/>
        <v>0</v>
      </c>
      <c r="F875" s="106"/>
      <c r="G875" s="9"/>
      <c r="H875" s="9"/>
    </row>
    <row r="876" spans="2:8">
      <c r="B876" s="102">
        <v>1511</v>
      </c>
      <c r="C876">
        <f t="shared" si="75"/>
        <v>4</v>
      </c>
      <c r="D876">
        <f t="shared" si="76"/>
        <v>4</v>
      </c>
      <c r="F876" s="106"/>
      <c r="G876" s="9"/>
      <c r="H876" s="9"/>
    </row>
    <row r="877" spans="2:8">
      <c r="B877" s="106">
        <v>1516</v>
      </c>
      <c r="C877">
        <f t="shared" si="75"/>
        <v>1</v>
      </c>
      <c r="D877">
        <f t="shared" si="76"/>
        <v>0</v>
      </c>
      <c r="F877" s="106"/>
      <c r="G877" s="9"/>
      <c r="H877" s="9"/>
    </row>
    <row r="878" spans="2:8">
      <c r="B878" s="102">
        <v>1516</v>
      </c>
      <c r="C878">
        <f t="shared" si="75"/>
        <v>2</v>
      </c>
      <c r="D878">
        <f t="shared" si="76"/>
        <v>2</v>
      </c>
      <c r="F878" s="106"/>
      <c r="G878" s="9"/>
      <c r="H878" s="9"/>
    </row>
    <row r="879" spans="2:8">
      <c r="B879" s="106">
        <v>1519</v>
      </c>
      <c r="C879">
        <f t="shared" si="75"/>
        <v>1</v>
      </c>
      <c r="D879">
        <f t="shared" si="76"/>
        <v>0</v>
      </c>
      <c r="F879" s="106"/>
      <c r="G879" s="9"/>
      <c r="H879" s="9"/>
    </row>
    <row r="880" spans="2:8">
      <c r="B880" s="102">
        <v>1519</v>
      </c>
      <c r="C880">
        <f t="shared" si="75"/>
        <v>2</v>
      </c>
      <c r="D880">
        <f t="shared" si="76"/>
        <v>2</v>
      </c>
      <c r="F880" s="106"/>
      <c r="G880" s="9"/>
      <c r="H880" s="9"/>
    </row>
    <row r="881" spans="2:8">
      <c r="B881" s="106">
        <v>1523</v>
      </c>
      <c r="C881">
        <f t="shared" si="75"/>
        <v>1</v>
      </c>
      <c r="D881">
        <f t="shared" si="76"/>
        <v>0</v>
      </c>
      <c r="F881" s="106"/>
      <c r="G881" s="9"/>
      <c r="H881" s="9"/>
    </row>
    <row r="882" spans="2:8">
      <c r="B882" s="106">
        <v>1523</v>
      </c>
      <c r="C882">
        <f t="shared" si="75"/>
        <v>2</v>
      </c>
      <c r="D882">
        <f t="shared" si="76"/>
        <v>2</v>
      </c>
      <c r="F882" s="106"/>
      <c r="G882" s="9"/>
      <c r="H882" s="9"/>
    </row>
    <row r="883" spans="2:8">
      <c r="B883" s="106">
        <v>1533</v>
      </c>
      <c r="C883">
        <f t="shared" si="75"/>
        <v>1</v>
      </c>
      <c r="D883">
        <f t="shared" si="76"/>
        <v>1</v>
      </c>
      <c r="F883" s="106"/>
      <c r="G883" s="9"/>
      <c r="H883" s="9"/>
    </row>
    <row r="884" spans="2:8">
      <c r="B884" s="102">
        <v>1538</v>
      </c>
      <c r="C884">
        <f t="shared" si="75"/>
        <v>1</v>
      </c>
      <c r="D884">
        <f t="shared" si="76"/>
        <v>0</v>
      </c>
      <c r="F884" s="106"/>
      <c r="G884" s="9"/>
      <c r="H884" s="9"/>
    </row>
    <row r="885" spans="2:8">
      <c r="B885" s="102">
        <v>1538</v>
      </c>
      <c r="C885">
        <f t="shared" si="75"/>
        <v>2</v>
      </c>
      <c r="D885">
        <f t="shared" si="76"/>
        <v>2</v>
      </c>
      <c r="F885" s="106"/>
      <c r="G885" s="9"/>
      <c r="H885" s="9"/>
    </row>
    <row r="886" spans="2:8">
      <c r="B886" s="102">
        <v>1555</v>
      </c>
      <c r="C886">
        <f t="shared" si="75"/>
        <v>1</v>
      </c>
      <c r="D886">
        <f t="shared" si="76"/>
        <v>1</v>
      </c>
      <c r="F886" s="106"/>
      <c r="G886" s="9"/>
      <c r="H886" s="9"/>
    </row>
    <row r="887" spans="2:8">
      <c r="B887" s="102">
        <v>1561</v>
      </c>
      <c r="C887">
        <f t="shared" si="75"/>
        <v>1</v>
      </c>
      <c r="D887">
        <f t="shared" si="76"/>
        <v>1</v>
      </c>
      <c r="F887" s="212"/>
      <c r="G887" s="9"/>
      <c r="H887" s="9"/>
    </row>
    <row r="888" spans="2:8">
      <c r="B888" s="106">
        <v>1574</v>
      </c>
      <c r="C888">
        <f t="shared" si="75"/>
        <v>1</v>
      </c>
      <c r="D888">
        <f t="shared" si="76"/>
        <v>1</v>
      </c>
      <c r="F888" s="106"/>
      <c r="G888" s="9"/>
      <c r="H888" s="9"/>
    </row>
    <row r="889" spans="2:8">
      <c r="B889" s="105">
        <v>1577</v>
      </c>
      <c r="C889">
        <f t="shared" si="75"/>
        <v>1</v>
      </c>
      <c r="D889">
        <f t="shared" si="76"/>
        <v>1</v>
      </c>
      <c r="F889" s="106"/>
      <c r="G889" s="9"/>
      <c r="H889" s="9"/>
    </row>
    <row r="890" spans="2:8">
      <c r="B890" s="106">
        <v>1592</v>
      </c>
      <c r="C890">
        <f t="shared" si="75"/>
        <v>1</v>
      </c>
      <c r="D890">
        <f t="shared" si="76"/>
        <v>0</v>
      </c>
      <c r="F890" s="106"/>
      <c r="G890" s="9"/>
      <c r="H890" s="9"/>
    </row>
    <row r="891" spans="2:8">
      <c r="B891" s="106">
        <v>1592</v>
      </c>
      <c r="C891">
        <f t="shared" si="75"/>
        <v>2</v>
      </c>
      <c r="D891">
        <f t="shared" si="76"/>
        <v>0</v>
      </c>
      <c r="F891" s="106"/>
      <c r="G891" s="9"/>
      <c r="H891" s="9"/>
    </row>
    <row r="892" spans="2:8">
      <c r="B892" s="105">
        <v>1592</v>
      </c>
      <c r="C892">
        <f t="shared" si="75"/>
        <v>3</v>
      </c>
      <c r="D892">
        <f t="shared" si="76"/>
        <v>0</v>
      </c>
      <c r="F892" s="212"/>
      <c r="G892" s="9"/>
      <c r="H892" s="9"/>
    </row>
    <row r="893" spans="2:8">
      <c r="B893" s="106">
        <v>1592</v>
      </c>
      <c r="C893">
        <f t="shared" si="75"/>
        <v>4</v>
      </c>
      <c r="D893">
        <f t="shared" si="76"/>
        <v>0</v>
      </c>
      <c r="F893" s="106"/>
      <c r="G893" s="9"/>
      <c r="H893" s="9"/>
    </row>
    <row r="894" spans="2:8">
      <c r="B894" s="106">
        <v>1592</v>
      </c>
      <c r="C894">
        <f t="shared" si="75"/>
        <v>5</v>
      </c>
      <c r="D894">
        <f t="shared" si="76"/>
        <v>0</v>
      </c>
      <c r="F894" s="105"/>
      <c r="G894" s="9"/>
      <c r="H894" s="9"/>
    </row>
    <row r="895" spans="2:8">
      <c r="B895" s="102">
        <v>1592</v>
      </c>
      <c r="C895">
        <f t="shared" si="75"/>
        <v>6</v>
      </c>
      <c r="D895">
        <f t="shared" si="76"/>
        <v>6</v>
      </c>
      <c r="F895" s="106"/>
      <c r="G895" s="9"/>
      <c r="H895" s="9"/>
    </row>
    <row r="896" spans="2:8">
      <c r="B896" s="106">
        <v>1595</v>
      </c>
      <c r="C896">
        <f t="shared" si="75"/>
        <v>1</v>
      </c>
      <c r="D896">
        <f t="shared" si="76"/>
        <v>1</v>
      </c>
      <c r="F896" s="106"/>
      <c r="G896" s="9"/>
      <c r="H896" s="9"/>
    </row>
    <row r="897" spans="2:8">
      <c r="B897" s="106">
        <v>1598</v>
      </c>
      <c r="C897">
        <f t="shared" si="75"/>
        <v>1</v>
      </c>
      <c r="D897">
        <f t="shared" si="76"/>
        <v>1</v>
      </c>
      <c r="F897" s="106"/>
      <c r="G897" s="9"/>
      <c r="H897" s="9"/>
    </row>
    <row r="898" spans="2:8">
      <c r="B898" s="102">
        <v>1622</v>
      </c>
      <c r="C898">
        <f t="shared" si="75"/>
        <v>1</v>
      </c>
      <c r="D898">
        <f t="shared" si="76"/>
        <v>0</v>
      </c>
      <c r="F898" s="106"/>
      <c r="G898" s="9"/>
      <c r="H898" s="9"/>
    </row>
    <row r="899" spans="2:8">
      <c r="B899" s="102">
        <v>1622</v>
      </c>
      <c r="C899">
        <f t="shared" si="75"/>
        <v>2</v>
      </c>
      <c r="D899">
        <f t="shared" si="76"/>
        <v>2</v>
      </c>
      <c r="F899" s="106"/>
      <c r="G899" s="9"/>
      <c r="H899" s="9"/>
    </row>
    <row r="900" spans="2:8">
      <c r="B900" s="106">
        <v>1625</v>
      </c>
      <c r="C900">
        <f t="shared" si="75"/>
        <v>1</v>
      </c>
      <c r="D900">
        <f t="shared" si="76"/>
        <v>0</v>
      </c>
      <c r="F900" s="106"/>
      <c r="G900" s="9"/>
      <c r="H900" s="9"/>
    </row>
    <row r="901" spans="2:8">
      <c r="B901" s="105">
        <v>1625</v>
      </c>
      <c r="C901">
        <f t="shared" ref="C901:C964" si="77">IF(B901&lt;&gt;B900,1,C900+1)</f>
        <v>2</v>
      </c>
      <c r="D901">
        <f t="shared" ref="D901:D964" si="78">IF(C901&gt;=C902,C901,0)</f>
        <v>0</v>
      </c>
      <c r="F901" s="106"/>
      <c r="G901" s="9"/>
      <c r="H901" s="9"/>
    </row>
    <row r="902" spans="2:8">
      <c r="B902" s="102">
        <v>1625</v>
      </c>
      <c r="C902">
        <f t="shared" si="77"/>
        <v>3</v>
      </c>
      <c r="D902">
        <f t="shared" si="78"/>
        <v>0</v>
      </c>
      <c r="F902" s="212"/>
      <c r="G902" s="9"/>
      <c r="H902" s="9"/>
    </row>
    <row r="903" spans="2:8">
      <c r="B903" s="102">
        <v>1625</v>
      </c>
      <c r="C903">
        <f t="shared" si="77"/>
        <v>4</v>
      </c>
      <c r="D903">
        <f t="shared" si="78"/>
        <v>4</v>
      </c>
      <c r="F903" s="106"/>
      <c r="G903" s="9"/>
      <c r="H903" s="9"/>
    </row>
    <row r="904" spans="2:8">
      <c r="B904" s="102">
        <v>1629</v>
      </c>
      <c r="C904">
        <f t="shared" si="77"/>
        <v>1</v>
      </c>
      <c r="D904">
        <f t="shared" si="78"/>
        <v>1</v>
      </c>
      <c r="F904" s="106"/>
      <c r="G904" s="9"/>
      <c r="H904" s="9"/>
    </row>
    <row r="905" spans="2:8">
      <c r="B905" s="106">
        <v>1646</v>
      </c>
      <c r="C905">
        <f t="shared" si="77"/>
        <v>1</v>
      </c>
      <c r="D905">
        <f t="shared" si="78"/>
        <v>1</v>
      </c>
      <c r="F905" s="106"/>
      <c r="G905" s="9"/>
      <c r="H905" s="9"/>
    </row>
    <row r="906" spans="2:8">
      <c r="B906" s="106">
        <v>1647</v>
      </c>
      <c r="C906">
        <f t="shared" si="77"/>
        <v>1</v>
      </c>
      <c r="D906">
        <f t="shared" si="78"/>
        <v>1</v>
      </c>
      <c r="F906" s="106"/>
      <c r="G906" s="9"/>
      <c r="H906" s="9"/>
    </row>
    <row r="907" spans="2:8">
      <c r="B907" s="212">
        <v>1648</v>
      </c>
      <c r="C907">
        <f t="shared" si="77"/>
        <v>1</v>
      </c>
      <c r="D907">
        <f t="shared" si="78"/>
        <v>1</v>
      </c>
      <c r="F907" s="106"/>
      <c r="G907" s="9"/>
      <c r="H907" s="9"/>
    </row>
    <row r="908" spans="2:8">
      <c r="B908" s="106">
        <v>1649</v>
      </c>
      <c r="C908">
        <f t="shared" si="77"/>
        <v>1</v>
      </c>
      <c r="D908">
        <f t="shared" si="78"/>
        <v>0</v>
      </c>
      <c r="F908" s="105"/>
      <c r="G908" s="9"/>
      <c r="H908" s="9"/>
    </row>
    <row r="909" spans="2:8">
      <c r="B909" s="102">
        <v>1649</v>
      </c>
      <c r="C909">
        <f t="shared" si="77"/>
        <v>2</v>
      </c>
      <c r="D909">
        <f t="shared" si="78"/>
        <v>2</v>
      </c>
      <c r="F909" s="106"/>
      <c r="G909" s="9"/>
      <c r="H909" s="9"/>
    </row>
    <row r="910" spans="2:8">
      <c r="B910" s="102">
        <v>1676</v>
      </c>
      <c r="C910">
        <f t="shared" si="77"/>
        <v>1</v>
      </c>
      <c r="D910">
        <f t="shared" si="78"/>
        <v>1</v>
      </c>
      <c r="F910" s="106"/>
      <c r="G910" s="9"/>
      <c r="H910" s="9"/>
    </row>
    <row r="911" spans="2:8">
      <c r="B911" s="212">
        <v>1680</v>
      </c>
      <c r="C911">
        <f t="shared" si="77"/>
        <v>1</v>
      </c>
      <c r="D911">
        <f t="shared" si="78"/>
        <v>0</v>
      </c>
      <c r="F911" s="106"/>
      <c r="G911" s="9"/>
      <c r="H911" s="9"/>
    </row>
    <row r="912" spans="2:8">
      <c r="B912" s="105">
        <v>1680</v>
      </c>
      <c r="C912">
        <f t="shared" si="77"/>
        <v>2</v>
      </c>
      <c r="D912">
        <f t="shared" si="78"/>
        <v>2</v>
      </c>
      <c r="F912" s="106"/>
      <c r="G912" s="9"/>
      <c r="H912" s="9"/>
    </row>
    <row r="913" spans="2:8">
      <c r="B913" s="106">
        <v>1700</v>
      </c>
      <c r="C913">
        <f t="shared" si="77"/>
        <v>1</v>
      </c>
      <c r="D913">
        <f t="shared" si="78"/>
        <v>1</v>
      </c>
      <c r="F913" s="106"/>
      <c r="G913" s="9"/>
      <c r="H913" s="9"/>
    </row>
    <row r="914" spans="2:8">
      <c r="B914" s="106">
        <v>1712</v>
      </c>
      <c r="C914">
        <f t="shared" si="77"/>
        <v>1</v>
      </c>
      <c r="D914">
        <f t="shared" si="78"/>
        <v>1</v>
      </c>
      <c r="F914" s="105"/>
      <c r="G914" s="9"/>
      <c r="H914" s="9"/>
    </row>
    <row r="915" spans="2:8">
      <c r="B915" s="106">
        <v>1714</v>
      </c>
      <c r="C915">
        <f t="shared" si="77"/>
        <v>1</v>
      </c>
      <c r="D915">
        <f t="shared" si="78"/>
        <v>0</v>
      </c>
      <c r="F915" s="106"/>
      <c r="G915" s="9"/>
      <c r="H915" s="9"/>
    </row>
    <row r="916" spans="2:8">
      <c r="B916" s="102">
        <v>1714</v>
      </c>
      <c r="C916">
        <f t="shared" si="77"/>
        <v>2</v>
      </c>
      <c r="D916">
        <f t="shared" si="78"/>
        <v>2</v>
      </c>
      <c r="F916" s="106"/>
      <c r="G916" s="9"/>
      <c r="H916" s="9"/>
    </row>
    <row r="917" spans="2:8">
      <c r="B917" s="106">
        <v>1717</v>
      </c>
      <c r="C917">
        <f t="shared" si="77"/>
        <v>1</v>
      </c>
      <c r="D917">
        <f t="shared" si="78"/>
        <v>0</v>
      </c>
      <c r="F917" s="106"/>
      <c r="G917" s="9"/>
      <c r="H917" s="9"/>
    </row>
    <row r="918" spans="2:8">
      <c r="B918" s="102">
        <v>1717</v>
      </c>
      <c r="C918">
        <f t="shared" si="77"/>
        <v>2</v>
      </c>
      <c r="D918">
        <f t="shared" si="78"/>
        <v>0</v>
      </c>
      <c r="F918" s="106"/>
      <c r="G918" s="9"/>
      <c r="H918" s="9"/>
    </row>
    <row r="919" spans="2:8">
      <c r="B919" s="102">
        <v>1717</v>
      </c>
      <c r="C919">
        <f t="shared" si="77"/>
        <v>3</v>
      </c>
      <c r="D919">
        <f t="shared" si="78"/>
        <v>3</v>
      </c>
      <c r="F919" s="105"/>
      <c r="G919" s="9"/>
      <c r="H919" s="9"/>
    </row>
    <row r="920" spans="2:8">
      <c r="B920" s="106">
        <v>1718</v>
      </c>
      <c r="C920">
        <f t="shared" si="77"/>
        <v>1</v>
      </c>
      <c r="D920">
        <f t="shared" si="78"/>
        <v>0</v>
      </c>
      <c r="F920" s="212"/>
      <c r="G920" s="9"/>
      <c r="H920" s="9"/>
    </row>
    <row r="921" spans="2:8">
      <c r="B921" s="102">
        <v>1718</v>
      </c>
      <c r="C921">
        <f t="shared" si="77"/>
        <v>2</v>
      </c>
      <c r="D921">
        <f t="shared" si="78"/>
        <v>2</v>
      </c>
      <c r="F921" s="106"/>
      <c r="G921" s="100"/>
      <c r="H921" s="9"/>
    </row>
    <row r="922" spans="2:8">
      <c r="B922" s="102">
        <v>1726</v>
      </c>
      <c r="C922">
        <f t="shared" si="77"/>
        <v>1</v>
      </c>
      <c r="D922">
        <f t="shared" si="78"/>
        <v>1</v>
      </c>
      <c r="F922" s="105"/>
      <c r="G922" s="9"/>
      <c r="H922" s="9"/>
    </row>
    <row r="923" spans="2:8">
      <c r="B923" s="102">
        <v>1730</v>
      </c>
      <c r="C923">
        <f t="shared" si="77"/>
        <v>1</v>
      </c>
      <c r="D923">
        <f t="shared" si="78"/>
        <v>1</v>
      </c>
      <c r="F923" s="106"/>
      <c r="G923" s="9"/>
      <c r="H923" s="9"/>
    </row>
    <row r="924" spans="2:8">
      <c r="B924" s="106">
        <v>1732</v>
      </c>
      <c r="C924">
        <f t="shared" si="77"/>
        <v>1</v>
      </c>
      <c r="D924">
        <f t="shared" si="78"/>
        <v>0</v>
      </c>
      <c r="F924" s="106"/>
      <c r="G924" s="9"/>
      <c r="H924" s="9"/>
    </row>
    <row r="925" spans="2:8">
      <c r="B925" s="102">
        <v>1732</v>
      </c>
      <c r="C925">
        <f t="shared" si="77"/>
        <v>2</v>
      </c>
      <c r="D925">
        <f t="shared" si="78"/>
        <v>2</v>
      </c>
      <c r="F925" s="106"/>
      <c r="G925" s="9"/>
      <c r="H925" s="9"/>
    </row>
    <row r="926" spans="2:8">
      <c r="B926" s="102">
        <v>1747</v>
      </c>
      <c r="C926">
        <f t="shared" si="77"/>
        <v>1</v>
      </c>
      <c r="D926">
        <f t="shared" si="78"/>
        <v>1</v>
      </c>
      <c r="F926" s="106"/>
      <c r="G926" s="9"/>
      <c r="H926" s="9"/>
    </row>
    <row r="927" spans="2:8">
      <c r="B927" s="106">
        <v>1756</v>
      </c>
      <c r="C927">
        <f t="shared" si="77"/>
        <v>1</v>
      </c>
      <c r="D927">
        <f t="shared" si="78"/>
        <v>1</v>
      </c>
      <c r="F927" s="106"/>
      <c r="G927" s="9"/>
      <c r="H927" s="9"/>
    </row>
    <row r="928" spans="2:8">
      <c r="B928" s="106">
        <v>1771</v>
      </c>
      <c r="C928">
        <f t="shared" si="77"/>
        <v>1</v>
      </c>
      <c r="D928">
        <f t="shared" si="78"/>
        <v>0</v>
      </c>
      <c r="F928" s="106"/>
      <c r="G928" s="9"/>
      <c r="H928" s="9"/>
    </row>
    <row r="929" spans="2:8">
      <c r="B929" s="102">
        <v>1771</v>
      </c>
      <c r="C929">
        <f t="shared" si="77"/>
        <v>2</v>
      </c>
      <c r="D929">
        <f t="shared" si="78"/>
        <v>0</v>
      </c>
      <c r="F929" s="106"/>
      <c r="G929" s="9"/>
      <c r="H929" s="9"/>
    </row>
    <row r="930" spans="2:8">
      <c r="B930" s="102">
        <v>1771</v>
      </c>
      <c r="C930">
        <f t="shared" si="77"/>
        <v>3</v>
      </c>
      <c r="D930">
        <f t="shared" si="78"/>
        <v>3</v>
      </c>
      <c r="F930" s="106"/>
      <c r="G930" s="9"/>
      <c r="H930" s="9"/>
    </row>
    <row r="931" spans="2:8">
      <c r="B931" s="106">
        <v>1806</v>
      </c>
      <c r="C931">
        <f t="shared" si="77"/>
        <v>1</v>
      </c>
      <c r="D931">
        <f t="shared" si="78"/>
        <v>0</v>
      </c>
      <c r="F931" s="105"/>
      <c r="G931" s="9"/>
      <c r="H931" s="9"/>
    </row>
    <row r="932" spans="2:8">
      <c r="B932" s="102">
        <v>1806</v>
      </c>
      <c r="C932">
        <f t="shared" si="77"/>
        <v>2</v>
      </c>
      <c r="D932">
        <f t="shared" si="78"/>
        <v>2</v>
      </c>
      <c r="F932" s="106"/>
      <c r="G932" s="9"/>
      <c r="H932" s="9"/>
    </row>
    <row r="933" spans="2:8">
      <c r="B933" s="106">
        <v>1816</v>
      </c>
      <c r="C933">
        <f t="shared" si="77"/>
        <v>1</v>
      </c>
      <c r="D933">
        <f t="shared" si="78"/>
        <v>0</v>
      </c>
      <c r="F933" s="106"/>
      <c r="G933" s="9"/>
      <c r="H933" s="9"/>
    </row>
    <row r="934" spans="2:8">
      <c r="B934" s="106">
        <v>1816</v>
      </c>
      <c r="C934">
        <f t="shared" si="77"/>
        <v>2</v>
      </c>
      <c r="D934">
        <f t="shared" si="78"/>
        <v>2</v>
      </c>
      <c r="F934" s="106"/>
      <c r="G934" s="9"/>
      <c r="H934" s="9"/>
    </row>
    <row r="935" spans="2:8">
      <c r="B935" s="106">
        <v>1824</v>
      </c>
      <c r="C935">
        <f t="shared" si="77"/>
        <v>1</v>
      </c>
      <c r="D935">
        <f t="shared" si="78"/>
        <v>1</v>
      </c>
      <c r="F935" s="105"/>
      <c r="G935" s="9"/>
      <c r="H935" s="9"/>
    </row>
    <row r="936" spans="2:8">
      <c r="B936" s="102">
        <v>1868</v>
      </c>
      <c r="C936">
        <f t="shared" si="77"/>
        <v>1</v>
      </c>
      <c r="D936">
        <f t="shared" si="78"/>
        <v>0</v>
      </c>
      <c r="F936" s="105"/>
      <c r="G936" s="9"/>
      <c r="H936" s="9"/>
    </row>
    <row r="937" spans="2:8">
      <c r="B937" s="102">
        <v>1868</v>
      </c>
      <c r="C937">
        <f t="shared" si="77"/>
        <v>2</v>
      </c>
      <c r="D937">
        <f t="shared" si="78"/>
        <v>2</v>
      </c>
      <c r="F937" s="106"/>
      <c r="G937" s="9"/>
      <c r="H937" s="9"/>
    </row>
    <row r="938" spans="2:8">
      <c r="B938" s="106">
        <v>1902</v>
      </c>
      <c r="C938">
        <f t="shared" si="77"/>
        <v>1</v>
      </c>
      <c r="D938">
        <f t="shared" si="78"/>
        <v>0</v>
      </c>
      <c r="F938" s="106"/>
      <c r="G938" s="9"/>
      <c r="H938" s="9"/>
    </row>
    <row r="939" spans="2:8">
      <c r="B939" s="106">
        <v>1902</v>
      </c>
      <c r="C939">
        <f t="shared" si="77"/>
        <v>2</v>
      </c>
      <c r="D939">
        <f t="shared" si="78"/>
        <v>0</v>
      </c>
      <c r="F939" s="106"/>
      <c r="G939" s="9"/>
      <c r="H939" s="9"/>
    </row>
    <row r="940" spans="2:8">
      <c r="B940" s="102">
        <v>1902</v>
      </c>
      <c r="C940">
        <f t="shared" si="77"/>
        <v>3</v>
      </c>
      <c r="D940">
        <f t="shared" si="78"/>
        <v>0</v>
      </c>
      <c r="F940" s="106"/>
      <c r="G940" s="9"/>
      <c r="H940" s="9"/>
    </row>
    <row r="941" spans="2:8">
      <c r="B941" s="102">
        <v>1902</v>
      </c>
      <c r="C941">
        <f t="shared" si="77"/>
        <v>4</v>
      </c>
      <c r="D941">
        <f t="shared" si="78"/>
        <v>4</v>
      </c>
      <c r="F941" s="106"/>
      <c r="G941" s="9"/>
      <c r="H941" s="9"/>
    </row>
    <row r="942" spans="2:8">
      <c r="B942" s="102">
        <v>1918</v>
      </c>
      <c r="C942">
        <f t="shared" si="77"/>
        <v>1</v>
      </c>
      <c r="D942">
        <f t="shared" si="78"/>
        <v>0</v>
      </c>
      <c r="F942" s="106"/>
      <c r="G942" s="9"/>
      <c r="H942" s="9"/>
    </row>
    <row r="943" spans="2:8">
      <c r="B943" s="102">
        <v>1918</v>
      </c>
      <c r="C943">
        <f t="shared" si="77"/>
        <v>2</v>
      </c>
      <c r="D943">
        <f t="shared" si="78"/>
        <v>2</v>
      </c>
      <c r="F943" s="105"/>
      <c r="G943" s="9"/>
      <c r="H943" s="9"/>
    </row>
    <row r="944" spans="2:8">
      <c r="B944" s="102">
        <v>1922</v>
      </c>
      <c r="C944">
        <f t="shared" si="77"/>
        <v>1</v>
      </c>
      <c r="D944">
        <f t="shared" si="78"/>
        <v>1</v>
      </c>
      <c r="F944" s="106"/>
      <c r="G944" s="9"/>
      <c r="H944" s="9"/>
    </row>
    <row r="945" spans="2:8">
      <c r="B945" s="102">
        <v>1923</v>
      </c>
      <c r="C945">
        <f t="shared" si="77"/>
        <v>1</v>
      </c>
      <c r="D945">
        <f t="shared" si="78"/>
        <v>1</v>
      </c>
      <c r="F945" s="106"/>
      <c r="G945" s="9"/>
      <c r="H945" s="9"/>
    </row>
    <row r="946" spans="2:8">
      <c r="B946" s="106">
        <v>1983</v>
      </c>
      <c r="C946">
        <f t="shared" si="77"/>
        <v>1</v>
      </c>
      <c r="D946">
        <f t="shared" si="78"/>
        <v>1</v>
      </c>
      <c r="F946" s="106"/>
      <c r="G946" s="9"/>
      <c r="H946" s="9"/>
    </row>
    <row r="947" spans="2:8">
      <c r="B947" s="102">
        <v>1986</v>
      </c>
      <c r="C947">
        <f t="shared" si="77"/>
        <v>1</v>
      </c>
      <c r="D947">
        <f t="shared" si="78"/>
        <v>1</v>
      </c>
      <c r="F947" s="106"/>
      <c r="G947" s="9"/>
      <c r="H947" s="9"/>
    </row>
    <row r="948" spans="2:8">
      <c r="B948" s="102">
        <v>1987</v>
      </c>
      <c r="C948">
        <f t="shared" si="77"/>
        <v>1</v>
      </c>
      <c r="D948">
        <f t="shared" si="78"/>
        <v>1</v>
      </c>
      <c r="F948" s="106"/>
      <c r="G948" s="9"/>
      <c r="H948" s="9"/>
    </row>
    <row r="949" spans="2:8">
      <c r="B949" s="106">
        <v>2016</v>
      </c>
      <c r="C949">
        <f t="shared" si="77"/>
        <v>1</v>
      </c>
      <c r="D949">
        <f t="shared" si="78"/>
        <v>0</v>
      </c>
      <c r="F949" s="106"/>
      <c r="G949" s="9"/>
      <c r="H949" s="9"/>
    </row>
    <row r="950" spans="2:8">
      <c r="B950" s="102">
        <v>2016</v>
      </c>
      <c r="C950">
        <f t="shared" si="77"/>
        <v>2</v>
      </c>
      <c r="D950">
        <f t="shared" si="78"/>
        <v>2</v>
      </c>
      <c r="F950" s="212"/>
      <c r="G950" s="9"/>
      <c r="H950" s="9"/>
    </row>
    <row r="951" spans="2:8">
      <c r="B951" s="102">
        <v>2039</v>
      </c>
      <c r="C951">
        <f t="shared" si="77"/>
        <v>1</v>
      </c>
      <c r="D951">
        <f t="shared" si="78"/>
        <v>1</v>
      </c>
      <c r="F951" s="106"/>
      <c r="G951" s="9"/>
      <c r="H951" s="9"/>
    </row>
    <row r="952" spans="2:8">
      <c r="B952" s="102">
        <v>2041</v>
      </c>
      <c r="C952">
        <f t="shared" si="77"/>
        <v>1</v>
      </c>
      <c r="D952">
        <f t="shared" si="78"/>
        <v>1</v>
      </c>
      <c r="F952" s="106"/>
      <c r="G952" s="9"/>
      <c r="H952" s="9"/>
    </row>
    <row r="953" spans="2:8">
      <c r="B953" s="106">
        <v>2046</v>
      </c>
      <c r="C953">
        <f t="shared" si="77"/>
        <v>1</v>
      </c>
      <c r="D953">
        <f t="shared" si="78"/>
        <v>1</v>
      </c>
      <c r="F953" s="106"/>
      <c r="G953" s="9"/>
      <c r="H953" s="9"/>
    </row>
    <row r="954" spans="2:8">
      <c r="B954" s="106">
        <v>2054</v>
      </c>
      <c r="C954">
        <f t="shared" si="77"/>
        <v>1</v>
      </c>
      <c r="D954">
        <f t="shared" si="78"/>
        <v>1</v>
      </c>
      <c r="F954" s="212"/>
      <c r="G954" s="9"/>
      <c r="H954" s="9"/>
    </row>
    <row r="955" spans="2:8">
      <c r="B955" s="105">
        <v>2056</v>
      </c>
      <c r="C955">
        <f t="shared" si="77"/>
        <v>1</v>
      </c>
      <c r="D955">
        <f t="shared" si="78"/>
        <v>0</v>
      </c>
      <c r="F955" s="106"/>
      <c r="G955" s="9"/>
      <c r="H955" s="9"/>
    </row>
    <row r="956" spans="2:8">
      <c r="B956" s="106">
        <v>2056</v>
      </c>
      <c r="C956">
        <f t="shared" si="77"/>
        <v>2</v>
      </c>
      <c r="D956">
        <f t="shared" si="78"/>
        <v>0</v>
      </c>
      <c r="F956" s="106"/>
      <c r="G956" s="9"/>
      <c r="H956" s="9"/>
    </row>
    <row r="957" spans="2:8">
      <c r="B957" s="102">
        <v>2056</v>
      </c>
      <c r="C957">
        <f t="shared" si="77"/>
        <v>3</v>
      </c>
      <c r="D957">
        <f t="shared" si="78"/>
        <v>0</v>
      </c>
      <c r="F957" s="106"/>
      <c r="G957" s="9"/>
      <c r="H957" s="9"/>
    </row>
    <row r="958" spans="2:8">
      <c r="B958" s="102">
        <v>2056</v>
      </c>
      <c r="C958">
        <f t="shared" si="77"/>
        <v>4</v>
      </c>
      <c r="D958">
        <f t="shared" si="78"/>
        <v>4</v>
      </c>
      <c r="F958" s="106"/>
      <c r="G958" s="9"/>
      <c r="H958" s="9"/>
    </row>
    <row r="959" spans="2:8">
      <c r="B959" s="106">
        <v>2062</v>
      </c>
      <c r="C959">
        <f t="shared" si="77"/>
        <v>1</v>
      </c>
      <c r="D959">
        <f t="shared" si="78"/>
        <v>1</v>
      </c>
      <c r="F959" s="106"/>
      <c r="G959" s="9"/>
      <c r="H959" s="9"/>
    </row>
    <row r="960" spans="2:8">
      <c r="B960" s="106">
        <v>2068</v>
      </c>
      <c r="C960">
        <f t="shared" si="77"/>
        <v>1</v>
      </c>
      <c r="D960">
        <f t="shared" si="78"/>
        <v>1</v>
      </c>
      <c r="F960" s="106"/>
      <c r="G960" s="9"/>
      <c r="H960" s="9"/>
    </row>
    <row r="961" spans="2:8">
      <c r="B961" s="106">
        <v>2081</v>
      </c>
      <c r="C961">
        <f t="shared" si="77"/>
        <v>1</v>
      </c>
      <c r="D961">
        <f t="shared" si="78"/>
        <v>1</v>
      </c>
      <c r="F961" s="106"/>
      <c r="G961" s="9"/>
      <c r="H961" s="9"/>
    </row>
    <row r="962" spans="2:8">
      <c r="B962" s="102">
        <v>2122</v>
      </c>
      <c r="C962">
        <f t="shared" si="77"/>
        <v>1</v>
      </c>
      <c r="D962">
        <f t="shared" si="78"/>
        <v>1</v>
      </c>
      <c r="F962" s="106"/>
      <c r="G962" s="9"/>
      <c r="H962" s="9"/>
    </row>
    <row r="963" spans="2:8">
      <c r="B963" s="102">
        <v>2130</v>
      </c>
      <c r="C963">
        <f t="shared" si="77"/>
        <v>1</v>
      </c>
      <c r="D963">
        <f t="shared" si="78"/>
        <v>1</v>
      </c>
      <c r="F963" s="106"/>
      <c r="G963" s="9"/>
      <c r="H963" s="9"/>
    </row>
    <row r="964" spans="2:8">
      <c r="B964" s="102">
        <v>2137</v>
      </c>
      <c r="C964">
        <f t="shared" si="77"/>
        <v>1</v>
      </c>
      <c r="D964">
        <f t="shared" si="78"/>
        <v>1</v>
      </c>
      <c r="F964" s="105"/>
      <c r="G964" s="9"/>
      <c r="H964" s="9"/>
    </row>
    <row r="965" spans="2:8">
      <c r="B965" s="106">
        <v>2165</v>
      </c>
      <c r="C965">
        <f t="shared" ref="C965:C995" si="79">IF(B965&lt;&gt;B964,1,C964+1)</f>
        <v>1</v>
      </c>
      <c r="D965">
        <f t="shared" ref="D965:D995" si="80">IF(C965&gt;=C966,C965,0)</f>
        <v>1</v>
      </c>
      <c r="F965" s="106"/>
      <c r="G965" s="9"/>
      <c r="H965" s="9"/>
    </row>
    <row r="966" spans="2:8">
      <c r="B966" s="106">
        <v>2166</v>
      </c>
      <c r="C966">
        <f t="shared" si="79"/>
        <v>1</v>
      </c>
      <c r="D966">
        <f t="shared" si="80"/>
        <v>0</v>
      </c>
      <c r="F966" s="106"/>
      <c r="G966" s="9"/>
      <c r="H966" s="9"/>
    </row>
    <row r="967" spans="2:8">
      <c r="B967" s="106">
        <v>2166</v>
      </c>
      <c r="C967">
        <f t="shared" si="79"/>
        <v>2</v>
      </c>
      <c r="D967">
        <f t="shared" si="80"/>
        <v>2</v>
      </c>
      <c r="F967" s="106"/>
      <c r="G967" s="9"/>
      <c r="H967" s="9"/>
    </row>
    <row r="968" spans="2:8">
      <c r="B968" s="106">
        <v>2171</v>
      </c>
      <c r="C968">
        <f t="shared" si="79"/>
        <v>1</v>
      </c>
      <c r="D968">
        <f t="shared" si="80"/>
        <v>1</v>
      </c>
      <c r="F968" s="106"/>
      <c r="G968" s="9"/>
      <c r="H968" s="9"/>
    </row>
    <row r="969" spans="2:8">
      <c r="B969" s="102">
        <v>2185</v>
      </c>
      <c r="C969">
        <f t="shared" si="79"/>
        <v>1</v>
      </c>
      <c r="D969">
        <f t="shared" si="80"/>
        <v>1</v>
      </c>
      <c r="F969" s="105"/>
      <c r="G969" s="9"/>
      <c r="H969" s="9"/>
    </row>
    <row r="970" spans="2:8">
      <c r="B970" s="106">
        <v>2194</v>
      </c>
      <c r="C970">
        <f t="shared" si="79"/>
        <v>1</v>
      </c>
      <c r="D970">
        <f t="shared" si="80"/>
        <v>1</v>
      </c>
      <c r="F970" s="106"/>
      <c r="G970" s="9"/>
      <c r="H970" s="9"/>
    </row>
    <row r="971" spans="2:8">
      <c r="B971" s="105">
        <v>2272</v>
      </c>
      <c r="C971">
        <f t="shared" si="79"/>
        <v>1</v>
      </c>
      <c r="D971">
        <f t="shared" si="80"/>
        <v>1</v>
      </c>
      <c r="F971" s="106"/>
      <c r="G971" s="9"/>
      <c r="H971" s="9"/>
    </row>
    <row r="972" spans="2:8">
      <c r="B972" s="106">
        <v>2335</v>
      </c>
      <c r="C972">
        <f t="shared" si="79"/>
        <v>1</v>
      </c>
      <c r="D972">
        <f t="shared" si="80"/>
        <v>1</v>
      </c>
      <c r="F972" s="212"/>
      <c r="G972" s="9"/>
      <c r="H972" s="9"/>
    </row>
    <row r="973" spans="2:8">
      <c r="B973" s="106">
        <v>2337</v>
      </c>
      <c r="C973">
        <f t="shared" si="79"/>
        <v>1</v>
      </c>
      <c r="D973">
        <f t="shared" si="80"/>
        <v>0</v>
      </c>
      <c r="F973" s="106"/>
      <c r="G973" s="9"/>
      <c r="H973" s="9"/>
    </row>
    <row r="974" spans="2:8">
      <c r="B974" s="102">
        <v>2337</v>
      </c>
      <c r="C974">
        <f t="shared" si="79"/>
        <v>2</v>
      </c>
      <c r="D974">
        <f t="shared" si="80"/>
        <v>2</v>
      </c>
      <c r="F974" s="106"/>
      <c r="G974" s="9"/>
      <c r="H974" s="9"/>
    </row>
    <row r="975" spans="2:8">
      <c r="B975" s="105">
        <v>2340</v>
      </c>
      <c r="C975">
        <f t="shared" si="79"/>
        <v>1</v>
      </c>
      <c r="D975">
        <f t="shared" si="80"/>
        <v>1</v>
      </c>
      <c r="F975" s="106"/>
      <c r="G975" s="9"/>
      <c r="H975" s="9"/>
    </row>
    <row r="976" spans="2:8">
      <c r="B976" s="106">
        <v>2344</v>
      </c>
      <c r="C976">
        <f t="shared" si="79"/>
        <v>1</v>
      </c>
      <c r="D976">
        <f t="shared" si="80"/>
        <v>1</v>
      </c>
      <c r="F976" s="106"/>
      <c r="G976" s="9"/>
      <c r="H976" s="9"/>
    </row>
    <row r="977" spans="2:8">
      <c r="B977" s="102">
        <v>2377</v>
      </c>
      <c r="C977">
        <f t="shared" si="79"/>
        <v>1</v>
      </c>
      <c r="D977">
        <f t="shared" si="80"/>
        <v>1</v>
      </c>
      <c r="F977" s="106"/>
      <c r="G977" s="9"/>
      <c r="H977" s="9"/>
    </row>
    <row r="978" spans="2:8">
      <c r="B978" s="102">
        <v>2415</v>
      </c>
      <c r="C978">
        <f t="shared" si="79"/>
        <v>1</v>
      </c>
      <c r="D978">
        <f t="shared" si="80"/>
        <v>1</v>
      </c>
      <c r="F978" s="106"/>
      <c r="G978" s="9"/>
      <c r="H978" s="9"/>
    </row>
    <row r="979" spans="2:8">
      <c r="B979" s="102">
        <v>2429</v>
      </c>
      <c r="C979">
        <f t="shared" si="79"/>
        <v>1</v>
      </c>
      <c r="D979">
        <f t="shared" si="80"/>
        <v>1</v>
      </c>
      <c r="F979" s="106"/>
      <c r="G979" s="9"/>
      <c r="H979" s="9"/>
    </row>
    <row r="980" spans="2:8">
      <c r="B980" s="106">
        <v>2591</v>
      </c>
      <c r="C980">
        <f t="shared" si="79"/>
        <v>1</v>
      </c>
      <c r="D980">
        <f t="shared" si="80"/>
        <v>1</v>
      </c>
      <c r="F980" s="106"/>
      <c r="G980" s="9"/>
      <c r="H980" s="9"/>
    </row>
    <row r="981" spans="2:8">
      <c r="B981" s="102">
        <v>2612</v>
      </c>
      <c r="C981">
        <f t="shared" si="79"/>
        <v>1</v>
      </c>
      <c r="D981">
        <f t="shared" si="80"/>
        <v>1</v>
      </c>
      <c r="F981" s="106"/>
      <c r="G981" s="9"/>
      <c r="H981" s="9"/>
    </row>
    <row r="982" spans="2:8">
      <c r="B982" s="102">
        <v>2619</v>
      </c>
      <c r="C982">
        <f t="shared" si="79"/>
        <v>1</v>
      </c>
      <c r="D982">
        <f t="shared" si="80"/>
        <v>1</v>
      </c>
      <c r="F982" s="106"/>
      <c r="G982" s="9"/>
      <c r="H982" s="9"/>
    </row>
    <row r="983" spans="2:8">
      <c r="B983" s="102">
        <v>2630</v>
      </c>
      <c r="C983">
        <f t="shared" si="79"/>
        <v>1</v>
      </c>
      <c r="D983">
        <f t="shared" si="80"/>
        <v>1</v>
      </c>
      <c r="F983" s="106"/>
      <c r="G983" s="9"/>
      <c r="H983" s="9"/>
    </row>
    <row r="984" spans="2:8">
      <c r="B984" s="102">
        <v>2753</v>
      </c>
      <c r="C984">
        <f t="shared" si="79"/>
        <v>1</v>
      </c>
      <c r="D984">
        <f t="shared" si="80"/>
        <v>1</v>
      </c>
      <c r="F984" s="106"/>
      <c r="G984" s="9"/>
      <c r="H984" s="9"/>
    </row>
    <row r="985" spans="2:8">
      <c r="B985" s="102">
        <v>2757</v>
      </c>
      <c r="C985">
        <f t="shared" si="79"/>
        <v>1</v>
      </c>
      <c r="D985">
        <f t="shared" si="80"/>
        <v>1</v>
      </c>
      <c r="F985" s="106"/>
      <c r="G985" s="9"/>
      <c r="H985" s="9"/>
    </row>
    <row r="986" spans="2:8">
      <c r="B986" s="102">
        <v>2771</v>
      </c>
      <c r="C986">
        <f t="shared" si="79"/>
        <v>1</v>
      </c>
      <c r="D986">
        <f t="shared" si="80"/>
        <v>1</v>
      </c>
      <c r="F986" s="106"/>
      <c r="G986" s="9"/>
      <c r="H986" s="9"/>
    </row>
    <row r="987" spans="2:8">
      <c r="B987" s="102">
        <v>2775</v>
      </c>
      <c r="C987">
        <f t="shared" si="79"/>
        <v>1</v>
      </c>
      <c r="D987">
        <f t="shared" si="80"/>
        <v>0</v>
      </c>
      <c r="F987" s="106"/>
      <c r="G987" s="9"/>
      <c r="H987" s="9"/>
    </row>
    <row r="988" spans="2:8">
      <c r="B988" s="102">
        <v>2775</v>
      </c>
      <c r="C988">
        <f t="shared" si="79"/>
        <v>2</v>
      </c>
      <c r="D988">
        <f t="shared" si="80"/>
        <v>2</v>
      </c>
      <c r="F988" s="105"/>
      <c r="G988" s="9"/>
      <c r="H988" s="9"/>
    </row>
    <row r="989" spans="2:8">
      <c r="B989" s="102">
        <v>2854</v>
      </c>
      <c r="C989">
        <f t="shared" si="79"/>
        <v>1</v>
      </c>
      <c r="D989">
        <f t="shared" si="80"/>
        <v>1</v>
      </c>
      <c r="F989" s="106"/>
      <c r="G989" s="9"/>
      <c r="H989" s="9"/>
    </row>
    <row r="990" spans="2:8">
      <c r="B990" s="102">
        <v>2970</v>
      </c>
      <c r="C990">
        <f t="shared" si="79"/>
        <v>1</v>
      </c>
      <c r="D990">
        <f t="shared" si="80"/>
        <v>1</v>
      </c>
      <c r="F990" s="106"/>
      <c r="G990" s="9"/>
      <c r="H990" s="9"/>
    </row>
    <row r="991" spans="2:8">
      <c r="B991" s="102">
        <v>3138</v>
      </c>
      <c r="C991">
        <f t="shared" si="79"/>
        <v>1</v>
      </c>
      <c r="D991">
        <f t="shared" si="80"/>
        <v>1</v>
      </c>
      <c r="F991" s="106"/>
      <c r="G991" s="9"/>
      <c r="H991" s="9"/>
    </row>
    <row r="992" spans="2:8">
      <c r="B992" s="102">
        <v>3234</v>
      </c>
      <c r="C992">
        <f t="shared" si="79"/>
        <v>1</v>
      </c>
      <c r="D992">
        <f t="shared" si="80"/>
        <v>1</v>
      </c>
      <c r="F992" s="106"/>
      <c r="G992" s="9"/>
      <c r="H992" s="9"/>
    </row>
    <row r="993" spans="2:8">
      <c r="B993" s="102">
        <v>3256</v>
      </c>
      <c r="C993">
        <f t="shared" si="79"/>
        <v>1</v>
      </c>
      <c r="D993">
        <f t="shared" si="80"/>
        <v>1</v>
      </c>
      <c r="F993" s="106"/>
      <c r="G993" s="9"/>
      <c r="H993" s="9"/>
    </row>
    <row r="994" spans="2:8">
      <c r="B994" s="102">
        <v>3280</v>
      </c>
      <c r="C994">
        <f t="shared" si="79"/>
        <v>1</v>
      </c>
      <c r="D994">
        <f t="shared" si="80"/>
        <v>1</v>
      </c>
      <c r="F994" s="106"/>
      <c r="G994" s="9"/>
      <c r="H994" s="9"/>
    </row>
    <row r="995" spans="2:8">
      <c r="B995" s="102">
        <v>3357</v>
      </c>
      <c r="C995">
        <f t="shared" si="79"/>
        <v>1</v>
      </c>
      <c r="D995">
        <f t="shared" si="80"/>
        <v>1</v>
      </c>
      <c r="F995" s="106"/>
      <c r="G995" s="9"/>
      <c r="H995" s="9"/>
    </row>
  </sheetData>
  <phoneticPr fontId="5" type="noConversion"/>
  <conditionalFormatting sqref="C4:C995">
    <cfRule type="expression" dxfId="29" priority="28" stopIfTrue="1">
      <formula>C4&gt;=C5</formula>
    </cfRule>
  </conditionalFormatting>
  <conditionalFormatting sqref="AT1 BK1 BW1 CI1 CU1 AD1:AD204 AD404:AD65536">
    <cfRule type="expression" dxfId="28" priority="29" stopIfTrue="1">
      <formula>$Y2=1</formula>
    </cfRule>
  </conditionalFormatting>
  <conditionalFormatting sqref="BJ2:BJ92 BV2:BV49 CW2:DB15 CK29:CP30 AF2:AP403 AV2:BA279 BB2:BD232 BM2:BR116 BY2:CD56 CL2:CP28 CK2:CK30 CK24:CP24">
    <cfRule type="cellIs" dxfId="27" priority="30" stopIfTrue="1" operator="equal">
      <formula>1</formula>
    </cfRule>
  </conditionalFormatting>
  <conditionalFormatting sqref="G2:G402">
    <cfRule type="expression" dxfId="26" priority="27" stopIfTrue="1">
      <formula>G2&gt;=G3</formula>
    </cfRule>
  </conditionalFormatting>
  <pageMargins left="0.75" right="0.75" top="1" bottom="1" header="0.5" footer="0.5"/>
  <pageSetup orientation="portrait" r:id="rId1"/>
  <headerFooter alignWithMargins="0"/>
  <legacyDrawing r:id="rId2"/>
  <controls>
    <control shapeId="1028" r:id="rId3" name="CommandButton1"/>
  </control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5"/>
  <dimension ref="A1:AQ139"/>
  <sheetViews>
    <sheetView zoomScale="85" zoomScaleNormal="85" workbookViewId="0">
      <selection activeCell="L44" sqref="L44:M44"/>
    </sheetView>
  </sheetViews>
  <sheetFormatPr defaultRowHeight="12.75"/>
  <cols>
    <col min="5" max="5" width="14.7109375" customWidth="1"/>
    <col min="11" max="11" width="15.140625" customWidth="1"/>
    <col min="17" max="17" width="14.42578125" customWidth="1"/>
    <col min="23" max="23" width="15" customWidth="1"/>
  </cols>
  <sheetData>
    <row r="1" spans="1:43" ht="13.5" thickBot="1">
      <c r="A1" s="3" t="s">
        <v>0</v>
      </c>
      <c r="B1" s="7" t="s">
        <v>1</v>
      </c>
      <c r="C1" s="7" t="s">
        <v>2</v>
      </c>
      <c r="D1" s="7" t="s">
        <v>3</v>
      </c>
      <c r="E1" s="8" t="s">
        <v>4</v>
      </c>
      <c r="G1" s="3" t="s">
        <v>8</v>
      </c>
      <c r="H1" s="7" t="s">
        <v>1</v>
      </c>
      <c r="I1" s="7" t="s">
        <v>2</v>
      </c>
      <c r="J1" s="7" t="s">
        <v>3</v>
      </c>
      <c r="K1" s="8" t="s">
        <v>4</v>
      </c>
      <c r="M1" s="3" t="s">
        <v>9</v>
      </c>
      <c r="N1" s="7" t="s">
        <v>1</v>
      </c>
      <c r="O1" s="7" t="s">
        <v>2</v>
      </c>
      <c r="P1" s="7" t="s">
        <v>3</v>
      </c>
      <c r="Q1" s="8" t="s">
        <v>4</v>
      </c>
      <c r="S1" s="3" t="s">
        <v>10</v>
      </c>
      <c r="T1" s="7" t="s">
        <v>1</v>
      </c>
      <c r="U1" s="7" t="s">
        <v>2</v>
      </c>
      <c r="V1" s="7" t="s">
        <v>3</v>
      </c>
      <c r="W1" s="8" t="s">
        <v>4</v>
      </c>
      <c r="X1" s="202"/>
      <c r="Y1" s="3" t="s">
        <v>12</v>
      </c>
      <c r="Z1" s="7" t="s">
        <v>1</v>
      </c>
      <c r="AA1" s="7" t="s">
        <v>2</v>
      </c>
      <c r="AB1" s="7" t="s">
        <v>3</v>
      </c>
      <c r="AC1" s="8" t="s">
        <v>4</v>
      </c>
      <c r="AD1" s="2" t="s">
        <v>20</v>
      </c>
      <c r="AF1" s="261" t="s">
        <v>80</v>
      </c>
      <c r="AG1" s="209"/>
      <c r="AH1" s="261" t="s">
        <v>79</v>
      </c>
      <c r="AI1" s="209"/>
      <c r="AJ1" s="261" t="s">
        <v>78</v>
      </c>
      <c r="AK1" s="209"/>
      <c r="AL1" s="261" t="s">
        <v>77</v>
      </c>
      <c r="AM1" s="209"/>
      <c r="AN1" s="261" t="s">
        <v>83</v>
      </c>
      <c r="AO1" s="209"/>
      <c r="AP1" s="261" t="s">
        <v>84</v>
      </c>
      <c r="AQ1" s="99"/>
    </row>
    <row r="2" spans="1:43">
      <c r="A2" s="133">
        <v>1</v>
      </c>
      <c r="B2" s="165">
        <v>254</v>
      </c>
      <c r="C2" s="166">
        <v>233</v>
      </c>
      <c r="D2" s="248">
        <v>3357</v>
      </c>
      <c r="E2" s="246" t="s">
        <v>11</v>
      </c>
      <c r="G2" s="133">
        <v>1</v>
      </c>
      <c r="H2" s="165">
        <v>1114</v>
      </c>
      <c r="I2" s="294">
        <v>469</v>
      </c>
      <c r="J2" s="167">
        <v>2041</v>
      </c>
      <c r="K2" s="246" t="s">
        <v>11</v>
      </c>
      <c r="M2" s="133">
        <v>1</v>
      </c>
      <c r="N2" s="165">
        <v>1086</v>
      </c>
      <c r="O2" s="294">
        <v>217</v>
      </c>
      <c r="P2" s="167">
        <v>2429</v>
      </c>
      <c r="Q2" s="246" t="s">
        <v>6</v>
      </c>
      <c r="S2" s="133">
        <v>1</v>
      </c>
      <c r="T2" s="165">
        <v>294</v>
      </c>
      <c r="U2" s="294">
        <v>67</v>
      </c>
      <c r="V2" s="167">
        <v>177</v>
      </c>
      <c r="W2" s="246" t="s">
        <v>11</v>
      </c>
      <c r="X2" s="100"/>
      <c r="Y2" s="133" t="s">
        <v>13</v>
      </c>
      <c r="Z2" s="165">
        <v>254</v>
      </c>
      <c r="AA2" s="166">
        <v>233</v>
      </c>
      <c r="AB2" s="248">
        <v>3357</v>
      </c>
      <c r="AC2" s="246" t="s">
        <v>79</v>
      </c>
      <c r="AF2" s="100">
        <v>16</v>
      </c>
      <c r="AH2" s="100">
        <v>16</v>
      </c>
      <c r="AJ2" s="100">
        <v>16</v>
      </c>
      <c r="AL2" s="244">
        <v>67</v>
      </c>
      <c r="AN2" s="244">
        <v>67</v>
      </c>
      <c r="AP2" s="244">
        <v>67</v>
      </c>
      <c r="AQ2" s="99"/>
    </row>
    <row r="3" spans="1:43">
      <c r="A3" s="133">
        <v>2</v>
      </c>
      <c r="B3" s="295">
        <v>33</v>
      </c>
      <c r="C3" s="100">
        <v>148</v>
      </c>
      <c r="D3" s="243">
        <v>201</v>
      </c>
      <c r="E3" s="237" t="s">
        <v>6</v>
      </c>
      <c r="G3" s="133">
        <v>2</v>
      </c>
      <c r="H3" s="169">
        <v>111</v>
      </c>
      <c r="I3" s="100">
        <v>1538</v>
      </c>
      <c r="J3" s="100">
        <v>2630</v>
      </c>
      <c r="K3" s="237" t="s">
        <v>5</v>
      </c>
      <c r="M3" s="133">
        <v>2</v>
      </c>
      <c r="N3" s="169">
        <v>78</v>
      </c>
      <c r="O3" s="243">
        <v>51</v>
      </c>
      <c r="P3" s="100">
        <v>2122</v>
      </c>
      <c r="Q3" s="237" t="s">
        <v>5</v>
      </c>
      <c r="S3" s="133">
        <v>2</v>
      </c>
      <c r="T3" s="295">
        <v>1718</v>
      </c>
      <c r="U3" s="100">
        <v>16</v>
      </c>
      <c r="V3" s="100">
        <v>343</v>
      </c>
      <c r="W3" s="237" t="s">
        <v>6</v>
      </c>
      <c r="X3" s="100"/>
      <c r="Y3" s="133" t="s">
        <v>14</v>
      </c>
      <c r="Z3" s="169">
        <v>1114</v>
      </c>
      <c r="AA3" s="244">
        <v>469</v>
      </c>
      <c r="AB3" s="100">
        <v>2041</v>
      </c>
      <c r="AC3" s="237" t="s">
        <v>78</v>
      </c>
      <c r="AF3" s="158">
        <v>20</v>
      </c>
      <c r="AH3" s="158">
        <v>20</v>
      </c>
      <c r="AJ3" s="243">
        <v>33</v>
      </c>
      <c r="AL3" s="100">
        <v>177</v>
      </c>
      <c r="AN3" s="100">
        <v>177</v>
      </c>
      <c r="AP3" s="100">
        <v>177</v>
      </c>
      <c r="AQ3" s="99"/>
    </row>
    <row r="4" spans="1:43">
      <c r="A4" s="133">
        <v>3</v>
      </c>
      <c r="B4" s="171">
        <v>1124</v>
      </c>
      <c r="C4" s="158">
        <v>968</v>
      </c>
      <c r="D4" s="100">
        <v>2854</v>
      </c>
      <c r="E4" s="237" t="s">
        <v>5</v>
      </c>
      <c r="F4" t="s">
        <v>76</v>
      </c>
      <c r="G4" s="133">
        <v>3</v>
      </c>
      <c r="H4" s="171">
        <v>1986</v>
      </c>
      <c r="I4" s="158">
        <v>1676</v>
      </c>
      <c r="J4" s="100">
        <v>888</v>
      </c>
      <c r="K4" s="237" t="s">
        <v>6</v>
      </c>
      <c r="M4" s="133">
        <v>3</v>
      </c>
      <c r="N4" s="171">
        <v>1625</v>
      </c>
      <c r="O4" s="158">
        <v>2056</v>
      </c>
      <c r="P4" s="100">
        <v>3138</v>
      </c>
      <c r="Q4" s="237" t="s">
        <v>11</v>
      </c>
      <c r="S4" s="133">
        <v>3</v>
      </c>
      <c r="T4" s="171">
        <v>1592</v>
      </c>
      <c r="U4" s="244">
        <v>910</v>
      </c>
      <c r="V4" s="100">
        <v>706</v>
      </c>
      <c r="W4" s="170" t="s">
        <v>7</v>
      </c>
      <c r="X4" s="100"/>
      <c r="Y4" s="133" t="s">
        <v>15</v>
      </c>
      <c r="Z4" s="171">
        <v>1625</v>
      </c>
      <c r="AA4" s="158">
        <v>2056</v>
      </c>
      <c r="AB4" s="100">
        <v>3138</v>
      </c>
      <c r="AC4" s="237" t="s">
        <v>79</v>
      </c>
      <c r="AF4" s="100">
        <v>25</v>
      </c>
      <c r="AH4" s="100">
        <v>25</v>
      </c>
      <c r="AJ4" s="244">
        <v>67</v>
      </c>
      <c r="AL4" s="158">
        <v>233</v>
      </c>
      <c r="AN4" s="100">
        <v>294</v>
      </c>
      <c r="AP4" s="100">
        <v>294</v>
      </c>
      <c r="AQ4" s="99"/>
    </row>
    <row r="5" spans="1:43" ht="13.5" thickBot="1">
      <c r="A5" s="133">
        <v>4</v>
      </c>
      <c r="B5" s="169">
        <v>330</v>
      </c>
      <c r="C5" s="100">
        <v>25</v>
      </c>
      <c r="D5" s="100">
        <v>1622</v>
      </c>
      <c r="E5" s="237" t="s">
        <v>5</v>
      </c>
      <c r="G5" s="133">
        <v>4</v>
      </c>
      <c r="H5" s="295">
        <v>2612</v>
      </c>
      <c r="I5" s="243">
        <v>27</v>
      </c>
      <c r="J5" s="243">
        <v>141</v>
      </c>
      <c r="K5" s="237" t="s">
        <v>5</v>
      </c>
      <c r="M5" s="133">
        <v>4</v>
      </c>
      <c r="N5" s="169">
        <v>263</v>
      </c>
      <c r="O5" s="100">
        <v>1717</v>
      </c>
      <c r="P5" s="100">
        <v>271</v>
      </c>
      <c r="Q5" s="170" t="s">
        <v>7</v>
      </c>
      <c r="S5" s="133">
        <v>4</v>
      </c>
      <c r="T5" s="295">
        <v>2137</v>
      </c>
      <c r="U5" s="100">
        <v>971</v>
      </c>
      <c r="V5" s="100">
        <v>525</v>
      </c>
      <c r="W5" s="170" t="s">
        <v>7</v>
      </c>
      <c r="X5" s="100"/>
      <c r="Y5" s="136" t="s">
        <v>16</v>
      </c>
      <c r="Z5" s="172">
        <v>294</v>
      </c>
      <c r="AA5" s="247">
        <v>67</v>
      </c>
      <c r="AB5" s="164">
        <v>177</v>
      </c>
      <c r="AC5" s="240" t="s">
        <v>77</v>
      </c>
      <c r="AF5" s="243">
        <v>27</v>
      </c>
      <c r="AH5" s="243">
        <v>27</v>
      </c>
      <c r="AJ5" s="100">
        <v>148</v>
      </c>
      <c r="AL5" s="100">
        <v>254</v>
      </c>
      <c r="AN5" s="244">
        <v>469</v>
      </c>
      <c r="AP5" s="158"/>
      <c r="AQ5" s="99"/>
    </row>
    <row r="6" spans="1:43">
      <c r="A6" s="133">
        <v>5</v>
      </c>
      <c r="B6" s="169">
        <v>1519</v>
      </c>
      <c r="C6" s="244">
        <v>1918</v>
      </c>
      <c r="D6" s="243">
        <v>70</v>
      </c>
      <c r="E6" s="170" t="s">
        <v>7</v>
      </c>
      <c r="G6" s="133">
        <v>5</v>
      </c>
      <c r="H6" s="169">
        <v>1306</v>
      </c>
      <c r="I6" s="244">
        <v>2337</v>
      </c>
      <c r="J6" s="100">
        <v>624</v>
      </c>
      <c r="K6" s="170" t="s">
        <v>7</v>
      </c>
      <c r="M6" s="133">
        <v>5</v>
      </c>
      <c r="N6" s="169">
        <v>1305</v>
      </c>
      <c r="O6" s="158">
        <v>1714</v>
      </c>
      <c r="P6" s="100">
        <v>230</v>
      </c>
      <c r="Q6" s="237" t="s">
        <v>5</v>
      </c>
      <c r="S6" s="133">
        <v>5</v>
      </c>
      <c r="T6" s="169">
        <v>2757</v>
      </c>
      <c r="U6" s="158">
        <v>20</v>
      </c>
      <c r="V6" s="100">
        <v>668</v>
      </c>
      <c r="W6" s="237" t="s">
        <v>5</v>
      </c>
      <c r="X6" s="100"/>
      <c r="AF6" s="243">
        <v>33</v>
      </c>
      <c r="AH6" s="243">
        <v>33</v>
      </c>
      <c r="AJ6" s="100">
        <v>177</v>
      </c>
      <c r="AL6" s="100">
        <v>294</v>
      </c>
      <c r="AN6" s="100">
        <v>1114</v>
      </c>
      <c r="AP6" s="158"/>
      <c r="AQ6" s="99"/>
    </row>
    <row r="7" spans="1:43">
      <c r="A7" s="133">
        <v>6</v>
      </c>
      <c r="B7" s="169">
        <v>604</v>
      </c>
      <c r="C7" s="100">
        <v>3256</v>
      </c>
      <c r="D7" s="100">
        <v>341</v>
      </c>
      <c r="E7" s="170" t="s">
        <v>7</v>
      </c>
      <c r="G7" s="133">
        <v>6</v>
      </c>
      <c r="H7" s="169">
        <v>175</v>
      </c>
      <c r="I7" s="243">
        <v>573</v>
      </c>
      <c r="J7" s="100">
        <v>88</v>
      </c>
      <c r="K7" s="170" t="s">
        <v>7</v>
      </c>
      <c r="M7" s="133">
        <v>6</v>
      </c>
      <c r="N7" s="169">
        <v>188</v>
      </c>
      <c r="O7" s="100">
        <v>2016</v>
      </c>
      <c r="P7" s="100">
        <v>1058</v>
      </c>
      <c r="Q7" s="170" t="s">
        <v>7</v>
      </c>
      <c r="S7" s="133">
        <v>6</v>
      </c>
      <c r="T7" s="169">
        <v>1922</v>
      </c>
      <c r="U7" s="100">
        <v>1073</v>
      </c>
      <c r="V7" s="100">
        <v>102</v>
      </c>
      <c r="W7" s="237" t="s">
        <v>5</v>
      </c>
      <c r="X7" s="100"/>
      <c r="Y7" s="241"/>
      <c r="Z7" s="242"/>
      <c r="AA7" s="242"/>
      <c r="AB7" s="242"/>
      <c r="AC7" s="242"/>
      <c r="AD7" s="242"/>
      <c r="AE7" s="242"/>
      <c r="AF7" s="100">
        <v>40</v>
      </c>
      <c r="AH7" s="243">
        <v>51</v>
      </c>
      <c r="AJ7" s="243">
        <v>201</v>
      </c>
      <c r="AL7" s="244">
        <v>469</v>
      </c>
      <c r="AN7" s="100">
        <v>2041</v>
      </c>
      <c r="AP7" s="158"/>
      <c r="AQ7" s="99"/>
    </row>
    <row r="8" spans="1:43">
      <c r="A8" s="133">
        <v>7</v>
      </c>
      <c r="B8" s="169">
        <v>3280</v>
      </c>
      <c r="C8" s="100">
        <v>359</v>
      </c>
      <c r="D8" s="100">
        <v>71</v>
      </c>
      <c r="E8" s="170" t="s">
        <v>7</v>
      </c>
      <c r="G8" s="133">
        <v>7</v>
      </c>
      <c r="H8" s="295">
        <v>3234</v>
      </c>
      <c r="I8" s="100">
        <v>2775</v>
      </c>
      <c r="J8" s="100">
        <v>40</v>
      </c>
      <c r="K8" s="170" t="s">
        <v>7</v>
      </c>
      <c r="M8" s="133">
        <v>7</v>
      </c>
      <c r="N8" s="169">
        <v>744</v>
      </c>
      <c r="O8" s="100">
        <v>79</v>
      </c>
      <c r="P8" s="100">
        <v>365</v>
      </c>
      <c r="Q8" s="170" t="s">
        <v>7</v>
      </c>
      <c r="S8" s="133">
        <v>7</v>
      </c>
      <c r="T8" s="169">
        <v>1868</v>
      </c>
      <c r="U8" s="100">
        <v>337</v>
      </c>
      <c r="V8" s="100">
        <v>1902</v>
      </c>
      <c r="W8" s="170" t="s">
        <v>7</v>
      </c>
      <c r="X8" s="100"/>
      <c r="Y8" s="241"/>
      <c r="Z8" s="242"/>
      <c r="AA8" s="242"/>
      <c r="AB8" s="242"/>
      <c r="AC8" s="242"/>
      <c r="AD8" s="242"/>
      <c r="AE8" s="242"/>
      <c r="AF8" s="100">
        <v>51</v>
      </c>
      <c r="AH8" s="244">
        <v>67</v>
      </c>
      <c r="AJ8" s="244">
        <v>217</v>
      </c>
      <c r="AL8" s="100">
        <v>1114</v>
      </c>
      <c r="AP8" s="100"/>
      <c r="AQ8" s="99"/>
    </row>
    <row r="9" spans="1:43" ht="13.5" thickBot="1">
      <c r="A9" s="136">
        <v>8</v>
      </c>
      <c r="B9" s="172">
        <v>1730</v>
      </c>
      <c r="C9" s="164">
        <v>234</v>
      </c>
      <c r="D9" s="164">
        <v>1218</v>
      </c>
      <c r="E9" s="173" t="s">
        <v>7</v>
      </c>
      <c r="F9" s="100"/>
      <c r="G9" s="136">
        <v>8</v>
      </c>
      <c r="H9" s="172">
        <v>1511</v>
      </c>
      <c r="I9" s="164">
        <v>368</v>
      </c>
      <c r="J9" s="164">
        <v>1732</v>
      </c>
      <c r="K9" s="173" t="s">
        <v>7</v>
      </c>
      <c r="L9" s="100"/>
      <c r="M9" s="136">
        <v>8</v>
      </c>
      <c r="N9" s="296">
        <v>85</v>
      </c>
      <c r="O9" s="164">
        <v>1771</v>
      </c>
      <c r="P9" s="164">
        <v>2130</v>
      </c>
      <c r="Q9" s="173" t="s">
        <v>7</v>
      </c>
      <c r="R9" s="100"/>
      <c r="S9" s="136">
        <v>8</v>
      </c>
      <c r="T9" s="296">
        <v>308</v>
      </c>
      <c r="U9" s="245">
        <v>2619</v>
      </c>
      <c r="V9" s="164">
        <v>399</v>
      </c>
      <c r="W9" s="173" t="s">
        <v>7</v>
      </c>
      <c r="X9" s="100"/>
      <c r="Y9" s="241"/>
      <c r="Z9" s="242"/>
      <c r="AA9" s="242"/>
      <c r="AB9" s="242"/>
      <c r="AC9" s="242"/>
      <c r="AD9" s="242"/>
      <c r="AE9" s="242"/>
      <c r="AF9" s="247">
        <v>67</v>
      </c>
      <c r="AH9" s="100">
        <v>78</v>
      </c>
      <c r="AJ9" s="158">
        <v>233</v>
      </c>
      <c r="AL9" s="158">
        <v>1625</v>
      </c>
      <c r="AP9" s="100"/>
      <c r="AQ9" s="99"/>
    </row>
    <row r="10" spans="1:43">
      <c r="B10" s="9"/>
      <c r="C10" s="9"/>
      <c r="D10" s="9"/>
      <c r="E10" s="10"/>
      <c r="W10" s="249"/>
      <c r="X10" s="249"/>
      <c r="Y10" s="241"/>
      <c r="Z10" s="242"/>
      <c r="AA10" s="242"/>
      <c r="AB10" s="242"/>
      <c r="AC10" s="242"/>
      <c r="AD10" s="242"/>
      <c r="AE10" s="242"/>
      <c r="AF10" s="243">
        <v>70</v>
      </c>
      <c r="AH10" s="100">
        <v>102</v>
      </c>
      <c r="AJ10" s="100">
        <v>254</v>
      </c>
      <c r="AL10" s="100">
        <v>2041</v>
      </c>
      <c r="AP10" s="99"/>
      <c r="AQ10" s="99"/>
    </row>
    <row r="11" spans="1:43" ht="18">
      <c r="A11" s="293" t="s">
        <v>128</v>
      </c>
      <c r="G11" s="293" t="s">
        <v>38</v>
      </c>
      <c r="M11" s="293" t="s">
        <v>129</v>
      </c>
      <c r="S11" s="293" t="s">
        <v>130</v>
      </c>
      <c r="X11" s="249"/>
      <c r="Y11" s="241"/>
      <c r="Z11" s="242"/>
      <c r="AA11" s="242"/>
      <c r="AB11" s="242"/>
      <c r="AC11" s="242"/>
      <c r="AD11" s="242"/>
      <c r="AE11" s="242"/>
      <c r="AF11" s="100">
        <v>71</v>
      </c>
      <c r="AH11" s="100">
        <v>111</v>
      </c>
      <c r="AJ11" s="100">
        <v>294</v>
      </c>
      <c r="AL11" s="158">
        <v>2056</v>
      </c>
      <c r="AN11" s="1"/>
      <c r="AO11" s="1"/>
    </row>
    <row r="12" spans="1:43" ht="18">
      <c r="A12" s="293" t="s">
        <v>126</v>
      </c>
      <c r="G12" s="293" t="s">
        <v>126</v>
      </c>
      <c r="M12" s="293" t="s">
        <v>126</v>
      </c>
      <c r="S12" s="293" t="s">
        <v>126</v>
      </c>
      <c r="X12" s="249"/>
      <c r="Y12" s="241"/>
      <c r="Z12" s="242"/>
      <c r="AA12" s="242"/>
      <c r="AB12" s="242"/>
      <c r="AC12" s="242"/>
      <c r="AD12" s="242"/>
      <c r="AE12" s="242"/>
      <c r="AF12" s="100">
        <v>78</v>
      </c>
      <c r="AH12" s="243">
        <v>141</v>
      </c>
      <c r="AJ12" s="100">
        <v>343</v>
      </c>
      <c r="AL12" s="100">
        <v>3138</v>
      </c>
      <c r="AM12" s="100"/>
      <c r="AN12" s="158"/>
      <c r="AO12" s="100"/>
    </row>
    <row r="13" spans="1:43">
      <c r="B13" s="10"/>
      <c r="C13" s="115" t="s">
        <v>99</v>
      </c>
      <c r="D13" s="115" t="s">
        <v>127</v>
      </c>
      <c r="H13" s="10"/>
      <c r="I13" s="115" t="s">
        <v>99</v>
      </c>
      <c r="J13" s="115" t="s">
        <v>127</v>
      </c>
      <c r="N13" s="10"/>
      <c r="O13" s="115" t="s">
        <v>99</v>
      </c>
      <c r="P13" s="115" t="s">
        <v>127</v>
      </c>
      <c r="T13" s="10"/>
      <c r="U13" s="115" t="s">
        <v>99</v>
      </c>
      <c r="V13" s="115" t="s">
        <v>127</v>
      </c>
      <c r="X13" s="249"/>
      <c r="Y13" s="241"/>
      <c r="Z13" s="242"/>
      <c r="AA13" s="242"/>
      <c r="AB13" s="242"/>
      <c r="AC13" s="242"/>
      <c r="AD13" s="242"/>
      <c r="AE13" s="242"/>
      <c r="AF13" s="100">
        <v>79</v>
      </c>
      <c r="AH13" s="100">
        <v>148</v>
      </c>
      <c r="AJ13" s="244">
        <v>469</v>
      </c>
      <c r="AL13" s="243">
        <v>3357</v>
      </c>
      <c r="AM13" s="100"/>
      <c r="AN13" s="158"/>
      <c r="AO13" s="100"/>
    </row>
    <row r="14" spans="1:43" ht="13.5" thickBot="1">
      <c r="A14" s="115" t="s">
        <v>100</v>
      </c>
      <c r="B14" s="115" t="s">
        <v>101</v>
      </c>
      <c r="C14" s="115" t="s">
        <v>90</v>
      </c>
      <c r="D14" s="115" t="s">
        <v>90</v>
      </c>
      <c r="G14" s="115" t="s">
        <v>100</v>
      </c>
      <c r="H14" s="115" t="s">
        <v>101</v>
      </c>
      <c r="I14" s="115" t="s">
        <v>90</v>
      </c>
      <c r="J14" s="115" t="s">
        <v>90</v>
      </c>
      <c r="M14" s="115" t="s">
        <v>100</v>
      </c>
      <c r="N14" s="115" t="s">
        <v>101</v>
      </c>
      <c r="O14" s="115" t="s">
        <v>90</v>
      </c>
      <c r="P14" s="115" t="s">
        <v>90</v>
      </c>
      <c r="S14" s="115" t="s">
        <v>100</v>
      </c>
      <c r="T14" s="115" t="s">
        <v>101</v>
      </c>
      <c r="U14" s="115" t="s">
        <v>90</v>
      </c>
      <c r="V14" s="115" t="s">
        <v>90</v>
      </c>
      <c r="X14" s="250"/>
      <c r="AF14" s="100">
        <v>85</v>
      </c>
      <c r="AH14" s="100">
        <v>177</v>
      </c>
      <c r="AJ14" s="100">
        <v>888</v>
      </c>
      <c r="AM14" s="158"/>
      <c r="AN14" s="158"/>
      <c r="AO14" s="100"/>
    </row>
    <row r="15" spans="1:43">
      <c r="A15" s="199">
        <f t="shared" ref="A15:A22" si="0">B2</f>
        <v>254</v>
      </c>
      <c r="B15" s="198" t="s">
        <v>102</v>
      </c>
      <c r="C15" s="199">
        <v>16</v>
      </c>
      <c r="D15" s="200">
        <f>IF(E15="Winner",30,IF(E15="Finalist",20,IF(E15="Semi Finalist",10,)))</f>
        <v>30</v>
      </c>
      <c r="E15" s="162" t="str">
        <f>E2</f>
        <v>Winner</v>
      </c>
      <c r="G15" s="199">
        <f t="shared" ref="G15:G22" si="1">H2</f>
        <v>1114</v>
      </c>
      <c r="H15" s="198" t="s">
        <v>102</v>
      </c>
      <c r="I15" s="199">
        <v>16</v>
      </c>
      <c r="J15" s="200">
        <f>IF(K15="Winner",30,IF(K15="Finalist",20,IF(K15="Semi Finalist",10,)))</f>
        <v>30</v>
      </c>
      <c r="K15" s="162" t="str">
        <f>K2</f>
        <v>Winner</v>
      </c>
      <c r="M15" s="199">
        <f t="shared" ref="M15:M22" si="2">N2</f>
        <v>1086</v>
      </c>
      <c r="N15" s="198" t="s">
        <v>102</v>
      </c>
      <c r="O15" s="199">
        <v>16</v>
      </c>
      <c r="P15" s="200">
        <f>IF(Q15="Winner",30,IF(Q15="Finalist",20,IF(Q15="Semi Finalist",10,)))</f>
        <v>20</v>
      </c>
      <c r="Q15" s="162" t="str">
        <f>Q2</f>
        <v>Finalist</v>
      </c>
      <c r="S15" s="199">
        <f t="shared" ref="S15:S22" si="3">T2</f>
        <v>294</v>
      </c>
      <c r="T15" s="198" t="s">
        <v>102</v>
      </c>
      <c r="U15" s="199">
        <v>16</v>
      </c>
      <c r="V15" s="200">
        <f>IF(W15="Winner",30,IF(W15="Finalist",20,IF(W15="Semi Finalist",10,)))</f>
        <v>30</v>
      </c>
      <c r="W15" s="162" t="str">
        <f>W2</f>
        <v>Winner</v>
      </c>
      <c r="X15" s="250"/>
      <c r="AF15" s="100">
        <v>88</v>
      </c>
      <c r="AH15" s="243">
        <v>201</v>
      </c>
      <c r="AJ15" s="100">
        <v>1086</v>
      </c>
      <c r="AM15" s="100"/>
      <c r="AN15" s="158"/>
      <c r="AO15" s="100"/>
    </row>
    <row r="16" spans="1:43">
      <c r="A16" s="202">
        <f t="shared" si="0"/>
        <v>33</v>
      </c>
      <c r="B16" s="201" t="s">
        <v>103</v>
      </c>
      <c r="C16" s="202">
        <v>15</v>
      </c>
      <c r="D16" s="205">
        <f t="shared" ref="D16:D38" si="4">IF(E16="Winner",30,IF(E16="Finalist",20,IF(E16="Semi Finalist",10,)))</f>
        <v>20</v>
      </c>
      <c r="E16" s="162" t="str">
        <f t="shared" ref="E16:E22" si="5">E3</f>
        <v>Finalist</v>
      </c>
      <c r="G16" s="202">
        <f t="shared" si="1"/>
        <v>111</v>
      </c>
      <c r="H16" s="201" t="s">
        <v>103</v>
      </c>
      <c r="I16" s="202">
        <v>15</v>
      </c>
      <c r="J16" s="205">
        <f t="shared" ref="J16:J38" si="6">IF(K16="Winner",30,IF(K16="Finalist",20,IF(K16="Semi Finalist",10,)))</f>
        <v>10</v>
      </c>
      <c r="K16" s="162" t="str">
        <f t="shared" ref="K16:K22" si="7">K3</f>
        <v>Semi Finalist</v>
      </c>
      <c r="M16" s="202">
        <f t="shared" si="2"/>
        <v>78</v>
      </c>
      <c r="N16" s="201" t="s">
        <v>103</v>
      </c>
      <c r="O16" s="202">
        <v>15</v>
      </c>
      <c r="P16" s="205">
        <f t="shared" ref="P16:P38" si="8">IF(Q16="Winner",30,IF(Q16="Finalist",20,IF(Q16="Semi Finalist",10,)))</f>
        <v>10</v>
      </c>
      <c r="Q16" s="162" t="str">
        <f t="shared" ref="Q16:Q22" si="9">Q3</f>
        <v>Semi Finalist</v>
      </c>
      <c r="S16" s="202">
        <f t="shared" si="3"/>
        <v>1718</v>
      </c>
      <c r="T16" s="201" t="s">
        <v>103</v>
      </c>
      <c r="U16" s="202">
        <v>15</v>
      </c>
      <c r="V16" s="205">
        <f t="shared" ref="V16:V38" si="10">IF(W16="Winner",30,IF(W16="Finalist",20,IF(W16="Semi Finalist",10,)))</f>
        <v>20</v>
      </c>
      <c r="W16" s="162" t="str">
        <f t="shared" ref="W16:W22" si="11">W3</f>
        <v>Finalist</v>
      </c>
      <c r="X16" s="250"/>
      <c r="AF16" s="100">
        <v>102</v>
      </c>
      <c r="AH16" s="244">
        <v>217</v>
      </c>
      <c r="AJ16" s="100">
        <v>1114</v>
      </c>
      <c r="AN16" s="1"/>
      <c r="AO16" s="1"/>
    </row>
    <row r="17" spans="1:41" ht="13.5" thickBot="1">
      <c r="A17" s="202">
        <f t="shared" si="0"/>
        <v>1124</v>
      </c>
      <c r="B17" s="201" t="s">
        <v>104</v>
      </c>
      <c r="C17" s="202">
        <v>14</v>
      </c>
      <c r="D17" s="205">
        <f t="shared" si="4"/>
        <v>10</v>
      </c>
      <c r="E17" s="162" t="str">
        <f t="shared" si="5"/>
        <v>Semi Finalist</v>
      </c>
      <c r="G17" s="202">
        <f t="shared" si="1"/>
        <v>1986</v>
      </c>
      <c r="H17" s="201" t="s">
        <v>104</v>
      </c>
      <c r="I17" s="202">
        <v>14</v>
      </c>
      <c r="J17" s="205">
        <f t="shared" si="6"/>
        <v>20</v>
      </c>
      <c r="K17" s="162" t="str">
        <f t="shared" si="7"/>
        <v>Finalist</v>
      </c>
      <c r="M17" s="202">
        <f t="shared" si="2"/>
        <v>1625</v>
      </c>
      <c r="N17" s="201" t="s">
        <v>104</v>
      </c>
      <c r="O17" s="202">
        <v>14</v>
      </c>
      <c r="P17" s="205">
        <f t="shared" si="8"/>
        <v>30</v>
      </c>
      <c r="Q17" s="162" t="str">
        <f t="shared" si="9"/>
        <v>Winner</v>
      </c>
      <c r="S17" s="202">
        <f t="shared" si="3"/>
        <v>1592</v>
      </c>
      <c r="T17" s="201" t="s">
        <v>104</v>
      </c>
      <c r="U17" s="202">
        <v>14</v>
      </c>
      <c r="V17" s="205">
        <f t="shared" si="10"/>
        <v>0</v>
      </c>
      <c r="W17" s="162" t="str">
        <f t="shared" si="11"/>
        <v>Quarter Finalist</v>
      </c>
      <c r="X17" s="250"/>
      <c r="AF17" s="164">
        <v>111</v>
      </c>
      <c r="AH17" s="100">
        <v>230</v>
      </c>
      <c r="AJ17" s="158">
        <v>1625</v>
      </c>
    </row>
    <row r="18" spans="1:41">
      <c r="A18" s="202">
        <f t="shared" si="0"/>
        <v>330</v>
      </c>
      <c r="B18" s="201" t="s">
        <v>105</v>
      </c>
      <c r="C18" s="202">
        <v>13</v>
      </c>
      <c r="D18" s="205">
        <f t="shared" si="4"/>
        <v>10</v>
      </c>
      <c r="E18" s="162" t="str">
        <f t="shared" si="5"/>
        <v>Semi Finalist</v>
      </c>
      <c r="G18" s="202">
        <f t="shared" si="1"/>
        <v>2612</v>
      </c>
      <c r="H18" s="201" t="s">
        <v>105</v>
      </c>
      <c r="I18" s="202">
        <v>13</v>
      </c>
      <c r="J18" s="205">
        <f t="shared" si="6"/>
        <v>10</v>
      </c>
      <c r="K18" s="162" t="str">
        <f t="shared" si="7"/>
        <v>Semi Finalist</v>
      </c>
      <c r="M18" s="202">
        <f t="shared" si="2"/>
        <v>263</v>
      </c>
      <c r="N18" s="201" t="s">
        <v>105</v>
      </c>
      <c r="O18" s="202">
        <v>13</v>
      </c>
      <c r="P18" s="205">
        <f t="shared" si="8"/>
        <v>0</v>
      </c>
      <c r="Q18" s="162" t="str">
        <f t="shared" si="9"/>
        <v>Quarter Finalist</v>
      </c>
      <c r="S18" s="202">
        <f t="shared" si="3"/>
        <v>2137</v>
      </c>
      <c r="T18" s="201" t="s">
        <v>105</v>
      </c>
      <c r="U18" s="202">
        <v>13</v>
      </c>
      <c r="V18" s="205">
        <f t="shared" si="10"/>
        <v>0</v>
      </c>
      <c r="W18" s="162" t="str">
        <f t="shared" si="11"/>
        <v>Quarter Finalist</v>
      </c>
      <c r="X18" s="250"/>
      <c r="AF18" s="243">
        <v>141</v>
      </c>
      <c r="AH18" s="158">
        <v>233</v>
      </c>
      <c r="AJ18" s="158">
        <v>1676</v>
      </c>
      <c r="AM18" s="100"/>
      <c r="AN18" s="158"/>
      <c r="AO18" s="100"/>
    </row>
    <row r="19" spans="1:41">
      <c r="A19" s="202">
        <f t="shared" si="0"/>
        <v>1519</v>
      </c>
      <c r="B19" s="201" t="s">
        <v>106</v>
      </c>
      <c r="C19" s="202">
        <v>12</v>
      </c>
      <c r="D19" s="205">
        <f t="shared" si="4"/>
        <v>0</v>
      </c>
      <c r="E19" s="162" t="str">
        <f t="shared" si="5"/>
        <v>Quarter Finalist</v>
      </c>
      <c r="F19" s="158"/>
      <c r="G19" s="202">
        <f t="shared" si="1"/>
        <v>1306</v>
      </c>
      <c r="H19" s="201" t="s">
        <v>106</v>
      </c>
      <c r="I19" s="202">
        <v>12</v>
      </c>
      <c r="J19" s="205">
        <f t="shared" si="6"/>
        <v>0</v>
      </c>
      <c r="K19" s="162" t="str">
        <f t="shared" si="7"/>
        <v>Quarter Finalist</v>
      </c>
      <c r="L19" s="158"/>
      <c r="M19" s="202">
        <f t="shared" si="2"/>
        <v>1305</v>
      </c>
      <c r="N19" s="201" t="s">
        <v>106</v>
      </c>
      <c r="O19" s="202">
        <v>12</v>
      </c>
      <c r="P19" s="205">
        <f t="shared" si="8"/>
        <v>10</v>
      </c>
      <c r="Q19" s="162" t="str">
        <f t="shared" si="9"/>
        <v>Semi Finalist</v>
      </c>
      <c r="R19" s="158"/>
      <c r="S19" s="202">
        <f t="shared" si="3"/>
        <v>2757</v>
      </c>
      <c r="T19" s="201" t="s">
        <v>106</v>
      </c>
      <c r="U19" s="202">
        <v>12</v>
      </c>
      <c r="V19" s="205">
        <f t="shared" si="10"/>
        <v>10</v>
      </c>
      <c r="W19" s="162" t="str">
        <f t="shared" si="11"/>
        <v>Semi Finalist</v>
      </c>
      <c r="X19" s="251"/>
      <c r="AF19" s="100">
        <v>148</v>
      </c>
      <c r="AH19" s="100">
        <v>254</v>
      </c>
      <c r="AJ19" s="243">
        <v>1718</v>
      </c>
      <c r="AM19" s="100"/>
      <c r="AN19" s="158"/>
      <c r="AO19" s="100"/>
    </row>
    <row r="20" spans="1:41">
      <c r="A20" s="202">
        <f t="shared" si="0"/>
        <v>604</v>
      </c>
      <c r="B20" s="201" t="s">
        <v>107</v>
      </c>
      <c r="C20" s="202">
        <v>11</v>
      </c>
      <c r="D20" s="205">
        <f t="shared" si="4"/>
        <v>0</v>
      </c>
      <c r="E20" s="162" t="str">
        <f t="shared" si="5"/>
        <v>Quarter Finalist</v>
      </c>
      <c r="G20" s="202">
        <f t="shared" si="1"/>
        <v>175</v>
      </c>
      <c r="H20" s="201" t="s">
        <v>107</v>
      </c>
      <c r="I20" s="202">
        <v>11</v>
      </c>
      <c r="J20" s="205">
        <f t="shared" si="6"/>
        <v>0</v>
      </c>
      <c r="K20" s="162" t="str">
        <f t="shared" si="7"/>
        <v>Quarter Finalist</v>
      </c>
      <c r="M20" s="202">
        <f t="shared" si="2"/>
        <v>188</v>
      </c>
      <c r="N20" s="201" t="s">
        <v>107</v>
      </c>
      <c r="O20" s="202">
        <v>11</v>
      </c>
      <c r="P20" s="205">
        <f t="shared" si="8"/>
        <v>0</v>
      </c>
      <c r="Q20" s="162" t="str">
        <f t="shared" si="9"/>
        <v>Quarter Finalist</v>
      </c>
      <c r="S20" s="202">
        <f t="shared" si="3"/>
        <v>1922</v>
      </c>
      <c r="T20" s="201" t="s">
        <v>107</v>
      </c>
      <c r="U20" s="202">
        <v>11</v>
      </c>
      <c r="V20" s="205">
        <f t="shared" si="10"/>
        <v>10</v>
      </c>
      <c r="W20" s="162" t="str">
        <f t="shared" si="11"/>
        <v>Semi Finalist</v>
      </c>
      <c r="X20" s="250"/>
      <c r="AF20" s="100">
        <v>175</v>
      </c>
      <c r="AH20" s="100">
        <v>294</v>
      </c>
      <c r="AJ20" s="158">
        <v>1986</v>
      </c>
      <c r="AM20" s="1"/>
      <c r="AN20" s="1"/>
      <c r="AO20" s="1"/>
    </row>
    <row r="21" spans="1:41">
      <c r="A21" s="202">
        <f t="shared" si="0"/>
        <v>3280</v>
      </c>
      <c r="B21" s="201" t="s">
        <v>108</v>
      </c>
      <c r="C21" s="202">
        <v>10</v>
      </c>
      <c r="D21" s="205">
        <f t="shared" si="4"/>
        <v>0</v>
      </c>
      <c r="E21" s="162" t="str">
        <f t="shared" si="5"/>
        <v>Quarter Finalist</v>
      </c>
      <c r="G21" s="202">
        <f t="shared" si="1"/>
        <v>3234</v>
      </c>
      <c r="H21" s="201" t="s">
        <v>108</v>
      </c>
      <c r="I21" s="202">
        <v>10</v>
      </c>
      <c r="J21" s="205">
        <f t="shared" si="6"/>
        <v>0</v>
      </c>
      <c r="K21" s="162" t="str">
        <f t="shared" si="7"/>
        <v>Quarter Finalist</v>
      </c>
      <c r="M21" s="202">
        <f t="shared" si="2"/>
        <v>744</v>
      </c>
      <c r="N21" s="201" t="s">
        <v>108</v>
      </c>
      <c r="O21" s="202">
        <v>10</v>
      </c>
      <c r="P21" s="205">
        <f t="shared" si="8"/>
        <v>0</v>
      </c>
      <c r="Q21" s="162" t="str">
        <f t="shared" si="9"/>
        <v>Quarter Finalist</v>
      </c>
      <c r="S21" s="202">
        <f t="shared" si="3"/>
        <v>1868</v>
      </c>
      <c r="T21" s="201" t="s">
        <v>108</v>
      </c>
      <c r="U21" s="202">
        <v>10</v>
      </c>
      <c r="V21" s="205">
        <f t="shared" si="10"/>
        <v>0</v>
      </c>
      <c r="W21" s="162" t="str">
        <f t="shared" si="11"/>
        <v>Quarter Finalist</v>
      </c>
      <c r="X21" s="250"/>
      <c r="AF21" s="100">
        <v>177</v>
      </c>
      <c r="AH21" s="100">
        <v>330</v>
      </c>
      <c r="AJ21" s="100">
        <v>2041</v>
      </c>
      <c r="AM21" s="1"/>
      <c r="AN21" s="1"/>
      <c r="AO21" s="1"/>
    </row>
    <row r="22" spans="1:41" ht="13.5" thickBot="1">
      <c r="A22" s="209">
        <f t="shared" si="0"/>
        <v>1730</v>
      </c>
      <c r="B22" s="208" t="s">
        <v>109</v>
      </c>
      <c r="C22" s="209">
        <v>9</v>
      </c>
      <c r="D22" s="210">
        <f t="shared" si="4"/>
        <v>0</v>
      </c>
      <c r="E22" s="162" t="str">
        <f t="shared" si="5"/>
        <v>Quarter Finalist</v>
      </c>
      <c r="G22" s="209">
        <f t="shared" si="1"/>
        <v>1511</v>
      </c>
      <c r="H22" s="208" t="s">
        <v>109</v>
      </c>
      <c r="I22" s="209">
        <v>9</v>
      </c>
      <c r="J22" s="210">
        <f t="shared" si="6"/>
        <v>0</v>
      </c>
      <c r="K22" s="162" t="str">
        <f t="shared" si="7"/>
        <v>Quarter Finalist</v>
      </c>
      <c r="M22" s="209">
        <f t="shared" si="2"/>
        <v>85</v>
      </c>
      <c r="N22" s="208" t="s">
        <v>109</v>
      </c>
      <c r="O22" s="209">
        <v>9</v>
      </c>
      <c r="P22" s="210">
        <f t="shared" si="8"/>
        <v>0</v>
      </c>
      <c r="Q22" s="162" t="str">
        <f t="shared" si="9"/>
        <v>Quarter Finalist</v>
      </c>
      <c r="S22" s="209">
        <f t="shared" si="3"/>
        <v>308</v>
      </c>
      <c r="T22" s="208" t="s">
        <v>109</v>
      </c>
      <c r="U22" s="209">
        <v>9</v>
      </c>
      <c r="V22" s="210">
        <f t="shared" si="10"/>
        <v>0</v>
      </c>
      <c r="W22" s="162" t="str">
        <f t="shared" si="11"/>
        <v>Quarter Finalist</v>
      </c>
      <c r="X22" s="250"/>
      <c r="AF22" s="100">
        <v>188</v>
      </c>
      <c r="AH22" s="100">
        <v>343</v>
      </c>
      <c r="AJ22" s="158">
        <v>2056</v>
      </c>
      <c r="AM22" s="100"/>
      <c r="AN22" s="158"/>
      <c r="AO22" s="100"/>
    </row>
    <row r="23" spans="1:41">
      <c r="A23" s="202">
        <f t="shared" ref="A23:A30" si="12">C2</f>
        <v>233</v>
      </c>
      <c r="B23" s="201" t="s">
        <v>110</v>
      </c>
      <c r="C23" s="202">
        <v>16</v>
      </c>
      <c r="D23" s="205">
        <f t="shared" si="4"/>
        <v>30</v>
      </c>
      <c r="E23" t="str">
        <f t="shared" ref="E23:E30" si="13">E15</f>
        <v>Winner</v>
      </c>
      <c r="G23" s="202">
        <f t="shared" ref="G23:G30" si="14">I2</f>
        <v>469</v>
      </c>
      <c r="H23" s="201" t="s">
        <v>110</v>
      </c>
      <c r="I23" s="202">
        <v>16</v>
      </c>
      <c r="J23" s="205">
        <f t="shared" si="6"/>
        <v>30</v>
      </c>
      <c r="K23" t="str">
        <f t="shared" ref="K23:K30" si="15">K15</f>
        <v>Winner</v>
      </c>
      <c r="M23" s="202">
        <f t="shared" ref="M23:M30" si="16">O2</f>
        <v>217</v>
      </c>
      <c r="N23" s="201" t="s">
        <v>110</v>
      </c>
      <c r="O23" s="202">
        <v>16</v>
      </c>
      <c r="P23" s="205">
        <f t="shared" si="8"/>
        <v>20</v>
      </c>
      <c r="Q23" t="str">
        <f t="shared" ref="Q23:Q30" si="17">Q15</f>
        <v>Finalist</v>
      </c>
      <c r="S23" s="202">
        <f t="shared" ref="S23:S30" si="18">U2</f>
        <v>67</v>
      </c>
      <c r="T23" s="201" t="s">
        <v>110</v>
      </c>
      <c r="U23" s="202">
        <v>16</v>
      </c>
      <c r="V23" s="205">
        <f t="shared" si="10"/>
        <v>30</v>
      </c>
      <c r="W23" t="str">
        <f t="shared" ref="W23:W30" si="19">W15</f>
        <v>Winner</v>
      </c>
      <c r="X23" s="250"/>
      <c r="AF23" s="243">
        <v>201</v>
      </c>
      <c r="AH23" s="244">
        <v>469</v>
      </c>
      <c r="AJ23" s="100">
        <v>2429</v>
      </c>
    </row>
    <row r="24" spans="1:41">
      <c r="A24" s="202">
        <f t="shared" si="12"/>
        <v>148</v>
      </c>
      <c r="B24" s="201" t="s">
        <v>111</v>
      </c>
      <c r="C24" s="202">
        <v>15</v>
      </c>
      <c r="D24" s="205">
        <f t="shared" si="4"/>
        <v>20</v>
      </c>
      <c r="E24" t="str">
        <f t="shared" si="13"/>
        <v>Finalist</v>
      </c>
      <c r="G24" s="202">
        <f t="shared" si="14"/>
        <v>1538</v>
      </c>
      <c r="H24" s="201" t="s">
        <v>111</v>
      </c>
      <c r="I24" s="202">
        <v>15</v>
      </c>
      <c r="J24" s="205">
        <f t="shared" si="6"/>
        <v>10</v>
      </c>
      <c r="K24" t="str">
        <f t="shared" si="15"/>
        <v>Semi Finalist</v>
      </c>
      <c r="M24" s="202">
        <f t="shared" si="16"/>
        <v>51</v>
      </c>
      <c r="N24" s="201" t="s">
        <v>111</v>
      </c>
      <c r="O24" s="202">
        <v>15</v>
      </c>
      <c r="P24" s="205">
        <f t="shared" si="8"/>
        <v>10</v>
      </c>
      <c r="Q24" t="str">
        <f t="shared" si="17"/>
        <v>Semi Finalist</v>
      </c>
      <c r="S24" s="202">
        <f t="shared" si="18"/>
        <v>16</v>
      </c>
      <c r="T24" s="201" t="s">
        <v>111</v>
      </c>
      <c r="U24" s="202">
        <v>15</v>
      </c>
      <c r="V24" s="205">
        <f t="shared" si="10"/>
        <v>20</v>
      </c>
      <c r="W24" t="str">
        <f t="shared" si="19"/>
        <v>Finalist</v>
      </c>
      <c r="X24" s="250"/>
      <c r="AF24" s="158">
        <v>217</v>
      </c>
      <c r="AH24" s="100">
        <v>668</v>
      </c>
      <c r="AJ24" s="100">
        <v>3138</v>
      </c>
    </row>
    <row r="25" spans="1:41" ht="13.5" thickBot="1">
      <c r="A25" s="202">
        <f t="shared" si="12"/>
        <v>968</v>
      </c>
      <c r="B25" s="201" t="s">
        <v>112</v>
      </c>
      <c r="C25" s="202">
        <v>14</v>
      </c>
      <c r="D25" s="205">
        <f t="shared" si="4"/>
        <v>10</v>
      </c>
      <c r="E25" t="str">
        <f t="shared" si="13"/>
        <v>Semi Finalist</v>
      </c>
      <c r="G25" s="202">
        <f t="shared" si="14"/>
        <v>1676</v>
      </c>
      <c r="H25" s="201" t="s">
        <v>112</v>
      </c>
      <c r="I25" s="202">
        <v>14</v>
      </c>
      <c r="J25" s="205">
        <f t="shared" si="6"/>
        <v>20</v>
      </c>
      <c r="K25" t="str">
        <f t="shared" si="15"/>
        <v>Finalist</v>
      </c>
      <c r="M25" s="202">
        <f t="shared" si="16"/>
        <v>2056</v>
      </c>
      <c r="N25" s="201" t="s">
        <v>112</v>
      </c>
      <c r="O25" s="202">
        <v>14</v>
      </c>
      <c r="P25" s="205">
        <f t="shared" si="8"/>
        <v>30</v>
      </c>
      <c r="Q25" t="str">
        <f t="shared" si="17"/>
        <v>Winner</v>
      </c>
      <c r="S25" s="202">
        <f t="shared" si="18"/>
        <v>910</v>
      </c>
      <c r="T25" s="201" t="s">
        <v>112</v>
      </c>
      <c r="U25" s="202">
        <v>14</v>
      </c>
      <c r="V25" s="205">
        <f t="shared" si="10"/>
        <v>0</v>
      </c>
      <c r="W25" t="str">
        <f t="shared" si="19"/>
        <v>Quarter Finalist</v>
      </c>
      <c r="X25" s="250"/>
      <c r="Y25" s="239"/>
      <c r="Z25" s="239"/>
      <c r="AA25" s="239"/>
      <c r="AB25" s="239"/>
      <c r="AC25" s="239"/>
      <c r="AD25" s="239"/>
      <c r="AF25" s="164">
        <v>230</v>
      </c>
      <c r="AH25" s="100">
        <v>888</v>
      </c>
      <c r="AJ25" s="243">
        <v>3357</v>
      </c>
    </row>
    <row r="26" spans="1:41">
      <c r="A26" s="202">
        <f t="shared" si="12"/>
        <v>25</v>
      </c>
      <c r="B26" s="201" t="s">
        <v>113</v>
      </c>
      <c r="C26" s="202">
        <v>13</v>
      </c>
      <c r="D26" s="205">
        <f t="shared" si="4"/>
        <v>10</v>
      </c>
      <c r="E26" t="str">
        <f t="shared" si="13"/>
        <v>Semi Finalist</v>
      </c>
      <c r="G26" s="202">
        <f t="shared" si="14"/>
        <v>27</v>
      </c>
      <c r="H26" s="201" t="s">
        <v>113</v>
      </c>
      <c r="I26" s="202">
        <v>13</v>
      </c>
      <c r="J26" s="205">
        <f t="shared" si="6"/>
        <v>10</v>
      </c>
      <c r="K26" t="str">
        <f t="shared" si="15"/>
        <v>Semi Finalist</v>
      </c>
      <c r="M26" s="202">
        <f t="shared" si="16"/>
        <v>1717</v>
      </c>
      <c r="N26" s="201" t="s">
        <v>113</v>
      </c>
      <c r="O26" s="202">
        <v>13</v>
      </c>
      <c r="P26" s="205">
        <f t="shared" si="8"/>
        <v>0</v>
      </c>
      <c r="Q26" t="str">
        <f t="shared" si="17"/>
        <v>Quarter Finalist</v>
      </c>
      <c r="S26" s="202">
        <f t="shared" si="18"/>
        <v>971</v>
      </c>
      <c r="T26" s="201" t="s">
        <v>113</v>
      </c>
      <c r="U26" s="202">
        <v>13</v>
      </c>
      <c r="V26" s="205">
        <f t="shared" si="10"/>
        <v>0</v>
      </c>
      <c r="W26" t="str">
        <f t="shared" si="19"/>
        <v>Quarter Finalist</v>
      </c>
      <c r="X26" s="250"/>
      <c r="Y26" s="239"/>
      <c r="Z26" s="239"/>
      <c r="AA26" s="239"/>
      <c r="AB26" s="239"/>
      <c r="AC26" s="239"/>
      <c r="AD26" s="239"/>
      <c r="AF26" s="158">
        <v>233</v>
      </c>
      <c r="AH26" s="158">
        <v>968</v>
      </c>
    </row>
    <row r="27" spans="1:41">
      <c r="A27" s="202">
        <f t="shared" si="12"/>
        <v>1918</v>
      </c>
      <c r="B27" s="201" t="s">
        <v>114</v>
      </c>
      <c r="C27" s="202">
        <v>12</v>
      </c>
      <c r="D27" s="205">
        <f t="shared" si="4"/>
        <v>0</v>
      </c>
      <c r="E27" t="str">
        <f t="shared" si="13"/>
        <v>Quarter Finalist</v>
      </c>
      <c r="G27" s="202">
        <f t="shared" si="14"/>
        <v>2337</v>
      </c>
      <c r="H27" s="201" t="s">
        <v>114</v>
      </c>
      <c r="I27" s="202">
        <v>12</v>
      </c>
      <c r="J27" s="205">
        <f t="shared" si="6"/>
        <v>0</v>
      </c>
      <c r="K27" t="str">
        <f t="shared" si="15"/>
        <v>Quarter Finalist</v>
      </c>
      <c r="M27" s="202">
        <f t="shared" si="16"/>
        <v>1714</v>
      </c>
      <c r="N27" s="201" t="s">
        <v>114</v>
      </c>
      <c r="O27" s="202">
        <v>12</v>
      </c>
      <c r="P27" s="205">
        <f t="shared" si="8"/>
        <v>10</v>
      </c>
      <c r="Q27" t="str">
        <f t="shared" si="17"/>
        <v>Semi Finalist</v>
      </c>
      <c r="S27" s="202">
        <f t="shared" si="18"/>
        <v>20</v>
      </c>
      <c r="T27" s="201" t="s">
        <v>114</v>
      </c>
      <c r="U27" s="202">
        <v>12</v>
      </c>
      <c r="V27" s="205">
        <f t="shared" si="10"/>
        <v>10</v>
      </c>
      <c r="W27" t="str">
        <f t="shared" si="19"/>
        <v>Semi Finalist</v>
      </c>
      <c r="X27" s="250"/>
      <c r="Y27" s="292"/>
      <c r="Z27" s="292"/>
      <c r="AA27" s="292"/>
      <c r="AB27" s="292"/>
      <c r="AC27" s="239"/>
      <c r="AD27" s="239"/>
      <c r="AF27" s="100">
        <v>234</v>
      </c>
      <c r="AH27" s="100">
        <v>1073</v>
      </c>
    </row>
    <row r="28" spans="1:41">
      <c r="A28" s="202">
        <f t="shared" si="12"/>
        <v>3256</v>
      </c>
      <c r="B28" s="201" t="s">
        <v>115</v>
      </c>
      <c r="C28" s="202">
        <v>11</v>
      </c>
      <c r="D28" s="205">
        <f t="shared" si="4"/>
        <v>0</v>
      </c>
      <c r="E28" t="str">
        <f t="shared" si="13"/>
        <v>Quarter Finalist</v>
      </c>
      <c r="G28" s="202">
        <f t="shared" si="14"/>
        <v>573</v>
      </c>
      <c r="H28" s="201" t="s">
        <v>115</v>
      </c>
      <c r="I28" s="202">
        <v>11</v>
      </c>
      <c r="J28" s="205">
        <f t="shared" si="6"/>
        <v>0</v>
      </c>
      <c r="K28" t="str">
        <f t="shared" si="15"/>
        <v>Quarter Finalist</v>
      </c>
      <c r="M28" s="202">
        <f t="shared" si="16"/>
        <v>2016</v>
      </c>
      <c r="N28" s="201" t="s">
        <v>115</v>
      </c>
      <c r="O28" s="202">
        <v>11</v>
      </c>
      <c r="P28" s="205">
        <f t="shared" si="8"/>
        <v>0</v>
      </c>
      <c r="Q28" t="str">
        <f t="shared" si="17"/>
        <v>Quarter Finalist</v>
      </c>
      <c r="S28" s="202">
        <f t="shared" si="18"/>
        <v>1073</v>
      </c>
      <c r="T28" s="201" t="s">
        <v>115</v>
      </c>
      <c r="U28" s="202">
        <v>11</v>
      </c>
      <c r="V28" s="205">
        <f t="shared" si="10"/>
        <v>10</v>
      </c>
      <c r="W28" t="str">
        <f t="shared" si="19"/>
        <v>Semi Finalist</v>
      </c>
      <c r="X28" s="250"/>
      <c r="Y28" s="99"/>
      <c r="Z28" s="202"/>
      <c r="AA28" s="217"/>
      <c r="AB28" s="292"/>
      <c r="AC28" s="239"/>
      <c r="AD28" s="239"/>
      <c r="AF28" s="100">
        <v>254</v>
      </c>
      <c r="AH28" s="100">
        <v>1086</v>
      </c>
    </row>
    <row r="29" spans="1:41">
      <c r="A29" s="202">
        <f t="shared" si="12"/>
        <v>359</v>
      </c>
      <c r="B29" s="201" t="s">
        <v>116</v>
      </c>
      <c r="C29" s="202">
        <v>10</v>
      </c>
      <c r="D29" s="205">
        <f t="shared" si="4"/>
        <v>0</v>
      </c>
      <c r="E29" t="str">
        <f t="shared" si="13"/>
        <v>Quarter Finalist</v>
      </c>
      <c r="F29" s="158"/>
      <c r="G29" s="202">
        <f t="shared" si="14"/>
        <v>2775</v>
      </c>
      <c r="H29" s="201" t="s">
        <v>116</v>
      </c>
      <c r="I29" s="202">
        <v>10</v>
      </c>
      <c r="J29" s="205">
        <f t="shared" si="6"/>
        <v>0</v>
      </c>
      <c r="K29" t="str">
        <f t="shared" si="15"/>
        <v>Quarter Finalist</v>
      </c>
      <c r="L29" s="158"/>
      <c r="M29" s="202">
        <f t="shared" si="16"/>
        <v>79</v>
      </c>
      <c r="N29" s="201" t="s">
        <v>116</v>
      </c>
      <c r="O29" s="202">
        <v>10</v>
      </c>
      <c r="P29" s="205">
        <f t="shared" si="8"/>
        <v>0</v>
      </c>
      <c r="Q29" t="str">
        <f t="shared" si="17"/>
        <v>Quarter Finalist</v>
      </c>
      <c r="R29" s="158"/>
      <c r="S29" s="202">
        <f t="shared" si="18"/>
        <v>337</v>
      </c>
      <c r="T29" s="201" t="s">
        <v>116</v>
      </c>
      <c r="U29" s="202">
        <v>10</v>
      </c>
      <c r="V29" s="205">
        <f t="shared" si="10"/>
        <v>0</v>
      </c>
      <c r="W29" t="str">
        <f t="shared" si="19"/>
        <v>Quarter Finalist</v>
      </c>
      <c r="X29" s="251"/>
      <c r="Y29" s="217"/>
      <c r="Z29" s="217"/>
      <c r="AA29" s="217"/>
      <c r="AB29" s="292"/>
      <c r="AC29" s="239"/>
      <c r="AD29" s="239"/>
      <c r="AF29" s="100">
        <v>263</v>
      </c>
      <c r="AH29" s="100">
        <v>1114</v>
      </c>
    </row>
    <row r="30" spans="1:41" ht="13.5" thickBot="1">
      <c r="A30" s="209">
        <f t="shared" si="12"/>
        <v>234</v>
      </c>
      <c r="B30" s="208" t="s">
        <v>117</v>
      </c>
      <c r="C30" s="209">
        <v>9</v>
      </c>
      <c r="D30" s="210">
        <f t="shared" si="4"/>
        <v>0</v>
      </c>
      <c r="E30" t="str">
        <f t="shared" si="13"/>
        <v>Quarter Finalist</v>
      </c>
      <c r="G30" s="209">
        <f t="shared" si="14"/>
        <v>368</v>
      </c>
      <c r="H30" s="208" t="s">
        <v>117</v>
      </c>
      <c r="I30" s="209">
        <v>9</v>
      </c>
      <c r="J30" s="210">
        <f t="shared" si="6"/>
        <v>0</v>
      </c>
      <c r="K30" t="str">
        <f t="shared" si="15"/>
        <v>Quarter Finalist</v>
      </c>
      <c r="M30" s="209">
        <f t="shared" si="16"/>
        <v>1771</v>
      </c>
      <c r="N30" s="208" t="s">
        <v>117</v>
      </c>
      <c r="O30" s="209">
        <v>9</v>
      </c>
      <c r="P30" s="210">
        <f t="shared" si="8"/>
        <v>0</v>
      </c>
      <c r="Q30" t="str">
        <f t="shared" si="17"/>
        <v>Quarter Finalist</v>
      </c>
      <c r="S30" s="209">
        <f t="shared" si="18"/>
        <v>2619</v>
      </c>
      <c r="T30" s="208" t="s">
        <v>117</v>
      </c>
      <c r="U30" s="209">
        <v>9</v>
      </c>
      <c r="V30" s="210">
        <f t="shared" si="10"/>
        <v>0</v>
      </c>
      <c r="W30" t="str">
        <f t="shared" si="19"/>
        <v>Quarter Finalist</v>
      </c>
      <c r="X30" s="250"/>
      <c r="Y30" s="202"/>
      <c r="Z30" s="202"/>
      <c r="AA30" s="202"/>
      <c r="AB30" s="292"/>
      <c r="AC30" s="239"/>
      <c r="AD30" s="239"/>
      <c r="AF30" s="100">
        <v>271</v>
      </c>
      <c r="AH30" s="158">
        <v>1124</v>
      </c>
    </row>
    <row r="31" spans="1:41">
      <c r="A31" s="202">
        <f>D9</f>
        <v>1218</v>
      </c>
      <c r="B31" s="201" t="s">
        <v>118</v>
      </c>
      <c r="C31" s="202">
        <v>8</v>
      </c>
      <c r="D31" s="205">
        <f t="shared" si="4"/>
        <v>0</v>
      </c>
      <c r="E31" t="str">
        <f>E22</f>
        <v>Quarter Finalist</v>
      </c>
      <c r="G31" s="202">
        <f>J9</f>
        <v>1732</v>
      </c>
      <c r="H31" s="201" t="s">
        <v>118</v>
      </c>
      <c r="I31" s="202">
        <v>8</v>
      </c>
      <c r="J31" s="205">
        <f t="shared" si="6"/>
        <v>0</v>
      </c>
      <c r="K31" t="str">
        <f>K22</f>
        <v>Quarter Finalist</v>
      </c>
      <c r="M31" s="202">
        <f>P9</f>
        <v>2130</v>
      </c>
      <c r="N31" s="201" t="s">
        <v>118</v>
      </c>
      <c r="O31" s="202">
        <v>8</v>
      </c>
      <c r="P31" s="205">
        <f t="shared" si="8"/>
        <v>0</v>
      </c>
      <c r="Q31" t="str">
        <f>Q22</f>
        <v>Quarter Finalist</v>
      </c>
      <c r="S31" s="202">
        <f>V9</f>
        <v>399</v>
      </c>
      <c r="T31" s="201" t="s">
        <v>118</v>
      </c>
      <c r="U31" s="202">
        <v>8</v>
      </c>
      <c r="V31" s="205">
        <f t="shared" si="10"/>
        <v>0</v>
      </c>
      <c r="W31" t="str">
        <f>W22</f>
        <v>Quarter Finalist</v>
      </c>
      <c r="X31" s="250"/>
      <c r="Y31" s="202"/>
      <c r="Z31" s="202"/>
      <c r="AA31" s="202"/>
      <c r="AB31" s="292"/>
      <c r="AC31" s="239"/>
      <c r="AD31" s="239"/>
      <c r="AF31" s="100">
        <v>294</v>
      </c>
      <c r="AH31" s="100">
        <v>1305</v>
      </c>
    </row>
    <row r="32" spans="1:41">
      <c r="A32" s="202">
        <f>D8</f>
        <v>71</v>
      </c>
      <c r="B32" s="201" t="s">
        <v>119</v>
      </c>
      <c r="C32" s="202">
        <v>7</v>
      </c>
      <c r="D32" s="205">
        <f t="shared" si="4"/>
        <v>0</v>
      </c>
      <c r="E32" t="str">
        <f>E21</f>
        <v>Quarter Finalist</v>
      </c>
      <c r="G32" s="202">
        <f>J8</f>
        <v>40</v>
      </c>
      <c r="H32" s="201" t="s">
        <v>119</v>
      </c>
      <c r="I32" s="202">
        <v>7</v>
      </c>
      <c r="J32" s="205">
        <f t="shared" si="6"/>
        <v>0</v>
      </c>
      <c r="K32" t="str">
        <f>K21</f>
        <v>Quarter Finalist</v>
      </c>
      <c r="M32" s="202">
        <f>P8</f>
        <v>365</v>
      </c>
      <c r="N32" s="201" t="s">
        <v>119</v>
      </c>
      <c r="O32" s="202">
        <v>7</v>
      </c>
      <c r="P32" s="205">
        <f t="shared" si="8"/>
        <v>0</v>
      </c>
      <c r="Q32" t="str">
        <f>Q21</f>
        <v>Quarter Finalist</v>
      </c>
      <c r="S32" s="202">
        <f>V8</f>
        <v>1902</v>
      </c>
      <c r="T32" s="201" t="s">
        <v>119</v>
      </c>
      <c r="U32" s="202">
        <v>7</v>
      </c>
      <c r="V32" s="205">
        <f t="shared" si="10"/>
        <v>0</v>
      </c>
      <c r="W32" t="str">
        <f>W21</f>
        <v>Quarter Finalist</v>
      </c>
      <c r="X32" s="250"/>
      <c r="Y32" s="202"/>
      <c r="Z32" s="202"/>
      <c r="AA32" s="202"/>
      <c r="AB32" s="292"/>
      <c r="AC32" s="239"/>
      <c r="AD32" s="239"/>
      <c r="AF32" s="243">
        <v>308</v>
      </c>
      <c r="AH32" s="100">
        <v>1538</v>
      </c>
    </row>
    <row r="33" spans="1:35" ht="13.5" thickBot="1">
      <c r="A33" s="202">
        <f>D7</f>
        <v>341</v>
      </c>
      <c r="B33" s="201" t="s">
        <v>120</v>
      </c>
      <c r="C33" s="202">
        <v>6</v>
      </c>
      <c r="D33" s="205">
        <f t="shared" si="4"/>
        <v>0</v>
      </c>
      <c r="E33" t="str">
        <f>E20</f>
        <v>Quarter Finalist</v>
      </c>
      <c r="G33" s="202">
        <f>J7</f>
        <v>88</v>
      </c>
      <c r="H33" s="201" t="s">
        <v>120</v>
      </c>
      <c r="I33" s="202">
        <v>6</v>
      </c>
      <c r="J33" s="205">
        <f t="shared" si="6"/>
        <v>0</v>
      </c>
      <c r="K33" t="str">
        <f>K20</f>
        <v>Quarter Finalist</v>
      </c>
      <c r="M33" s="202">
        <f>P7</f>
        <v>1058</v>
      </c>
      <c r="N33" s="201" t="s">
        <v>120</v>
      </c>
      <c r="O33" s="202">
        <v>6</v>
      </c>
      <c r="P33" s="205">
        <f t="shared" si="8"/>
        <v>0</v>
      </c>
      <c r="Q33" t="str">
        <f>Q20</f>
        <v>Quarter Finalist</v>
      </c>
      <c r="S33" s="202">
        <f>V7</f>
        <v>102</v>
      </c>
      <c r="T33" s="201" t="s">
        <v>120</v>
      </c>
      <c r="U33" s="202">
        <v>6</v>
      </c>
      <c r="V33" s="205">
        <f t="shared" si="10"/>
        <v>10</v>
      </c>
      <c r="W33" t="str">
        <f>W20</f>
        <v>Semi Finalist</v>
      </c>
      <c r="X33" s="250"/>
      <c r="Y33" s="202"/>
      <c r="Z33" s="202"/>
      <c r="AA33" s="202"/>
      <c r="AB33" s="292"/>
      <c r="AC33" s="239"/>
      <c r="AD33" s="239"/>
      <c r="AF33" s="164">
        <v>330</v>
      </c>
      <c r="AH33" s="100">
        <v>1622</v>
      </c>
    </row>
    <row r="34" spans="1:35">
      <c r="A34" s="202">
        <f>D6</f>
        <v>70</v>
      </c>
      <c r="B34" s="201" t="s">
        <v>121</v>
      </c>
      <c r="C34" s="202">
        <v>5</v>
      </c>
      <c r="D34" s="205">
        <f t="shared" si="4"/>
        <v>0</v>
      </c>
      <c r="E34" t="str">
        <f>E19</f>
        <v>Quarter Finalist</v>
      </c>
      <c r="G34" s="202">
        <f>J6</f>
        <v>624</v>
      </c>
      <c r="H34" s="201" t="s">
        <v>121</v>
      </c>
      <c r="I34" s="202">
        <v>5</v>
      </c>
      <c r="J34" s="205">
        <f t="shared" si="6"/>
        <v>0</v>
      </c>
      <c r="K34" t="str">
        <f>K19</f>
        <v>Quarter Finalist</v>
      </c>
      <c r="M34" s="202">
        <f>P6</f>
        <v>230</v>
      </c>
      <c r="N34" s="201" t="s">
        <v>121</v>
      </c>
      <c r="O34" s="202">
        <v>5</v>
      </c>
      <c r="P34" s="205">
        <f t="shared" si="8"/>
        <v>10</v>
      </c>
      <c r="Q34" t="str">
        <f>Q19</f>
        <v>Semi Finalist</v>
      </c>
      <c r="S34" s="202">
        <f>V6</f>
        <v>668</v>
      </c>
      <c r="T34" s="201" t="s">
        <v>121</v>
      </c>
      <c r="U34" s="202">
        <v>5</v>
      </c>
      <c r="V34" s="205">
        <f t="shared" si="10"/>
        <v>10</v>
      </c>
      <c r="W34" t="str">
        <f>W19</f>
        <v>Semi Finalist</v>
      </c>
      <c r="X34" s="250"/>
      <c r="Y34" s="202"/>
      <c r="Z34" s="202"/>
      <c r="AA34" s="202"/>
      <c r="AB34" s="292"/>
      <c r="AC34" s="239"/>
      <c r="AD34" s="239"/>
      <c r="AF34" s="100">
        <v>337</v>
      </c>
      <c r="AH34" s="158">
        <v>1625</v>
      </c>
      <c r="AI34" s="170"/>
    </row>
    <row r="35" spans="1:35">
      <c r="A35" s="202">
        <f>D5</f>
        <v>1622</v>
      </c>
      <c r="B35" s="201" t="s">
        <v>122</v>
      </c>
      <c r="C35" s="202">
        <v>4</v>
      </c>
      <c r="D35" s="205">
        <f t="shared" si="4"/>
        <v>10</v>
      </c>
      <c r="E35" t="str">
        <f>E26</f>
        <v>Semi Finalist</v>
      </c>
      <c r="G35" s="202">
        <f>J5</f>
        <v>141</v>
      </c>
      <c r="H35" s="201" t="s">
        <v>122</v>
      </c>
      <c r="I35" s="202">
        <v>4</v>
      </c>
      <c r="J35" s="205">
        <f t="shared" si="6"/>
        <v>10</v>
      </c>
      <c r="K35" t="str">
        <f>K26</f>
        <v>Semi Finalist</v>
      </c>
      <c r="M35" s="202">
        <f>P5</f>
        <v>271</v>
      </c>
      <c r="N35" s="201" t="s">
        <v>122</v>
      </c>
      <c r="O35" s="202">
        <v>4</v>
      </c>
      <c r="P35" s="205">
        <f t="shared" si="8"/>
        <v>0</v>
      </c>
      <c r="Q35" t="str">
        <f>Q26</f>
        <v>Quarter Finalist</v>
      </c>
      <c r="S35" s="202">
        <f>V5</f>
        <v>525</v>
      </c>
      <c r="T35" s="201" t="s">
        <v>122</v>
      </c>
      <c r="U35" s="202">
        <v>4</v>
      </c>
      <c r="V35" s="205">
        <f t="shared" si="10"/>
        <v>0</v>
      </c>
      <c r="W35" t="str">
        <f>W26</f>
        <v>Quarter Finalist</v>
      </c>
      <c r="X35" s="250"/>
      <c r="Y35" s="202"/>
      <c r="Z35" s="202"/>
      <c r="AA35" s="202"/>
      <c r="AB35" s="292"/>
      <c r="AC35" s="239"/>
      <c r="AD35" s="239"/>
      <c r="AF35" s="100">
        <v>341</v>
      </c>
      <c r="AH35" s="158">
        <v>1676</v>
      </c>
      <c r="AI35" s="170"/>
    </row>
    <row r="36" spans="1:35">
      <c r="A36" s="202">
        <f>D4</f>
        <v>2854</v>
      </c>
      <c r="B36" s="201" t="s">
        <v>123</v>
      </c>
      <c r="C36" s="202">
        <v>3</v>
      </c>
      <c r="D36" s="205">
        <f t="shared" si="4"/>
        <v>10</v>
      </c>
      <c r="E36" t="str">
        <f>E25</f>
        <v>Semi Finalist</v>
      </c>
      <c r="G36" s="202">
        <f>J4</f>
        <v>888</v>
      </c>
      <c r="H36" s="201" t="s">
        <v>123</v>
      </c>
      <c r="I36" s="202">
        <v>3</v>
      </c>
      <c r="J36" s="205">
        <f t="shared" si="6"/>
        <v>20</v>
      </c>
      <c r="K36" t="str">
        <f>K25</f>
        <v>Finalist</v>
      </c>
      <c r="M36" s="202">
        <f>P4</f>
        <v>3138</v>
      </c>
      <c r="N36" s="201" t="s">
        <v>123</v>
      </c>
      <c r="O36" s="202">
        <v>3</v>
      </c>
      <c r="P36" s="205">
        <f t="shared" si="8"/>
        <v>30</v>
      </c>
      <c r="Q36" t="str">
        <f>Q25</f>
        <v>Winner</v>
      </c>
      <c r="S36" s="202">
        <f>V4</f>
        <v>706</v>
      </c>
      <c r="T36" s="201" t="s">
        <v>123</v>
      </c>
      <c r="U36" s="202">
        <v>3</v>
      </c>
      <c r="V36" s="205">
        <f t="shared" si="10"/>
        <v>0</v>
      </c>
      <c r="W36" t="str">
        <f>W25</f>
        <v>Quarter Finalist</v>
      </c>
      <c r="X36" s="250"/>
      <c r="Y36" s="202"/>
      <c r="Z36" s="202"/>
      <c r="AA36" s="202"/>
      <c r="AB36" s="292"/>
      <c r="AC36" s="239"/>
      <c r="AD36" s="239"/>
      <c r="AF36" s="100">
        <v>343</v>
      </c>
      <c r="AH36" s="158">
        <v>1714</v>
      </c>
      <c r="AI36" s="170"/>
    </row>
    <row r="37" spans="1:35">
      <c r="A37" s="202">
        <f>D3</f>
        <v>201</v>
      </c>
      <c r="B37" s="201" t="s">
        <v>124</v>
      </c>
      <c r="C37" s="202">
        <v>2</v>
      </c>
      <c r="D37" s="205">
        <f t="shared" si="4"/>
        <v>20</v>
      </c>
      <c r="E37" t="str">
        <f>E24</f>
        <v>Finalist</v>
      </c>
      <c r="G37" s="202">
        <f>J3</f>
        <v>2630</v>
      </c>
      <c r="H37" s="201" t="s">
        <v>124</v>
      </c>
      <c r="I37" s="202">
        <v>2</v>
      </c>
      <c r="J37" s="205">
        <f t="shared" si="6"/>
        <v>10</v>
      </c>
      <c r="K37" t="str">
        <f>K24</f>
        <v>Semi Finalist</v>
      </c>
      <c r="M37" s="202">
        <f>P3</f>
        <v>2122</v>
      </c>
      <c r="N37" s="201" t="s">
        <v>124</v>
      </c>
      <c r="O37" s="202">
        <v>2</v>
      </c>
      <c r="P37" s="205">
        <f t="shared" si="8"/>
        <v>10</v>
      </c>
      <c r="Q37" t="str">
        <f>Q24</f>
        <v>Semi Finalist</v>
      </c>
      <c r="S37" s="202">
        <f>V3</f>
        <v>343</v>
      </c>
      <c r="T37" s="201" t="s">
        <v>124</v>
      </c>
      <c r="U37" s="202">
        <v>2</v>
      </c>
      <c r="V37" s="205">
        <f t="shared" si="10"/>
        <v>20</v>
      </c>
      <c r="W37" t="str">
        <f>W24</f>
        <v>Finalist</v>
      </c>
      <c r="X37" s="250"/>
      <c r="Y37" s="202"/>
      <c r="Z37" s="202"/>
      <c r="AA37" s="202"/>
      <c r="AB37" s="292"/>
      <c r="AC37" s="239"/>
      <c r="AD37" s="239"/>
      <c r="AF37" s="100">
        <v>359</v>
      </c>
      <c r="AH37" s="243">
        <v>1718</v>
      </c>
      <c r="AI37" s="170"/>
    </row>
    <row r="38" spans="1:35" ht="13.5" thickBot="1">
      <c r="A38" s="209">
        <f>D2</f>
        <v>3357</v>
      </c>
      <c r="B38" s="208" t="s">
        <v>125</v>
      </c>
      <c r="C38" s="209">
        <v>1</v>
      </c>
      <c r="D38" s="210">
        <f t="shared" si="4"/>
        <v>30</v>
      </c>
      <c r="E38" t="str">
        <f>E23</f>
        <v>Winner</v>
      </c>
      <c r="G38" s="209">
        <f>J2</f>
        <v>2041</v>
      </c>
      <c r="H38" s="208" t="s">
        <v>125</v>
      </c>
      <c r="I38" s="209">
        <v>1</v>
      </c>
      <c r="J38" s="210">
        <f t="shared" si="6"/>
        <v>30</v>
      </c>
      <c r="K38" t="str">
        <f>K23</f>
        <v>Winner</v>
      </c>
      <c r="M38" s="209">
        <f>P2</f>
        <v>2429</v>
      </c>
      <c r="N38" s="208" t="s">
        <v>125</v>
      </c>
      <c r="O38" s="209">
        <v>1</v>
      </c>
      <c r="P38" s="210">
        <f t="shared" si="8"/>
        <v>20</v>
      </c>
      <c r="Q38" t="str">
        <f>Q23</f>
        <v>Finalist</v>
      </c>
      <c r="S38" s="209">
        <f>V2</f>
        <v>177</v>
      </c>
      <c r="T38" s="208" t="s">
        <v>125</v>
      </c>
      <c r="U38" s="209">
        <v>1</v>
      </c>
      <c r="V38" s="210">
        <f t="shared" si="10"/>
        <v>30</v>
      </c>
      <c r="W38" t="str">
        <f>W23</f>
        <v>Winner</v>
      </c>
      <c r="X38" s="250"/>
      <c r="Y38" s="202"/>
      <c r="Z38" s="202"/>
      <c r="AA38" s="202"/>
      <c r="AB38" s="292"/>
      <c r="AC38" s="239"/>
      <c r="AD38" s="239"/>
      <c r="AF38" s="100">
        <v>365</v>
      </c>
      <c r="AH38" s="100">
        <v>1922</v>
      </c>
      <c r="AI38" s="170"/>
    </row>
    <row r="39" spans="1:35">
      <c r="C39" s="260">
        <f>SUM(C15:C38)</f>
        <v>236</v>
      </c>
      <c r="D39" s="260">
        <f>SUM(D15:D38)</f>
        <v>210</v>
      </c>
      <c r="I39" s="260">
        <f>SUM(I15:I38)</f>
        <v>236</v>
      </c>
      <c r="J39" s="260">
        <f>SUM(J15:J38)</f>
        <v>210</v>
      </c>
      <c r="O39" s="260">
        <f>SUM(O15:O38)</f>
        <v>236</v>
      </c>
      <c r="P39" s="260">
        <f>SUM(P15:P38)</f>
        <v>210</v>
      </c>
      <c r="U39" s="260">
        <f>SUM(U15:U38)</f>
        <v>236</v>
      </c>
      <c r="V39" s="260">
        <f>SUM(V15:V38)</f>
        <v>210</v>
      </c>
      <c r="X39" s="250"/>
      <c r="Y39" s="202"/>
      <c r="Z39" s="202"/>
      <c r="AA39" s="202"/>
      <c r="AB39" s="292"/>
      <c r="AC39" s="239"/>
      <c r="AD39" s="239"/>
      <c r="AF39" s="100">
        <v>368</v>
      </c>
      <c r="AH39" s="158">
        <v>1986</v>
      </c>
      <c r="AI39" s="237"/>
    </row>
    <row r="40" spans="1:35">
      <c r="X40" s="250"/>
      <c r="Y40" s="202"/>
      <c r="Z40" s="202"/>
      <c r="AA40" s="202"/>
      <c r="AB40" s="292"/>
      <c r="AC40" s="239"/>
      <c r="AD40" s="239"/>
      <c r="AF40" s="100">
        <v>399</v>
      </c>
      <c r="AH40" s="100">
        <v>2041</v>
      </c>
      <c r="AI40" s="237"/>
    </row>
    <row r="41" spans="1:35" ht="13.5" thickBot="1">
      <c r="Y41" s="202"/>
      <c r="Z41" s="202"/>
      <c r="AA41" s="202"/>
      <c r="AB41" s="292"/>
      <c r="AC41" s="239"/>
      <c r="AD41" s="239"/>
      <c r="AF41" s="247">
        <v>469</v>
      </c>
      <c r="AH41" s="158">
        <v>2056</v>
      </c>
      <c r="AI41" s="237"/>
    </row>
    <row r="42" spans="1:35">
      <c r="Y42" s="202"/>
      <c r="Z42" s="202"/>
      <c r="AA42" s="202"/>
      <c r="AB42" s="292"/>
      <c r="AC42" s="239"/>
      <c r="AD42" s="239"/>
      <c r="AF42" s="100">
        <v>525</v>
      </c>
      <c r="AH42" s="100">
        <v>2122</v>
      </c>
      <c r="AI42" s="237"/>
    </row>
    <row r="43" spans="1:35" ht="13.5" thickBot="1">
      <c r="W43" s="250"/>
      <c r="X43" s="250"/>
      <c r="Y43" s="202"/>
      <c r="Z43" s="202"/>
      <c r="AA43" s="202"/>
      <c r="AB43" s="292"/>
      <c r="AC43" s="239"/>
      <c r="AD43" s="239"/>
      <c r="AF43" s="243">
        <v>573</v>
      </c>
      <c r="AH43" s="100">
        <v>2429</v>
      </c>
      <c r="AI43" s="237"/>
    </row>
    <row r="44" spans="1:35">
      <c r="A44">
        <v>16</v>
      </c>
      <c r="B44" s="199">
        <v>15</v>
      </c>
      <c r="W44" s="250"/>
      <c r="X44" s="250"/>
      <c r="Y44" s="202"/>
      <c r="Z44" s="202"/>
      <c r="AA44" s="202"/>
      <c r="AB44" s="292"/>
      <c r="AC44" s="239"/>
      <c r="AD44" s="239"/>
      <c r="AF44" s="100">
        <v>604</v>
      </c>
      <c r="AH44" s="243">
        <v>2612</v>
      </c>
      <c r="AI44" s="237"/>
    </row>
    <row r="45" spans="1:35">
      <c r="A45">
        <v>20</v>
      </c>
      <c r="B45" s="202">
        <v>12</v>
      </c>
      <c r="W45" s="250"/>
      <c r="X45" s="250"/>
      <c r="Y45" s="202"/>
      <c r="Z45" s="202"/>
      <c r="AA45" s="202"/>
      <c r="AB45" s="292"/>
      <c r="AC45" s="239"/>
      <c r="AD45" s="239"/>
      <c r="AF45" s="100">
        <v>624</v>
      </c>
      <c r="AH45" s="100">
        <v>2630</v>
      </c>
      <c r="AI45" s="237"/>
    </row>
    <row r="46" spans="1:35">
      <c r="A46">
        <v>25</v>
      </c>
      <c r="B46" s="202">
        <v>13</v>
      </c>
      <c r="W46" s="250"/>
      <c r="X46" s="250"/>
      <c r="Y46" s="202"/>
      <c r="Z46" s="202"/>
      <c r="AA46" s="202"/>
      <c r="AB46" s="292"/>
      <c r="AC46" s="239"/>
      <c r="AD46" s="239"/>
      <c r="AF46" s="100">
        <v>668</v>
      </c>
      <c r="AH46" s="100">
        <v>2757</v>
      </c>
      <c r="AI46" s="170"/>
    </row>
    <row r="47" spans="1:35">
      <c r="A47">
        <v>27</v>
      </c>
      <c r="B47" s="202">
        <v>13</v>
      </c>
      <c r="W47" s="250"/>
      <c r="X47" s="250"/>
      <c r="Y47" s="202"/>
      <c r="Z47" s="202"/>
      <c r="AA47" s="202"/>
      <c r="AB47" s="292"/>
      <c r="AC47" s="239"/>
      <c r="AD47" s="239"/>
      <c r="AF47" s="100">
        <v>706</v>
      </c>
      <c r="AH47" s="100">
        <v>2854</v>
      </c>
      <c r="AI47" s="170"/>
    </row>
    <row r="48" spans="1:35">
      <c r="A48">
        <v>33</v>
      </c>
      <c r="B48" s="202">
        <v>15</v>
      </c>
      <c r="W48" s="250"/>
      <c r="X48" s="250"/>
      <c r="Y48" s="202"/>
      <c r="Z48" s="202"/>
      <c r="AA48" s="202"/>
      <c r="AB48" s="292"/>
      <c r="AC48" s="239"/>
      <c r="AD48" s="239"/>
      <c r="AF48" s="100">
        <v>744</v>
      </c>
      <c r="AH48" s="100">
        <v>3138</v>
      </c>
      <c r="AI48" s="170"/>
    </row>
    <row r="49" spans="1:35" ht="13.5" thickBot="1">
      <c r="A49">
        <v>40</v>
      </c>
      <c r="B49" s="202">
        <v>7</v>
      </c>
      <c r="W49" s="250"/>
      <c r="X49" s="250"/>
      <c r="Y49" s="202"/>
      <c r="Z49" s="202"/>
      <c r="AA49" s="202"/>
      <c r="AB49" s="292"/>
      <c r="AC49" s="239"/>
      <c r="AD49" s="239"/>
      <c r="AF49" s="164">
        <v>888</v>
      </c>
      <c r="AH49" s="243">
        <v>3357</v>
      </c>
      <c r="AI49" s="170"/>
    </row>
    <row r="50" spans="1:35">
      <c r="A50">
        <v>51</v>
      </c>
      <c r="B50" s="202">
        <v>15</v>
      </c>
      <c r="W50" s="250"/>
      <c r="X50" s="250"/>
      <c r="Y50" s="202"/>
      <c r="Z50" s="202"/>
      <c r="AA50" s="202"/>
      <c r="AB50" s="292"/>
      <c r="AC50" s="239"/>
      <c r="AD50" s="239"/>
      <c r="AF50" s="244">
        <v>910</v>
      </c>
    </row>
    <row r="51" spans="1:35" ht="13.5" thickBot="1">
      <c r="A51">
        <v>67</v>
      </c>
      <c r="B51" s="209">
        <v>16</v>
      </c>
      <c r="W51" s="250"/>
      <c r="X51" s="250"/>
      <c r="Y51" s="202"/>
      <c r="Z51" s="202"/>
      <c r="AA51" s="202"/>
      <c r="AB51" s="292"/>
      <c r="AC51" s="239"/>
      <c r="AD51" s="239"/>
      <c r="AF51" s="158">
        <v>968</v>
      </c>
    </row>
    <row r="52" spans="1:35">
      <c r="A52">
        <v>70</v>
      </c>
      <c r="B52" s="202">
        <v>5</v>
      </c>
      <c r="W52" s="250"/>
      <c r="X52" s="250"/>
      <c r="Y52" s="202"/>
      <c r="Z52" s="202"/>
      <c r="AA52" s="202"/>
      <c r="AB52" s="292"/>
      <c r="AC52" s="239"/>
      <c r="AD52" s="239"/>
      <c r="AF52" s="100">
        <v>971</v>
      </c>
    </row>
    <row r="53" spans="1:35">
      <c r="A53">
        <v>71</v>
      </c>
      <c r="B53" s="202">
        <v>7</v>
      </c>
      <c r="W53" s="250"/>
      <c r="X53" s="250"/>
      <c r="Y53" s="202"/>
      <c r="Z53" s="202"/>
      <c r="AA53" s="202"/>
      <c r="AB53" s="292"/>
      <c r="AC53" s="239"/>
      <c r="AD53" s="239"/>
      <c r="AF53" s="100">
        <v>1058</v>
      </c>
    </row>
    <row r="54" spans="1:35">
      <c r="A54">
        <v>78</v>
      </c>
      <c r="B54" s="202">
        <v>15</v>
      </c>
      <c r="W54" s="250"/>
      <c r="X54" s="250"/>
      <c r="Y54" s="292"/>
      <c r="Z54" s="292"/>
      <c r="AA54" s="292"/>
      <c r="AB54" s="292"/>
      <c r="AC54" s="239"/>
      <c r="AD54" s="239"/>
      <c r="AF54" s="100">
        <v>1073</v>
      </c>
    </row>
    <row r="55" spans="1:35">
      <c r="A55">
        <v>79</v>
      </c>
      <c r="B55" s="202">
        <v>10</v>
      </c>
      <c r="W55" s="250"/>
      <c r="X55" s="250"/>
      <c r="Y55" s="292"/>
      <c r="Z55" s="292"/>
      <c r="AA55" s="292"/>
      <c r="AB55" s="292"/>
      <c r="AC55" s="239"/>
      <c r="AD55" s="239"/>
      <c r="AF55" s="100">
        <v>1086</v>
      </c>
    </row>
    <row r="56" spans="1:35">
      <c r="A56">
        <v>85</v>
      </c>
      <c r="B56" s="202">
        <v>9</v>
      </c>
      <c r="W56" s="250"/>
      <c r="X56" s="250"/>
      <c r="Y56" s="292"/>
      <c r="Z56" s="292"/>
      <c r="AA56" s="292"/>
      <c r="AB56" s="292"/>
      <c r="AC56" s="239"/>
      <c r="AD56" s="239"/>
      <c r="AF56" s="100">
        <v>1114</v>
      </c>
    </row>
    <row r="57" spans="1:35" ht="13.5" thickBot="1">
      <c r="A57">
        <v>88</v>
      </c>
      <c r="B57" s="202">
        <v>6</v>
      </c>
      <c r="W57" s="250"/>
      <c r="X57" s="250"/>
      <c r="Y57" s="292"/>
      <c r="Z57" s="292"/>
      <c r="AA57" s="292"/>
      <c r="AB57" s="292"/>
      <c r="AC57" s="239"/>
      <c r="AD57" s="239"/>
      <c r="AF57" s="238">
        <v>1124</v>
      </c>
    </row>
    <row r="58" spans="1:35">
      <c r="A58">
        <v>102</v>
      </c>
      <c r="B58" s="202">
        <v>6</v>
      </c>
      <c r="W58" s="250"/>
      <c r="X58" s="250"/>
      <c r="Y58" s="292"/>
      <c r="Z58" s="292"/>
      <c r="AA58" s="292"/>
      <c r="AB58" s="292"/>
      <c r="AC58" s="239"/>
      <c r="AD58" s="239"/>
      <c r="AF58" s="100">
        <v>1218</v>
      </c>
    </row>
    <row r="59" spans="1:35" ht="13.5" thickBot="1">
      <c r="A59">
        <v>111</v>
      </c>
      <c r="B59" s="209">
        <v>15</v>
      </c>
      <c r="W59" s="250"/>
      <c r="X59" s="250"/>
      <c r="Y59" s="292"/>
      <c r="Z59" s="292"/>
      <c r="AA59" s="292"/>
      <c r="AB59" s="292"/>
      <c r="AC59" s="239"/>
      <c r="AD59" s="239"/>
      <c r="AF59" s="100">
        <v>1305</v>
      </c>
    </row>
    <row r="60" spans="1:35">
      <c r="A60">
        <v>141</v>
      </c>
      <c r="B60" s="202">
        <v>4</v>
      </c>
      <c r="W60" s="250"/>
      <c r="X60" s="250"/>
      <c r="Y60" s="292"/>
      <c r="Z60" s="292"/>
      <c r="AA60" s="292"/>
      <c r="AB60" s="292"/>
      <c r="AC60" s="239"/>
      <c r="AD60" s="239"/>
      <c r="AF60" s="100">
        <v>1306</v>
      </c>
    </row>
    <row r="61" spans="1:35">
      <c r="A61">
        <v>148</v>
      </c>
      <c r="B61" s="202">
        <v>15</v>
      </c>
      <c r="W61" s="250"/>
      <c r="X61" s="250"/>
      <c r="Y61" s="239"/>
      <c r="Z61" s="239"/>
      <c r="AA61" s="239"/>
      <c r="AB61" s="239"/>
      <c r="AC61" s="239"/>
      <c r="AD61" s="239"/>
      <c r="AF61" s="100">
        <v>1511</v>
      </c>
    </row>
    <row r="62" spans="1:35">
      <c r="A62">
        <v>175</v>
      </c>
      <c r="B62" s="202">
        <v>11</v>
      </c>
      <c r="W62" s="250"/>
      <c r="X62" s="250"/>
      <c r="Y62" s="239"/>
      <c r="Z62" s="239"/>
      <c r="AA62" s="239"/>
      <c r="AB62" s="239"/>
      <c r="AC62" s="239"/>
      <c r="AD62" s="239"/>
      <c r="AF62" s="100">
        <v>1519</v>
      </c>
    </row>
    <row r="63" spans="1:35">
      <c r="A63">
        <v>177</v>
      </c>
      <c r="B63" s="202">
        <v>1</v>
      </c>
      <c r="W63" s="250"/>
      <c r="X63" s="250"/>
      <c r="Y63" s="239"/>
      <c r="Z63" s="239"/>
      <c r="AA63" s="239"/>
      <c r="AB63" s="239"/>
      <c r="AC63" s="239"/>
      <c r="AD63" s="239"/>
      <c r="AF63" s="100">
        <v>1538</v>
      </c>
    </row>
    <row r="64" spans="1:35">
      <c r="A64">
        <v>188</v>
      </c>
      <c r="B64" s="202">
        <v>11</v>
      </c>
      <c r="W64" s="250"/>
      <c r="X64" s="250"/>
      <c r="Y64" s="239"/>
      <c r="Z64" s="239"/>
      <c r="AA64" s="239"/>
      <c r="AB64" s="239"/>
      <c r="AC64" s="239"/>
      <c r="AD64" s="239"/>
      <c r="AF64" s="158">
        <v>1592</v>
      </c>
    </row>
    <row r="65" spans="1:32" ht="13.5" thickBot="1">
      <c r="A65">
        <v>201</v>
      </c>
      <c r="B65" s="202">
        <v>2</v>
      </c>
      <c r="W65" s="250"/>
      <c r="X65" s="250"/>
      <c r="Y65" s="239"/>
      <c r="Z65" s="239"/>
      <c r="AA65" s="239"/>
      <c r="AB65" s="239"/>
      <c r="AC65" s="239"/>
      <c r="AD65" s="239"/>
      <c r="AF65" s="164">
        <v>1622</v>
      </c>
    </row>
    <row r="66" spans="1:32">
      <c r="A66">
        <v>217</v>
      </c>
      <c r="B66" s="202">
        <v>16</v>
      </c>
      <c r="W66" s="250"/>
      <c r="X66" s="250"/>
      <c r="Y66" s="239"/>
      <c r="Z66" s="239"/>
      <c r="AA66" s="239"/>
      <c r="AB66" s="239"/>
      <c r="AC66" s="239"/>
      <c r="AD66" s="239"/>
      <c r="AF66" s="158">
        <v>1625</v>
      </c>
    </row>
    <row r="67" spans="1:32" ht="13.5" thickBot="1">
      <c r="A67">
        <v>230</v>
      </c>
      <c r="B67" s="209">
        <v>5</v>
      </c>
      <c r="W67" s="250"/>
      <c r="X67" s="250"/>
      <c r="Y67" s="239"/>
      <c r="Z67" s="239"/>
      <c r="AA67" s="239"/>
      <c r="AB67" s="239"/>
      <c r="AC67" s="239"/>
      <c r="AD67" s="239"/>
      <c r="AF67" s="158">
        <v>1676</v>
      </c>
    </row>
    <row r="68" spans="1:32">
      <c r="A68">
        <v>233</v>
      </c>
      <c r="B68" s="199">
        <v>16</v>
      </c>
      <c r="W68" s="250"/>
      <c r="X68" s="250"/>
      <c r="Y68" s="239"/>
      <c r="Z68" s="239"/>
      <c r="AA68" s="239"/>
      <c r="AB68" s="239"/>
      <c r="AC68" s="239"/>
      <c r="AD68" s="239"/>
      <c r="AF68" s="158">
        <v>1714</v>
      </c>
    </row>
    <row r="69" spans="1:32">
      <c r="A69">
        <v>234</v>
      </c>
      <c r="B69" s="202">
        <v>9</v>
      </c>
      <c r="W69" s="250"/>
      <c r="X69" s="250"/>
      <c r="Y69" s="239"/>
      <c r="Z69" s="239"/>
      <c r="AA69" s="239"/>
      <c r="AB69" s="239"/>
      <c r="AC69" s="239"/>
      <c r="AD69" s="239"/>
      <c r="AF69" s="100">
        <v>1717</v>
      </c>
    </row>
    <row r="70" spans="1:32">
      <c r="A70">
        <v>254</v>
      </c>
      <c r="B70" s="202">
        <v>16</v>
      </c>
      <c r="W70" s="250"/>
      <c r="X70" s="250"/>
      <c r="Y70" s="239"/>
      <c r="Z70" s="239"/>
      <c r="AA70" s="239"/>
      <c r="AB70" s="239"/>
      <c r="AC70" s="239"/>
      <c r="AD70" s="239"/>
      <c r="AF70" s="243">
        <v>1718</v>
      </c>
    </row>
    <row r="71" spans="1:32">
      <c r="A71">
        <v>263</v>
      </c>
      <c r="B71" s="202">
        <v>13</v>
      </c>
      <c r="W71" s="250"/>
      <c r="X71" s="250"/>
      <c r="Y71" s="239"/>
      <c r="Z71" s="239"/>
      <c r="AA71" s="239"/>
      <c r="AB71" s="239"/>
      <c r="AC71" s="239"/>
      <c r="AD71" s="239"/>
      <c r="AF71" s="100">
        <v>1730</v>
      </c>
    </row>
    <row r="72" spans="1:32">
      <c r="A72">
        <v>271</v>
      </c>
      <c r="B72" s="202">
        <v>4</v>
      </c>
      <c r="W72" s="250"/>
      <c r="X72" s="250"/>
      <c r="Y72" s="239"/>
      <c r="Z72" s="239"/>
      <c r="AA72" s="239"/>
      <c r="AB72" s="239"/>
      <c r="AC72" s="239"/>
      <c r="AD72" s="239"/>
      <c r="AF72" s="100">
        <v>1732</v>
      </c>
    </row>
    <row r="73" spans="1:32" ht="13.5" thickBot="1">
      <c r="A73">
        <v>294</v>
      </c>
      <c r="B73" s="202">
        <v>16</v>
      </c>
      <c r="W73" s="250"/>
      <c r="X73" s="250"/>
      <c r="Y73" s="239"/>
      <c r="Z73" s="239"/>
      <c r="AA73" s="239"/>
      <c r="AB73" s="239"/>
      <c r="AC73" s="239"/>
      <c r="AD73" s="239"/>
      <c r="AF73" s="164">
        <v>1771</v>
      </c>
    </row>
    <row r="74" spans="1:32">
      <c r="A74">
        <v>308</v>
      </c>
      <c r="B74" s="202">
        <v>9</v>
      </c>
      <c r="W74" s="250"/>
      <c r="X74" s="250"/>
      <c r="Y74" s="239"/>
      <c r="Z74" s="239"/>
      <c r="AA74" s="239"/>
      <c r="AB74" s="239"/>
      <c r="AC74" s="239"/>
      <c r="AD74" s="239"/>
      <c r="AF74" s="100">
        <v>1868</v>
      </c>
    </row>
    <row r="75" spans="1:32" ht="13.5" thickBot="1">
      <c r="A75">
        <v>330</v>
      </c>
      <c r="B75" s="209">
        <v>13</v>
      </c>
      <c r="Y75" s="239"/>
      <c r="Z75" s="239"/>
      <c r="AA75" s="239"/>
      <c r="AB75" s="239"/>
      <c r="AC75" s="239"/>
      <c r="AD75" s="239"/>
      <c r="AF75" s="100">
        <v>1902</v>
      </c>
    </row>
    <row r="76" spans="1:32">
      <c r="A76">
        <v>337</v>
      </c>
      <c r="B76" s="202">
        <v>10</v>
      </c>
      <c r="Y76" s="239"/>
      <c r="Z76" s="239"/>
      <c r="AA76" s="239"/>
      <c r="AB76" s="239"/>
      <c r="AC76" s="239"/>
      <c r="AD76" s="239"/>
      <c r="AF76" s="244">
        <v>1918</v>
      </c>
    </row>
    <row r="77" spans="1:32">
      <c r="A77">
        <v>341</v>
      </c>
      <c r="B77" s="202">
        <v>6</v>
      </c>
      <c r="Y77" s="239"/>
      <c r="Z77" s="239"/>
      <c r="AA77" s="239"/>
      <c r="AB77" s="239"/>
      <c r="AC77" s="239"/>
      <c r="AD77" s="239"/>
      <c r="AF77" s="100">
        <v>1922</v>
      </c>
    </row>
    <row r="78" spans="1:32">
      <c r="A78">
        <v>343</v>
      </c>
      <c r="B78" s="202">
        <v>2</v>
      </c>
      <c r="Y78" s="239"/>
      <c r="Z78" s="239"/>
      <c r="AA78" s="239"/>
      <c r="AB78" s="239"/>
      <c r="AC78" s="239"/>
      <c r="AD78" s="239"/>
      <c r="AF78" s="158">
        <v>1986</v>
      </c>
    </row>
    <row r="79" spans="1:32">
      <c r="A79">
        <v>359</v>
      </c>
      <c r="B79" s="202">
        <v>10</v>
      </c>
      <c r="Y79" s="239"/>
      <c r="Z79" s="239"/>
      <c r="AA79" s="239"/>
      <c r="AB79" s="239"/>
      <c r="AC79" s="239"/>
      <c r="AD79" s="239"/>
      <c r="AF79" s="100">
        <v>2016</v>
      </c>
    </row>
    <row r="80" spans="1:32">
      <c r="A80">
        <v>365</v>
      </c>
      <c r="B80" s="202">
        <v>7</v>
      </c>
      <c r="Y80" s="239"/>
      <c r="Z80" s="239"/>
      <c r="AA80" s="239"/>
      <c r="AB80" s="239"/>
      <c r="AC80" s="239"/>
      <c r="AD80" s="239"/>
      <c r="AF80" s="100">
        <v>2041</v>
      </c>
    </row>
    <row r="81" spans="1:32" ht="13.5" thickBot="1">
      <c r="A81">
        <v>368</v>
      </c>
      <c r="B81" s="202">
        <v>9</v>
      </c>
      <c r="Y81" s="239"/>
      <c r="Z81" s="239"/>
      <c r="AA81" s="239"/>
      <c r="AB81" s="239"/>
      <c r="AC81" s="239"/>
      <c r="AD81" s="239"/>
      <c r="AF81" s="238">
        <v>2056</v>
      </c>
    </row>
    <row r="82" spans="1:32">
      <c r="A82">
        <v>399</v>
      </c>
      <c r="B82" s="202">
        <v>8</v>
      </c>
      <c r="Y82" s="239"/>
      <c r="Z82" s="239"/>
      <c r="AA82" s="239"/>
      <c r="AB82" s="239"/>
      <c r="AC82" s="239"/>
      <c r="AD82" s="239"/>
      <c r="AF82" s="100">
        <v>2122</v>
      </c>
    </row>
    <row r="83" spans="1:32" ht="13.5" thickBot="1">
      <c r="A83">
        <v>469</v>
      </c>
      <c r="B83" s="209">
        <v>16</v>
      </c>
      <c r="Y83" s="239"/>
      <c r="Z83" s="239"/>
      <c r="AA83" s="239"/>
      <c r="AB83" s="239"/>
      <c r="AC83" s="239"/>
      <c r="AD83" s="239"/>
      <c r="AF83" s="100">
        <v>2130</v>
      </c>
    </row>
    <row r="84" spans="1:32">
      <c r="A84">
        <v>525</v>
      </c>
      <c r="B84" s="202">
        <v>4</v>
      </c>
      <c r="Y84" s="239"/>
      <c r="Z84" s="239"/>
      <c r="AA84" s="239"/>
      <c r="AB84" s="239"/>
      <c r="AC84" s="239"/>
      <c r="AD84" s="239"/>
      <c r="AF84" s="100">
        <v>2137</v>
      </c>
    </row>
    <row r="85" spans="1:32">
      <c r="A85">
        <v>573</v>
      </c>
      <c r="B85" s="202">
        <v>11</v>
      </c>
      <c r="Y85" s="239"/>
      <c r="Z85" s="239"/>
      <c r="AA85" s="239"/>
      <c r="AB85" s="239"/>
      <c r="AC85" s="239"/>
      <c r="AD85" s="239"/>
      <c r="AF85" s="244">
        <v>2337</v>
      </c>
    </row>
    <row r="86" spans="1:32">
      <c r="A86">
        <v>604</v>
      </c>
      <c r="B86" s="202">
        <v>11</v>
      </c>
      <c r="Y86" s="239"/>
      <c r="Z86" s="239"/>
      <c r="AA86" s="239"/>
      <c r="AB86" s="239"/>
      <c r="AC86" s="239"/>
      <c r="AD86" s="239"/>
      <c r="AF86" s="100">
        <v>2429</v>
      </c>
    </row>
    <row r="87" spans="1:32">
      <c r="A87">
        <v>624</v>
      </c>
      <c r="B87" s="202">
        <v>5</v>
      </c>
      <c r="Y87" s="239"/>
      <c r="Z87" s="239"/>
      <c r="AA87" s="239"/>
      <c r="AB87" s="239"/>
      <c r="AC87" s="239"/>
      <c r="AD87" s="239"/>
      <c r="AF87" s="243">
        <v>2612</v>
      </c>
    </row>
    <row r="88" spans="1:32">
      <c r="A88">
        <v>668</v>
      </c>
      <c r="B88" s="202">
        <v>5</v>
      </c>
      <c r="Y88" s="239"/>
      <c r="Z88" s="239"/>
      <c r="AA88" s="239"/>
      <c r="AB88" s="239"/>
      <c r="AC88" s="239"/>
      <c r="AD88" s="239"/>
      <c r="AF88" s="243">
        <v>2619</v>
      </c>
    </row>
    <row r="89" spans="1:32" ht="13.5" thickBot="1">
      <c r="A89">
        <v>706</v>
      </c>
      <c r="B89" s="202">
        <v>3</v>
      </c>
      <c r="Y89" s="239"/>
      <c r="Z89" s="239"/>
      <c r="AA89" s="239"/>
      <c r="AB89" s="239"/>
      <c r="AC89" s="239"/>
      <c r="AD89" s="239"/>
      <c r="AF89" s="164">
        <v>2630</v>
      </c>
    </row>
    <row r="90" spans="1:32">
      <c r="A90">
        <v>744</v>
      </c>
      <c r="B90" s="202">
        <v>10</v>
      </c>
      <c r="Y90" s="239"/>
      <c r="Z90" s="239"/>
      <c r="AA90" s="239"/>
      <c r="AB90" s="239"/>
      <c r="AC90" s="239"/>
      <c r="AD90" s="239"/>
      <c r="AF90" s="100">
        <v>2757</v>
      </c>
    </row>
    <row r="91" spans="1:32" ht="13.5" thickBot="1">
      <c r="A91">
        <v>888</v>
      </c>
      <c r="B91" s="209">
        <v>3</v>
      </c>
      <c r="Y91" s="239"/>
      <c r="Z91" s="239"/>
      <c r="AA91" s="239"/>
      <c r="AB91" s="239"/>
      <c r="AC91" s="239"/>
      <c r="AD91" s="239"/>
      <c r="AF91" s="100">
        <v>2775</v>
      </c>
    </row>
    <row r="92" spans="1:32">
      <c r="A92">
        <v>910</v>
      </c>
      <c r="B92" s="199">
        <v>14</v>
      </c>
      <c r="Y92" s="239"/>
      <c r="Z92" s="239"/>
      <c r="AA92" s="239"/>
      <c r="AB92" s="239"/>
      <c r="AC92" s="239"/>
      <c r="AD92" s="239"/>
      <c r="AF92" s="100">
        <v>2854</v>
      </c>
    </row>
    <row r="93" spans="1:32">
      <c r="A93">
        <v>968</v>
      </c>
      <c r="B93" s="202">
        <v>14</v>
      </c>
      <c r="Y93" s="239"/>
      <c r="Z93" s="239"/>
      <c r="AA93" s="239"/>
      <c r="AB93" s="239"/>
      <c r="AC93" s="239"/>
      <c r="AD93" s="239"/>
      <c r="AF93" s="100">
        <v>3138</v>
      </c>
    </row>
    <row r="94" spans="1:32">
      <c r="A94">
        <v>971</v>
      </c>
      <c r="B94" s="202">
        <v>13</v>
      </c>
      <c r="Y94" s="239"/>
      <c r="Z94" s="239"/>
      <c r="AA94" s="239"/>
      <c r="AB94" s="239"/>
      <c r="AC94" s="239"/>
      <c r="AD94" s="239"/>
      <c r="AF94" s="243">
        <v>3234</v>
      </c>
    </row>
    <row r="95" spans="1:32">
      <c r="A95">
        <v>1058</v>
      </c>
      <c r="B95" s="202">
        <v>6</v>
      </c>
      <c r="Y95" s="239"/>
      <c r="Z95" s="239"/>
      <c r="AA95" s="239"/>
      <c r="AB95" s="239"/>
      <c r="AC95" s="239"/>
      <c r="AD95" s="239"/>
      <c r="AF95" s="100">
        <v>3256</v>
      </c>
    </row>
    <row r="96" spans="1:32">
      <c r="A96">
        <v>1073</v>
      </c>
      <c r="B96" s="202">
        <v>11</v>
      </c>
      <c r="Y96" s="239"/>
      <c r="Z96" s="239"/>
      <c r="AA96" s="239"/>
      <c r="AB96" s="239"/>
      <c r="AC96" s="239"/>
      <c r="AD96" s="239"/>
      <c r="AF96" s="100">
        <v>3280</v>
      </c>
    </row>
    <row r="97" spans="1:32" ht="13.5" thickBot="1">
      <c r="A97">
        <v>1086</v>
      </c>
      <c r="B97" s="202">
        <v>16</v>
      </c>
      <c r="Y97" s="239"/>
      <c r="Z97" s="239"/>
      <c r="AA97" s="239"/>
      <c r="AB97" s="239"/>
      <c r="AC97" s="239"/>
      <c r="AD97" s="239"/>
      <c r="AF97" s="245">
        <v>3357</v>
      </c>
    </row>
    <row r="98" spans="1:32">
      <c r="A98">
        <v>1114</v>
      </c>
      <c r="B98" s="202">
        <v>16</v>
      </c>
      <c r="Y98" s="239"/>
      <c r="Z98" s="239"/>
      <c r="AA98" s="239"/>
      <c r="AB98" s="239"/>
      <c r="AC98" s="239"/>
      <c r="AD98" s="239"/>
    </row>
    <row r="99" spans="1:32" ht="13.5" thickBot="1">
      <c r="A99">
        <v>1124</v>
      </c>
      <c r="B99" s="209">
        <v>14</v>
      </c>
      <c r="Y99" s="239"/>
      <c r="Z99" s="239"/>
      <c r="AA99" s="239"/>
      <c r="AB99" s="239"/>
      <c r="AC99" s="239"/>
      <c r="AD99" s="239"/>
    </row>
    <row r="100" spans="1:32">
      <c r="A100">
        <v>1218</v>
      </c>
      <c r="B100" s="202">
        <v>8</v>
      </c>
      <c r="Y100" s="239"/>
      <c r="Z100" s="239"/>
      <c r="AA100" s="239"/>
      <c r="AB100" s="239"/>
      <c r="AC100" s="239"/>
      <c r="AD100" s="239"/>
    </row>
    <row r="101" spans="1:32">
      <c r="A101">
        <v>1305</v>
      </c>
      <c r="B101" s="202">
        <v>12</v>
      </c>
      <c r="Y101" s="239"/>
      <c r="Z101" s="239"/>
      <c r="AA101" s="239"/>
      <c r="AB101" s="239"/>
      <c r="AC101" s="239"/>
      <c r="AD101" s="239"/>
    </row>
    <row r="102" spans="1:32">
      <c r="A102">
        <v>1306</v>
      </c>
      <c r="B102" s="202">
        <v>12</v>
      </c>
      <c r="Y102" s="239"/>
      <c r="Z102" s="239"/>
      <c r="AA102" s="239"/>
      <c r="AB102" s="239"/>
      <c r="AC102" s="239"/>
      <c r="AD102" s="239"/>
    </row>
    <row r="103" spans="1:32">
      <c r="A103">
        <v>1511</v>
      </c>
      <c r="B103" s="202">
        <v>9</v>
      </c>
      <c r="Y103" s="239"/>
      <c r="Z103" s="239"/>
      <c r="AA103" s="239"/>
      <c r="AB103" s="239"/>
      <c r="AC103" s="239"/>
      <c r="AD103" s="239"/>
    </row>
    <row r="104" spans="1:32">
      <c r="A104">
        <v>1519</v>
      </c>
      <c r="B104" s="202">
        <v>12</v>
      </c>
      <c r="Y104" s="239"/>
      <c r="Z104" s="239"/>
      <c r="AA104" s="239"/>
      <c r="AB104" s="239"/>
      <c r="AC104" s="239"/>
      <c r="AD104" s="239"/>
    </row>
    <row r="105" spans="1:32">
      <c r="A105">
        <v>1538</v>
      </c>
      <c r="B105" s="202">
        <v>15</v>
      </c>
      <c r="Y105" s="239"/>
      <c r="Z105" s="239"/>
      <c r="AA105" s="239"/>
      <c r="AB105" s="239"/>
      <c r="AC105" s="239"/>
      <c r="AD105" s="239"/>
    </row>
    <row r="106" spans="1:32">
      <c r="A106">
        <v>1592</v>
      </c>
      <c r="B106" s="202">
        <v>14</v>
      </c>
      <c r="Y106" s="239"/>
      <c r="Z106" s="239"/>
      <c r="AA106" s="239"/>
      <c r="AB106" s="239"/>
      <c r="AC106" s="239"/>
      <c r="AD106" s="239"/>
    </row>
    <row r="107" spans="1:32" ht="13.5" thickBot="1">
      <c r="A107">
        <v>1622</v>
      </c>
      <c r="B107" s="209">
        <v>4</v>
      </c>
      <c r="Y107" s="239"/>
      <c r="Z107" s="239"/>
      <c r="AA107" s="239"/>
      <c r="AB107" s="239"/>
      <c r="AC107" s="239"/>
      <c r="AD107" s="239"/>
    </row>
    <row r="108" spans="1:32">
      <c r="A108">
        <v>1625</v>
      </c>
      <c r="B108" s="202">
        <v>14</v>
      </c>
      <c r="Y108" s="239"/>
      <c r="Z108" s="239"/>
      <c r="AA108" s="239"/>
      <c r="AB108" s="239"/>
      <c r="AC108" s="239"/>
      <c r="AD108" s="239"/>
    </row>
    <row r="109" spans="1:32">
      <c r="A109">
        <v>1676</v>
      </c>
      <c r="B109" s="202">
        <v>14</v>
      </c>
      <c r="Y109" s="239"/>
      <c r="Z109" s="239"/>
      <c r="AA109" s="239"/>
      <c r="AB109" s="239"/>
      <c r="AC109" s="239"/>
      <c r="AD109" s="239"/>
    </row>
    <row r="110" spans="1:32">
      <c r="A110">
        <v>1714</v>
      </c>
      <c r="B110" s="202">
        <v>12</v>
      </c>
      <c r="Y110" s="239"/>
      <c r="Z110" s="239"/>
      <c r="AA110" s="239"/>
      <c r="AB110" s="239"/>
      <c r="AC110" s="239"/>
      <c r="AD110" s="239"/>
    </row>
    <row r="111" spans="1:32">
      <c r="A111">
        <v>1717</v>
      </c>
      <c r="B111" s="202">
        <v>13</v>
      </c>
    </row>
    <row r="112" spans="1:32">
      <c r="A112">
        <v>1718</v>
      </c>
      <c r="B112" s="202">
        <v>15</v>
      </c>
    </row>
    <row r="113" spans="1:2">
      <c r="A113">
        <v>1730</v>
      </c>
      <c r="B113" s="202">
        <v>9</v>
      </c>
    </row>
    <row r="114" spans="1:2">
      <c r="A114">
        <v>1732</v>
      </c>
      <c r="B114" s="202">
        <v>8</v>
      </c>
    </row>
    <row r="115" spans="1:2" ht="13.5" thickBot="1">
      <c r="A115">
        <v>1771</v>
      </c>
      <c r="B115" s="209">
        <v>9</v>
      </c>
    </row>
    <row r="116" spans="1:2">
      <c r="A116">
        <v>1868</v>
      </c>
      <c r="B116" s="199">
        <v>10</v>
      </c>
    </row>
    <row r="117" spans="1:2">
      <c r="A117">
        <v>1902</v>
      </c>
      <c r="B117" s="202">
        <v>7</v>
      </c>
    </row>
    <row r="118" spans="1:2">
      <c r="A118">
        <v>1918</v>
      </c>
      <c r="B118" s="202">
        <v>12</v>
      </c>
    </row>
    <row r="119" spans="1:2">
      <c r="A119">
        <v>1922</v>
      </c>
      <c r="B119" s="202">
        <v>11</v>
      </c>
    </row>
    <row r="120" spans="1:2">
      <c r="A120">
        <v>1986</v>
      </c>
      <c r="B120" s="202">
        <v>14</v>
      </c>
    </row>
    <row r="121" spans="1:2">
      <c r="A121">
        <v>2016</v>
      </c>
      <c r="B121" s="202">
        <v>11</v>
      </c>
    </row>
    <row r="122" spans="1:2">
      <c r="A122">
        <v>2041</v>
      </c>
      <c r="B122" s="202">
        <v>1</v>
      </c>
    </row>
    <row r="123" spans="1:2" ht="13.5" thickBot="1">
      <c r="A123">
        <v>2056</v>
      </c>
      <c r="B123" s="209">
        <v>14</v>
      </c>
    </row>
    <row r="124" spans="1:2">
      <c r="A124">
        <v>2122</v>
      </c>
      <c r="B124" s="202">
        <v>2</v>
      </c>
    </row>
    <row r="125" spans="1:2">
      <c r="A125">
        <v>2130</v>
      </c>
      <c r="B125" s="202">
        <v>8</v>
      </c>
    </row>
    <row r="126" spans="1:2">
      <c r="A126">
        <v>2137</v>
      </c>
      <c r="B126" s="202">
        <v>13</v>
      </c>
    </row>
    <row r="127" spans="1:2">
      <c r="A127">
        <v>2337</v>
      </c>
      <c r="B127" s="202">
        <v>12</v>
      </c>
    </row>
    <row r="128" spans="1:2">
      <c r="A128">
        <v>2429</v>
      </c>
      <c r="B128" s="202">
        <v>1</v>
      </c>
    </row>
    <row r="129" spans="1:2">
      <c r="A129">
        <v>2612</v>
      </c>
      <c r="B129" s="202">
        <v>13</v>
      </c>
    </row>
    <row r="130" spans="1:2">
      <c r="A130">
        <v>2619</v>
      </c>
      <c r="B130" s="202">
        <v>9</v>
      </c>
    </row>
    <row r="131" spans="1:2" ht="13.5" thickBot="1">
      <c r="A131">
        <v>2630</v>
      </c>
      <c r="B131" s="209">
        <v>2</v>
      </c>
    </row>
    <row r="132" spans="1:2">
      <c r="A132">
        <v>2757</v>
      </c>
      <c r="B132" s="202">
        <v>12</v>
      </c>
    </row>
    <row r="133" spans="1:2">
      <c r="A133">
        <v>2775</v>
      </c>
      <c r="B133" s="202">
        <v>10</v>
      </c>
    </row>
    <row r="134" spans="1:2">
      <c r="A134">
        <v>2854</v>
      </c>
      <c r="B134" s="202">
        <v>3</v>
      </c>
    </row>
    <row r="135" spans="1:2">
      <c r="A135">
        <v>3138</v>
      </c>
      <c r="B135" s="202">
        <v>3</v>
      </c>
    </row>
    <row r="136" spans="1:2">
      <c r="A136">
        <v>3234</v>
      </c>
      <c r="B136" s="202">
        <v>10</v>
      </c>
    </row>
    <row r="137" spans="1:2">
      <c r="A137">
        <v>3256</v>
      </c>
      <c r="B137" s="202">
        <v>11</v>
      </c>
    </row>
    <row r="138" spans="1:2">
      <c r="A138">
        <v>3280</v>
      </c>
      <c r="B138" s="202">
        <v>10</v>
      </c>
    </row>
    <row r="139" spans="1:2" ht="13.5" thickBot="1">
      <c r="A139">
        <v>3357</v>
      </c>
      <c r="B139" s="209">
        <v>1</v>
      </c>
    </row>
  </sheetData>
  <sheetProtection sheet="1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D139"/>
  <sheetViews>
    <sheetView zoomScale="85" zoomScaleNormal="85" workbookViewId="0"/>
  </sheetViews>
  <sheetFormatPr defaultRowHeight="12.75"/>
  <cols>
    <col min="5" max="5" width="17.42578125" customWidth="1"/>
    <col min="7" max="10" width="12.28515625" customWidth="1"/>
    <col min="11" max="11" width="15" customWidth="1"/>
    <col min="17" max="17" width="15.140625" customWidth="1"/>
    <col min="23" max="23" width="18.28515625" customWidth="1"/>
  </cols>
  <sheetData>
    <row r="1" spans="1:30" ht="13.5" thickBot="1">
      <c r="A1" s="3" t="s">
        <v>0</v>
      </c>
      <c r="B1" s="7" t="s">
        <v>1</v>
      </c>
      <c r="C1" s="7" t="s">
        <v>2</v>
      </c>
      <c r="D1" s="7" t="s">
        <v>3</v>
      </c>
      <c r="E1" s="8" t="s">
        <v>4</v>
      </c>
      <c r="G1" s="4" t="s">
        <v>8</v>
      </c>
      <c r="H1" s="7" t="s">
        <v>1</v>
      </c>
      <c r="I1" s="7" t="s">
        <v>2</v>
      </c>
      <c r="J1" s="7" t="s">
        <v>3</v>
      </c>
      <c r="K1" s="8" t="s">
        <v>4</v>
      </c>
      <c r="M1" s="4" t="s">
        <v>9</v>
      </c>
      <c r="N1" s="7" t="s">
        <v>1</v>
      </c>
      <c r="O1" s="7" t="s">
        <v>2</v>
      </c>
      <c r="P1" s="7" t="s">
        <v>3</v>
      </c>
      <c r="Q1" s="8" t="s">
        <v>4</v>
      </c>
      <c r="S1" s="4" t="s">
        <v>10</v>
      </c>
      <c r="T1" s="7" t="s">
        <v>1</v>
      </c>
      <c r="U1" s="7" t="s">
        <v>2</v>
      </c>
      <c r="V1" s="7" t="s">
        <v>3</v>
      </c>
      <c r="W1" s="8" t="s">
        <v>4</v>
      </c>
      <c r="Y1" s="3" t="s">
        <v>12</v>
      </c>
      <c r="Z1" s="7" t="s">
        <v>1</v>
      </c>
      <c r="AA1" s="7" t="s">
        <v>2</v>
      </c>
      <c r="AB1" s="7" t="s">
        <v>3</v>
      </c>
      <c r="AC1" s="8" t="s">
        <v>4</v>
      </c>
      <c r="AD1" s="2" t="s">
        <v>20</v>
      </c>
    </row>
    <row r="2" spans="1:30">
      <c r="A2" s="133">
        <v>1</v>
      </c>
      <c r="B2" s="165">
        <v>1114</v>
      </c>
      <c r="C2" s="166">
        <v>2056</v>
      </c>
      <c r="D2" s="167">
        <v>503</v>
      </c>
      <c r="E2" s="168" t="s">
        <v>5</v>
      </c>
      <c r="G2" s="133">
        <v>1</v>
      </c>
      <c r="H2" s="165">
        <v>346</v>
      </c>
      <c r="I2" s="166">
        <v>1747</v>
      </c>
      <c r="J2" s="167">
        <v>1771</v>
      </c>
      <c r="K2" s="168" t="s">
        <v>7</v>
      </c>
      <c r="M2" s="133">
        <v>1</v>
      </c>
      <c r="N2" s="100">
        <v>111</v>
      </c>
      <c r="O2" s="158">
        <v>67</v>
      </c>
      <c r="P2" s="100">
        <v>971</v>
      </c>
      <c r="Q2" s="170" t="s">
        <v>11</v>
      </c>
      <c r="S2" s="133">
        <v>1</v>
      </c>
      <c r="T2" s="165">
        <v>1625</v>
      </c>
      <c r="U2" s="166">
        <v>234</v>
      </c>
      <c r="V2" s="167">
        <v>768</v>
      </c>
      <c r="W2" s="168" t="s">
        <v>5</v>
      </c>
      <c r="Y2" s="31" t="s">
        <v>13</v>
      </c>
      <c r="Z2" s="32">
        <v>1124</v>
      </c>
      <c r="AA2" s="33">
        <v>1024</v>
      </c>
      <c r="AB2" s="32">
        <v>177</v>
      </c>
      <c r="AC2" s="34" t="s">
        <v>5</v>
      </c>
    </row>
    <row r="3" spans="1:30" ht="15.75" customHeight="1">
      <c r="A3" s="133">
        <v>2</v>
      </c>
      <c r="B3" s="169">
        <v>1538</v>
      </c>
      <c r="C3" s="158">
        <v>1649</v>
      </c>
      <c r="D3" s="100">
        <v>1503</v>
      </c>
      <c r="E3" s="170" t="s">
        <v>5</v>
      </c>
      <c r="G3" s="133">
        <v>2</v>
      </c>
      <c r="H3" s="169">
        <v>1806</v>
      </c>
      <c r="I3" s="100">
        <v>2039</v>
      </c>
      <c r="J3" s="100">
        <v>668</v>
      </c>
      <c r="K3" s="170" t="s">
        <v>7</v>
      </c>
      <c r="M3" s="133">
        <v>2</v>
      </c>
      <c r="N3" s="100">
        <v>1318</v>
      </c>
      <c r="O3" s="100">
        <v>973</v>
      </c>
      <c r="P3" s="100">
        <v>25</v>
      </c>
      <c r="Q3" s="170" t="s">
        <v>5</v>
      </c>
      <c r="S3" s="133">
        <v>2</v>
      </c>
      <c r="T3" s="169">
        <v>1918</v>
      </c>
      <c r="U3" s="100">
        <v>85</v>
      </c>
      <c r="V3" s="100">
        <v>135</v>
      </c>
      <c r="W3" s="170" t="s">
        <v>6</v>
      </c>
      <c r="Y3" s="22" t="s">
        <v>14</v>
      </c>
      <c r="Z3" s="23">
        <v>67</v>
      </c>
      <c r="AA3" s="23">
        <v>16</v>
      </c>
      <c r="AB3" s="24">
        <v>348</v>
      </c>
      <c r="AC3" s="25" t="s">
        <v>6</v>
      </c>
    </row>
    <row r="4" spans="1:30">
      <c r="A4" s="133">
        <v>3</v>
      </c>
      <c r="B4" s="171">
        <v>548</v>
      </c>
      <c r="C4" s="158">
        <v>1987</v>
      </c>
      <c r="D4" s="100">
        <v>353</v>
      </c>
      <c r="E4" s="170" t="s">
        <v>7</v>
      </c>
      <c r="G4" s="133">
        <v>3</v>
      </c>
      <c r="H4" s="171">
        <v>175</v>
      </c>
      <c r="I4" s="158">
        <v>254</v>
      </c>
      <c r="J4" s="100">
        <v>2185</v>
      </c>
      <c r="K4" s="170" t="s">
        <v>7</v>
      </c>
      <c r="M4" s="133">
        <v>3</v>
      </c>
      <c r="N4" s="158">
        <v>708</v>
      </c>
      <c r="O4" s="158">
        <v>45</v>
      </c>
      <c r="P4" s="100">
        <v>1923</v>
      </c>
      <c r="Q4" s="170" t="s">
        <v>7</v>
      </c>
      <c r="S4" s="133">
        <v>3</v>
      </c>
      <c r="T4" s="171">
        <v>2377</v>
      </c>
      <c r="U4" s="158">
        <v>148</v>
      </c>
      <c r="V4" s="100">
        <v>126</v>
      </c>
      <c r="W4" s="170" t="s">
        <v>7</v>
      </c>
      <c r="Y4" s="19" t="s">
        <v>15</v>
      </c>
      <c r="Z4" s="20">
        <v>1114</v>
      </c>
      <c r="AA4" s="20">
        <v>217</v>
      </c>
      <c r="AB4" s="20">
        <v>148</v>
      </c>
      <c r="AC4" s="21" t="s">
        <v>11</v>
      </c>
    </row>
    <row r="5" spans="1:30" ht="13.5" thickBot="1">
      <c r="A5" s="133">
        <v>4</v>
      </c>
      <c r="B5" s="171">
        <v>1561</v>
      </c>
      <c r="C5" s="158">
        <v>125</v>
      </c>
      <c r="D5" s="100">
        <v>624</v>
      </c>
      <c r="E5" s="170" t="s">
        <v>7</v>
      </c>
      <c r="G5" s="133">
        <v>4</v>
      </c>
      <c r="H5" s="169">
        <v>188</v>
      </c>
      <c r="I5" s="100">
        <v>399</v>
      </c>
      <c r="J5" s="100">
        <v>329</v>
      </c>
      <c r="K5" s="170" t="s">
        <v>6</v>
      </c>
      <c r="M5" s="133">
        <v>4</v>
      </c>
      <c r="N5" s="100">
        <v>71</v>
      </c>
      <c r="O5" s="100">
        <v>987</v>
      </c>
      <c r="P5" s="100">
        <v>65</v>
      </c>
      <c r="Q5" s="170" t="s">
        <v>7</v>
      </c>
      <c r="S5" s="133">
        <v>4</v>
      </c>
      <c r="T5" s="169">
        <v>2771</v>
      </c>
      <c r="U5" s="100">
        <v>365</v>
      </c>
      <c r="V5" s="100">
        <v>1726</v>
      </c>
      <c r="W5" s="170" t="s">
        <v>7</v>
      </c>
      <c r="Y5" s="35" t="s">
        <v>16</v>
      </c>
      <c r="Z5" s="38">
        <v>968</v>
      </c>
      <c r="AA5" s="38">
        <v>233</v>
      </c>
      <c r="AB5" s="36">
        <v>60</v>
      </c>
      <c r="AC5" s="37" t="s">
        <v>5</v>
      </c>
    </row>
    <row r="6" spans="1:30">
      <c r="A6" s="133">
        <v>5</v>
      </c>
      <c r="B6" s="169">
        <v>222</v>
      </c>
      <c r="C6" s="100">
        <v>1218</v>
      </c>
      <c r="D6" s="100">
        <v>2753</v>
      </c>
      <c r="E6" s="170" t="s">
        <v>11</v>
      </c>
      <c r="G6" s="133">
        <v>5</v>
      </c>
      <c r="H6" s="169">
        <v>1622</v>
      </c>
      <c r="I6" s="158">
        <v>375</v>
      </c>
      <c r="J6" s="100">
        <v>190</v>
      </c>
      <c r="K6" s="170" t="s">
        <v>7</v>
      </c>
      <c r="M6" s="133">
        <v>5</v>
      </c>
      <c r="N6" s="100">
        <v>40</v>
      </c>
      <c r="O6" s="158">
        <v>1332</v>
      </c>
      <c r="P6" s="100">
        <v>1902</v>
      </c>
      <c r="Q6" s="170" t="s">
        <v>5</v>
      </c>
      <c r="S6" s="133">
        <v>5</v>
      </c>
      <c r="T6" s="169">
        <v>1507</v>
      </c>
      <c r="U6" s="158">
        <v>121</v>
      </c>
      <c r="V6" s="100">
        <v>177</v>
      </c>
      <c r="W6" s="170" t="s">
        <v>11</v>
      </c>
    </row>
    <row r="7" spans="1:30">
      <c r="A7" s="133">
        <v>6</v>
      </c>
      <c r="B7" s="169">
        <v>343</v>
      </c>
      <c r="C7" s="158">
        <v>488</v>
      </c>
      <c r="D7" s="100">
        <v>118</v>
      </c>
      <c r="E7" s="170" t="s">
        <v>6</v>
      </c>
      <c r="G7" s="133">
        <v>6</v>
      </c>
      <c r="H7" s="169">
        <v>341</v>
      </c>
      <c r="I7" s="100">
        <v>245</v>
      </c>
      <c r="J7" s="100">
        <v>816</v>
      </c>
      <c r="K7" s="170" t="s">
        <v>5</v>
      </c>
      <c r="M7" s="133">
        <v>6</v>
      </c>
      <c r="N7" s="100">
        <v>1717</v>
      </c>
      <c r="O7" s="100">
        <v>870</v>
      </c>
      <c r="P7" s="100">
        <v>2775</v>
      </c>
      <c r="Q7" s="170" t="s">
        <v>6</v>
      </c>
      <c r="S7" s="133">
        <v>6</v>
      </c>
      <c r="T7" s="169">
        <v>2970</v>
      </c>
      <c r="U7" s="100">
        <v>102</v>
      </c>
      <c r="V7" s="100">
        <v>33</v>
      </c>
      <c r="W7" s="170" t="s">
        <v>5</v>
      </c>
    </row>
    <row r="8" spans="1:30">
      <c r="A8" s="133">
        <v>7</v>
      </c>
      <c r="B8" s="169">
        <v>1555</v>
      </c>
      <c r="C8" s="100">
        <v>201</v>
      </c>
      <c r="D8" s="100">
        <v>931</v>
      </c>
      <c r="E8" s="170" t="s">
        <v>7</v>
      </c>
      <c r="G8" s="133">
        <v>7</v>
      </c>
      <c r="H8" s="169">
        <v>217</v>
      </c>
      <c r="I8" s="100">
        <v>68</v>
      </c>
      <c r="J8" s="100">
        <v>247</v>
      </c>
      <c r="K8" s="170" t="s">
        <v>11</v>
      </c>
      <c r="M8" s="133">
        <v>7</v>
      </c>
      <c r="N8" s="100">
        <v>1250</v>
      </c>
      <c r="O8" s="100">
        <v>1124</v>
      </c>
      <c r="P8" s="100">
        <v>716</v>
      </c>
      <c r="Q8" s="170" t="s">
        <v>7</v>
      </c>
      <c r="S8" s="133">
        <v>7</v>
      </c>
      <c r="T8" s="169">
        <v>1629</v>
      </c>
      <c r="U8" s="100">
        <v>469</v>
      </c>
      <c r="V8" s="100">
        <v>368</v>
      </c>
      <c r="W8" s="170" t="s">
        <v>7</v>
      </c>
    </row>
    <row r="9" spans="1:30" ht="13.5" thickBot="1">
      <c r="A9" s="136">
        <v>8</v>
      </c>
      <c r="B9" s="172">
        <v>107</v>
      </c>
      <c r="C9" s="164">
        <v>1002</v>
      </c>
      <c r="D9" s="164">
        <v>2415</v>
      </c>
      <c r="E9" s="173" t="s">
        <v>7</v>
      </c>
      <c r="G9" s="136">
        <v>8</v>
      </c>
      <c r="H9" s="172">
        <v>70</v>
      </c>
      <c r="I9" s="164">
        <v>27</v>
      </c>
      <c r="J9" s="164">
        <v>79</v>
      </c>
      <c r="K9" s="173" t="s">
        <v>5</v>
      </c>
      <c r="M9" s="136">
        <v>8</v>
      </c>
      <c r="N9" s="164">
        <v>1208</v>
      </c>
      <c r="O9" s="164">
        <v>56</v>
      </c>
      <c r="P9" s="164">
        <v>207</v>
      </c>
      <c r="Q9" s="173" t="s">
        <v>7</v>
      </c>
      <c r="S9" s="136">
        <v>8</v>
      </c>
      <c r="T9" s="172">
        <v>1868</v>
      </c>
      <c r="U9" s="164">
        <v>1516</v>
      </c>
      <c r="V9" s="164">
        <v>88</v>
      </c>
      <c r="W9" s="173" t="s">
        <v>7</v>
      </c>
    </row>
    <row r="10" spans="1:30">
      <c r="A10" s="242"/>
      <c r="B10" s="242"/>
      <c r="C10" s="242"/>
      <c r="D10" s="242"/>
      <c r="E10" s="242"/>
      <c r="M10" s="100"/>
    </row>
    <row r="11" spans="1:30" ht="18">
      <c r="A11" s="293" t="s">
        <v>128</v>
      </c>
      <c r="G11" s="293" t="s">
        <v>38</v>
      </c>
      <c r="M11" s="293" t="s">
        <v>129</v>
      </c>
      <c r="S11" s="293" t="s">
        <v>130</v>
      </c>
    </row>
    <row r="12" spans="1:30" ht="18">
      <c r="A12" s="293" t="s">
        <v>126</v>
      </c>
      <c r="G12" s="293" t="s">
        <v>126</v>
      </c>
      <c r="M12" s="293" t="s">
        <v>126</v>
      </c>
      <c r="S12" s="293" t="s">
        <v>126</v>
      </c>
    </row>
    <row r="13" spans="1:30">
      <c r="B13" s="10"/>
      <c r="C13" s="115" t="s">
        <v>99</v>
      </c>
      <c r="D13" s="115" t="s">
        <v>127</v>
      </c>
      <c r="H13" s="10"/>
      <c r="I13" s="115" t="s">
        <v>99</v>
      </c>
      <c r="J13" s="115" t="s">
        <v>127</v>
      </c>
      <c r="N13" s="10"/>
      <c r="O13" s="115" t="s">
        <v>99</v>
      </c>
      <c r="P13" s="115" t="s">
        <v>127</v>
      </c>
      <c r="T13" s="10"/>
      <c r="U13" s="115" t="s">
        <v>99</v>
      </c>
      <c r="V13" s="115" t="s">
        <v>127</v>
      </c>
    </row>
    <row r="14" spans="1:30" ht="13.5" thickBot="1">
      <c r="A14" s="115" t="s">
        <v>100</v>
      </c>
      <c r="B14" s="115" t="s">
        <v>101</v>
      </c>
      <c r="C14" s="115" t="s">
        <v>90</v>
      </c>
      <c r="D14" s="115" t="s">
        <v>90</v>
      </c>
      <c r="G14" s="115" t="s">
        <v>100</v>
      </c>
      <c r="H14" s="115" t="s">
        <v>101</v>
      </c>
      <c r="I14" s="115" t="s">
        <v>90</v>
      </c>
      <c r="J14" s="115" t="s">
        <v>90</v>
      </c>
      <c r="M14" s="115" t="s">
        <v>100</v>
      </c>
      <c r="N14" s="115" t="s">
        <v>101</v>
      </c>
      <c r="O14" s="115" t="s">
        <v>90</v>
      </c>
      <c r="P14" s="115" t="s">
        <v>90</v>
      </c>
      <c r="S14" s="115" t="s">
        <v>100</v>
      </c>
      <c r="T14" s="115" t="s">
        <v>101</v>
      </c>
      <c r="U14" s="115" t="s">
        <v>90</v>
      </c>
      <c r="V14" s="115" t="s">
        <v>90</v>
      </c>
    </row>
    <row r="15" spans="1:30">
      <c r="A15" s="199">
        <f t="shared" ref="A15:A22" si="0">B2</f>
        <v>1114</v>
      </c>
      <c r="B15" s="198" t="s">
        <v>102</v>
      </c>
      <c r="C15" s="199">
        <v>16</v>
      </c>
      <c r="D15" s="200">
        <f>IF(E15="Winner",30,IF(E15="Finalist",20,IF(E15="Semi Finalist",10,)))</f>
        <v>10</v>
      </c>
      <c r="E15" s="162" t="str">
        <f>E2</f>
        <v>Semi Finalist</v>
      </c>
      <c r="G15" s="199">
        <f t="shared" ref="G15:G22" si="1">H2</f>
        <v>346</v>
      </c>
      <c r="H15" s="198" t="s">
        <v>102</v>
      </c>
      <c r="I15" s="199">
        <v>16</v>
      </c>
      <c r="J15" s="200">
        <f>IF(K15="Winner",30,IF(K15="Finalist",20,IF(K15="Semi Finalist",10,)))</f>
        <v>0</v>
      </c>
      <c r="K15" s="162" t="str">
        <f>K2</f>
        <v>Quarter Finalist</v>
      </c>
      <c r="M15" s="199">
        <f t="shared" ref="M15:M22" si="2">N2</f>
        <v>111</v>
      </c>
      <c r="N15" s="198" t="s">
        <v>102</v>
      </c>
      <c r="O15" s="199">
        <v>16</v>
      </c>
      <c r="P15" s="200">
        <f>IF(Q15="Winner",30,IF(Q15="Finalist",20,IF(Q15="Semi Finalist",10,)))</f>
        <v>30</v>
      </c>
      <c r="Q15" s="162" t="str">
        <f>Q2</f>
        <v>Winner</v>
      </c>
      <c r="S15" s="199">
        <f t="shared" ref="S15:S22" si="3">T2</f>
        <v>1625</v>
      </c>
      <c r="T15" s="198" t="s">
        <v>102</v>
      </c>
      <c r="U15" s="199">
        <v>16</v>
      </c>
      <c r="V15" s="200">
        <f>IF(W15="Winner",30,IF(W15="Finalist",20,IF(W15="Semi Finalist",10,)))</f>
        <v>10</v>
      </c>
      <c r="W15" s="162" t="str">
        <f>W2</f>
        <v>Semi Finalist</v>
      </c>
    </row>
    <row r="16" spans="1:30">
      <c r="A16" s="202">
        <f t="shared" si="0"/>
        <v>1538</v>
      </c>
      <c r="B16" s="201" t="s">
        <v>103</v>
      </c>
      <c r="C16" s="202">
        <v>15</v>
      </c>
      <c r="D16" s="205">
        <f t="shared" ref="D16:D38" si="4">IF(E16="Winner",30,IF(E16="Finalist",20,IF(E16="Semi Finalist",10,)))</f>
        <v>10</v>
      </c>
      <c r="E16" s="162" t="str">
        <f t="shared" ref="E16:E22" si="5">E3</f>
        <v>Semi Finalist</v>
      </c>
      <c r="G16" s="202">
        <f t="shared" si="1"/>
        <v>1806</v>
      </c>
      <c r="H16" s="201" t="s">
        <v>103</v>
      </c>
      <c r="I16" s="202">
        <v>15</v>
      </c>
      <c r="J16" s="205">
        <f t="shared" ref="J16:J38" si="6">IF(K16="Winner",30,IF(K16="Finalist",20,IF(K16="Semi Finalist",10,)))</f>
        <v>0</v>
      </c>
      <c r="K16" s="162" t="str">
        <f t="shared" ref="K16:K22" si="7">K3</f>
        <v>Quarter Finalist</v>
      </c>
      <c r="M16" s="202">
        <f t="shared" si="2"/>
        <v>1318</v>
      </c>
      <c r="N16" s="201" t="s">
        <v>103</v>
      </c>
      <c r="O16" s="202">
        <v>15</v>
      </c>
      <c r="P16" s="205">
        <f t="shared" ref="P16:P38" si="8">IF(Q16="Winner",30,IF(Q16="Finalist",20,IF(Q16="Semi Finalist",10,)))</f>
        <v>10</v>
      </c>
      <c r="Q16" s="162" t="str">
        <f t="shared" ref="Q16:Q22" si="9">Q3</f>
        <v>Semi Finalist</v>
      </c>
      <c r="S16" s="202">
        <f t="shared" si="3"/>
        <v>1918</v>
      </c>
      <c r="T16" s="201" t="s">
        <v>103</v>
      </c>
      <c r="U16" s="202">
        <v>15</v>
      </c>
      <c r="V16" s="205">
        <f t="shared" ref="V16:V38" si="10">IF(W16="Winner",30,IF(W16="Finalist",20,IF(W16="Semi Finalist",10,)))</f>
        <v>20</v>
      </c>
      <c r="W16" s="162" t="str">
        <f t="shared" ref="W16:W22" si="11">W3</f>
        <v>Finalist</v>
      </c>
    </row>
    <row r="17" spans="1:23">
      <c r="A17" s="202">
        <f t="shared" si="0"/>
        <v>548</v>
      </c>
      <c r="B17" s="201" t="s">
        <v>104</v>
      </c>
      <c r="C17" s="202">
        <v>14</v>
      </c>
      <c r="D17" s="205">
        <f t="shared" si="4"/>
        <v>0</v>
      </c>
      <c r="E17" s="162" t="str">
        <f t="shared" si="5"/>
        <v>Quarter Finalist</v>
      </c>
      <c r="G17" s="202">
        <f t="shared" si="1"/>
        <v>175</v>
      </c>
      <c r="H17" s="201" t="s">
        <v>104</v>
      </c>
      <c r="I17" s="202">
        <v>14</v>
      </c>
      <c r="J17" s="205">
        <f t="shared" si="6"/>
        <v>0</v>
      </c>
      <c r="K17" s="162" t="str">
        <f t="shared" si="7"/>
        <v>Quarter Finalist</v>
      </c>
      <c r="M17" s="202">
        <f t="shared" si="2"/>
        <v>708</v>
      </c>
      <c r="N17" s="201" t="s">
        <v>104</v>
      </c>
      <c r="O17" s="202">
        <v>14</v>
      </c>
      <c r="P17" s="205">
        <f t="shared" si="8"/>
        <v>0</v>
      </c>
      <c r="Q17" s="162" t="str">
        <f t="shared" si="9"/>
        <v>Quarter Finalist</v>
      </c>
      <c r="S17" s="202">
        <f t="shared" si="3"/>
        <v>2377</v>
      </c>
      <c r="T17" s="201" t="s">
        <v>104</v>
      </c>
      <c r="U17" s="202">
        <v>14</v>
      </c>
      <c r="V17" s="205">
        <f t="shared" si="10"/>
        <v>0</v>
      </c>
      <c r="W17" s="162" t="str">
        <f t="shared" si="11"/>
        <v>Quarter Finalist</v>
      </c>
    </row>
    <row r="18" spans="1:23">
      <c r="A18" s="202">
        <f t="shared" si="0"/>
        <v>1561</v>
      </c>
      <c r="B18" s="201" t="s">
        <v>105</v>
      </c>
      <c r="C18" s="202">
        <v>13</v>
      </c>
      <c r="D18" s="205">
        <f t="shared" si="4"/>
        <v>0</v>
      </c>
      <c r="E18" s="162" t="str">
        <f t="shared" si="5"/>
        <v>Quarter Finalist</v>
      </c>
      <c r="G18" s="202">
        <f t="shared" si="1"/>
        <v>188</v>
      </c>
      <c r="H18" s="201" t="s">
        <v>105</v>
      </c>
      <c r="I18" s="202">
        <v>13</v>
      </c>
      <c r="J18" s="205">
        <f t="shared" si="6"/>
        <v>20</v>
      </c>
      <c r="K18" s="162" t="str">
        <f t="shared" si="7"/>
        <v>Finalist</v>
      </c>
      <c r="M18" s="202">
        <f t="shared" si="2"/>
        <v>71</v>
      </c>
      <c r="N18" s="201" t="s">
        <v>105</v>
      </c>
      <c r="O18" s="202">
        <v>13</v>
      </c>
      <c r="P18" s="205">
        <f t="shared" si="8"/>
        <v>0</v>
      </c>
      <c r="Q18" s="162" t="str">
        <f t="shared" si="9"/>
        <v>Quarter Finalist</v>
      </c>
      <c r="S18" s="202">
        <f t="shared" si="3"/>
        <v>2771</v>
      </c>
      <c r="T18" s="201" t="s">
        <v>105</v>
      </c>
      <c r="U18" s="202">
        <v>13</v>
      </c>
      <c r="V18" s="205">
        <f t="shared" si="10"/>
        <v>0</v>
      </c>
      <c r="W18" s="162" t="str">
        <f t="shared" si="11"/>
        <v>Quarter Finalist</v>
      </c>
    </row>
    <row r="19" spans="1:23">
      <c r="A19" s="202">
        <f t="shared" si="0"/>
        <v>222</v>
      </c>
      <c r="B19" s="201" t="s">
        <v>106</v>
      </c>
      <c r="C19" s="202">
        <v>12</v>
      </c>
      <c r="D19" s="205">
        <f t="shared" si="4"/>
        <v>30</v>
      </c>
      <c r="E19" s="162" t="str">
        <f t="shared" si="5"/>
        <v>Winner</v>
      </c>
      <c r="F19" s="158"/>
      <c r="G19" s="202">
        <f t="shared" si="1"/>
        <v>1622</v>
      </c>
      <c r="H19" s="201" t="s">
        <v>106</v>
      </c>
      <c r="I19" s="202">
        <v>12</v>
      </c>
      <c r="J19" s="205">
        <f t="shared" si="6"/>
        <v>0</v>
      </c>
      <c r="K19" s="162" t="str">
        <f t="shared" si="7"/>
        <v>Quarter Finalist</v>
      </c>
      <c r="L19" s="158"/>
      <c r="M19" s="202">
        <f t="shared" si="2"/>
        <v>40</v>
      </c>
      <c r="N19" s="201" t="s">
        <v>106</v>
      </c>
      <c r="O19" s="202">
        <v>12</v>
      </c>
      <c r="P19" s="205">
        <f t="shared" si="8"/>
        <v>10</v>
      </c>
      <c r="Q19" s="162" t="str">
        <f t="shared" si="9"/>
        <v>Semi Finalist</v>
      </c>
      <c r="R19" s="158"/>
      <c r="S19" s="202">
        <f t="shared" si="3"/>
        <v>1507</v>
      </c>
      <c r="T19" s="201" t="s">
        <v>106</v>
      </c>
      <c r="U19" s="202">
        <v>12</v>
      </c>
      <c r="V19" s="205">
        <f t="shared" si="10"/>
        <v>30</v>
      </c>
      <c r="W19" s="162" t="str">
        <f t="shared" si="11"/>
        <v>Winner</v>
      </c>
    </row>
    <row r="20" spans="1:23">
      <c r="A20" s="202">
        <f t="shared" si="0"/>
        <v>343</v>
      </c>
      <c r="B20" s="201" t="s">
        <v>107</v>
      </c>
      <c r="C20" s="202">
        <v>11</v>
      </c>
      <c r="D20" s="205">
        <f t="shared" si="4"/>
        <v>20</v>
      </c>
      <c r="E20" s="162" t="str">
        <f t="shared" si="5"/>
        <v>Finalist</v>
      </c>
      <c r="G20" s="202">
        <f t="shared" si="1"/>
        <v>341</v>
      </c>
      <c r="H20" s="201" t="s">
        <v>107</v>
      </c>
      <c r="I20" s="202">
        <v>11</v>
      </c>
      <c r="J20" s="205">
        <f t="shared" si="6"/>
        <v>10</v>
      </c>
      <c r="K20" s="162" t="str">
        <f t="shared" si="7"/>
        <v>Semi Finalist</v>
      </c>
      <c r="M20" s="202">
        <f t="shared" si="2"/>
        <v>1717</v>
      </c>
      <c r="N20" s="201" t="s">
        <v>107</v>
      </c>
      <c r="O20" s="202">
        <v>11</v>
      </c>
      <c r="P20" s="205">
        <f t="shared" si="8"/>
        <v>20</v>
      </c>
      <c r="Q20" s="162" t="str">
        <f t="shared" si="9"/>
        <v>Finalist</v>
      </c>
      <c r="S20" s="202">
        <f t="shared" si="3"/>
        <v>2970</v>
      </c>
      <c r="T20" s="201" t="s">
        <v>107</v>
      </c>
      <c r="U20" s="202">
        <v>11</v>
      </c>
      <c r="V20" s="205">
        <f t="shared" si="10"/>
        <v>10</v>
      </c>
      <c r="W20" s="162" t="str">
        <f t="shared" si="11"/>
        <v>Semi Finalist</v>
      </c>
    </row>
    <row r="21" spans="1:23">
      <c r="A21" s="202">
        <f t="shared" si="0"/>
        <v>1555</v>
      </c>
      <c r="B21" s="201" t="s">
        <v>108</v>
      </c>
      <c r="C21" s="202">
        <v>10</v>
      </c>
      <c r="D21" s="205">
        <f t="shared" si="4"/>
        <v>0</v>
      </c>
      <c r="E21" s="162" t="str">
        <f t="shared" si="5"/>
        <v>Quarter Finalist</v>
      </c>
      <c r="G21" s="202">
        <f t="shared" si="1"/>
        <v>217</v>
      </c>
      <c r="H21" s="201" t="s">
        <v>108</v>
      </c>
      <c r="I21" s="202">
        <v>10</v>
      </c>
      <c r="J21" s="205">
        <f t="shared" si="6"/>
        <v>30</v>
      </c>
      <c r="K21" s="162" t="str">
        <f t="shared" si="7"/>
        <v>Winner</v>
      </c>
      <c r="M21" s="202">
        <f t="shared" si="2"/>
        <v>1250</v>
      </c>
      <c r="N21" s="201" t="s">
        <v>108</v>
      </c>
      <c r="O21" s="202">
        <v>10</v>
      </c>
      <c r="P21" s="205">
        <f t="shared" si="8"/>
        <v>0</v>
      </c>
      <c r="Q21" s="162" t="str">
        <f t="shared" si="9"/>
        <v>Quarter Finalist</v>
      </c>
      <c r="S21" s="202">
        <f t="shared" si="3"/>
        <v>1629</v>
      </c>
      <c r="T21" s="201" t="s">
        <v>108</v>
      </c>
      <c r="U21" s="202">
        <v>10</v>
      </c>
      <c r="V21" s="205">
        <f t="shared" si="10"/>
        <v>0</v>
      </c>
      <c r="W21" s="162" t="str">
        <f t="shared" si="11"/>
        <v>Quarter Finalist</v>
      </c>
    </row>
    <row r="22" spans="1:23" ht="13.5" thickBot="1">
      <c r="A22" s="209">
        <f t="shared" si="0"/>
        <v>107</v>
      </c>
      <c r="B22" s="208" t="s">
        <v>109</v>
      </c>
      <c r="C22" s="209">
        <v>9</v>
      </c>
      <c r="D22" s="210">
        <f t="shared" si="4"/>
        <v>0</v>
      </c>
      <c r="E22" s="162" t="str">
        <f t="shared" si="5"/>
        <v>Quarter Finalist</v>
      </c>
      <c r="G22" s="209">
        <f t="shared" si="1"/>
        <v>70</v>
      </c>
      <c r="H22" s="208" t="s">
        <v>109</v>
      </c>
      <c r="I22" s="209">
        <v>9</v>
      </c>
      <c r="J22" s="210">
        <f t="shared" si="6"/>
        <v>10</v>
      </c>
      <c r="K22" s="162" t="str">
        <f t="shared" si="7"/>
        <v>Semi Finalist</v>
      </c>
      <c r="M22" s="209">
        <f t="shared" si="2"/>
        <v>1208</v>
      </c>
      <c r="N22" s="208" t="s">
        <v>109</v>
      </c>
      <c r="O22" s="209">
        <v>9</v>
      </c>
      <c r="P22" s="210">
        <f t="shared" si="8"/>
        <v>0</v>
      </c>
      <c r="Q22" s="162" t="str">
        <f t="shared" si="9"/>
        <v>Quarter Finalist</v>
      </c>
      <c r="S22" s="209">
        <f t="shared" si="3"/>
        <v>1868</v>
      </c>
      <c r="T22" s="208" t="s">
        <v>109</v>
      </c>
      <c r="U22" s="209">
        <v>9</v>
      </c>
      <c r="V22" s="210">
        <f t="shared" si="10"/>
        <v>0</v>
      </c>
      <c r="W22" s="162" t="str">
        <f t="shared" si="11"/>
        <v>Quarter Finalist</v>
      </c>
    </row>
    <row r="23" spans="1:23">
      <c r="A23" s="202">
        <f t="shared" ref="A23:A30" si="12">C2</f>
        <v>2056</v>
      </c>
      <c r="B23" s="201" t="s">
        <v>110</v>
      </c>
      <c r="C23" s="202">
        <v>16</v>
      </c>
      <c r="D23" s="205">
        <f t="shared" si="4"/>
        <v>10</v>
      </c>
      <c r="E23" t="str">
        <f t="shared" ref="E23:E30" si="13">E15</f>
        <v>Semi Finalist</v>
      </c>
      <c r="G23" s="202">
        <f t="shared" ref="G23:G30" si="14">I2</f>
        <v>1747</v>
      </c>
      <c r="H23" s="201" t="s">
        <v>110</v>
      </c>
      <c r="I23" s="202">
        <v>16</v>
      </c>
      <c r="J23" s="205">
        <f t="shared" si="6"/>
        <v>0</v>
      </c>
      <c r="K23" t="str">
        <f t="shared" ref="K23:K30" si="15">K15</f>
        <v>Quarter Finalist</v>
      </c>
      <c r="M23" s="202">
        <f t="shared" ref="M23:M30" si="16">O2</f>
        <v>67</v>
      </c>
      <c r="N23" s="201" t="s">
        <v>110</v>
      </c>
      <c r="O23" s="202">
        <v>16</v>
      </c>
      <c r="P23" s="205">
        <f t="shared" si="8"/>
        <v>30</v>
      </c>
      <c r="Q23" t="str">
        <f t="shared" ref="Q23:Q30" si="17">Q15</f>
        <v>Winner</v>
      </c>
      <c r="S23" s="202">
        <f t="shared" ref="S23:S30" si="18">U2</f>
        <v>234</v>
      </c>
      <c r="T23" s="201" t="s">
        <v>110</v>
      </c>
      <c r="U23" s="202">
        <v>16</v>
      </c>
      <c r="V23" s="205">
        <f t="shared" si="10"/>
        <v>10</v>
      </c>
      <c r="W23" t="str">
        <f t="shared" ref="W23:W30" si="19">W15</f>
        <v>Semi Finalist</v>
      </c>
    </row>
    <row r="24" spans="1:23" ht="15.75" customHeight="1">
      <c r="A24" s="202">
        <f t="shared" si="12"/>
        <v>1649</v>
      </c>
      <c r="B24" s="201" t="s">
        <v>111</v>
      </c>
      <c r="C24" s="202">
        <v>15</v>
      </c>
      <c r="D24" s="205">
        <f t="shared" si="4"/>
        <v>10</v>
      </c>
      <c r="E24" t="str">
        <f t="shared" si="13"/>
        <v>Semi Finalist</v>
      </c>
      <c r="G24" s="202">
        <f t="shared" si="14"/>
        <v>2039</v>
      </c>
      <c r="H24" s="201" t="s">
        <v>111</v>
      </c>
      <c r="I24" s="202">
        <v>15</v>
      </c>
      <c r="J24" s="205">
        <f t="shared" si="6"/>
        <v>0</v>
      </c>
      <c r="K24" t="str">
        <f t="shared" si="15"/>
        <v>Quarter Finalist</v>
      </c>
      <c r="M24" s="202">
        <f t="shared" si="16"/>
        <v>973</v>
      </c>
      <c r="N24" s="201" t="s">
        <v>111</v>
      </c>
      <c r="O24" s="202">
        <v>15</v>
      </c>
      <c r="P24" s="205">
        <f t="shared" si="8"/>
        <v>10</v>
      </c>
      <c r="Q24" t="str">
        <f t="shared" si="17"/>
        <v>Semi Finalist</v>
      </c>
      <c r="S24" s="202">
        <f t="shared" si="18"/>
        <v>85</v>
      </c>
      <c r="T24" s="201" t="s">
        <v>111</v>
      </c>
      <c r="U24" s="202">
        <v>15</v>
      </c>
      <c r="V24" s="205">
        <f t="shared" si="10"/>
        <v>20</v>
      </c>
      <c r="W24" t="str">
        <f t="shared" si="19"/>
        <v>Finalist</v>
      </c>
    </row>
    <row r="25" spans="1:23">
      <c r="A25" s="202">
        <f t="shared" si="12"/>
        <v>1987</v>
      </c>
      <c r="B25" s="201" t="s">
        <v>112</v>
      </c>
      <c r="C25" s="202">
        <v>14</v>
      </c>
      <c r="D25" s="205">
        <f t="shared" si="4"/>
        <v>0</v>
      </c>
      <c r="E25" t="str">
        <f t="shared" si="13"/>
        <v>Quarter Finalist</v>
      </c>
      <c r="G25" s="202">
        <f t="shared" si="14"/>
        <v>254</v>
      </c>
      <c r="H25" s="201" t="s">
        <v>112</v>
      </c>
      <c r="I25" s="202">
        <v>14</v>
      </c>
      <c r="J25" s="205">
        <f t="shared" si="6"/>
        <v>0</v>
      </c>
      <c r="K25" t="str">
        <f t="shared" si="15"/>
        <v>Quarter Finalist</v>
      </c>
      <c r="M25" s="202">
        <f t="shared" si="16"/>
        <v>45</v>
      </c>
      <c r="N25" s="201" t="s">
        <v>112</v>
      </c>
      <c r="O25" s="202">
        <v>14</v>
      </c>
      <c r="P25" s="205">
        <f t="shared" si="8"/>
        <v>0</v>
      </c>
      <c r="Q25" t="str">
        <f t="shared" si="17"/>
        <v>Quarter Finalist</v>
      </c>
      <c r="S25" s="202">
        <f t="shared" si="18"/>
        <v>148</v>
      </c>
      <c r="T25" s="201" t="s">
        <v>112</v>
      </c>
      <c r="U25" s="202">
        <v>14</v>
      </c>
      <c r="V25" s="205">
        <f t="shared" si="10"/>
        <v>0</v>
      </c>
      <c r="W25" t="str">
        <f t="shared" si="19"/>
        <v>Quarter Finalist</v>
      </c>
    </row>
    <row r="26" spans="1:23">
      <c r="A26" s="202">
        <f t="shared" si="12"/>
        <v>125</v>
      </c>
      <c r="B26" s="201" t="s">
        <v>113</v>
      </c>
      <c r="C26" s="202">
        <v>13</v>
      </c>
      <c r="D26" s="205">
        <f t="shared" si="4"/>
        <v>0</v>
      </c>
      <c r="E26" t="str">
        <f t="shared" si="13"/>
        <v>Quarter Finalist</v>
      </c>
      <c r="G26" s="202">
        <f t="shared" si="14"/>
        <v>399</v>
      </c>
      <c r="H26" s="201" t="s">
        <v>113</v>
      </c>
      <c r="I26" s="202">
        <v>13</v>
      </c>
      <c r="J26" s="205">
        <f t="shared" si="6"/>
        <v>20</v>
      </c>
      <c r="K26" t="str">
        <f t="shared" si="15"/>
        <v>Finalist</v>
      </c>
      <c r="M26" s="202">
        <f t="shared" si="16"/>
        <v>987</v>
      </c>
      <c r="N26" s="201" t="s">
        <v>113</v>
      </c>
      <c r="O26" s="202">
        <v>13</v>
      </c>
      <c r="P26" s="205">
        <f t="shared" si="8"/>
        <v>0</v>
      </c>
      <c r="Q26" t="str">
        <f t="shared" si="17"/>
        <v>Quarter Finalist</v>
      </c>
      <c r="S26" s="202">
        <f t="shared" si="18"/>
        <v>365</v>
      </c>
      <c r="T26" s="201" t="s">
        <v>113</v>
      </c>
      <c r="U26" s="202">
        <v>13</v>
      </c>
      <c r="V26" s="205">
        <f t="shared" si="10"/>
        <v>0</v>
      </c>
      <c r="W26" t="str">
        <f t="shared" si="19"/>
        <v>Quarter Finalist</v>
      </c>
    </row>
    <row r="27" spans="1:23">
      <c r="A27" s="202">
        <f t="shared" si="12"/>
        <v>1218</v>
      </c>
      <c r="B27" s="201" t="s">
        <v>114</v>
      </c>
      <c r="C27" s="202">
        <v>12</v>
      </c>
      <c r="D27" s="205">
        <f t="shared" si="4"/>
        <v>30</v>
      </c>
      <c r="E27" t="str">
        <f t="shared" si="13"/>
        <v>Winner</v>
      </c>
      <c r="G27" s="202">
        <f t="shared" si="14"/>
        <v>375</v>
      </c>
      <c r="H27" s="201" t="s">
        <v>114</v>
      </c>
      <c r="I27" s="202">
        <v>12</v>
      </c>
      <c r="J27" s="205">
        <f t="shared" si="6"/>
        <v>0</v>
      </c>
      <c r="K27" t="str">
        <f t="shared" si="15"/>
        <v>Quarter Finalist</v>
      </c>
      <c r="M27" s="202">
        <f t="shared" si="16"/>
        <v>1332</v>
      </c>
      <c r="N27" s="201" t="s">
        <v>114</v>
      </c>
      <c r="O27" s="202">
        <v>12</v>
      </c>
      <c r="P27" s="205">
        <f t="shared" si="8"/>
        <v>10</v>
      </c>
      <c r="Q27" t="str">
        <f t="shared" si="17"/>
        <v>Semi Finalist</v>
      </c>
      <c r="S27" s="202">
        <f t="shared" si="18"/>
        <v>121</v>
      </c>
      <c r="T27" s="201" t="s">
        <v>114</v>
      </c>
      <c r="U27" s="202">
        <v>12</v>
      </c>
      <c r="V27" s="205">
        <f t="shared" si="10"/>
        <v>30</v>
      </c>
      <c r="W27" t="str">
        <f t="shared" si="19"/>
        <v>Winner</v>
      </c>
    </row>
    <row r="28" spans="1:23">
      <c r="A28" s="202">
        <f t="shared" si="12"/>
        <v>488</v>
      </c>
      <c r="B28" s="201" t="s">
        <v>115</v>
      </c>
      <c r="C28" s="202">
        <v>11</v>
      </c>
      <c r="D28" s="205">
        <f t="shared" si="4"/>
        <v>20</v>
      </c>
      <c r="E28" t="str">
        <f t="shared" si="13"/>
        <v>Finalist</v>
      </c>
      <c r="G28" s="202">
        <f t="shared" si="14"/>
        <v>245</v>
      </c>
      <c r="H28" s="201" t="s">
        <v>115</v>
      </c>
      <c r="I28" s="202">
        <v>11</v>
      </c>
      <c r="J28" s="205">
        <f t="shared" si="6"/>
        <v>10</v>
      </c>
      <c r="K28" t="str">
        <f t="shared" si="15"/>
        <v>Semi Finalist</v>
      </c>
      <c r="M28" s="202">
        <f t="shared" si="16"/>
        <v>870</v>
      </c>
      <c r="N28" s="201" t="s">
        <v>115</v>
      </c>
      <c r="O28" s="202">
        <v>11</v>
      </c>
      <c r="P28" s="205">
        <f t="shared" si="8"/>
        <v>20</v>
      </c>
      <c r="Q28" t="str">
        <f t="shared" si="17"/>
        <v>Finalist</v>
      </c>
      <c r="S28" s="202">
        <f t="shared" si="18"/>
        <v>102</v>
      </c>
      <c r="T28" s="201" t="s">
        <v>115</v>
      </c>
      <c r="U28" s="202">
        <v>11</v>
      </c>
      <c r="V28" s="205">
        <f t="shared" si="10"/>
        <v>10</v>
      </c>
      <c r="W28" t="str">
        <f t="shared" si="19"/>
        <v>Semi Finalist</v>
      </c>
    </row>
    <row r="29" spans="1:23">
      <c r="A29" s="202">
        <f t="shared" si="12"/>
        <v>201</v>
      </c>
      <c r="B29" s="201" t="s">
        <v>116</v>
      </c>
      <c r="C29" s="202">
        <v>10</v>
      </c>
      <c r="D29" s="205">
        <f t="shared" si="4"/>
        <v>0</v>
      </c>
      <c r="E29" t="str">
        <f t="shared" si="13"/>
        <v>Quarter Finalist</v>
      </c>
      <c r="F29" s="158"/>
      <c r="G29" s="202">
        <f t="shared" si="14"/>
        <v>68</v>
      </c>
      <c r="H29" s="201" t="s">
        <v>116</v>
      </c>
      <c r="I29" s="202">
        <v>10</v>
      </c>
      <c r="J29" s="205">
        <f t="shared" si="6"/>
        <v>30</v>
      </c>
      <c r="K29" t="str">
        <f t="shared" si="15"/>
        <v>Winner</v>
      </c>
      <c r="L29" s="158"/>
      <c r="M29" s="202">
        <f t="shared" si="16"/>
        <v>1124</v>
      </c>
      <c r="N29" s="201" t="s">
        <v>116</v>
      </c>
      <c r="O29" s="202">
        <v>10</v>
      </c>
      <c r="P29" s="205">
        <f t="shared" si="8"/>
        <v>0</v>
      </c>
      <c r="Q29" t="str">
        <f t="shared" si="17"/>
        <v>Quarter Finalist</v>
      </c>
      <c r="R29" s="158"/>
      <c r="S29" s="202">
        <f t="shared" si="18"/>
        <v>469</v>
      </c>
      <c r="T29" s="201" t="s">
        <v>116</v>
      </c>
      <c r="U29" s="202">
        <v>10</v>
      </c>
      <c r="V29" s="205">
        <f t="shared" si="10"/>
        <v>0</v>
      </c>
      <c r="W29" t="str">
        <f t="shared" si="19"/>
        <v>Quarter Finalist</v>
      </c>
    </row>
    <row r="30" spans="1:23" ht="13.5" thickBot="1">
      <c r="A30" s="209">
        <f t="shared" si="12"/>
        <v>1002</v>
      </c>
      <c r="B30" s="208" t="s">
        <v>117</v>
      </c>
      <c r="C30" s="209">
        <v>9</v>
      </c>
      <c r="D30" s="210">
        <f t="shared" si="4"/>
        <v>0</v>
      </c>
      <c r="E30" t="str">
        <f t="shared" si="13"/>
        <v>Quarter Finalist</v>
      </c>
      <c r="G30" s="209">
        <f t="shared" si="14"/>
        <v>27</v>
      </c>
      <c r="H30" s="208" t="s">
        <v>117</v>
      </c>
      <c r="I30" s="209">
        <v>9</v>
      </c>
      <c r="J30" s="210">
        <f t="shared" si="6"/>
        <v>10</v>
      </c>
      <c r="K30" t="str">
        <f t="shared" si="15"/>
        <v>Semi Finalist</v>
      </c>
      <c r="M30" s="209">
        <f t="shared" si="16"/>
        <v>56</v>
      </c>
      <c r="N30" s="208" t="s">
        <v>117</v>
      </c>
      <c r="O30" s="209">
        <v>9</v>
      </c>
      <c r="P30" s="210">
        <f t="shared" si="8"/>
        <v>0</v>
      </c>
      <c r="Q30" t="str">
        <f t="shared" si="17"/>
        <v>Quarter Finalist</v>
      </c>
      <c r="S30" s="209">
        <f t="shared" si="18"/>
        <v>1516</v>
      </c>
      <c r="T30" s="208" t="s">
        <v>117</v>
      </c>
      <c r="U30" s="209">
        <v>9</v>
      </c>
      <c r="V30" s="210">
        <f t="shared" si="10"/>
        <v>0</v>
      </c>
      <c r="W30" t="str">
        <f t="shared" si="19"/>
        <v>Quarter Finalist</v>
      </c>
    </row>
    <row r="31" spans="1:23">
      <c r="A31" s="202">
        <f>D9</f>
        <v>2415</v>
      </c>
      <c r="B31" s="201" t="s">
        <v>118</v>
      </c>
      <c r="C31" s="202">
        <v>8</v>
      </c>
      <c r="D31" s="205">
        <f t="shared" si="4"/>
        <v>0</v>
      </c>
      <c r="E31" t="str">
        <f>E22</f>
        <v>Quarter Finalist</v>
      </c>
      <c r="G31" s="202">
        <f>J9</f>
        <v>79</v>
      </c>
      <c r="H31" s="201" t="s">
        <v>118</v>
      </c>
      <c r="I31" s="202">
        <v>8</v>
      </c>
      <c r="J31" s="205">
        <f t="shared" si="6"/>
        <v>10</v>
      </c>
      <c r="K31" t="str">
        <f>K22</f>
        <v>Semi Finalist</v>
      </c>
      <c r="M31" s="202">
        <f>P9</f>
        <v>207</v>
      </c>
      <c r="N31" s="201" t="s">
        <v>118</v>
      </c>
      <c r="O31" s="202">
        <v>8</v>
      </c>
      <c r="P31" s="205">
        <f t="shared" si="8"/>
        <v>0</v>
      </c>
      <c r="Q31" t="str">
        <f>Q22</f>
        <v>Quarter Finalist</v>
      </c>
      <c r="S31" s="202">
        <f>V9</f>
        <v>88</v>
      </c>
      <c r="T31" s="201" t="s">
        <v>118</v>
      </c>
      <c r="U31" s="202">
        <v>8</v>
      </c>
      <c r="V31" s="205">
        <f t="shared" si="10"/>
        <v>0</v>
      </c>
      <c r="W31" t="str">
        <f>W22</f>
        <v>Quarter Finalist</v>
      </c>
    </row>
    <row r="32" spans="1:23">
      <c r="A32" s="202">
        <f>D8</f>
        <v>931</v>
      </c>
      <c r="B32" s="201" t="s">
        <v>119</v>
      </c>
      <c r="C32" s="202">
        <v>7</v>
      </c>
      <c r="D32" s="205">
        <f t="shared" si="4"/>
        <v>0</v>
      </c>
      <c r="E32" t="str">
        <f>E21</f>
        <v>Quarter Finalist</v>
      </c>
      <c r="G32" s="202">
        <f>J8</f>
        <v>247</v>
      </c>
      <c r="H32" s="201" t="s">
        <v>119</v>
      </c>
      <c r="I32" s="202">
        <v>7</v>
      </c>
      <c r="J32" s="205">
        <f t="shared" si="6"/>
        <v>30</v>
      </c>
      <c r="K32" t="str">
        <f>K21</f>
        <v>Winner</v>
      </c>
      <c r="M32" s="202">
        <f>P8</f>
        <v>716</v>
      </c>
      <c r="N32" s="201" t="s">
        <v>119</v>
      </c>
      <c r="O32" s="202">
        <v>7</v>
      </c>
      <c r="P32" s="205">
        <f t="shared" si="8"/>
        <v>0</v>
      </c>
      <c r="Q32" t="str">
        <f>Q21</f>
        <v>Quarter Finalist</v>
      </c>
      <c r="S32" s="202">
        <f>V8</f>
        <v>368</v>
      </c>
      <c r="T32" s="201" t="s">
        <v>119</v>
      </c>
      <c r="U32" s="202">
        <v>7</v>
      </c>
      <c r="V32" s="205">
        <f t="shared" si="10"/>
        <v>0</v>
      </c>
      <c r="W32" t="str">
        <f>W21</f>
        <v>Quarter Finalist</v>
      </c>
    </row>
    <row r="33" spans="1:23">
      <c r="A33" s="202">
        <f>D7</f>
        <v>118</v>
      </c>
      <c r="B33" s="201" t="s">
        <v>120</v>
      </c>
      <c r="C33" s="202">
        <v>6</v>
      </c>
      <c r="D33" s="205">
        <f t="shared" si="4"/>
        <v>20</v>
      </c>
      <c r="E33" t="str">
        <f>E20</f>
        <v>Finalist</v>
      </c>
      <c r="G33" s="202">
        <f>J7</f>
        <v>816</v>
      </c>
      <c r="H33" s="201" t="s">
        <v>120</v>
      </c>
      <c r="I33" s="202">
        <v>6</v>
      </c>
      <c r="J33" s="205">
        <f t="shared" si="6"/>
        <v>10</v>
      </c>
      <c r="K33" t="str">
        <f>K20</f>
        <v>Semi Finalist</v>
      </c>
      <c r="M33" s="202">
        <f>P7</f>
        <v>2775</v>
      </c>
      <c r="N33" s="201" t="s">
        <v>120</v>
      </c>
      <c r="O33" s="202">
        <v>6</v>
      </c>
      <c r="P33" s="205">
        <f t="shared" si="8"/>
        <v>20</v>
      </c>
      <c r="Q33" t="str">
        <f>Q20</f>
        <v>Finalist</v>
      </c>
      <c r="S33" s="202">
        <f>V7</f>
        <v>33</v>
      </c>
      <c r="T33" s="201" t="s">
        <v>120</v>
      </c>
      <c r="U33" s="202">
        <v>6</v>
      </c>
      <c r="V33" s="205">
        <f t="shared" si="10"/>
        <v>10</v>
      </c>
      <c r="W33" t="str">
        <f>W20</f>
        <v>Semi Finalist</v>
      </c>
    </row>
    <row r="34" spans="1:23">
      <c r="A34" s="202">
        <f>D6</f>
        <v>2753</v>
      </c>
      <c r="B34" s="201" t="s">
        <v>121</v>
      </c>
      <c r="C34" s="202">
        <v>5</v>
      </c>
      <c r="D34" s="205">
        <f t="shared" si="4"/>
        <v>30</v>
      </c>
      <c r="E34" t="str">
        <f>E19</f>
        <v>Winner</v>
      </c>
      <c r="G34" s="202">
        <f>J6</f>
        <v>190</v>
      </c>
      <c r="H34" s="201" t="s">
        <v>121</v>
      </c>
      <c r="I34" s="202">
        <v>5</v>
      </c>
      <c r="J34" s="205">
        <f t="shared" si="6"/>
        <v>0</v>
      </c>
      <c r="K34" t="str">
        <f>K19</f>
        <v>Quarter Finalist</v>
      </c>
      <c r="M34" s="202">
        <f>P6</f>
        <v>1902</v>
      </c>
      <c r="N34" s="201" t="s">
        <v>121</v>
      </c>
      <c r="O34" s="202">
        <v>5</v>
      </c>
      <c r="P34" s="205">
        <f t="shared" si="8"/>
        <v>10</v>
      </c>
      <c r="Q34" t="str">
        <f>Q19</f>
        <v>Semi Finalist</v>
      </c>
      <c r="S34" s="202">
        <f>V6</f>
        <v>177</v>
      </c>
      <c r="T34" s="201" t="s">
        <v>121</v>
      </c>
      <c r="U34" s="202">
        <v>5</v>
      </c>
      <c r="V34" s="205">
        <f t="shared" si="10"/>
        <v>30</v>
      </c>
      <c r="W34" t="str">
        <f>W19</f>
        <v>Winner</v>
      </c>
    </row>
    <row r="35" spans="1:23">
      <c r="A35" s="202">
        <f>D5</f>
        <v>624</v>
      </c>
      <c r="B35" s="201" t="s">
        <v>122</v>
      </c>
      <c r="C35" s="202">
        <v>4</v>
      </c>
      <c r="D35" s="205">
        <f t="shared" si="4"/>
        <v>0</v>
      </c>
      <c r="E35" t="str">
        <f>E26</f>
        <v>Quarter Finalist</v>
      </c>
      <c r="G35" s="202">
        <f>J5</f>
        <v>329</v>
      </c>
      <c r="H35" s="201" t="s">
        <v>122</v>
      </c>
      <c r="I35" s="202">
        <v>4</v>
      </c>
      <c r="J35" s="205">
        <f t="shared" si="6"/>
        <v>20</v>
      </c>
      <c r="K35" t="str">
        <f>K26</f>
        <v>Finalist</v>
      </c>
      <c r="M35" s="202">
        <f>P5</f>
        <v>65</v>
      </c>
      <c r="N35" s="201" t="s">
        <v>122</v>
      </c>
      <c r="O35" s="202">
        <v>4</v>
      </c>
      <c r="P35" s="205">
        <f t="shared" si="8"/>
        <v>0</v>
      </c>
      <c r="Q35" t="str">
        <f>Q26</f>
        <v>Quarter Finalist</v>
      </c>
      <c r="S35" s="202">
        <f>V5</f>
        <v>1726</v>
      </c>
      <c r="T35" s="201" t="s">
        <v>122</v>
      </c>
      <c r="U35" s="202">
        <v>4</v>
      </c>
      <c r="V35" s="205">
        <f t="shared" si="10"/>
        <v>0</v>
      </c>
      <c r="W35" t="str">
        <f>W26</f>
        <v>Quarter Finalist</v>
      </c>
    </row>
    <row r="36" spans="1:23">
      <c r="A36" s="202">
        <f>D4</f>
        <v>353</v>
      </c>
      <c r="B36" s="201" t="s">
        <v>123</v>
      </c>
      <c r="C36" s="202">
        <v>3</v>
      </c>
      <c r="D36" s="205">
        <f t="shared" si="4"/>
        <v>0</v>
      </c>
      <c r="E36" t="str">
        <f>E25</f>
        <v>Quarter Finalist</v>
      </c>
      <c r="G36" s="202">
        <f>J4</f>
        <v>2185</v>
      </c>
      <c r="H36" s="201" t="s">
        <v>123</v>
      </c>
      <c r="I36" s="202">
        <v>3</v>
      </c>
      <c r="J36" s="205">
        <f t="shared" si="6"/>
        <v>0</v>
      </c>
      <c r="K36" t="str">
        <f>K25</f>
        <v>Quarter Finalist</v>
      </c>
      <c r="M36" s="202">
        <f>P4</f>
        <v>1923</v>
      </c>
      <c r="N36" s="201" t="s">
        <v>123</v>
      </c>
      <c r="O36" s="202">
        <v>3</v>
      </c>
      <c r="P36" s="205">
        <f t="shared" si="8"/>
        <v>0</v>
      </c>
      <c r="Q36" t="str">
        <f>Q25</f>
        <v>Quarter Finalist</v>
      </c>
      <c r="S36" s="202">
        <f>V4</f>
        <v>126</v>
      </c>
      <c r="T36" s="201" t="s">
        <v>123</v>
      </c>
      <c r="U36" s="202">
        <v>3</v>
      </c>
      <c r="V36" s="205">
        <f t="shared" si="10"/>
        <v>0</v>
      </c>
      <c r="W36" t="str">
        <f>W25</f>
        <v>Quarter Finalist</v>
      </c>
    </row>
    <row r="37" spans="1:23">
      <c r="A37" s="202">
        <f>D3</f>
        <v>1503</v>
      </c>
      <c r="B37" s="201" t="s">
        <v>124</v>
      </c>
      <c r="C37" s="202">
        <v>2</v>
      </c>
      <c r="D37" s="205">
        <f t="shared" si="4"/>
        <v>10</v>
      </c>
      <c r="E37" t="str">
        <f>E24</f>
        <v>Semi Finalist</v>
      </c>
      <c r="G37" s="202">
        <f>J3</f>
        <v>668</v>
      </c>
      <c r="H37" s="201" t="s">
        <v>124</v>
      </c>
      <c r="I37" s="202">
        <v>2</v>
      </c>
      <c r="J37" s="205">
        <f t="shared" si="6"/>
        <v>0</v>
      </c>
      <c r="K37" t="str">
        <f>K24</f>
        <v>Quarter Finalist</v>
      </c>
      <c r="M37" s="202">
        <f>P3</f>
        <v>25</v>
      </c>
      <c r="N37" s="201" t="s">
        <v>124</v>
      </c>
      <c r="O37" s="202">
        <v>2</v>
      </c>
      <c r="P37" s="205">
        <f t="shared" si="8"/>
        <v>10</v>
      </c>
      <c r="Q37" t="str">
        <f>Q24</f>
        <v>Semi Finalist</v>
      </c>
      <c r="S37" s="202">
        <f>V3</f>
        <v>135</v>
      </c>
      <c r="T37" s="201" t="s">
        <v>124</v>
      </c>
      <c r="U37" s="202">
        <v>2</v>
      </c>
      <c r="V37" s="205">
        <f t="shared" si="10"/>
        <v>20</v>
      </c>
      <c r="W37" t="str">
        <f>W24</f>
        <v>Finalist</v>
      </c>
    </row>
    <row r="38" spans="1:23" ht="13.5" thickBot="1">
      <c r="A38" s="209">
        <f>D2</f>
        <v>503</v>
      </c>
      <c r="B38" s="208" t="s">
        <v>125</v>
      </c>
      <c r="C38" s="209">
        <v>1</v>
      </c>
      <c r="D38" s="210">
        <f t="shared" si="4"/>
        <v>10</v>
      </c>
      <c r="E38" t="str">
        <f>E23</f>
        <v>Semi Finalist</v>
      </c>
      <c r="G38" s="209">
        <f>J2</f>
        <v>1771</v>
      </c>
      <c r="H38" s="208" t="s">
        <v>125</v>
      </c>
      <c r="I38" s="209">
        <v>1</v>
      </c>
      <c r="J38" s="210">
        <f t="shared" si="6"/>
        <v>0</v>
      </c>
      <c r="K38" t="str">
        <f>K23</f>
        <v>Quarter Finalist</v>
      </c>
      <c r="M38" s="209">
        <f>P2</f>
        <v>971</v>
      </c>
      <c r="N38" s="208" t="s">
        <v>125</v>
      </c>
      <c r="O38" s="209">
        <v>1</v>
      </c>
      <c r="P38" s="210">
        <f t="shared" si="8"/>
        <v>30</v>
      </c>
      <c r="Q38" t="str">
        <f>Q23</f>
        <v>Winner</v>
      </c>
      <c r="S38" s="209">
        <f>V2</f>
        <v>768</v>
      </c>
      <c r="T38" s="208" t="s">
        <v>125</v>
      </c>
      <c r="U38" s="209">
        <v>1</v>
      </c>
      <c r="V38" s="210">
        <f t="shared" si="10"/>
        <v>10</v>
      </c>
      <c r="W38" t="str">
        <f>W23</f>
        <v>Semi Finalist</v>
      </c>
    </row>
    <row r="39" spans="1:23">
      <c r="C39" s="260">
        <f>SUM(C15:C38)</f>
        <v>236</v>
      </c>
      <c r="D39" s="260">
        <f>SUM(D15:D38)</f>
        <v>210</v>
      </c>
      <c r="I39" s="260">
        <f>SUM(I15:I38)</f>
        <v>236</v>
      </c>
      <c r="J39" s="260">
        <f>SUM(J15:J38)</f>
        <v>210</v>
      </c>
      <c r="O39" s="260">
        <f>SUM(O15:O38)</f>
        <v>236</v>
      </c>
      <c r="P39" s="260">
        <f>SUM(P15:P38)</f>
        <v>210</v>
      </c>
      <c r="U39" s="260">
        <f>SUM(U15:U38)</f>
        <v>236</v>
      </c>
      <c r="V39" s="260">
        <f>SUM(V15:V38)</f>
        <v>210</v>
      </c>
    </row>
    <row r="40" spans="1:23">
      <c r="A40" s="242"/>
      <c r="B40" s="242"/>
      <c r="C40" s="242"/>
      <c r="D40" s="242"/>
      <c r="E40" s="242"/>
    </row>
    <row r="41" spans="1:23">
      <c r="A41" s="242"/>
      <c r="B41" s="242"/>
      <c r="C41" s="242"/>
      <c r="D41" s="242"/>
      <c r="E41" s="242"/>
    </row>
    <row r="42" spans="1:23">
      <c r="A42" s="242"/>
      <c r="B42" s="242"/>
      <c r="C42" s="242"/>
      <c r="D42" s="242"/>
      <c r="E42" s="242"/>
    </row>
    <row r="43" spans="1:23" ht="13.5" thickBot="1">
      <c r="A43" s="242"/>
      <c r="B43" s="242"/>
      <c r="C43" s="242"/>
      <c r="D43" s="242"/>
      <c r="E43" s="242"/>
    </row>
    <row r="44" spans="1:23">
      <c r="A44" s="10">
        <v>25</v>
      </c>
      <c r="B44" s="199">
        <v>2</v>
      </c>
      <c r="C44" s="242"/>
      <c r="D44" s="242"/>
      <c r="E44" s="242"/>
    </row>
    <row r="45" spans="1:23">
      <c r="A45" s="281">
        <v>27</v>
      </c>
      <c r="B45" s="202">
        <v>9</v>
      </c>
      <c r="C45" s="1"/>
      <c r="D45" s="1"/>
      <c r="E45" s="1"/>
    </row>
    <row r="46" spans="1:23">
      <c r="A46" s="10">
        <v>33</v>
      </c>
      <c r="B46" s="202">
        <v>6</v>
      </c>
      <c r="C46" s="1"/>
      <c r="D46" s="1"/>
      <c r="E46" s="1"/>
    </row>
    <row r="47" spans="1:23">
      <c r="A47" s="10">
        <v>40</v>
      </c>
      <c r="B47" s="202">
        <v>12</v>
      </c>
      <c r="C47" s="313"/>
      <c r="D47" s="313"/>
      <c r="E47" s="313"/>
    </row>
    <row r="48" spans="1:23" ht="15.75" customHeight="1">
      <c r="A48" s="10">
        <v>45</v>
      </c>
      <c r="B48" s="202">
        <v>14</v>
      </c>
      <c r="C48" s="314"/>
      <c r="D48" s="314"/>
      <c r="E48" s="314"/>
    </row>
    <row r="49" spans="1:5" ht="15.75">
      <c r="A49" s="10">
        <v>56</v>
      </c>
      <c r="B49" s="202">
        <v>9</v>
      </c>
      <c r="C49" s="314"/>
      <c r="D49" s="314"/>
      <c r="E49" s="314"/>
    </row>
    <row r="50" spans="1:5">
      <c r="A50" s="10">
        <v>65</v>
      </c>
      <c r="B50" s="202">
        <v>4</v>
      </c>
      <c r="C50" s="315"/>
      <c r="D50" s="315"/>
      <c r="E50" s="315"/>
    </row>
    <row r="51" spans="1:5" ht="13.5" thickBot="1">
      <c r="A51" s="10">
        <v>67</v>
      </c>
      <c r="B51" s="209">
        <v>16</v>
      </c>
      <c r="C51" s="315"/>
      <c r="D51" s="315"/>
      <c r="E51" s="315"/>
    </row>
    <row r="52" spans="1:5">
      <c r="A52" s="281">
        <v>68</v>
      </c>
      <c r="B52" s="202">
        <v>10</v>
      </c>
      <c r="C52" s="315"/>
      <c r="D52" s="315"/>
      <c r="E52" s="315"/>
    </row>
    <row r="53" spans="1:5">
      <c r="A53" s="281">
        <v>70</v>
      </c>
      <c r="B53" s="202">
        <v>9</v>
      </c>
      <c r="C53" s="315"/>
      <c r="D53" s="315"/>
      <c r="E53" s="315"/>
    </row>
    <row r="54" spans="1:5">
      <c r="A54" s="10">
        <v>71</v>
      </c>
      <c r="B54" s="202">
        <v>13</v>
      </c>
      <c r="C54" s="315"/>
      <c r="D54" s="315"/>
      <c r="E54" s="315"/>
    </row>
    <row r="55" spans="1:5">
      <c r="A55" s="281">
        <v>79</v>
      </c>
      <c r="B55" s="202">
        <v>8</v>
      </c>
      <c r="C55" s="315"/>
      <c r="D55" s="315"/>
      <c r="E55" s="315"/>
    </row>
    <row r="56" spans="1:5">
      <c r="A56" s="10">
        <v>85</v>
      </c>
      <c r="B56" s="202">
        <v>15</v>
      </c>
      <c r="C56" s="315"/>
      <c r="D56" s="315"/>
      <c r="E56" s="315"/>
    </row>
    <row r="57" spans="1:5">
      <c r="A57" s="10">
        <v>88</v>
      </c>
      <c r="B57" s="202">
        <v>8</v>
      </c>
      <c r="C57" s="315"/>
      <c r="D57" s="315"/>
      <c r="E57" s="315"/>
    </row>
    <row r="58" spans="1:5">
      <c r="A58" s="10">
        <v>102</v>
      </c>
      <c r="B58" s="202">
        <v>11</v>
      </c>
      <c r="C58" s="315"/>
      <c r="D58" s="315"/>
      <c r="E58" s="315"/>
    </row>
    <row r="59" spans="1:5" ht="13.5" thickBot="1">
      <c r="A59" s="318">
        <v>107</v>
      </c>
      <c r="B59" s="209">
        <v>9</v>
      </c>
      <c r="C59" s="315"/>
      <c r="D59" s="315"/>
      <c r="E59" s="315"/>
    </row>
    <row r="60" spans="1:5">
      <c r="A60" s="10">
        <v>111</v>
      </c>
      <c r="B60" s="202">
        <v>16</v>
      </c>
      <c r="C60" s="315"/>
      <c r="D60" s="315"/>
      <c r="E60" s="315"/>
    </row>
    <row r="61" spans="1:5">
      <c r="A61" s="318">
        <v>118</v>
      </c>
      <c r="B61" s="202">
        <v>6</v>
      </c>
      <c r="C61" s="315"/>
      <c r="D61" s="315"/>
      <c r="E61" s="315"/>
    </row>
    <row r="62" spans="1:5">
      <c r="A62" s="10">
        <v>121</v>
      </c>
      <c r="B62" s="202">
        <v>12</v>
      </c>
      <c r="C62" s="315"/>
      <c r="D62" s="315"/>
      <c r="E62" s="315"/>
    </row>
    <row r="63" spans="1:5">
      <c r="A63" s="318">
        <v>125</v>
      </c>
      <c r="B63" s="202">
        <v>13</v>
      </c>
      <c r="C63" s="315"/>
      <c r="D63" s="315"/>
      <c r="E63" s="315"/>
    </row>
    <row r="64" spans="1:5">
      <c r="A64" s="10">
        <v>126</v>
      </c>
      <c r="B64" s="202">
        <v>3</v>
      </c>
      <c r="C64" s="315"/>
      <c r="D64" s="315"/>
      <c r="E64" s="315"/>
    </row>
    <row r="65" spans="1:5">
      <c r="A65" s="10">
        <v>135</v>
      </c>
      <c r="B65" s="202">
        <v>2</v>
      </c>
      <c r="C65" s="315"/>
      <c r="D65" s="315"/>
      <c r="E65" s="315"/>
    </row>
    <row r="66" spans="1:5">
      <c r="A66" s="10">
        <v>148</v>
      </c>
      <c r="B66" s="202">
        <v>14</v>
      </c>
      <c r="C66" s="313"/>
      <c r="D66" s="313"/>
      <c r="E66" s="313"/>
    </row>
    <row r="67" spans="1:5" ht="13.5" thickBot="1">
      <c r="A67" s="281">
        <v>175</v>
      </c>
      <c r="B67" s="209">
        <v>14</v>
      </c>
      <c r="C67" s="313"/>
      <c r="D67" s="313"/>
      <c r="E67" s="313"/>
    </row>
    <row r="68" spans="1:5">
      <c r="A68" s="10">
        <v>177</v>
      </c>
      <c r="B68" s="199">
        <v>5</v>
      </c>
      <c r="C68" s="313"/>
      <c r="D68" s="313"/>
      <c r="E68" s="313"/>
    </row>
    <row r="69" spans="1:5" ht="15.75" customHeight="1">
      <c r="A69" s="281">
        <v>188</v>
      </c>
      <c r="B69" s="202">
        <v>13</v>
      </c>
      <c r="C69" s="314"/>
      <c r="D69" s="314"/>
      <c r="E69" s="314"/>
    </row>
    <row r="70" spans="1:5" ht="15.75">
      <c r="A70" s="319">
        <v>190</v>
      </c>
      <c r="B70" s="202">
        <v>5</v>
      </c>
      <c r="C70" s="314"/>
      <c r="D70" s="314"/>
      <c r="E70" s="314"/>
    </row>
    <row r="71" spans="1:5">
      <c r="A71" s="318">
        <v>201</v>
      </c>
      <c r="B71" s="202">
        <v>10</v>
      </c>
      <c r="C71" s="315"/>
      <c r="D71" s="315"/>
      <c r="E71" s="315"/>
    </row>
    <row r="72" spans="1:5">
      <c r="A72" s="10">
        <v>207</v>
      </c>
      <c r="B72" s="202">
        <v>8</v>
      </c>
      <c r="C72" s="315"/>
      <c r="D72" s="315"/>
      <c r="E72" s="315"/>
    </row>
    <row r="73" spans="1:5">
      <c r="A73" s="281">
        <v>217</v>
      </c>
      <c r="B73" s="202">
        <v>10</v>
      </c>
      <c r="C73" s="315"/>
      <c r="D73" s="315"/>
      <c r="E73" s="315"/>
    </row>
    <row r="74" spans="1:5">
      <c r="A74" s="317">
        <v>222</v>
      </c>
      <c r="B74" s="202">
        <v>12</v>
      </c>
      <c r="C74" s="315"/>
      <c r="D74" s="315"/>
      <c r="E74" s="315"/>
    </row>
    <row r="75" spans="1:5" ht="13.5" thickBot="1">
      <c r="A75" s="10">
        <v>234</v>
      </c>
      <c r="B75" s="209">
        <v>16</v>
      </c>
      <c r="C75" s="315"/>
      <c r="D75" s="315"/>
      <c r="E75" s="315"/>
    </row>
    <row r="76" spans="1:5">
      <c r="A76" s="281">
        <v>245</v>
      </c>
      <c r="B76" s="202">
        <v>11</v>
      </c>
      <c r="C76" s="315"/>
      <c r="D76" s="315"/>
      <c r="E76" s="315"/>
    </row>
    <row r="77" spans="1:5">
      <c r="A77" s="281">
        <v>247</v>
      </c>
      <c r="B77" s="202">
        <v>7</v>
      </c>
      <c r="C77" s="315"/>
      <c r="D77" s="315"/>
      <c r="E77" s="315"/>
    </row>
    <row r="78" spans="1:5">
      <c r="A78" s="281">
        <v>254</v>
      </c>
      <c r="B78" s="202">
        <v>14</v>
      </c>
      <c r="C78" s="315"/>
      <c r="D78" s="315"/>
      <c r="E78" s="315"/>
    </row>
    <row r="79" spans="1:5">
      <c r="A79" s="272">
        <v>329</v>
      </c>
      <c r="B79" s="202">
        <v>4</v>
      </c>
      <c r="C79" s="315"/>
      <c r="D79" s="315"/>
      <c r="E79" s="315"/>
    </row>
    <row r="80" spans="1:5">
      <c r="A80" s="281">
        <v>341</v>
      </c>
      <c r="B80" s="202">
        <v>11</v>
      </c>
      <c r="C80" s="315"/>
      <c r="D80" s="315"/>
      <c r="E80" s="315"/>
    </row>
    <row r="81" spans="1:5">
      <c r="A81" s="317">
        <v>343</v>
      </c>
      <c r="B81" s="202">
        <v>11</v>
      </c>
      <c r="C81" s="315"/>
      <c r="D81" s="315"/>
      <c r="E81" s="315"/>
    </row>
    <row r="82" spans="1:5">
      <c r="A82" s="281">
        <v>346</v>
      </c>
      <c r="B82" s="202">
        <v>16</v>
      </c>
      <c r="C82" s="315"/>
      <c r="D82" s="315"/>
      <c r="E82" s="315"/>
    </row>
    <row r="83" spans="1:5" ht="13.5" thickBot="1">
      <c r="A83" s="318">
        <v>353</v>
      </c>
      <c r="B83" s="209">
        <v>3</v>
      </c>
      <c r="C83" s="315"/>
      <c r="D83" s="315"/>
      <c r="E83" s="315"/>
    </row>
    <row r="84" spans="1:5">
      <c r="A84" s="10">
        <v>365</v>
      </c>
      <c r="B84" s="202">
        <v>13</v>
      </c>
      <c r="C84" s="315"/>
      <c r="D84" s="315"/>
      <c r="E84" s="315"/>
    </row>
    <row r="85" spans="1:5">
      <c r="A85" s="10">
        <v>368</v>
      </c>
      <c r="B85" s="202">
        <v>7</v>
      </c>
      <c r="C85" s="315"/>
      <c r="D85" s="315"/>
      <c r="E85" s="315"/>
    </row>
    <row r="86" spans="1:5">
      <c r="A86" s="281">
        <v>375</v>
      </c>
      <c r="B86" s="202">
        <v>12</v>
      </c>
      <c r="C86" s="242"/>
      <c r="D86" s="242"/>
      <c r="E86" s="242"/>
    </row>
    <row r="87" spans="1:5">
      <c r="A87" s="281">
        <v>399</v>
      </c>
      <c r="B87" s="202">
        <v>13</v>
      </c>
      <c r="C87" s="242"/>
      <c r="D87" s="242"/>
      <c r="E87" s="242"/>
    </row>
    <row r="88" spans="1:5">
      <c r="A88" s="10">
        <v>469</v>
      </c>
      <c r="B88" s="202">
        <v>10</v>
      </c>
    </row>
    <row r="89" spans="1:5">
      <c r="A89" s="318">
        <v>488</v>
      </c>
      <c r="B89" s="202">
        <v>11</v>
      </c>
    </row>
    <row r="90" spans="1:5">
      <c r="A90" s="318">
        <v>503</v>
      </c>
      <c r="B90" s="202">
        <v>1</v>
      </c>
    </row>
    <row r="91" spans="1:5" ht="13.5" thickBot="1">
      <c r="A91" s="318">
        <v>548</v>
      </c>
      <c r="B91" s="209">
        <v>14</v>
      </c>
    </row>
    <row r="92" spans="1:5">
      <c r="A92" s="318">
        <v>624</v>
      </c>
      <c r="B92" s="199">
        <v>4</v>
      </c>
    </row>
    <row r="93" spans="1:5">
      <c r="A93" s="272">
        <v>668</v>
      </c>
      <c r="B93" s="202">
        <v>2</v>
      </c>
    </row>
    <row r="94" spans="1:5">
      <c r="A94" s="10">
        <v>708</v>
      </c>
      <c r="B94" s="202">
        <v>14</v>
      </c>
    </row>
    <row r="95" spans="1:5">
      <c r="A95" s="10">
        <v>716</v>
      </c>
      <c r="B95" s="202">
        <v>7</v>
      </c>
    </row>
    <row r="96" spans="1:5">
      <c r="A96" s="10">
        <v>768</v>
      </c>
      <c r="B96" s="202">
        <v>1</v>
      </c>
    </row>
    <row r="97" spans="1:2">
      <c r="A97" s="319">
        <v>816</v>
      </c>
      <c r="B97" s="202">
        <v>6</v>
      </c>
    </row>
    <row r="98" spans="1:2">
      <c r="A98" s="10">
        <v>870</v>
      </c>
      <c r="B98" s="202">
        <v>11</v>
      </c>
    </row>
    <row r="99" spans="1:2" ht="13.5" thickBot="1">
      <c r="A99" s="318">
        <v>931</v>
      </c>
      <c r="B99" s="209">
        <v>7</v>
      </c>
    </row>
    <row r="100" spans="1:2">
      <c r="A100" s="10">
        <v>971</v>
      </c>
      <c r="B100" s="202">
        <v>1</v>
      </c>
    </row>
    <row r="101" spans="1:2">
      <c r="A101" s="10">
        <v>973</v>
      </c>
      <c r="B101" s="202">
        <v>15</v>
      </c>
    </row>
    <row r="102" spans="1:2">
      <c r="A102" s="10">
        <v>987</v>
      </c>
      <c r="B102" s="202">
        <v>13</v>
      </c>
    </row>
    <row r="103" spans="1:2">
      <c r="A103" s="318">
        <v>1002</v>
      </c>
      <c r="B103" s="202">
        <v>9</v>
      </c>
    </row>
    <row r="104" spans="1:2">
      <c r="A104" s="316">
        <v>1114</v>
      </c>
      <c r="B104" s="202">
        <v>16</v>
      </c>
    </row>
    <row r="105" spans="1:2">
      <c r="A105" s="10">
        <v>1124</v>
      </c>
      <c r="B105" s="202">
        <v>10</v>
      </c>
    </row>
    <row r="106" spans="1:2">
      <c r="A106" s="10">
        <v>1208</v>
      </c>
      <c r="B106" s="202">
        <v>9</v>
      </c>
    </row>
    <row r="107" spans="1:2" ht="13.5" thickBot="1">
      <c r="A107" s="318">
        <v>1218</v>
      </c>
      <c r="B107" s="209">
        <v>12</v>
      </c>
    </row>
    <row r="108" spans="1:2">
      <c r="A108" s="10">
        <v>1250</v>
      </c>
      <c r="B108" s="202">
        <v>10</v>
      </c>
    </row>
    <row r="109" spans="1:2">
      <c r="A109" s="10">
        <v>1318</v>
      </c>
      <c r="B109" s="202">
        <v>15</v>
      </c>
    </row>
    <row r="110" spans="1:2">
      <c r="A110" s="10">
        <v>1332</v>
      </c>
      <c r="B110" s="202">
        <v>12</v>
      </c>
    </row>
    <row r="111" spans="1:2">
      <c r="A111" s="318">
        <v>1503</v>
      </c>
      <c r="B111" s="202">
        <v>2</v>
      </c>
    </row>
    <row r="112" spans="1:2">
      <c r="A112" s="10">
        <v>1507</v>
      </c>
      <c r="B112" s="202">
        <v>12</v>
      </c>
    </row>
    <row r="113" spans="1:2">
      <c r="A113" s="10">
        <v>1516</v>
      </c>
      <c r="B113" s="202">
        <v>9</v>
      </c>
    </row>
    <row r="114" spans="1:2">
      <c r="A114" s="318">
        <v>1538</v>
      </c>
      <c r="B114" s="202">
        <v>15</v>
      </c>
    </row>
    <row r="115" spans="1:2" ht="13.5" thickBot="1">
      <c r="A115" s="318">
        <v>1555</v>
      </c>
      <c r="B115" s="209">
        <v>10</v>
      </c>
    </row>
    <row r="116" spans="1:2">
      <c r="A116" s="318">
        <v>1561</v>
      </c>
      <c r="B116" s="199">
        <v>13</v>
      </c>
    </row>
    <row r="117" spans="1:2">
      <c r="A117" s="281">
        <v>1622</v>
      </c>
      <c r="B117" s="202">
        <v>12</v>
      </c>
    </row>
    <row r="118" spans="1:2">
      <c r="A118" s="10">
        <v>1625</v>
      </c>
      <c r="B118" s="202">
        <v>16</v>
      </c>
    </row>
    <row r="119" spans="1:2">
      <c r="A119" s="10">
        <v>1629</v>
      </c>
      <c r="B119" s="202">
        <v>10</v>
      </c>
    </row>
    <row r="120" spans="1:2">
      <c r="A120" s="318">
        <v>1649</v>
      </c>
      <c r="B120" s="202">
        <v>15</v>
      </c>
    </row>
    <row r="121" spans="1:2">
      <c r="A121" s="10">
        <v>1717</v>
      </c>
      <c r="B121" s="202">
        <v>11</v>
      </c>
    </row>
    <row r="122" spans="1:2">
      <c r="A122" s="10">
        <v>1726</v>
      </c>
      <c r="B122" s="202">
        <v>4</v>
      </c>
    </row>
    <row r="123" spans="1:2" ht="13.5" thickBot="1">
      <c r="A123" s="281">
        <v>1747</v>
      </c>
      <c r="B123" s="209">
        <v>16</v>
      </c>
    </row>
    <row r="124" spans="1:2">
      <c r="A124" s="272">
        <v>1771</v>
      </c>
      <c r="B124" s="202">
        <v>1</v>
      </c>
    </row>
    <row r="125" spans="1:2">
      <c r="A125" s="281">
        <v>1806</v>
      </c>
      <c r="B125" s="202">
        <v>15</v>
      </c>
    </row>
    <row r="126" spans="1:2">
      <c r="A126" s="10">
        <v>1868</v>
      </c>
      <c r="B126" s="202">
        <v>9</v>
      </c>
    </row>
    <row r="127" spans="1:2">
      <c r="A127" s="10">
        <v>1902</v>
      </c>
      <c r="B127" s="202">
        <v>5</v>
      </c>
    </row>
    <row r="128" spans="1:2">
      <c r="A128" s="10">
        <v>1918</v>
      </c>
      <c r="B128" s="202">
        <v>15</v>
      </c>
    </row>
    <row r="129" spans="1:2">
      <c r="A129" s="10">
        <v>1923</v>
      </c>
      <c r="B129" s="202">
        <v>3</v>
      </c>
    </row>
    <row r="130" spans="1:2">
      <c r="A130" s="318">
        <v>1987</v>
      </c>
      <c r="B130" s="202">
        <v>14</v>
      </c>
    </row>
    <row r="131" spans="1:2" ht="13.5" thickBot="1">
      <c r="A131" s="281">
        <v>2039</v>
      </c>
      <c r="B131" s="209">
        <v>15</v>
      </c>
    </row>
    <row r="132" spans="1:2">
      <c r="A132" s="318">
        <v>2056</v>
      </c>
      <c r="B132" s="202">
        <v>16</v>
      </c>
    </row>
    <row r="133" spans="1:2">
      <c r="A133" s="272">
        <v>2185</v>
      </c>
      <c r="B133" s="202">
        <v>3</v>
      </c>
    </row>
    <row r="134" spans="1:2">
      <c r="A134" s="10">
        <v>2377</v>
      </c>
      <c r="B134" s="202">
        <v>14</v>
      </c>
    </row>
    <row r="135" spans="1:2">
      <c r="A135" s="318">
        <v>2415</v>
      </c>
      <c r="B135" s="202">
        <v>8</v>
      </c>
    </row>
    <row r="136" spans="1:2">
      <c r="A136" s="318">
        <v>2753</v>
      </c>
      <c r="B136" s="202">
        <v>5</v>
      </c>
    </row>
    <row r="137" spans="1:2">
      <c r="A137" s="10">
        <v>2771</v>
      </c>
      <c r="B137" s="202">
        <v>13</v>
      </c>
    </row>
    <row r="138" spans="1:2">
      <c r="A138" s="10">
        <v>2775</v>
      </c>
      <c r="B138" s="202">
        <v>6</v>
      </c>
    </row>
    <row r="139" spans="1:2" ht="13.5" thickBot="1">
      <c r="A139" s="10">
        <v>2970</v>
      </c>
      <c r="B139" s="209">
        <v>11</v>
      </c>
    </row>
  </sheetData>
  <sheetProtection sheet="1"/>
  <phoneticPr fontId="5" type="noConversion"/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D139"/>
  <sheetViews>
    <sheetView zoomScale="85" zoomScaleNormal="85" workbookViewId="0"/>
  </sheetViews>
  <sheetFormatPr defaultRowHeight="12.75"/>
  <cols>
    <col min="1" max="1" width="10.85546875" bestFit="1" customWidth="1"/>
    <col min="5" max="5" width="13.85546875" bestFit="1" customWidth="1"/>
    <col min="11" max="11" width="14.28515625" customWidth="1"/>
    <col min="12" max="12" width="11.85546875" bestFit="1" customWidth="1"/>
    <col min="17" max="17" width="15" customWidth="1"/>
    <col min="23" max="23" width="15" customWidth="1"/>
    <col min="29" max="29" width="12" customWidth="1"/>
  </cols>
  <sheetData>
    <row r="1" spans="1:30" ht="13.5" thickBot="1">
      <c r="A1" s="3" t="s">
        <v>0</v>
      </c>
      <c r="B1" s="7" t="s">
        <v>1</v>
      </c>
      <c r="C1" s="7" t="s">
        <v>2</v>
      </c>
      <c r="D1" s="7" t="s">
        <v>3</v>
      </c>
      <c r="E1" s="8" t="s">
        <v>4</v>
      </c>
      <c r="G1" s="4" t="s">
        <v>8</v>
      </c>
      <c r="H1" s="11" t="s">
        <v>1</v>
      </c>
      <c r="I1" s="11" t="s">
        <v>2</v>
      </c>
      <c r="J1" s="11" t="s">
        <v>3</v>
      </c>
      <c r="K1" s="12" t="s">
        <v>4</v>
      </c>
      <c r="M1" s="4" t="s">
        <v>9</v>
      </c>
      <c r="N1" s="11" t="s">
        <v>1</v>
      </c>
      <c r="O1" s="11" t="s">
        <v>2</v>
      </c>
      <c r="P1" s="11" t="s">
        <v>3</v>
      </c>
      <c r="Q1" s="12" t="s">
        <v>4</v>
      </c>
      <c r="S1" s="4" t="s">
        <v>10</v>
      </c>
      <c r="T1" s="11" t="s">
        <v>1</v>
      </c>
      <c r="U1" s="11" t="s">
        <v>2</v>
      </c>
      <c r="V1" s="11" t="s">
        <v>3</v>
      </c>
      <c r="W1" s="12" t="s">
        <v>4</v>
      </c>
      <c r="Y1" s="3" t="s">
        <v>12</v>
      </c>
      <c r="Z1" s="7" t="s">
        <v>1</v>
      </c>
      <c r="AA1" s="7" t="s">
        <v>2</v>
      </c>
      <c r="AB1" s="7" t="s">
        <v>3</v>
      </c>
      <c r="AC1" s="8" t="s">
        <v>4</v>
      </c>
      <c r="AD1" s="2" t="s">
        <v>20</v>
      </c>
    </row>
    <row r="2" spans="1:30">
      <c r="A2" s="133">
        <v>1</v>
      </c>
      <c r="B2" s="100">
        <v>11</v>
      </c>
      <c r="C2" s="158">
        <v>71</v>
      </c>
      <c r="D2" s="100">
        <v>2166</v>
      </c>
      <c r="E2" s="170" t="s">
        <v>5</v>
      </c>
      <c r="G2" s="133">
        <v>1</v>
      </c>
      <c r="H2" s="100">
        <v>1592</v>
      </c>
      <c r="I2" s="158">
        <v>1126</v>
      </c>
      <c r="J2" s="100">
        <v>1511</v>
      </c>
      <c r="K2" s="170" t="s">
        <v>5</v>
      </c>
      <c r="M2" s="133">
        <v>1</v>
      </c>
      <c r="N2" s="100">
        <v>1114</v>
      </c>
      <c r="O2" s="158">
        <v>217</v>
      </c>
      <c r="P2" s="100">
        <v>148</v>
      </c>
      <c r="Q2" s="170" t="s">
        <v>11</v>
      </c>
      <c r="S2" s="133">
        <v>1</v>
      </c>
      <c r="T2" s="100">
        <v>968</v>
      </c>
      <c r="U2" s="158">
        <v>233</v>
      </c>
      <c r="V2" s="100">
        <v>60</v>
      </c>
      <c r="W2" s="170" t="s">
        <v>11</v>
      </c>
      <c r="Y2" s="133" t="s">
        <v>13</v>
      </c>
      <c r="Z2" s="100">
        <v>1124</v>
      </c>
      <c r="AA2" s="158">
        <v>1024</v>
      </c>
      <c r="AB2" s="100">
        <v>177</v>
      </c>
      <c r="AC2" s="170" t="s">
        <v>5</v>
      </c>
    </row>
    <row r="3" spans="1:30">
      <c r="A3" s="133">
        <v>2</v>
      </c>
      <c r="B3" s="100">
        <v>525</v>
      </c>
      <c r="C3" s="100">
        <v>27</v>
      </c>
      <c r="D3" s="100">
        <v>93</v>
      </c>
      <c r="E3" s="237" t="s">
        <v>5</v>
      </c>
      <c r="G3" s="133">
        <v>2</v>
      </c>
      <c r="H3" s="100">
        <v>2337</v>
      </c>
      <c r="I3" s="100">
        <v>33</v>
      </c>
      <c r="J3" s="100">
        <v>45</v>
      </c>
      <c r="K3" s="170" t="s">
        <v>5</v>
      </c>
      <c r="M3" s="133">
        <v>2</v>
      </c>
      <c r="N3" s="100">
        <v>1717</v>
      </c>
      <c r="O3" s="100">
        <v>254</v>
      </c>
      <c r="P3" s="100">
        <v>384</v>
      </c>
      <c r="Q3" s="170" t="s">
        <v>6</v>
      </c>
      <c r="S3" s="133">
        <v>2</v>
      </c>
      <c r="T3" s="100">
        <v>2056</v>
      </c>
      <c r="U3" s="100">
        <v>111</v>
      </c>
      <c r="V3" s="100">
        <v>68</v>
      </c>
      <c r="W3" s="170" t="s">
        <v>5</v>
      </c>
      <c r="Y3" s="133" t="s">
        <v>14</v>
      </c>
      <c r="Z3" s="158">
        <v>67</v>
      </c>
      <c r="AA3" s="158">
        <v>16</v>
      </c>
      <c r="AB3" s="100">
        <v>348</v>
      </c>
      <c r="AC3" s="170" t="s">
        <v>6</v>
      </c>
    </row>
    <row r="4" spans="1:30">
      <c r="A4" s="133">
        <v>3</v>
      </c>
      <c r="B4" s="158">
        <v>1124</v>
      </c>
      <c r="C4" s="158">
        <v>1024</v>
      </c>
      <c r="D4" s="100">
        <v>177</v>
      </c>
      <c r="E4" s="170" t="s">
        <v>11</v>
      </c>
      <c r="G4" s="133">
        <v>3</v>
      </c>
      <c r="H4" s="158">
        <v>67</v>
      </c>
      <c r="I4" s="158">
        <v>16</v>
      </c>
      <c r="J4" s="100">
        <v>348</v>
      </c>
      <c r="K4" s="170" t="s">
        <v>11</v>
      </c>
      <c r="M4" s="133">
        <v>3</v>
      </c>
      <c r="N4" s="158">
        <v>2340</v>
      </c>
      <c r="O4" s="158">
        <v>1450</v>
      </c>
      <c r="P4" s="100">
        <v>612</v>
      </c>
      <c r="Q4" s="170" t="s">
        <v>7</v>
      </c>
      <c r="S4" s="133">
        <v>3</v>
      </c>
      <c r="T4" s="158">
        <v>1577</v>
      </c>
      <c r="U4" s="158">
        <v>141</v>
      </c>
      <c r="V4" s="100">
        <v>2016</v>
      </c>
      <c r="W4" s="170" t="s">
        <v>6</v>
      </c>
      <c r="Y4" s="133" t="s">
        <v>15</v>
      </c>
      <c r="Z4" s="100">
        <v>1114</v>
      </c>
      <c r="AA4" s="100">
        <v>217</v>
      </c>
      <c r="AB4" s="100">
        <v>148</v>
      </c>
      <c r="AC4" s="170" t="s">
        <v>11</v>
      </c>
    </row>
    <row r="5" spans="1:30" ht="13.5" thickBot="1">
      <c r="A5" s="133">
        <v>4</v>
      </c>
      <c r="B5" s="100">
        <v>987</v>
      </c>
      <c r="C5" s="100">
        <v>365</v>
      </c>
      <c r="D5" s="100">
        <v>842</v>
      </c>
      <c r="E5" s="170" t="s">
        <v>6</v>
      </c>
      <c r="G5" s="133">
        <v>4</v>
      </c>
      <c r="H5" s="100">
        <v>368</v>
      </c>
      <c r="I5" s="100">
        <v>100</v>
      </c>
      <c r="J5" s="100">
        <v>2171</v>
      </c>
      <c r="K5" s="170" t="s">
        <v>6</v>
      </c>
      <c r="M5" s="133">
        <v>4</v>
      </c>
      <c r="N5" s="100">
        <v>195</v>
      </c>
      <c r="O5" s="100">
        <v>330</v>
      </c>
      <c r="P5" s="100">
        <v>40</v>
      </c>
      <c r="Q5" s="170" t="s">
        <v>5</v>
      </c>
      <c r="S5" s="133">
        <v>4</v>
      </c>
      <c r="T5" s="100">
        <v>20</v>
      </c>
      <c r="U5" s="100">
        <v>39</v>
      </c>
      <c r="V5" s="100">
        <v>207</v>
      </c>
      <c r="W5" s="170" t="s">
        <v>5</v>
      </c>
      <c r="Y5" s="136" t="s">
        <v>16</v>
      </c>
      <c r="Z5" s="238">
        <v>968</v>
      </c>
      <c r="AA5" s="238">
        <v>233</v>
      </c>
      <c r="AB5" s="164">
        <v>60</v>
      </c>
      <c r="AC5" s="173" t="s">
        <v>5</v>
      </c>
    </row>
    <row r="6" spans="1:30">
      <c r="A6" s="133">
        <v>5</v>
      </c>
      <c r="B6" s="100">
        <v>2081</v>
      </c>
      <c r="C6" s="158">
        <v>1218</v>
      </c>
      <c r="D6" s="100">
        <v>2335</v>
      </c>
      <c r="E6" s="170" t="s">
        <v>7</v>
      </c>
      <c r="G6" s="133">
        <v>5</v>
      </c>
      <c r="H6" s="100">
        <v>304</v>
      </c>
      <c r="I6" s="158">
        <v>191</v>
      </c>
      <c r="J6" s="100">
        <v>326</v>
      </c>
      <c r="K6" s="170" t="s">
        <v>7</v>
      </c>
      <c r="M6" s="133">
        <v>5</v>
      </c>
      <c r="N6" s="100">
        <v>1983</v>
      </c>
      <c r="O6" s="158">
        <v>469</v>
      </c>
      <c r="P6" s="100">
        <v>2046</v>
      </c>
      <c r="Q6" s="170" t="s">
        <v>7</v>
      </c>
      <c r="S6" s="133">
        <v>5</v>
      </c>
      <c r="T6" s="100">
        <v>1251</v>
      </c>
      <c r="U6" s="158">
        <v>1625</v>
      </c>
      <c r="V6" s="100">
        <v>179</v>
      </c>
      <c r="W6" s="170" t="s">
        <v>7</v>
      </c>
    </row>
    <row r="7" spans="1:30">
      <c r="A7" s="133">
        <v>6</v>
      </c>
      <c r="B7" s="100">
        <v>816</v>
      </c>
      <c r="C7" s="100">
        <v>555</v>
      </c>
      <c r="D7" s="100">
        <v>386</v>
      </c>
      <c r="E7" s="170" t="s">
        <v>7</v>
      </c>
      <c r="G7" s="133">
        <v>6</v>
      </c>
      <c r="H7" s="100">
        <v>1071</v>
      </c>
      <c r="I7" s="100">
        <v>604</v>
      </c>
      <c r="J7" s="100">
        <v>118</v>
      </c>
      <c r="K7" s="170" t="s">
        <v>7</v>
      </c>
      <c r="M7" s="133">
        <v>6</v>
      </c>
      <c r="N7" s="100">
        <v>1089</v>
      </c>
      <c r="O7" s="100">
        <v>103</v>
      </c>
      <c r="P7" s="100">
        <v>1503</v>
      </c>
      <c r="Q7" s="170" t="s">
        <v>5</v>
      </c>
      <c r="S7" s="133">
        <v>6</v>
      </c>
      <c r="T7" s="100">
        <v>1502</v>
      </c>
      <c r="U7" s="100">
        <v>175</v>
      </c>
      <c r="V7" s="100">
        <v>79</v>
      </c>
      <c r="W7" s="170" t="s">
        <v>7</v>
      </c>
    </row>
    <row r="8" spans="1:30">
      <c r="A8" s="133">
        <v>7</v>
      </c>
      <c r="B8" s="100">
        <v>292</v>
      </c>
      <c r="C8" s="100">
        <v>41</v>
      </c>
      <c r="D8" s="100">
        <v>201</v>
      </c>
      <c r="E8" s="170" t="s">
        <v>7</v>
      </c>
      <c r="G8" s="133">
        <v>7</v>
      </c>
      <c r="H8" s="100">
        <v>1649</v>
      </c>
      <c r="I8" s="100">
        <v>527</v>
      </c>
      <c r="J8" s="100">
        <v>108</v>
      </c>
      <c r="K8" s="170" t="s">
        <v>7</v>
      </c>
      <c r="M8" s="133">
        <v>7</v>
      </c>
      <c r="N8" s="100">
        <v>494</v>
      </c>
      <c r="O8" s="100">
        <v>25</v>
      </c>
      <c r="P8" s="100">
        <v>88</v>
      </c>
      <c r="Q8" s="170" t="s">
        <v>7</v>
      </c>
      <c r="S8" s="133">
        <v>7</v>
      </c>
      <c r="T8" s="100">
        <v>1714</v>
      </c>
      <c r="U8" s="100">
        <v>1086</v>
      </c>
      <c r="V8" s="100">
        <v>1806</v>
      </c>
      <c r="W8" s="170" t="s">
        <v>7</v>
      </c>
    </row>
    <row r="9" spans="1:30" ht="13.5" thickBot="1">
      <c r="A9" s="136">
        <v>8</v>
      </c>
      <c r="B9" s="164">
        <v>122</v>
      </c>
      <c r="C9" s="164">
        <v>1598</v>
      </c>
      <c r="D9" s="164">
        <v>1771</v>
      </c>
      <c r="E9" s="173" t="s">
        <v>7</v>
      </c>
      <c r="G9" s="136">
        <v>8</v>
      </c>
      <c r="H9" s="164">
        <v>2344</v>
      </c>
      <c r="I9" s="164">
        <v>155</v>
      </c>
      <c r="J9" s="164">
        <v>231</v>
      </c>
      <c r="K9" s="173" t="s">
        <v>7</v>
      </c>
      <c r="M9" s="136">
        <v>8</v>
      </c>
      <c r="N9" s="164">
        <v>176</v>
      </c>
      <c r="O9" s="164">
        <v>121</v>
      </c>
      <c r="P9" s="164">
        <v>8</v>
      </c>
      <c r="Q9" s="173" t="s">
        <v>7</v>
      </c>
      <c r="S9" s="136">
        <v>8</v>
      </c>
      <c r="T9" s="164">
        <v>2591</v>
      </c>
      <c r="U9" s="164">
        <v>47</v>
      </c>
      <c r="V9" s="164">
        <v>359</v>
      </c>
      <c r="W9" s="173" t="s">
        <v>7</v>
      </c>
    </row>
    <row r="10" spans="1:30">
      <c r="A10" s="1"/>
      <c r="B10" s="9"/>
      <c r="C10" s="9"/>
      <c r="D10" s="9"/>
      <c r="E10" s="9"/>
      <c r="O10" s="100"/>
    </row>
    <row r="11" spans="1:30" ht="18">
      <c r="A11" s="293" t="s">
        <v>128</v>
      </c>
      <c r="G11" s="293" t="s">
        <v>38</v>
      </c>
      <c r="M11" s="293" t="s">
        <v>129</v>
      </c>
      <c r="S11" s="293" t="s">
        <v>130</v>
      </c>
    </row>
    <row r="12" spans="1:30" ht="18">
      <c r="A12" s="293" t="s">
        <v>126</v>
      </c>
      <c r="G12" s="293" t="s">
        <v>126</v>
      </c>
      <c r="M12" s="293" t="s">
        <v>126</v>
      </c>
      <c r="S12" s="293" t="s">
        <v>126</v>
      </c>
    </row>
    <row r="13" spans="1:30">
      <c r="B13" s="10"/>
      <c r="C13" s="115" t="s">
        <v>99</v>
      </c>
      <c r="D13" s="115" t="s">
        <v>127</v>
      </c>
      <c r="H13" s="10"/>
      <c r="I13" s="115" t="s">
        <v>99</v>
      </c>
      <c r="J13" s="115" t="s">
        <v>127</v>
      </c>
      <c r="N13" s="10"/>
      <c r="O13" s="115" t="s">
        <v>99</v>
      </c>
      <c r="P13" s="115" t="s">
        <v>127</v>
      </c>
      <c r="T13" s="10"/>
      <c r="U13" s="115" t="s">
        <v>99</v>
      </c>
      <c r="V13" s="115" t="s">
        <v>127</v>
      </c>
    </row>
    <row r="14" spans="1:30" ht="13.5" thickBot="1">
      <c r="A14" s="115" t="s">
        <v>100</v>
      </c>
      <c r="B14" s="115" t="s">
        <v>101</v>
      </c>
      <c r="C14" s="115" t="s">
        <v>90</v>
      </c>
      <c r="D14" s="115" t="s">
        <v>90</v>
      </c>
      <c r="G14" s="115" t="s">
        <v>100</v>
      </c>
      <c r="H14" s="115" t="s">
        <v>101</v>
      </c>
      <c r="I14" s="115" t="s">
        <v>90</v>
      </c>
      <c r="J14" s="115" t="s">
        <v>90</v>
      </c>
      <c r="M14" s="115" t="s">
        <v>100</v>
      </c>
      <c r="N14" s="115" t="s">
        <v>101</v>
      </c>
      <c r="O14" s="115" t="s">
        <v>90</v>
      </c>
      <c r="P14" s="115" t="s">
        <v>90</v>
      </c>
      <c r="S14" s="115" t="s">
        <v>100</v>
      </c>
      <c r="T14" s="115" t="s">
        <v>101</v>
      </c>
      <c r="U14" s="115" t="s">
        <v>90</v>
      </c>
      <c r="V14" s="115" t="s">
        <v>90</v>
      </c>
    </row>
    <row r="15" spans="1:30">
      <c r="A15" s="199">
        <f t="shared" ref="A15:A22" si="0">B2</f>
        <v>11</v>
      </c>
      <c r="B15" s="198" t="s">
        <v>102</v>
      </c>
      <c r="C15" s="199">
        <v>16</v>
      </c>
      <c r="D15" s="200">
        <f>IF(E15="Winner",30,IF(E15="Finalist",20,IF(E15="Semi Finalist",10,)))</f>
        <v>10</v>
      </c>
      <c r="E15" s="162" t="str">
        <f>E2</f>
        <v>Semi Finalist</v>
      </c>
      <c r="G15" s="199">
        <f t="shared" ref="G15:G22" si="1">H2</f>
        <v>1592</v>
      </c>
      <c r="H15" s="198" t="s">
        <v>102</v>
      </c>
      <c r="I15" s="199">
        <v>16</v>
      </c>
      <c r="J15" s="200">
        <f>IF(K15="Winner",30,IF(K15="Finalist",20,IF(K15="Semi Finalist",10,)))</f>
        <v>10</v>
      </c>
      <c r="K15" s="162" t="str">
        <f>K2</f>
        <v>Semi Finalist</v>
      </c>
      <c r="M15" s="199">
        <f t="shared" ref="M15:M22" si="2">N2</f>
        <v>1114</v>
      </c>
      <c r="N15" s="198" t="s">
        <v>102</v>
      </c>
      <c r="O15" s="199">
        <v>16</v>
      </c>
      <c r="P15" s="200">
        <f>IF(Q15="Winner",30,IF(Q15="Finalist",20,IF(Q15="Semi Finalist",10,)))</f>
        <v>30</v>
      </c>
      <c r="Q15" s="162" t="str">
        <f>Q2</f>
        <v>Winner</v>
      </c>
      <c r="S15" s="199">
        <f t="shared" ref="S15:S22" si="3">T2</f>
        <v>968</v>
      </c>
      <c r="T15" s="198" t="s">
        <v>102</v>
      </c>
      <c r="U15" s="199">
        <v>16</v>
      </c>
      <c r="V15" s="200">
        <f>IF(W15="Winner",30,IF(W15="Finalist",20,IF(W15="Semi Finalist",10,)))</f>
        <v>30</v>
      </c>
      <c r="W15" s="162" t="str">
        <f>W2</f>
        <v>Winner</v>
      </c>
    </row>
    <row r="16" spans="1:30">
      <c r="A16" s="202">
        <f t="shared" si="0"/>
        <v>525</v>
      </c>
      <c r="B16" s="201" t="s">
        <v>103</v>
      </c>
      <c r="C16" s="202">
        <v>15</v>
      </c>
      <c r="D16" s="205">
        <f t="shared" ref="D16:D38" si="4">IF(E16="Winner",30,IF(E16="Finalist",20,IF(E16="Semi Finalist",10,)))</f>
        <v>10</v>
      </c>
      <c r="E16" s="162" t="str">
        <f t="shared" ref="E16:E22" si="5">E3</f>
        <v>Semi Finalist</v>
      </c>
      <c r="G16" s="202">
        <f t="shared" si="1"/>
        <v>2337</v>
      </c>
      <c r="H16" s="201" t="s">
        <v>103</v>
      </c>
      <c r="I16" s="202">
        <v>15</v>
      </c>
      <c r="J16" s="205">
        <f t="shared" ref="J16:J38" si="6">IF(K16="Winner",30,IF(K16="Finalist",20,IF(K16="Semi Finalist",10,)))</f>
        <v>10</v>
      </c>
      <c r="K16" s="162" t="str">
        <f t="shared" ref="K16:K22" si="7">K3</f>
        <v>Semi Finalist</v>
      </c>
      <c r="M16" s="202">
        <f t="shared" si="2"/>
        <v>1717</v>
      </c>
      <c r="N16" s="201" t="s">
        <v>103</v>
      </c>
      <c r="O16" s="202">
        <v>15</v>
      </c>
      <c r="P16" s="205">
        <f t="shared" ref="P16:P38" si="8">IF(Q16="Winner",30,IF(Q16="Finalist",20,IF(Q16="Semi Finalist",10,)))</f>
        <v>20</v>
      </c>
      <c r="Q16" s="162" t="str">
        <f t="shared" ref="Q16:Q22" si="9">Q3</f>
        <v>Finalist</v>
      </c>
      <c r="S16" s="202">
        <f t="shared" si="3"/>
        <v>2056</v>
      </c>
      <c r="T16" s="201" t="s">
        <v>103</v>
      </c>
      <c r="U16" s="202">
        <v>15</v>
      </c>
      <c r="V16" s="205">
        <f t="shared" ref="V16:V38" si="10">IF(W16="Winner",30,IF(W16="Finalist",20,IF(W16="Semi Finalist",10,)))</f>
        <v>10</v>
      </c>
      <c r="W16" s="162" t="str">
        <f t="shared" ref="W16:W22" si="11">W3</f>
        <v>Semi Finalist</v>
      </c>
    </row>
    <row r="17" spans="1:23">
      <c r="A17" s="202">
        <f t="shared" si="0"/>
        <v>1124</v>
      </c>
      <c r="B17" s="201" t="s">
        <v>104</v>
      </c>
      <c r="C17" s="202">
        <v>14</v>
      </c>
      <c r="D17" s="205">
        <f t="shared" si="4"/>
        <v>30</v>
      </c>
      <c r="E17" s="162" t="str">
        <f t="shared" si="5"/>
        <v>Winner</v>
      </c>
      <c r="G17" s="202">
        <f t="shared" si="1"/>
        <v>67</v>
      </c>
      <c r="H17" s="201" t="s">
        <v>104</v>
      </c>
      <c r="I17" s="202">
        <v>14</v>
      </c>
      <c r="J17" s="205">
        <f t="shared" si="6"/>
        <v>30</v>
      </c>
      <c r="K17" s="162" t="str">
        <f t="shared" si="7"/>
        <v>Winner</v>
      </c>
      <c r="M17" s="202">
        <f t="shared" si="2"/>
        <v>2340</v>
      </c>
      <c r="N17" s="201" t="s">
        <v>104</v>
      </c>
      <c r="O17" s="202">
        <v>14</v>
      </c>
      <c r="P17" s="205">
        <f t="shared" si="8"/>
        <v>0</v>
      </c>
      <c r="Q17" s="162" t="str">
        <f t="shared" si="9"/>
        <v>Quarter Finalist</v>
      </c>
      <c r="S17" s="202">
        <f t="shared" si="3"/>
        <v>1577</v>
      </c>
      <c r="T17" s="201" t="s">
        <v>104</v>
      </c>
      <c r="U17" s="202">
        <v>14</v>
      </c>
      <c r="V17" s="205">
        <f t="shared" si="10"/>
        <v>20</v>
      </c>
      <c r="W17" s="162" t="str">
        <f t="shared" si="11"/>
        <v>Finalist</v>
      </c>
    </row>
    <row r="18" spans="1:23">
      <c r="A18" s="202">
        <f t="shared" si="0"/>
        <v>987</v>
      </c>
      <c r="B18" s="201" t="s">
        <v>105</v>
      </c>
      <c r="C18" s="202">
        <v>13</v>
      </c>
      <c r="D18" s="205">
        <f t="shared" si="4"/>
        <v>20</v>
      </c>
      <c r="E18" s="162" t="str">
        <f t="shared" si="5"/>
        <v>Finalist</v>
      </c>
      <c r="G18" s="202">
        <f t="shared" si="1"/>
        <v>368</v>
      </c>
      <c r="H18" s="201" t="s">
        <v>105</v>
      </c>
      <c r="I18" s="202">
        <v>13</v>
      </c>
      <c r="J18" s="205">
        <f t="shared" si="6"/>
        <v>20</v>
      </c>
      <c r="K18" s="162" t="str">
        <f t="shared" si="7"/>
        <v>Finalist</v>
      </c>
      <c r="M18" s="202">
        <f t="shared" si="2"/>
        <v>195</v>
      </c>
      <c r="N18" s="201" t="s">
        <v>105</v>
      </c>
      <c r="O18" s="202">
        <v>13</v>
      </c>
      <c r="P18" s="205">
        <f t="shared" si="8"/>
        <v>10</v>
      </c>
      <c r="Q18" s="162" t="str">
        <f t="shared" si="9"/>
        <v>Semi Finalist</v>
      </c>
      <c r="S18" s="202">
        <f t="shared" si="3"/>
        <v>20</v>
      </c>
      <c r="T18" s="201" t="s">
        <v>105</v>
      </c>
      <c r="U18" s="202">
        <v>13</v>
      </c>
      <c r="V18" s="205">
        <f t="shared" si="10"/>
        <v>10</v>
      </c>
      <c r="W18" s="162" t="str">
        <f t="shared" si="11"/>
        <v>Semi Finalist</v>
      </c>
    </row>
    <row r="19" spans="1:23">
      <c r="A19" s="202">
        <f t="shared" si="0"/>
        <v>2081</v>
      </c>
      <c r="B19" s="201" t="s">
        <v>106</v>
      </c>
      <c r="C19" s="202">
        <v>12</v>
      </c>
      <c r="D19" s="205">
        <f t="shared" si="4"/>
        <v>0</v>
      </c>
      <c r="E19" s="162" t="str">
        <f t="shared" si="5"/>
        <v>Quarter Finalist</v>
      </c>
      <c r="F19" s="158"/>
      <c r="G19" s="202">
        <f t="shared" si="1"/>
        <v>304</v>
      </c>
      <c r="H19" s="201" t="s">
        <v>106</v>
      </c>
      <c r="I19" s="202">
        <v>12</v>
      </c>
      <c r="J19" s="205">
        <f t="shared" si="6"/>
        <v>0</v>
      </c>
      <c r="K19" s="162" t="str">
        <f t="shared" si="7"/>
        <v>Quarter Finalist</v>
      </c>
      <c r="L19" s="158"/>
      <c r="M19" s="202">
        <f t="shared" si="2"/>
        <v>1983</v>
      </c>
      <c r="N19" s="201" t="s">
        <v>106</v>
      </c>
      <c r="O19" s="202">
        <v>12</v>
      </c>
      <c r="P19" s="205">
        <f t="shared" si="8"/>
        <v>0</v>
      </c>
      <c r="Q19" s="162" t="str">
        <f t="shared" si="9"/>
        <v>Quarter Finalist</v>
      </c>
      <c r="R19" s="158"/>
      <c r="S19" s="202">
        <f t="shared" si="3"/>
        <v>1251</v>
      </c>
      <c r="T19" s="201" t="s">
        <v>106</v>
      </c>
      <c r="U19" s="202">
        <v>12</v>
      </c>
      <c r="V19" s="205">
        <f t="shared" si="10"/>
        <v>0</v>
      </c>
      <c r="W19" s="162" t="str">
        <f t="shared" si="11"/>
        <v>Quarter Finalist</v>
      </c>
    </row>
    <row r="20" spans="1:23">
      <c r="A20" s="202">
        <f t="shared" si="0"/>
        <v>816</v>
      </c>
      <c r="B20" s="201" t="s">
        <v>107</v>
      </c>
      <c r="C20" s="202">
        <v>11</v>
      </c>
      <c r="D20" s="205">
        <f t="shared" si="4"/>
        <v>0</v>
      </c>
      <c r="E20" s="162" t="str">
        <f t="shared" si="5"/>
        <v>Quarter Finalist</v>
      </c>
      <c r="G20" s="202">
        <f t="shared" si="1"/>
        <v>1071</v>
      </c>
      <c r="H20" s="201" t="s">
        <v>107</v>
      </c>
      <c r="I20" s="202">
        <v>11</v>
      </c>
      <c r="J20" s="205">
        <f t="shared" si="6"/>
        <v>0</v>
      </c>
      <c r="K20" s="162" t="str">
        <f t="shared" si="7"/>
        <v>Quarter Finalist</v>
      </c>
      <c r="M20" s="202">
        <f t="shared" si="2"/>
        <v>1089</v>
      </c>
      <c r="N20" s="201" t="s">
        <v>107</v>
      </c>
      <c r="O20" s="202">
        <v>11</v>
      </c>
      <c r="P20" s="205">
        <f t="shared" si="8"/>
        <v>10</v>
      </c>
      <c r="Q20" s="162" t="str">
        <f t="shared" si="9"/>
        <v>Semi Finalist</v>
      </c>
      <c r="S20" s="202">
        <f t="shared" si="3"/>
        <v>1502</v>
      </c>
      <c r="T20" s="201" t="s">
        <v>107</v>
      </c>
      <c r="U20" s="202">
        <v>11</v>
      </c>
      <c r="V20" s="205">
        <f t="shared" si="10"/>
        <v>0</v>
      </c>
      <c r="W20" s="162" t="str">
        <f t="shared" si="11"/>
        <v>Quarter Finalist</v>
      </c>
    </row>
    <row r="21" spans="1:23">
      <c r="A21" s="202">
        <f t="shared" si="0"/>
        <v>292</v>
      </c>
      <c r="B21" s="201" t="s">
        <v>108</v>
      </c>
      <c r="C21" s="202">
        <v>10</v>
      </c>
      <c r="D21" s="205">
        <f t="shared" si="4"/>
        <v>0</v>
      </c>
      <c r="E21" s="162" t="str">
        <f t="shared" si="5"/>
        <v>Quarter Finalist</v>
      </c>
      <c r="G21" s="202">
        <f t="shared" si="1"/>
        <v>1649</v>
      </c>
      <c r="H21" s="201" t="s">
        <v>108</v>
      </c>
      <c r="I21" s="202">
        <v>10</v>
      </c>
      <c r="J21" s="205">
        <f t="shared" si="6"/>
        <v>0</v>
      </c>
      <c r="K21" s="162" t="str">
        <f t="shared" si="7"/>
        <v>Quarter Finalist</v>
      </c>
      <c r="M21" s="202">
        <f t="shared" si="2"/>
        <v>494</v>
      </c>
      <c r="N21" s="201" t="s">
        <v>108</v>
      </c>
      <c r="O21" s="202">
        <v>10</v>
      </c>
      <c r="P21" s="205">
        <f t="shared" si="8"/>
        <v>0</v>
      </c>
      <c r="Q21" s="162" t="str">
        <f t="shared" si="9"/>
        <v>Quarter Finalist</v>
      </c>
      <c r="S21" s="202">
        <f t="shared" si="3"/>
        <v>1714</v>
      </c>
      <c r="T21" s="201" t="s">
        <v>108</v>
      </c>
      <c r="U21" s="202">
        <v>10</v>
      </c>
      <c r="V21" s="205">
        <f t="shared" si="10"/>
        <v>0</v>
      </c>
      <c r="W21" s="162" t="str">
        <f t="shared" si="11"/>
        <v>Quarter Finalist</v>
      </c>
    </row>
    <row r="22" spans="1:23" ht="13.5" thickBot="1">
      <c r="A22" s="209">
        <f t="shared" si="0"/>
        <v>122</v>
      </c>
      <c r="B22" s="208" t="s">
        <v>109</v>
      </c>
      <c r="C22" s="209">
        <v>9</v>
      </c>
      <c r="D22" s="210">
        <f t="shared" si="4"/>
        <v>0</v>
      </c>
      <c r="E22" s="162" t="str">
        <f t="shared" si="5"/>
        <v>Quarter Finalist</v>
      </c>
      <c r="G22" s="209">
        <f t="shared" si="1"/>
        <v>2344</v>
      </c>
      <c r="H22" s="208" t="s">
        <v>109</v>
      </c>
      <c r="I22" s="209">
        <v>9</v>
      </c>
      <c r="J22" s="210">
        <f t="shared" si="6"/>
        <v>0</v>
      </c>
      <c r="K22" s="162" t="str">
        <f t="shared" si="7"/>
        <v>Quarter Finalist</v>
      </c>
      <c r="M22" s="209">
        <f t="shared" si="2"/>
        <v>176</v>
      </c>
      <c r="N22" s="208" t="s">
        <v>109</v>
      </c>
      <c r="O22" s="209">
        <v>9</v>
      </c>
      <c r="P22" s="210">
        <f t="shared" si="8"/>
        <v>0</v>
      </c>
      <c r="Q22" s="162" t="str">
        <f t="shared" si="9"/>
        <v>Quarter Finalist</v>
      </c>
      <c r="S22" s="209">
        <f t="shared" si="3"/>
        <v>2591</v>
      </c>
      <c r="T22" s="208" t="s">
        <v>109</v>
      </c>
      <c r="U22" s="209">
        <v>9</v>
      </c>
      <c r="V22" s="210">
        <f t="shared" si="10"/>
        <v>0</v>
      </c>
      <c r="W22" s="162" t="str">
        <f t="shared" si="11"/>
        <v>Quarter Finalist</v>
      </c>
    </row>
    <row r="23" spans="1:23">
      <c r="A23" s="202">
        <f t="shared" ref="A23:A30" si="12">C2</f>
        <v>71</v>
      </c>
      <c r="B23" s="201" t="s">
        <v>110</v>
      </c>
      <c r="C23" s="202">
        <v>16</v>
      </c>
      <c r="D23" s="205">
        <f t="shared" si="4"/>
        <v>10</v>
      </c>
      <c r="E23" t="str">
        <f t="shared" ref="E23:E30" si="13">E15</f>
        <v>Semi Finalist</v>
      </c>
      <c r="G23" s="202">
        <f t="shared" ref="G23:G30" si="14">I2</f>
        <v>1126</v>
      </c>
      <c r="H23" s="201" t="s">
        <v>110</v>
      </c>
      <c r="I23" s="202">
        <v>16</v>
      </c>
      <c r="J23" s="205">
        <f t="shared" si="6"/>
        <v>10</v>
      </c>
      <c r="K23" t="str">
        <f t="shared" ref="K23:K30" si="15">K15</f>
        <v>Semi Finalist</v>
      </c>
      <c r="M23" s="202">
        <f t="shared" ref="M23:M30" si="16">O2</f>
        <v>217</v>
      </c>
      <c r="N23" s="201" t="s">
        <v>110</v>
      </c>
      <c r="O23" s="202">
        <v>16</v>
      </c>
      <c r="P23" s="205">
        <f t="shared" si="8"/>
        <v>30</v>
      </c>
      <c r="Q23" t="str">
        <f t="shared" ref="Q23:Q30" si="17">Q15</f>
        <v>Winner</v>
      </c>
      <c r="S23" s="202">
        <f t="shared" ref="S23:S30" si="18">U2</f>
        <v>233</v>
      </c>
      <c r="T23" s="201" t="s">
        <v>110</v>
      </c>
      <c r="U23" s="202">
        <v>16</v>
      </c>
      <c r="V23" s="205">
        <f t="shared" si="10"/>
        <v>30</v>
      </c>
      <c r="W23" t="str">
        <f t="shared" ref="W23:W30" si="19">W15</f>
        <v>Winner</v>
      </c>
    </row>
    <row r="24" spans="1:23">
      <c r="A24" s="202">
        <f t="shared" si="12"/>
        <v>27</v>
      </c>
      <c r="B24" s="201" t="s">
        <v>111</v>
      </c>
      <c r="C24" s="202">
        <v>15</v>
      </c>
      <c r="D24" s="205">
        <f t="shared" si="4"/>
        <v>10</v>
      </c>
      <c r="E24" t="str">
        <f t="shared" si="13"/>
        <v>Semi Finalist</v>
      </c>
      <c r="G24" s="202">
        <f t="shared" si="14"/>
        <v>33</v>
      </c>
      <c r="H24" s="201" t="s">
        <v>111</v>
      </c>
      <c r="I24" s="202">
        <v>15</v>
      </c>
      <c r="J24" s="205">
        <f t="shared" si="6"/>
        <v>10</v>
      </c>
      <c r="K24" t="str">
        <f t="shared" si="15"/>
        <v>Semi Finalist</v>
      </c>
      <c r="M24" s="202">
        <f t="shared" si="16"/>
        <v>254</v>
      </c>
      <c r="N24" s="201" t="s">
        <v>111</v>
      </c>
      <c r="O24" s="202">
        <v>15</v>
      </c>
      <c r="P24" s="205">
        <f t="shared" si="8"/>
        <v>20</v>
      </c>
      <c r="Q24" t="str">
        <f t="shared" si="17"/>
        <v>Finalist</v>
      </c>
      <c r="S24" s="202">
        <f t="shared" si="18"/>
        <v>111</v>
      </c>
      <c r="T24" s="201" t="s">
        <v>111</v>
      </c>
      <c r="U24" s="202">
        <v>15</v>
      </c>
      <c r="V24" s="205">
        <f t="shared" si="10"/>
        <v>10</v>
      </c>
      <c r="W24" t="str">
        <f t="shared" si="19"/>
        <v>Semi Finalist</v>
      </c>
    </row>
    <row r="25" spans="1:23">
      <c r="A25" s="202">
        <f t="shared" si="12"/>
        <v>1024</v>
      </c>
      <c r="B25" s="201" t="s">
        <v>112</v>
      </c>
      <c r="C25" s="202">
        <v>14</v>
      </c>
      <c r="D25" s="205">
        <f t="shared" si="4"/>
        <v>30</v>
      </c>
      <c r="E25" t="str">
        <f t="shared" si="13"/>
        <v>Winner</v>
      </c>
      <c r="G25" s="202">
        <f t="shared" si="14"/>
        <v>16</v>
      </c>
      <c r="H25" s="201" t="s">
        <v>112</v>
      </c>
      <c r="I25" s="202">
        <v>14</v>
      </c>
      <c r="J25" s="205">
        <f t="shared" si="6"/>
        <v>30</v>
      </c>
      <c r="K25" t="str">
        <f t="shared" si="15"/>
        <v>Winner</v>
      </c>
      <c r="M25" s="202">
        <f t="shared" si="16"/>
        <v>1450</v>
      </c>
      <c r="N25" s="201" t="s">
        <v>112</v>
      </c>
      <c r="O25" s="202">
        <v>14</v>
      </c>
      <c r="P25" s="205">
        <f t="shared" si="8"/>
        <v>0</v>
      </c>
      <c r="Q25" t="str">
        <f t="shared" si="17"/>
        <v>Quarter Finalist</v>
      </c>
      <c r="S25" s="202">
        <f t="shared" si="18"/>
        <v>141</v>
      </c>
      <c r="T25" s="201" t="s">
        <v>112</v>
      </c>
      <c r="U25" s="202">
        <v>14</v>
      </c>
      <c r="V25" s="205">
        <f t="shared" si="10"/>
        <v>20</v>
      </c>
      <c r="W25" t="str">
        <f t="shared" si="19"/>
        <v>Finalist</v>
      </c>
    </row>
    <row r="26" spans="1:23">
      <c r="A26" s="202">
        <f t="shared" si="12"/>
        <v>365</v>
      </c>
      <c r="B26" s="201" t="s">
        <v>113</v>
      </c>
      <c r="C26" s="202">
        <v>13</v>
      </c>
      <c r="D26" s="205">
        <f t="shared" si="4"/>
        <v>20</v>
      </c>
      <c r="E26" t="str">
        <f t="shared" si="13"/>
        <v>Finalist</v>
      </c>
      <c r="G26" s="202">
        <f t="shared" si="14"/>
        <v>100</v>
      </c>
      <c r="H26" s="201" t="s">
        <v>113</v>
      </c>
      <c r="I26" s="202">
        <v>13</v>
      </c>
      <c r="J26" s="205">
        <f t="shared" si="6"/>
        <v>20</v>
      </c>
      <c r="K26" t="str">
        <f t="shared" si="15"/>
        <v>Finalist</v>
      </c>
      <c r="M26" s="202">
        <f t="shared" si="16"/>
        <v>330</v>
      </c>
      <c r="N26" s="201" t="s">
        <v>113</v>
      </c>
      <c r="O26" s="202">
        <v>13</v>
      </c>
      <c r="P26" s="205">
        <f t="shared" si="8"/>
        <v>10</v>
      </c>
      <c r="Q26" t="str">
        <f t="shared" si="17"/>
        <v>Semi Finalist</v>
      </c>
      <c r="S26" s="202">
        <f t="shared" si="18"/>
        <v>39</v>
      </c>
      <c r="T26" s="201" t="s">
        <v>113</v>
      </c>
      <c r="U26" s="202">
        <v>13</v>
      </c>
      <c r="V26" s="205">
        <f t="shared" si="10"/>
        <v>10</v>
      </c>
      <c r="W26" t="str">
        <f t="shared" si="19"/>
        <v>Semi Finalist</v>
      </c>
    </row>
    <row r="27" spans="1:23">
      <c r="A27" s="202">
        <f t="shared" si="12"/>
        <v>1218</v>
      </c>
      <c r="B27" s="201" t="s">
        <v>114</v>
      </c>
      <c r="C27" s="202">
        <v>12</v>
      </c>
      <c r="D27" s="205">
        <f t="shared" si="4"/>
        <v>0</v>
      </c>
      <c r="E27" t="str">
        <f t="shared" si="13"/>
        <v>Quarter Finalist</v>
      </c>
      <c r="G27" s="202">
        <f t="shared" si="14"/>
        <v>191</v>
      </c>
      <c r="H27" s="201" t="s">
        <v>114</v>
      </c>
      <c r="I27" s="202">
        <v>12</v>
      </c>
      <c r="J27" s="205">
        <f t="shared" si="6"/>
        <v>0</v>
      </c>
      <c r="K27" t="str">
        <f t="shared" si="15"/>
        <v>Quarter Finalist</v>
      </c>
      <c r="M27" s="202">
        <f t="shared" si="16"/>
        <v>469</v>
      </c>
      <c r="N27" s="201" t="s">
        <v>114</v>
      </c>
      <c r="O27" s="202">
        <v>12</v>
      </c>
      <c r="P27" s="205">
        <f t="shared" si="8"/>
        <v>0</v>
      </c>
      <c r="Q27" t="str">
        <f t="shared" si="17"/>
        <v>Quarter Finalist</v>
      </c>
      <c r="S27" s="202">
        <f t="shared" si="18"/>
        <v>1625</v>
      </c>
      <c r="T27" s="201" t="s">
        <v>114</v>
      </c>
      <c r="U27" s="202">
        <v>12</v>
      </c>
      <c r="V27" s="205">
        <f t="shared" si="10"/>
        <v>0</v>
      </c>
      <c r="W27" t="str">
        <f t="shared" si="19"/>
        <v>Quarter Finalist</v>
      </c>
    </row>
    <row r="28" spans="1:23">
      <c r="A28" s="202">
        <f t="shared" si="12"/>
        <v>555</v>
      </c>
      <c r="B28" s="201" t="s">
        <v>115</v>
      </c>
      <c r="C28" s="202">
        <v>11</v>
      </c>
      <c r="D28" s="205">
        <f t="shared" si="4"/>
        <v>0</v>
      </c>
      <c r="E28" t="str">
        <f t="shared" si="13"/>
        <v>Quarter Finalist</v>
      </c>
      <c r="G28" s="202">
        <f t="shared" si="14"/>
        <v>604</v>
      </c>
      <c r="H28" s="201" t="s">
        <v>115</v>
      </c>
      <c r="I28" s="202">
        <v>11</v>
      </c>
      <c r="J28" s="205">
        <f t="shared" si="6"/>
        <v>0</v>
      </c>
      <c r="K28" t="str">
        <f t="shared" si="15"/>
        <v>Quarter Finalist</v>
      </c>
      <c r="M28" s="202">
        <f t="shared" si="16"/>
        <v>103</v>
      </c>
      <c r="N28" s="201" t="s">
        <v>115</v>
      </c>
      <c r="O28" s="202">
        <v>11</v>
      </c>
      <c r="P28" s="205">
        <f t="shared" si="8"/>
        <v>10</v>
      </c>
      <c r="Q28" t="str">
        <f t="shared" si="17"/>
        <v>Semi Finalist</v>
      </c>
      <c r="S28" s="202">
        <f t="shared" si="18"/>
        <v>175</v>
      </c>
      <c r="T28" s="201" t="s">
        <v>115</v>
      </c>
      <c r="U28" s="202">
        <v>11</v>
      </c>
      <c r="V28" s="205">
        <f t="shared" si="10"/>
        <v>0</v>
      </c>
      <c r="W28" t="str">
        <f t="shared" si="19"/>
        <v>Quarter Finalist</v>
      </c>
    </row>
    <row r="29" spans="1:23">
      <c r="A29" s="202">
        <f t="shared" si="12"/>
        <v>41</v>
      </c>
      <c r="B29" s="201" t="s">
        <v>116</v>
      </c>
      <c r="C29" s="202">
        <v>10</v>
      </c>
      <c r="D29" s="205">
        <f t="shared" si="4"/>
        <v>0</v>
      </c>
      <c r="E29" t="str">
        <f t="shared" si="13"/>
        <v>Quarter Finalist</v>
      </c>
      <c r="F29" s="158"/>
      <c r="G29" s="202">
        <f t="shared" si="14"/>
        <v>527</v>
      </c>
      <c r="H29" s="201" t="s">
        <v>116</v>
      </c>
      <c r="I29" s="202">
        <v>10</v>
      </c>
      <c r="J29" s="205">
        <f t="shared" si="6"/>
        <v>0</v>
      </c>
      <c r="K29" t="str">
        <f t="shared" si="15"/>
        <v>Quarter Finalist</v>
      </c>
      <c r="L29" s="158"/>
      <c r="M29" s="202">
        <f t="shared" si="16"/>
        <v>25</v>
      </c>
      <c r="N29" s="201" t="s">
        <v>116</v>
      </c>
      <c r="O29" s="202">
        <v>10</v>
      </c>
      <c r="P29" s="205">
        <f t="shared" si="8"/>
        <v>0</v>
      </c>
      <c r="Q29" t="str">
        <f t="shared" si="17"/>
        <v>Quarter Finalist</v>
      </c>
      <c r="R29" s="158"/>
      <c r="S29" s="202">
        <f t="shared" si="18"/>
        <v>1086</v>
      </c>
      <c r="T29" s="201" t="s">
        <v>116</v>
      </c>
      <c r="U29" s="202">
        <v>10</v>
      </c>
      <c r="V29" s="205">
        <f t="shared" si="10"/>
        <v>0</v>
      </c>
      <c r="W29" t="str">
        <f t="shared" si="19"/>
        <v>Quarter Finalist</v>
      </c>
    </row>
    <row r="30" spans="1:23" ht="13.5" thickBot="1">
      <c r="A30" s="209">
        <f t="shared" si="12"/>
        <v>1598</v>
      </c>
      <c r="B30" s="208" t="s">
        <v>117</v>
      </c>
      <c r="C30" s="209">
        <v>9</v>
      </c>
      <c r="D30" s="210">
        <f t="shared" si="4"/>
        <v>0</v>
      </c>
      <c r="E30" t="str">
        <f t="shared" si="13"/>
        <v>Quarter Finalist</v>
      </c>
      <c r="G30" s="209">
        <f t="shared" si="14"/>
        <v>155</v>
      </c>
      <c r="H30" s="208" t="s">
        <v>117</v>
      </c>
      <c r="I30" s="209">
        <v>9</v>
      </c>
      <c r="J30" s="210">
        <f t="shared" si="6"/>
        <v>0</v>
      </c>
      <c r="K30" t="str">
        <f t="shared" si="15"/>
        <v>Quarter Finalist</v>
      </c>
      <c r="M30" s="209">
        <f t="shared" si="16"/>
        <v>121</v>
      </c>
      <c r="N30" s="208" t="s">
        <v>117</v>
      </c>
      <c r="O30" s="209">
        <v>9</v>
      </c>
      <c r="P30" s="210">
        <f t="shared" si="8"/>
        <v>0</v>
      </c>
      <c r="Q30" t="str">
        <f t="shared" si="17"/>
        <v>Quarter Finalist</v>
      </c>
      <c r="S30" s="209">
        <f t="shared" si="18"/>
        <v>47</v>
      </c>
      <c r="T30" s="208" t="s">
        <v>117</v>
      </c>
      <c r="U30" s="209">
        <v>9</v>
      </c>
      <c r="V30" s="210">
        <f t="shared" si="10"/>
        <v>0</v>
      </c>
      <c r="W30" t="str">
        <f t="shared" si="19"/>
        <v>Quarter Finalist</v>
      </c>
    </row>
    <row r="31" spans="1:23">
      <c r="A31" s="202">
        <f>D9</f>
        <v>1771</v>
      </c>
      <c r="B31" s="201" t="s">
        <v>118</v>
      </c>
      <c r="C31" s="202">
        <v>8</v>
      </c>
      <c r="D31" s="205">
        <f t="shared" si="4"/>
        <v>0</v>
      </c>
      <c r="E31" t="str">
        <f>E22</f>
        <v>Quarter Finalist</v>
      </c>
      <c r="G31" s="202">
        <f>J9</f>
        <v>231</v>
      </c>
      <c r="H31" s="201" t="s">
        <v>118</v>
      </c>
      <c r="I31" s="202">
        <v>8</v>
      </c>
      <c r="J31" s="205">
        <f t="shared" si="6"/>
        <v>0</v>
      </c>
      <c r="K31" t="str">
        <f>K22</f>
        <v>Quarter Finalist</v>
      </c>
      <c r="M31" s="202">
        <f>P9</f>
        <v>8</v>
      </c>
      <c r="N31" s="201" t="s">
        <v>118</v>
      </c>
      <c r="O31" s="202">
        <v>8</v>
      </c>
      <c r="P31" s="205">
        <f t="shared" si="8"/>
        <v>0</v>
      </c>
      <c r="Q31" t="str">
        <f>Q22</f>
        <v>Quarter Finalist</v>
      </c>
      <c r="S31" s="202">
        <f>V9</f>
        <v>359</v>
      </c>
      <c r="T31" s="201" t="s">
        <v>118</v>
      </c>
      <c r="U31" s="202">
        <v>8</v>
      </c>
      <c r="V31" s="205">
        <f t="shared" si="10"/>
        <v>0</v>
      </c>
      <c r="W31" t="str">
        <f>W22</f>
        <v>Quarter Finalist</v>
      </c>
    </row>
    <row r="32" spans="1:23">
      <c r="A32" s="202">
        <f>D8</f>
        <v>201</v>
      </c>
      <c r="B32" s="201" t="s">
        <v>119</v>
      </c>
      <c r="C32" s="202">
        <v>7</v>
      </c>
      <c r="D32" s="205">
        <f t="shared" si="4"/>
        <v>0</v>
      </c>
      <c r="E32" t="str">
        <f>E21</f>
        <v>Quarter Finalist</v>
      </c>
      <c r="G32" s="202">
        <f>J8</f>
        <v>108</v>
      </c>
      <c r="H32" s="201" t="s">
        <v>119</v>
      </c>
      <c r="I32" s="202">
        <v>7</v>
      </c>
      <c r="J32" s="205">
        <f t="shared" si="6"/>
        <v>0</v>
      </c>
      <c r="K32" t="str">
        <f>K21</f>
        <v>Quarter Finalist</v>
      </c>
      <c r="M32" s="202">
        <f>P8</f>
        <v>88</v>
      </c>
      <c r="N32" s="201" t="s">
        <v>119</v>
      </c>
      <c r="O32" s="202">
        <v>7</v>
      </c>
      <c r="P32" s="205">
        <f t="shared" si="8"/>
        <v>0</v>
      </c>
      <c r="Q32" t="str">
        <f>Q21</f>
        <v>Quarter Finalist</v>
      </c>
      <c r="S32" s="202">
        <f>V8</f>
        <v>1806</v>
      </c>
      <c r="T32" s="201" t="s">
        <v>119</v>
      </c>
      <c r="U32" s="202">
        <v>7</v>
      </c>
      <c r="V32" s="205">
        <f t="shared" si="10"/>
        <v>0</v>
      </c>
      <c r="W32" t="str">
        <f>W21</f>
        <v>Quarter Finalist</v>
      </c>
    </row>
    <row r="33" spans="1:23">
      <c r="A33" s="202">
        <f>D7</f>
        <v>386</v>
      </c>
      <c r="B33" s="201" t="s">
        <v>120</v>
      </c>
      <c r="C33" s="202">
        <v>6</v>
      </c>
      <c r="D33" s="205">
        <f t="shared" si="4"/>
        <v>0</v>
      </c>
      <c r="E33" t="str">
        <f>E20</f>
        <v>Quarter Finalist</v>
      </c>
      <c r="G33" s="202">
        <f>J7</f>
        <v>118</v>
      </c>
      <c r="H33" s="201" t="s">
        <v>120</v>
      </c>
      <c r="I33" s="202">
        <v>6</v>
      </c>
      <c r="J33" s="205">
        <f t="shared" si="6"/>
        <v>0</v>
      </c>
      <c r="K33" t="str">
        <f>K20</f>
        <v>Quarter Finalist</v>
      </c>
      <c r="M33" s="202">
        <f>P7</f>
        <v>1503</v>
      </c>
      <c r="N33" s="201" t="s">
        <v>120</v>
      </c>
      <c r="O33" s="202">
        <v>6</v>
      </c>
      <c r="P33" s="205">
        <f t="shared" si="8"/>
        <v>10</v>
      </c>
      <c r="Q33" t="str">
        <f>Q20</f>
        <v>Semi Finalist</v>
      </c>
      <c r="S33" s="202">
        <f>V7</f>
        <v>79</v>
      </c>
      <c r="T33" s="201" t="s">
        <v>120</v>
      </c>
      <c r="U33" s="202">
        <v>6</v>
      </c>
      <c r="V33" s="205">
        <f t="shared" si="10"/>
        <v>0</v>
      </c>
      <c r="W33" t="str">
        <f>W20</f>
        <v>Quarter Finalist</v>
      </c>
    </row>
    <row r="34" spans="1:23">
      <c r="A34" s="202">
        <f>D6</f>
        <v>2335</v>
      </c>
      <c r="B34" s="201" t="s">
        <v>121</v>
      </c>
      <c r="C34" s="202">
        <v>5</v>
      </c>
      <c r="D34" s="205">
        <f t="shared" si="4"/>
        <v>0</v>
      </c>
      <c r="E34" t="str">
        <f>E19</f>
        <v>Quarter Finalist</v>
      </c>
      <c r="G34" s="202">
        <f>J6</f>
        <v>326</v>
      </c>
      <c r="H34" s="201" t="s">
        <v>121</v>
      </c>
      <c r="I34" s="202">
        <v>5</v>
      </c>
      <c r="J34" s="205">
        <f t="shared" si="6"/>
        <v>0</v>
      </c>
      <c r="K34" t="str">
        <f>K19</f>
        <v>Quarter Finalist</v>
      </c>
      <c r="M34" s="202">
        <f>P6</f>
        <v>2046</v>
      </c>
      <c r="N34" s="201" t="s">
        <v>121</v>
      </c>
      <c r="O34" s="202">
        <v>5</v>
      </c>
      <c r="P34" s="205">
        <f t="shared" si="8"/>
        <v>0</v>
      </c>
      <c r="Q34" t="str">
        <f>Q19</f>
        <v>Quarter Finalist</v>
      </c>
      <c r="S34" s="202">
        <f>V6</f>
        <v>179</v>
      </c>
      <c r="T34" s="201" t="s">
        <v>121</v>
      </c>
      <c r="U34" s="202">
        <v>5</v>
      </c>
      <c r="V34" s="205">
        <f t="shared" si="10"/>
        <v>0</v>
      </c>
      <c r="W34" t="str">
        <f>W19</f>
        <v>Quarter Finalist</v>
      </c>
    </row>
    <row r="35" spans="1:23">
      <c r="A35" s="202">
        <f>D5</f>
        <v>842</v>
      </c>
      <c r="B35" s="201" t="s">
        <v>122</v>
      </c>
      <c r="C35" s="202">
        <v>4</v>
      </c>
      <c r="D35" s="205">
        <f t="shared" si="4"/>
        <v>20</v>
      </c>
      <c r="E35" t="str">
        <f>E26</f>
        <v>Finalist</v>
      </c>
      <c r="G35" s="202">
        <f>J5</f>
        <v>2171</v>
      </c>
      <c r="H35" s="201" t="s">
        <v>122</v>
      </c>
      <c r="I35" s="202">
        <v>4</v>
      </c>
      <c r="J35" s="205">
        <f t="shared" si="6"/>
        <v>20</v>
      </c>
      <c r="K35" t="str">
        <f>K26</f>
        <v>Finalist</v>
      </c>
      <c r="M35" s="202">
        <f>P5</f>
        <v>40</v>
      </c>
      <c r="N35" s="201" t="s">
        <v>122</v>
      </c>
      <c r="O35" s="202">
        <v>4</v>
      </c>
      <c r="P35" s="205">
        <f t="shared" si="8"/>
        <v>10</v>
      </c>
      <c r="Q35" t="str">
        <f>Q26</f>
        <v>Semi Finalist</v>
      </c>
      <c r="S35" s="202">
        <f>V5</f>
        <v>207</v>
      </c>
      <c r="T35" s="201" t="s">
        <v>122</v>
      </c>
      <c r="U35" s="202">
        <v>4</v>
      </c>
      <c r="V35" s="205">
        <f t="shared" si="10"/>
        <v>10</v>
      </c>
      <c r="W35" t="str">
        <f>W26</f>
        <v>Semi Finalist</v>
      </c>
    </row>
    <row r="36" spans="1:23">
      <c r="A36" s="202">
        <f>D4</f>
        <v>177</v>
      </c>
      <c r="B36" s="201" t="s">
        <v>123</v>
      </c>
      <c r="C36" s="202">
        <v>3</v>
      </c>
      <c r="D36" s="205">
        <f t="shared" si="4"/>
        <v>30</v>
      </c>
      <c r="E36" t="str">
        <f>E25</f>
        <v>Winner</v>
      </c>
      <c r="G36" s="202">
        <f>J4</f>
        <v>348</v>
      </c>
      <c r="H36" s="201" t="s">
        <v>123</v>
      </c>
      <c r="I36" s="202">
        <v>3</v>
      </c>
      <c r="J36" s="205">
        <f t="shared" si="6"/>
        <v>30</v>
      </c>
      <c r="K36" t="str">
        <f>K25</f>
        <v>Winner</v>
      </c>
      <c r="M36" s="202">
        <f>P4</f>
        <v>612</v>
      </c>
      <c r="N36" s="201" t="s">
        <v>123</v>
      </c>
      <c r="O36" s="202">
        <v>3</v>
      </c>
      <c r="P36" s="205">
        <f t="shared" si="8"/>
        <v>0</v>
      </c>
      <c r="Q36" t="str">
        <f>Q25</f>
        <v>Quarter Finalist</v>
      </c>
      <c r="S36" s="202">
        <f>V4</f>
        <v>2016</v>
      </c>
      <c r="T36" s="201" t="s">
        <v>123</v>
      </c>
      <c r="U36" s="202">
        <v>3</v>
      </c>
      <c r="V36" s="205">
        <f t="shared" si="10"/>
        <v>20</v>
      </c>
      <c r="W36" t="str">
        <f>W25</f>
        <v>Finalist</v>
      </c>
    </row>
    <row r="37" spans="1:23">
      <c r="A37" s="202">
        <f>D3</f>
        <v>93</v>
      </c>
      <c r="B37" s="201" t="s">
        <v>124</v>
      </c>
      <c r="C37" s="202">
        <v>2</v>
      </c>
      <c r="D37" s="205">
        <f t="shared" si="4"/>
        <v>10</v>
      </c>
      <c r="E37" t="str">
        <f>E24</f>
        <v>Semi Finalist</v>
      </c>
      <c r="G37" s="202">
        <f>J3</f>
        <v>45</v>
      </c>
      <c r="H37" s="201" t="s">
        <v>124</v>
      </c>
      <c r="I37" s="202">
        <v>2</v>
      </c>
      <c r="J37" s="205">
        <f t="shared" si="6"/>
        <v>10</v>
      </c>
      <c r="K37" t="str">
        <f>K24</f>
        <v>Semi Finalist</v>
      </c>
      <c r="M37" s="202">
        <f>P3</f>
        <v>384</v>
      </c>
      <c r="N37" s="201" t="s">
        <v>124</v>
      </c>
      <c r="O37" s="202">
        <v>2</v>
      </c>
      <c r="P37" s="205">
        <f t="shared" si="8"/>
        <v>20</v>
      </c>
      <c r="Q37" t="str">
        <f>Q24</f>
        <v>Finalist</v>
      </c>
      <c r="S37" s="202">
        <f>V3</f>
        <v>68</v>
      </c>
      <c r="T37" s="201" t="s">
        <v>124</v>
      </c>
      <c r="U37" s="202">
        <v>2</v>
      </c>
      <c r="V37" s="205">
        <f t="shared" si="10"/>
        <v>10</v>
      </c>
      <c r="W37" t="str">
        <f>W24</f>
        <v>Semi Finalist</v>
      </c>
    </row>
    <row r="38" spans="1:23" ht="13.5" thickBot="1">
      <c r="A38" s="209">
        <f>D2</f>
        <v>2166</v>
      </c>
      <c r="B38" s="208" t="s">
        <v>125</v>
      </c>
      <c r="C38" s="209">
        <v>1</v>
      </c>
      <c r="D38" s="210">
        <f t="shared" si="4"/>
        <v>10</v>
      </c>
      <c r="E38" t="str">
        <f>E23</f>
        <v>Semi Finalist</v>
      </c>
      <c r="G38" s="209">
        <f>J2</f>
        <v>1511</v>
      </c>
      <c r="H38" s="208" t="s">
        <v>125</v>
      </c>
      <c r="I38" s="209">
        <v>1</v>
      </c>
      <c r="J38" s="210">
        <f t="shared" si="6"/>
        <v>10</v>
      </c>
      <c r="K38" t="str">
        <f>K23</f>
        <v>Semi Finalist</v>
      </c>
      <c r="M38" s="209">
        <f>P2</f>
        <v>148</v>
      </c>
      <c r="N38" s="208" t="s">
        <v>125</v>
      </c>
      <c r="O38" s="209">
        <v>1</v>
      </c>
      <c r="P38" s="210">
        <f t="shared" si="8"/>
        <v>30</v>
      </c>
      <c r="Q38" t="str">
        <f>Q23</f>
        <v>Winner</v>
      </c>
      <c r="S38" s="209">
        <f>V2</f>
        <v>60</v>
      </c>
      <c r="T38" s="208" t="s">
        <v>125</v>
      </c>
      <c r="U38" s="209">
        <v>1</v>
      </c>
      <c r="V38" s="210">
        <f t="shared" si="10"/>
        <v>30</v>
      </c>
      <c r="W38" t="str">
        <f>W23</f>
        <v>Winner</v>
      </c>
    </row>
    <row r="39" spans="1:23">
      <c r="C39" s="260">
        <f>SUM(C15:C38)</f>
        <v>236</v>
      </c>
      <c r="D39" s="260">
        <f>SUM(D15:D38)</f>
        <v>210</v>
      </c>
      <c r="I39" s="260">
        <f>SUM(I15:I38)</f>
        <v>236</v>
      </c>
      <c r="J39" s="260">
        <f>SUM(J15:J38)</f>
        <v>210</v>
      </c>
      <c r="O39" s="260">
        <f>SUM(O15:O38)</f>
        <v>236</v>
      </c>
      <c r="P39" s="260">
        <f>SUM(P15:P38)</f>
        <v>210</v>
      </c>
      <c r="U39" s="260">
        <f>SUM(U15:U38)</f>
        <v>236</v>
      </c>
      <c r="V39" s="260">
        <f>SUM(V15:V38)</f>
        <v>210</v>
      </c>
    </row>
    <row r="40" spans="1:23">
      <c r="O40" s="100"/>
    </row>
    <row r="41" spans="1:23">
      <c r="O41" s="158"/>
    </row>
    <row r="42" spans="1:23">
      <c r="O42" s="100"/>
    </row>
    <row r="43" spans="1:23" ht="13.5" thickBot="1">
      <c r="O43" s="100"/>
    </row>
    <row r="44" spans="1:23">
      <c r="A44">
        <v>8</v>
      </c>
      <c r="B44" s="199">
        <v>8</v>
      </c>
      <c r="O44" s="100"/>
    </row>
    <row r="45" spans="1:23">
      <c r="A45">
        <v>11</v>
      </c>
      <c r="B45" s="202">
        <v>16</v>
      </c>
      <c r="O45" s="100"/>
    </row>
    <row r="46" spans="1:23">
      <c r="A46">
        <v>16</v>
      </c>
      <c r="B46" s="202">
        <v>14</v>
      </c>
      <c r="O46" s="100"/>
    </row>
    <row r="47" spans="1:23">
      <c r="A47">
        <v>20</v>
      </c>
      <c r="B47" s="202">
        <v>13</v>
      </c>
      <c r="O47" s="100"/>
    </row>
    <row r="48" spans="1:23">
      <c r="A48">
        <v>25</v>
      </c>
      <c r="B48" s="202">
        <v>10</v>
      </c>
      <c r="O48" s="100"/>
    </row>
    <row r="49" spans="1:15">
      <c r="A49">
        <v>27</v>
      </c>
      <c r="B49" s="202">
        <v>15</v>
      </c>
      <c r="O49" s="100"/>
    </row>
    <row r="50" spans="1:15">
      <c r="A50">
        <v>33</v>
      </c>
      <c r="B50" s="202">
        <v>15</v>
      </c>
      <c r="O50" s="100"/>
    </row>
    <row r="51" spans="1:15" ht="13.5" thickBot="1">
      <c r="A51">
        <v>39</v>
      </c>
      <c r="B51" s="209">
        <v>13</v>
      </c>
      <c r="O51" s="100"/>
    </row>
    <row r="52" spans="1:15">
      <c r="A52">
        <v>40</v>
      </c>
      <c r="B52" s="202">
        <v>4</v>
      </c>
      <c r="O52" s="100"/>
    </row>
    <row r="53" spans="1:15">
      <c r="A53">
        <v>41</v>
      </c>
      <c r="B53" s="202">
        <v>10</v>
      </c>
      <c r="O53" s="158"/>
    </row>
    <row r="54" spans="1:15">
      <c r="A54">
        <v>45</v>
      </c>
      <c r="B54" s="202">
        <v>2</v>
      </c>
      <c r="O54" s="100"/>
    </row>
    <row r="55" spans="1:15">
      <c r="A55">
        <v>47</v>
      </c>
      <c r="B55" s="202">
        <v>9</v>
      </c>
      <c r="O55" s="100"/>
    </row>
    <row r="56" spans="1:15">
      <c r="A56">
        <v>60</v>
      </c>
      <c r="B56" s="202">
        <v>1</v>
      </c>
      <c r="O56" s="100"/>
    </row>
    <row r="57" spans="1:15">
      <c r="A57">
        <v>67</v>
      </c>
      <c r="B57" s="202">
        <v>14</v>
      </c>
      <c r="O57" s="100"/>
    </row>
    <row r="58" spans="1:15">
      <c r="A58">
        <v>68</v>
      </c>
      <c r="B58" s="202">
        <v>2</v>
      </c>
      <c r="O58" s="100"/>
    </row>
    <row r="59" spans="1:15" ht="13.5" thickBot="1">
      <c r="A59">
        <v>71</v>
      </c>
      <c r="B59" s="209">
        <v>16</v>
      </c>
      <c r="O59" s="100"/>
    </row>
    <row r="60" spans="1:15">
      <c r="A60">
        <v>79</v>
      </c>
      <c r="B60" s="202">
        <v>6</v>
      </c>
      <c r="O60" s="100"/>
    </row>
    <row r="61" spans="1:15">
      <c r="A61">
        <v>88</v>
      </c>
      <c r="B61" s="202">
        <v>7</v>
      </c>
      <c r="O61" s="100"/>
    </row>
    <row r="62" spans="1:15">
      <c r="A62">
        <v>93</v>
      </c>
      <c r="B62" s="202">
        <v>2</v>
      </c>
      <c r="O62" s="100"/>
    </row>
    <row r="63" spans="1:15">
      <c r="A63">
        <v>100</v>
      </c>
      <c r="B63" s="202">
        <v>13</v>
      </c>
      <c r="O63" s="100"/>
    </row>
    <row r="64" spans="1:15">
      <c r="A64">
        <v>103</v>
      </c>
      <c r="B64" s="202">
        <v>11</v>
      </c>
      <c r="O64" s="158"/>
    </row>
    <row r="65" spans="1:15">
      <c r="A65">
        <v>108</v>
      </c>
      <c r="B65" s="202">
        <v>7</v>
      </c>
      <c r="O65" s="100"/>
    </row>
    <row r="66" spans="1:15">
      <c r="A66">
        <v>111</v>
      </c>
      <c r="B66" s="202">
        <v>15</v>
      </c>
      <c r="O66" s="100"/>
    </row>
    <row r="67" spans="1:15" ht="13.5" thickBot="1">
      <c r="A67">
        <v>118</v>
      </c>
      <c r="B67" s="209">
        <v>6</v>
      </c>
      <c r="O67" s="100"/>
    </row>
    <row r="68" spans="1:15">
      <c r="A68">
        <v>121</v>
      </c>
      <c r="B68" s="199">
        <v>9</v>
      </c>
      <c r="O68" s="100"/>
    </row>
    <row r="69" spans="1:15">
      <c r="A69">
        <v>122</v>
      </c>
      <c r="B69" s="202">
        <v>9</v>
      </c>
      <c r="O69" s="158"/>
    </row>
    <row r="70" spans="1:15">
      <c r="A70">
        <v>141</v>
      </c>
      <c r="B70" s="202">
        <v>14</v>
      </c>
      <c r="O70" s="158"/>
    </row>
    <row r="71" spans="1:15">
      <c r="A71">
        <v>148</v>
      </c>
      <c r="B71" s="202">
        <v>1</v>
      </c>
      <c r="O71" s="158"/>
    </row>
    <row r="72" spans="1:15">
      <c r="A72">
        <v>155</v>
      </c>
      <c r="B72" s="202">
        <v>9</v>
      </c>
      <c r="O72" s="100"/>
    </row>
    <row r="73" spans="1:15">
      <c r="A73">
        <v>175</v>
      </c>
      <c r="B73" s="202">
        <v>11</v>
      </c>
      <c r="O73" s="158"/>
    </row>
    <row r="74" spans="1:15">
      <c r="A74">
        <v>176</v>
      </c>
      <c r="B74" s="202">
        <v>9</v>
      </c>
      <c r="O74" s="100"/>
    </row>
    <row r="75" spans="1:15" ht="13.5" thickBot="1">
      <c r="A75">
        <v>177</v>
      </c>
      <c r="B75" s="209">
        <v>3</v>
      </c>
      <c r="O75" s="100"/>
    </row>
    <row r="76" spans="1:15">
      <c r="A76">
        <v>179</v>
      </c>
      <c r="B76" s="202">
        <v>5</v>
      </c>
      <c r="O76" s="100"/>
    </row>
    <row r="77" spans="1:15">
      <c r="A77">
        <v>191</v>
      </c>
      <c r="B77" s="202">
        <v>12</v>
      </c>
      <c r="O77" s="158"/>
    </row>
    <row r="78" spans="1:15">
      <c r="A78">
        <v>195</v>
      </c>
      <c r="B78" s="202">
        <v>13</v>
      </c>
      <c r="O78" s="100"/>
    </row>
    <row r="79" spans="1:15">
      <c r="A79">
        <v>201</v>
      </c>
      <c r="B79" s="202">
        <v>7</v>
      </c>
      <c r="O79" s="100"/>
    </row>
    <row r="80" spans="1:15">
      <c r="A80">
        <v>207</v>
      </c>
      <c r="B80" s="202">
        <v>4</v>
      </c>
      <c r="O80" s="100"/>
    </row>
    <row r="81" spans="1:15">
      <c r="A81">
        <v>217</v>
      </c>
      <c r="B81" s="202">
        <v>16</v>
      </c>
      <c r="O81" s="158"/>
    </row>
    <row r="82" spans="1:15">
      <c r="A82">
        <v>231</v>
      </c>
      <c r="B82" s="202">
        <v>8</v>
      </c>
      <c r="O82" s="100"/>
    </row>
    <row r="83" spans="1:15" ht="13.5" thickBot="1">
      <c r="A83">
        <v>233</v>
      </c>
      <c r="B83" s="209">
        <v>16</v>
      </c>
      <c r="O83" s="100"/>
    </row>
    <row r="84" spans="1:15">
      <c r="A84">
        <v>254</v>
      </c>
      <c r="B84" s="202">
        <v>15</v>
      </c>
      <c r="O84" s="100"/>
    </row>
    <row r="85" spans="1:15">
      <c r="A85">
        <v>292</v>
      </c>
      <c r="B85" s="202">
        <v>10</v>
      </c>
      <c r="O85" s="100"/>
    </row>
    <row r="86" spans="1:15">
      <c r="A86">
        <v>304</v>
      </c>
      <c r="B86" s="202">
        <v>12</v>
      </c>
      <c r="O86" s="100"/>
    </row>
    <row r="87" spans="1:15">
      <c r="A87">
        <v>326</v>
      </c>
      <c r="B87" s="202">
        <v>5</v>
      </c>
      <c r="O87" s="100"/>
    </row>
    <row r="88" spans="1:15">
      <c r="A88">
        <v>330</v>
      </c>
      <c r="B88" s="202">
        <v>13</v>
      </c>
      <c r="O88" s="100"/>
    </row>
    <row r="89" spans="1:15">
      <c r="A89">
        <v>348</v>
      </c>
      <c r="B89" s="202">
        <v>3</v>
      </c>
      <c r="O89" s="100"/>
    </row>
    <row r="90" spans="1:15">
      <c r="A90">
        <v>359</v>
      </c>
      <c r="B90" s="202">
        <v>8</v>
      </c>
      <c r="O90" s="100"/>
    </row>
    <row r="91" spans="1:15" ht="13.5" thickBot="1">
      <c r="A91">
        <v>365</v>
      </c>
      <c r="B91" s="209">
        <v>13</v>
      </c>
      <c r="O91" s="100"/>
    </row>
    <row r="92" spans="1:15">
      <c r="A92">
        <v>368</v>
      </c>
      <c r="B92" s="199">
        <v>13</v>
      </c>
      <c r="O92" s="100"/>
    </row>
    <row r="93" spans="1:15">
      <c r="A93">
        <v>384</v>
      </c>
      <c r="B93" s="202">
        <v>2</v>
      </c>
      <c r="O93" s="100"/>
    </row>
    <row r="94" spans="1:15">
      <c r="A94">
        <v>386</v>
      </c>
      <c r="B94" s="202">
        <v>6</v>
      </c>
      <c r="O94" s="100"/>
    </row>
    <row r="95" spans="1:15">
      <c r="A95">
        <v>469</v>
      </c>
      <c r="B95" s="202">
        <v>12</v>
      </c>
      <c r="O95" s="100"/>
    </row>
    <row r="96" spans="1:15">
      <c r="A96">
        <v>494</v>
      </c>
      <c r="B96" s="202">
        <v>10</v>
      </c>
      <c r="O96" s="158"/>
    </row>
    <row r="97" spans="1:15">
      <c r="A97">
        <v>525</v>
      </c>
      <c r="B97" s="202">
        <v>15</v>
      </c>
      <c r="O97" s="100"/>
    </row>
    <row r="98" spans="1:15">
      <c r="A98">
        <v>527</v>
      </c>
      <c r="B98" s="202">
        <v>10</v>
      </c>
      <c r="O98" s="100"/>
    </row>
    <row r="99" spans="1:15" ht="13.5" thickBot="1">
      <c r="A99">
        <v>555</v>
      </c>
      <c r="B99" s="209">
        <v>11</v>
      </c>
    </row>
    <row r="100" spans="1:15">
      <c r="A100">
        <v>604</v>
      </c>
      <c r="B100" s="202">
        <v>11</v>
      </c>
    </row>
    <row r="101" spans="1:15">
      <c r="A101">
        <v>612</v>
      </c>
      <c r="B101" s="202">
        <v>3</v>
      </c>
    </row>
    <row r="102" spans="1:15">
      <c r="A102">
        <v>816</v>
      </c>
      <c r="B102" s="202">
        <v>11</v>
      </c>
    </row>
    <row r="103" spans="1:15">
      <c r="A103">
        <v>842</v>
      </c>
      <c r="B103" s="202">
        <v>4</v>
      </c>
    </row>
    <row r="104" spans="1:15">
      <c r="A104">
        <v>968</v>
      </c>
      <c r="B104" s="202">
        <v>16</v>
      </c>
    </row>
    <row r="105" spans="1:15">
      <c r="A105">
        <v>987</v>
      </c>
      <c r="B105" s="202">
        <v>13</v>
      </c>
    </row>
    <row r="106" spans="1:15">
      <c r="A106">
        <v>1024</v>
      </c>
      <c r="B106" s="202">
        <v>14</v>
      </c>
    </row>
    <row r="107" spans="1:15" ht="13.5" thickBot="1">
      <c r="A107">
        <v>1071</v>
      </c>
      <c r="B107" s="209">
        <v>11</v>
      </c>
    </row>
    <row r="108" spans="1:15">
      <c r="A108">
        <v>1086</v>
      </c>
      <c r="B108" s="202">
        <v>10</v>
      </c>
    </row>
    <row r="109" spans="1:15">
      <c r="A109">
        <v>1089</v>
      </c>
      <c r="B109" s="202">
        <v>11</v>
      </c>
    </row>
    <row r="110" spans="1:15">
      <c r="A110">
        <v>1114</v>
      </c>
      <c r="B110" s="202">
        <v>16</v>
      </c>
    </row>
    <row r="111" spans="1:15">
      <c r="A111">
        <v>1124</v>
      </c>
      <c r="B111" s="202">
        <v>14</v>
      </c>
    </row>
    <row r="112" spans="1:15">
      <c r="A112">
        <v>1126</v>
      </c>
      <c r="B112" s="202">
        <v>16</v>
      </c>
    </row>
    <row r="113" spans="1:2">
      <c r="A113">
        <v>1218</v>
      </c>
      <c r="B113" s="202">
        <v>12</v>
      </c>
    </row>
    <row r="114" spans="1:2">
      <c r="A114">
        <v>1251</v>
      </c>
      <c r="B114" s="202">
        <v>12</v>
      </c>
    </row>
    <row r="115" spans="1:2" ht="13.5" thickBot="1">
      <c r="A115">
        <v>1450</v>
      </c>
      <c r="B115" s="209">
        <v>14</v>
      </c>
    </row>
    <row r="116" spans="1:2">
      <c r="A116">
        <v>1502</v>
      </c>
      <c r="B116" s="199">
        <v>11</v>
      </c>
    </row>
    <row r="117" spans="1:2">
      <c r="A117">
        <v>1503</v>
      </c>
      <c r="B117" s="202">
        <v>6</v>
      </c>
    </row>
    <row r="118" spans="1:2">
      <c r="A118">
        <v>1511</v>
      </c>
      <c r="B118" s="202">
        <v>1</v>
      </c>
    </row>
    <row r="119" spans="1:2">
      <c r="A119">
        <v>1577</v>
      </c>
      <c r="B119" s="202">
        <v>14</v>
      </c>
    </row>
    <row r="120" spans="1:2">
      <c r="A120">
        <v>1592</v>
      </c>
      <c r="B120" s="202">
        <v>16</v>
      </c>
    </row>
    <row r="121" spans="1:2">
      <c r="A121">
        <v>1598</v>
      </c>
      <c r="B121" s="202">
        <v>9</v>
      </c>
    </row>
    <row r="122" spans="1:2">
      <c r="A122">
        <v>1625</v>
      </c>
      <c r="B122" s="202">
        <v>12</v>
      </c>
    </row>
    <row r="123" spans="1:2" ht="13.5" thickBot="1">
      <c r="A123">
        <v>1649</v>
      </c>
      <c r="B123" s="209">
        <v>10</v>
      </c>
    </row>
    <row r="124" spans="1:2">
      <c r="A124">
        <v>1714</v>
      </c>
      <c r="B124" s="202">
        <v>10</v>
      </c>
    </row>
    <row r="125" spans="1:2">
      <c r="A125">
        <v>1717</v>
      </c>
      <c r="B125" s="202">
        <v>15</v>
      </c>
    </row>
    <row r="126" spans="1:2">
      <c r="A126">
        <v>1771</v>
      </c>
      <c r="B126" s="202">
        <v>8</v>
      </c>
    </row>
    <row r="127" spans="1:2">
      <c r="A127">
        <v>1806</v>
      </c>
      <c r="B127" s="202">
        <v>7</v>
      </c>
    </row>
    <row r="128" spans="1:2">
      <c r="A128">
        <v>1983</v>
      </c>
      <c r="B128" s="202">
        <v>12</v>
      </c>
    </row>
    <row r="129" spans="1:2">
      <c r="A129">
        <v>2016</v>
      </c>
      <c r="B129" s="202">
        <v>3</v>
      </c>
    </row>
    <row r="130" spans="1:2">
      <c r="A130">
        <v>2046</v>
      </c>
      <c r="B130" s="202">
        <v>5</v>
      </c>
    </row>
    <row r="131" spans="1:2" ht="13.5" thickBot="1">
      <c r="A131">
        <v>2056</v>
      </c>
      <c r="B131" s="209">
        <v>15</v>
      </c>
    </row>
    <row r="132" spans="1:2">
      <c r="A132">
        <v>2081</v>
      </c>
      <c r="B132" s="202">
        <v>12</v>
      </c>
    </row>
    <row r="133" spans="1:2">
      <c r="A133">
        <v>2166</v>
      </c>
      <c r="B133" s="202">
        <v>1</v>
      </c>
    </row>
    <row r="134" spans="1:2">
      <c r="A134">
        <v>2171</v>
      </c>
      <c r="B134" s="202">
        <v>4</v>
      </c>
    </row>
    <row r="135" spans="1:2">
      <c r="A135">
        <v>2335</v>
      </c>
      <c r="B135" s="202">
        <v>5</v>
      </c>
    </row>
    <row r="136" spans="1:2">
      <c r="A136">
        <v>2337</v>
      </c>
      <c r="B136" s="202">
        <v>15</v>
      </c>
    </row>
    <row r="137" spans="1:2">
      <c r="A137">
        <v>2340</v>
      </c>
      <c r="B137" s="202">
        <v>14</v>
      </c>
    </row>
    <row r="138" spans="1:2">
      <c r="A138">
        <v>2344</v>
      </c>
      <c r="B138" s="202">
        <v>9</v>
      </c>
    </row>
    <row r="139" spans="1:2" ht="13.5" thickBot="1">
      <c r="A139">
        <v>2591</v>
      </c>
      <c r="B139" s="209">
        <v>9</v>
      </c>
    </row>
  </sheetData>
  <sheetProtection sheet="1"/>
  <phoneticPr fontId="5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AD139"/>
  <sheetViews>
    <sheetView zoomScale="85" zoomScaleNormal="85" workbookViewId="0">
      <selection activeCell="A13" sqref="A13"/>
    </sheetView>
  </sheetViews>
  <sheetFormatPr defaultRowHeight="12.75"/>
  <cols>
    <col min="1" max="1" width="10.85546875" bestFit="1" customWidth="1"/>
    <col min="5" max="5" width="13.85546875" bestFit="1" customWidth="1"/>
    <col min="11" max="11" width="14.85546875" customWidth="1"/>
    <col min="12" max="12" width="11.85546875" bestFit="1" customWidth="1"/>
    <col min="17" max="17" width="12.5703125" customWidth="1"/>
    <col min="23" max="23" width="13.85546875" customWidth="1"/>
    <col min="29" max="29" width="14" customWidth="1"/>
  </cols>
  <sheetData>
    <row r="1" spans="1:30" ht="13.5" thickBot="1">
      <c r="A1" s="4" t="s">
        <v>0</v>
      </c>
      <c r="B1" s="11" t="s">
        <v>1</v>
      </c>
      <c r="C1" s="11" t="s">
        <v>2</v>
      </c>
      <c r="D1" s="11" t="s">
        <v>3</v>
      </c>
      <c r="E1" s="12" t="s">
        <v>4</v>
      </c>
      <c r="F1" s="1"/>
      <c r="G1" s="4" t="s">
        <v>8</v>
      </c>
      <c r="H1" s="11" t="s">
        <v>1</v>
      </c>
      <c r="I1" s="11" t="s">
        <v>2</v>
      </c>
      <c r="J1" s="11" t="s">
        <v>3</v>
      </c>
      <c r="K1" s="12" t="s">
        <v>4</v>
      </c>
      <c r="L1" s="1"/>
      <c r="M1" s="4" t="s">
        <v>9</v>
      </c>
      <c r="N1" s="11" t="s">
        <v>1</v>
      </c>
      <c r="O1" s="11" t="s">
        <v>2</v>
      </c>
      <c r="P1" s="11" t="s">
        <v>3</v>
      </c>
      <c r="Q1" s="12" t="s">
        <v>4</v>
      </c>
      <c r="R1" s="1"/>
      <c r="S1" s="4" t="s">
        <v>10</v>
      </c>
      <c r="T1" s="11" t="s">
        <v>1</v>
      </c>
      <c r="U1" s="11" t="s">
        <v>2</v>
      </c>
      <c r="V1" s="11" t="s">
        <v>3</v>
      </c>
      <c r="W1" s="12" t="s">
        <v>4</v>
      </c>
      <c r="Y1" s="3" t="s">
        <v>12</v>
      </c>
      <c r="Z1" s="7" t="s">
        <v>1</v>
      </c>
      <c r="AA1" s="7" t="s">
        <v>2</v>
      </c>
      <c r="AB1" s="7" t="s">
        <v>3</v>
      </c>
      <c r="AC1" s="8" t="s">
        <v>4</v>
      </c>
      <c r="AD1" s="2" t="s">
        <v>20</v>
      </c>
    </row>
    <row r="2" spans="1:30">
      <c r="A2" s="133">
        <v>1</v>
      </c>
      <c r="B2" s="100">
        <v>494</v>
      </c>
      <c r="C2" s="158">
        <v>254</v>
      </c>
      <c r="D2" s="100">
        <v>997</v>
      </c>
      <c r="E2" s="170" t="s">
        <v>5</v>
      </c>
      <c r="F2" s="1"/>
      <c r="G2" s="133">
        <v>1</v>
      </c>
      <c r="H2" s="100">
        <v>1732</v>
      </c>
      <c r="I2" s="158">
        <v>67</v>
      </c>
      <c r="J2" s="100">
        <v>48</v>
      </c>
      <c r="K2" s="170" t="s">
        <v>6</v>
      </c>
      <c r="L2" s="1"/>
      <c r="M2" s="133">
        <v>1</v>
      </c>
      <c r="N2" s="100">
        <v>1425</v>
      </c>
      <c r="O2" s="158">
        <v>25</v>
      </c>
      <c r="P2" s="100">
        <v>488</v>
      </c>
      <c r="Q2" s="170" t="s">
        <v>7</v>
      </c>
      <c r="R2" s="1"/>
      <c r="S2" s="133">
        <v>1</v>
      </c>
      <c r="T2" s="100">
        <v>2194</v>
      </c>
      <c r="U2" s="158">
        <v>33</v>
      </c>
      <c r="V2" s="100">
        <v>1503</v>
      </c>
      <c r="W2" s="170" t="s">
        <v>7</v>
      </c>
      <c r="Y2" s="133" t="s">
        <v>13</v>
      </c>
      <c r="Z2" s="100">
        <v>233</v>
      </c>
      <c r="AA2" s="158">
        <v>71</v>
      </c>
      <c r="AB2" s="100">
        <v>179</v>
      </c>
      <c r="AC2" s="170" t="s">
        <v>6</v>
      </c>
    </row>
    <row r="3" spans="1:30">
      <c r="A3" s="133">
        <v>2</v>
      </c>
      <c r="B3" s="100">
        <v>233</v>
      </c>
      <c r="C3" s="100">
        <v>71</v>
      </c>
      <c r="D3" s="100">
        <v>179</v>
      </c>
      <c r="E3" s="170" t="s">
        <v>11</v>
      </c>
      <c r="F3" s="1"/>
      <c r="G3" s="133">
        <v>2</v>
      </c>
      <c r="H3" s="100">
        <v>330</v>
      </c>
      <c r="I3" s="100">
        <v>910</v>
      </c>
      <c r="J3" s="100">
        <v>1270</v>
      </c>
      <c r="K3" s="170" t="s">
        <v>11</v>
      </c>
      <c r="L3" s="1"/>
      <c r="M3" s="133">
        <v>2</v>
      </c>
      <c r="N3" s="100">
        <v>173</v>
      </c>
      <c r="O3" s="100">
        <v>1902</v>
      </c>
      <c r="P3" s="100">
        <v>1319</v>
      </c>
      <c r="Q3" s="170" t="s">
        <v>11</v>
      </c>
      <c r="R3" s="1"/>
      <c r="S3" s="133">
        <v>2</v>
      </c>
      <c r="T3" s="100">
        <v>1574</v>
      </c>
      <c r="U3" s="100">
        <v>148</v>
      </c>
      <c r="V3" s="100">
        <v>1102</v>
      </c>
      <c r="W3" s="170" t="s">
        <v>5</v>
      </c>
      <c r="Y3" s="133" t="s">
        <v>14</v>
      </c>
      <c r="Z3" s="158">
        <v>330</v>
      </c>
      <c r="AA3" s="158">
        <v>910</v>
      </c>
      <c r="AB3" s="100">
        <v>1270</v>
      </c>
      <c r="AC3" s="170" t="s">
        <v>5</v>
      </c>
    </row>
    <row r="4" spans="1:30">
      <c r="A4" s="133">
        <v>3</v>
      </c>
      <c r="B4" s="158">
        <v>1302</v>
      </c>
      <c r="C4" s="158">
        <v>27</v>
      </c>
      <c r="D4" s="100">
        <v>223</v>
      </c>
      <c r="E4" s="170" t="s">
        <v>5</v>
      </c>
      <c r="F4" s="1"/>
      <c r="G4" s="133">
        <v>3</v>
      </c>
      <c r="H4" s="158">
        <v>195</v>
      </c>
      <c r="I4" s="158">
        <v>121</v>
      </c>
      <c r="J4" s="100">
        <v>126</v>
      </c>
      <c r="K4" s="170" t="s">
        <v>5</v>
      </c>
      <c r="L4" s="1"/>
      <c r="M4" s="133">
        <v>3</v>
      </c>
      <c r="N4" s="158">
        <v>2272</v>
      </c>
      <c r="O4" s="158">
        <v>45</v>
      </c>
      <c r="P4" s="100">
        <v>217</v>
      </c>
      <c r="Q4" s="170" t="s">
        <v>7</v>
      </c>
      <c r="R4" s="1"/>
      <c r="S4" s="133">
        <v>3</v>
      </c>
      <c r="T4" s="158">
        <v>1124</v>
      </c>
      <c r="U4" s="158">
        <v>1592</v>
      </c>
      <c r="V4" s="100">
        <v>1816</v>
      </c>
      <c r="W4" s="170" t="s">
        <v>6</v>
      </c>
      <c r="Y4" s="133" t="s">
        <v>15</v>
      </c>
      <c r="Z4" s="100">
        <v>173</v>
      </c>
      <c r="AA4" s="100">
        <v>1902</v>
      </c>
      <c r="AB4" s="100">
        <v>1319</v>
      </c>
      <c r="AC4" s="170" t="s">
        <v>5</v>
      </c>
    </row>
    <row r="5" spans="1:30" ht="13.5" thickBot="1">
      <c r="A5" s="133">
        <v>4</v>
      </c>
      <c r="B5" s="100">
        <v>386</v>
      </c>
      <c r="C5" s="100">
        <v>85</v>
      </c>
      <c r="D5" s="100">
        <v>107</v>
      </c>
      <c r="E5" s="170" t="s">
        <v>6</v>
      </c>
      <c r="F5" s="1"/>
      <c r="G5" s="133">
        <v>4</v>
      </c>
      <c r="H5" s="100">
        <v>1305</v>
      </c>
      <c r="I5" s="100">
        <v>176</v>
      </c>
      <c r="J5" s="100">
        <v>2166</v>
      </c>
      <c r="K5" s="170" t="s">
        <v>7</v>
      </c>
      <c r="L5" s="1"/>
      <c r="M5" s="133">
        <v>4</v>
      </c>
      <c r="N5" s="100">
        <v>1126</v>
      </c>
      <c r="O5" s="100">
        <v>229</v>
      </c>
      <c r="P5" s="100">
        <v>191</v>
      </c>
      <c r="Q5" s="170" t="s">
        <v>7</v>
      </c>
      <c r="R5" s="1"/>
      <c r="S5" s="133">
        <v>4</v>
      </c>
      <c r="T5" s="100">
        <v>68</v>
      </c>
      <c r="U5" s="100">
        <v>111</v>
      </c>
      <c r="V5" s="100">
        <v>2068</v>
      </c>
      <c r="W5" s="170" t="s">
        <v>5</v>
      </c>
      <c r="Y5" s="136" t="s">
        <v>16</v>
      </c>
      <c r="Z5" s="238">
        <v>190</v>
      </c>
      <c r="AA5" s="238">
        <v>987</v>
      </c>
      <c r="AB5" s="164">
        <v>177</v>
      </c>
      <c r="AC5" s="173" t="s">
        <v>11</v>
      </c>
    </row>
    <row r="6" spans="1:30">
      <c r="A6" s="133">
        <v>5</v>
      </c>
      <c r="B6" s="100">
        <v>1824</v>
      </c>
      <c r="C6" s="158">
        <v>175</v>
      </c>
      <c r="D6" s="100">
        <v>1153</v>
      </c>
      <c r="E6" s="170" t="s">
        <v>7</v>
      </c>
      <c r="F6" s="1"/>
      <c r="G6" s="133">
        <v>5</v>
      </c>
      <c r="H6" s="100">
        <v>1114</v>
      </c>
      <c r="I6" s="158">
        <v>469</v>
      </c>
      <c r="J6" s="100">
        <v>1523</v>
      </c>
      <c r="K6" s="170" t="s">
        <v>5</v>
      </c>
      <c r="L6" s="1"/>
      <c r="M6" s="133">
        <v>5</v>
      </c>
      <c r="N6" s="100">
        <v>1712</v>
      </c>
      <c r="O6" s="158">
        <v>2056</v>
      </c>
      <c r="P6" s="100">
        <v>703</v>
      </c>
      <c r="Q6" s="170" t="s">
        <v>5</v>
      </c>
      <c r="R6" s="1"/>
      <c r="S6" s="133">
        <v>5</v>
      </c>
      <c r="T6" s="100">
        <v>247</v>
      </c>
      <c r="U6" s="158">
        <v>1038</v>
      </c>
      <c r="V6" s="100">
        <v>811</v>
      </c>
      <c r="W6" s="170" t="s">
        <v>7</v>
      </c>
    </row>
    <row r="7" spans="1:30">
      <c r="A7" s="133">
        <v>6</v>
      </c>
      <c r="B7" s="100">
        <v>293</v>
      </c>
      <c r="C7" s="100">
        <v>100</v>
      </c>
      <c r="D7" s="100">
        <v>2062</v>
      </c>
      <c r="E7" s="170" t="s">
        <v>7</v>
      </c>
      <c r="F7" s="1"/>
      <c r="G7" s="133">
        <v>6</v>
      </c>
      <c r="H7" s="100">
        <v>2054</v>
      </c>
      <c r="I7" s="100">
        <v>558</v>
      </c>
      <c r="J7" s="100">
        <v>365</v>
      </c>
      <c r="K7" s="170" t="s">
        <v>7</v>
      </c>
      <c r="L7" s="1"/>
      <c r="M7" s="133">
        <v>6</v>
      </c>
      <c r="N7" s="100">
        <v>1595</v>
      </c>
      <c r="O7" s="100">
        <v>116</v>
      </c>
      <c r="P7" s="100">
        <v>93</v>
      </c>
      <c r="Q7" s="170" t="s">
        <v>5</v>
      </c>
      <c r="R7" s="1"/>
      <c r="S7" s="133">
        <v>6</v>
      </c>
      <c r="T7" s="100">
        <v>1311</v>
      </c>
      <c r="U7" s="100">
        <v>1369</v>
      </c>
      <c r="V7" s="100">
        <v>181</v>
      </c>
      <c r="W7" s="170" t="s">
        <v>7</v>
      </c>
    </row>
    <row r="8" spans="1:30">
      <c r="A8" s="133">
        <v>7</v>
      </c>
      <c r="B8" s="100">
        <v>1516</v>
      </c>
      <c r="C8" s="100">
        <v>364</v>
      </c>
      <c r="D8" s="100">
        <v>1501</v>
      </c>
      <c r="E8" s="170" t="s">
        <v>7</v>
      </c>
      <c r="F8" s="1"/>
      <c r="G8" s="133">
        <v>7</v>
      </c>
      <c r="H8" s="100">
        <v>1700</v>
      </c>
      <c r="I8" s="100">
        <v>234</v>
      </c>
      <c r="J8" s="100">
        <v>118</v>
      </c>
      <c r="K8" s="170" t="s">
        <v>7</v>
      </c>
      <c r="L8" s="1"/>
      <c r="M8" s="133">
        <v>7</v>
      </c>
      <c r="N8" s="100">
        <v>341</v>
      </c>
      <c r="O8" s="100">
        <v>56</v>
      </c>
      <c r="P8" s="100">
        <v>279</v>
      </c>
      <c r="Q8" s="170" t="s">
        <v>7</v>
      </c>
      <c r="R8" s="1"/>
      <c r="S8" s="133">
        <v>7</v>
      </c>
      <c r="T8" s="100">
        <v>1511</v>
      </c>
      <c r="U8" s="100">
        <v>537</v>
      </c>
      <c r="V8" s="100">
        <v>39</v>
      </c>
      <c r="W8" s="170" t="s">
        <v>7</v>
      </c>
    </row>
    <row r="9" spans="1:30" ht="13.5" thickBot="1">
      <c r="A9" s="136">
        <v>8</v>
      </c>
      <c r="B9" s="164">
        <v>1533</v>
      </c>
      <c r="C9" s="164">
        <v>47</v>
      </c>
      <c r="D9" s="164">
        <v>768</v>
      </c>
      <c r="E9" s="173" t="s">
        <v>7</v>
      </c>
      <c r="F9" s="1"/>
      <c r="G9" s="136">
        <v>8</v>
      </c>
      <c r="H9" s="164">
        <v>2165</v>
      </c>
      <c r="I9" s="164">
        <v>60</v>
      </c>
      <c r="J9" s="164">
        <v>1087</v>
      </c>
      <c r="K9" s="173" t="s">
        <v>7</v>
      </c>
      <c r="L9" s="1"/>
      <c r="M9" s="136">
        <v>8</v>
      </c>
      <c r="N9" s="164">
        <v>65</v>
      </c>
      <c r="O9" s="164">
        <v>503</v>
      </c>
      <c r="P9" s="164">
        <v>79</v>
      </c>
      <c r="Q9" s="173" t="s">
        <v>6</v>
      </c>
      <c r="R9" s="1"/>
      <c r="S9" s="136">
        <v>8</v>
      </c>
      <c r="T9" s="164">
        <v>190</v>
      </c>
      <c r="U9" s="164">
        <v>987</v>
      </c>
      <c r="V9" s="164">
        <v>177</v>
      </c>
      <c r="W9" s="173" t="s">
        <v>11</v>
      </c>
    </row>
    <row r="10" spans="1:30">
      <c r="A10" s="1"/>
      <c r="B10" s="9"/>
      <c r="C10" s="9"/>
      <c r="D10" s="9"/>
      <c r="E10" s="9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30" ht="18">
      <c r="A11" s="293" t="s">
        <v>128</v>
      </c>
      <c r="G11" s="293" t="s">
        <v>38</v>
      </c>
      <c r="M11" s="293" t="s">
        <v>129</v>
      </c>
      <c r="S11" s="293" t="s">
        <v>130</v>
      </c>
    </row>
    <row r="12" spans="1:30" ht="18">
      <c r="A12" s="293" t="s">
        <v>126</v>
      </c>
      <c r="G12" s="293" t="s">
        <v>126</v>
      </c>
      <c r="M12" s="293" t="s">
        <v>126</v>
      </c>
      <c r="S12" s="293" t="s">
        <v>126</v>
      </c>
    </row>
    <row r="13" spans="1:30">
      <c r="B13" s="10"/>
      <c r="C13" s="115" t="s">
        <v>99</v>
      </c>
      <c r="D13" s="115" t="s">
        <v>127</v>
      </c>
      <c r="H13" s="10"/>
      <c r="I13" s="115" t="s">
        <v>99</v>
      </c>
      <c r="J13" s="115" t="s">
        <v>127</v>
      </c>
      <c r="N13" s="10"/>
      <c r="O13" s="115" t="s">
        <v>99</v>
      </c>
      <c r="P13" s="115" t="s">
        <v>127</v>
      </c>
      <c r="T13" s="10"/>
      <c r="U13" s="115" t="s">
        <v>99</v>
      </c>
      <c r="V13" s="115" t="s">
        <v>127</v>
      </c>
    </row>
    <row r="14" spans="1:30" ht="13.5" thickBot="1">
      <c r="A14" s="115" t="s">
        <v>100</v>
      </c>
      <c r="B14" s="115" t="s">
        <v>101</v>
      </c>
      <c r="C14" s="115" t="s">
        <v>90</v>
      </c>
      <c r="D14" s="115" t="s">
        <v>90</v>
      </c>
      <c r="G14" s="115" t="s">
        <v>100</v>
      </c>
      <c r="H14" s="115" t="s">
        <v>101</v>
      </c>
      <c r="I14" s="115" t="s">
        <v>90</v>
      </c>
      <c r="J14" s="115" t="s">
        <v>90</v>
      </c>
      <c r="M14" s="115" t="s">
        <v>100</v>
      </c>
      <c r="N14" s="115" t="s">
        <v>101</v>
      </c>
      <c r="O14" s="115" t="s">
        <v>90</v>
      </c>
      <c r="P14" s="115" t="s">
        <v>90</v>
      </c>
      <c r="S14" s="115" t="s">
        <v>100</v>
      </c>
      <c r="T14" s="115" t="s">
        <v>101</v>
      </c>
      <c r="U14" s="115" t="s">
        <v>90</v>
      </c>
      <c r="V14" s="115" t="s">
        <v>90</v>
      </c>
    </row>
    <row r="15" spans="1:30">
      <c r="A15" s="199">
        <f t="shared" ref="A15:A22" si="0">B2</f>
        <v>494</v>
      </c>
      <c r="B15" s="198" t="s">
        <v>102</v>
      </c>
      <c r="C15" s="199">
        <v>16</v>
      </c>
      <c r="D15" s="200">
        <f>IF(E15="Winner",30,IF(E15="Finalist",20,IF(E15="Semi Finalist",10,)))</f>
        <v>10</v>
      </c>
      <c r="E15" s="162" t="str">
        <f>E2</f>
        <v>Semi Finalist</v>
      </c>
      <c r="G15" s="199">
        <f t="shared" ref="G15:G22" si="1">H2</f>
        <v>1732</v>
      </c>
      <c r="H15" s="198" t="s">
        <v>102</v>
      </c>
      <c r="I15" s="199">
        <v>16</v>
      </c>
      <c r="J15" s="200">
        <f>IF(K15="Winner",30,IF(K15="Finalist",20,IF(K15="Semi Finalist",10,)))</f>
        <v>20</v>
      </c>
      <c r="K15" s="162" t="str">
        <f>K2</f>
        <v>Finalist</v>
      </c>
      <c r="M15" s="199">
        <f t="shared" ref="M15:M22" si="2">N2</f>
        <v>1425</v>
      </c>
      <c r="N15" s="198" t="s">
        <v>102</v>
      </c>
      <c r="O15" s="199">
        <v>16</v>
      </c>
      <c r="P15" s="200">
        <f>IF(Q15="Winner",30,IF(Q15="Finalist",20,IF(Q15="Semi Finalist",10,)))</f>
        <v>0</v>
      </c>
      <c r="Q15" s="162" t="str">
        <f>Q2</f>
        <v>Quarter Finalist</v>
      </c>
      <c r="S15" s="199">
        <f t="shared" ref="S15:S22" si="3">T2</f>
        <v>2194</v>
      </c>
      <c r="T15" s="198" t="s">
        <v>102</v>
      </c>
      <c r="U15" s="199">
        <v>16</v>
      </c>
      <c r="V15" s="200">
        <f>IF(W15="Winner",30,IF(W15="Finalist",20,IF(W15="Semi Finalist",10,)))</f>
        <v>0</v>
      </c>
      <c r="W15" s="162" t="str">
        <f>W2</f>
        <v>Quarter Finalist</v>
      </c>
    </row>
    <row r="16" spans="1:30">
      <c r="A16" s="202">
        <f t="shared" si="0"/>
        <v>233</v>
      </c>
      <c r="B16" s="201" t="s">
        <v>103</v>
      </c>
      <c r="C16" s="202">
        <v>15</v>
      </c>
      <c r="D16" s="205">
        <f t="shared" ref="D16:D38" si="4">IF(E16="Winner",30,IF(E16="Finalist",20,IF(E16="Semi Finalist",10,)))</f>
        <v>30</v>
      </c>
      <c r="E16" s="162" t="str">
        <f t="shared" ref="E16:E22" si="5">E3</f>
        <v>Winner</v>
      </c>
      <c r="G16" s="202">
        <f t="shared" si="1"/>
        <v>330</v>
      </c>
      <c r="H16" s="201" t="s">
        <v>103</v>
      </c>
      <c r="I16" s="202">
        <v>15</v>
      </c>
      <c r="J16" s="205">
        <f t="shared" ref="J16:J38" si="6">IF(K16="Winner",30,IF(K16="Finalist",20,IF(K16="Semi Finalist",10,)))</f>
        <v>30</v>
      </c>
      <c r="K16" s="162" t="str">
        <f t="shared" ref="K16:K22" si="7">K3</f>
        <v>Winner</v>
      </c>
      <c r="M16" s="202">
        <f t="shared" si="2"/>
        <v>173</v>
      </c>
      <c r="N16" s="201" t="s">
        <v>103</v>
      </c>
      <c r="O16" s="202">
        <v>15</v>
      </c>
      <c r="P16" s="205">
        <f t="shared" ref="P16:P38" si="8">IF(Q16="Winner",30,IF(Q16="Finalist",20,IF(Q16="Semi Finalist",10,)))</f>
        <v>30</v>
      </c>
      <c r="Q16" s="162" t="str">
        <f t="shared" ref="Q16:Q22" si="9">Q3</f>
        <v>Winner</v>
      </c>
      <c r="S16" s="202">
        <f t="shared" si="3"/>
        <v>1574</v>
      </c>
      <c r="T16" s="201" t="s">
        <v>103</v>
      </c>
      <c r="U16" s="202">
        <v>15</v>
      </c>
      <c r="V16" s="205">
        <f t="shared" ref="V16:V38" si="10">IF(W16="Winner",30,IF(W16="Finalist",20,IF(W16="Semi Finalist",10,)))</f>
        <v>10</v>
      </c>
      <c r="W16" s="162" t="str">
        <f t="shared" ref="W16:W22" si="11">W3</f>
        <v>Semi Finalist</v>
      </c>
    </row>
    <row r="17" spans="1:23">
      <c r="A17" s="202">
        <f t="shared" si="0"/>
        <v>1302</v>
      </c>
      <c r="B17" s="201" t="s">
        <v>104</v>
      </c>
      <c r="C17" s="202">
        <v>14</v>
      </c>
      <c r="D17" s="205">
        <f t="shared" si="4"/>
        <v>10</v>
      </c>
      <c r="E17" s="162" t="str">
        <f t="shared" si="5"/>
        <v>Semi Finalist</v>
      </c>
      <c r="G17" s="202">
        <f t="shared" si="1"/>
        <v>195</v>
      </c>
      <c r="H17" s="201" t="s">
        <v>104</v>
      </c>
      <c r="I17" s="202">
        <v>14</v>
      </c>
      <c r="J17" s="205">
        <f t="shared" si="6"/>
        <v>10</v>
      </c>
      <c r="K17" s="162" t="str">
        <f t="shared" si="7"/>
        <v>Semi Finalist</v>
      </c>
      <c r="M17" s="202">
        <f t="shared" si="2"/>
        <v>2272</v>
      </c>
      <c r="N17" s="201" t="s">
        <v>104</v>
      </c>
      <c r="O17" s="202">
        <v>14</v>
      </c>
      <c r="P17" s="205">
        <f t="shared" si="8"/>
        <v>0</v>
      </c>
      <c r="Q17" s="162" t="str">
        <f t="shared" si="9"/>
        <v>Quarter Finalist</v>
      </c>
      <c r="S17" s="202">
        <f t="shared" si="3"/>
        <v>1124</v>
      </c>
      <c r="T17" s="201" t="s">
        <v>104</v>
      </c>
      <c r="U17" s="202">
        <v>14</v>
      </c>
      <c r="V17" s="205">
        <f t="shared" si="10"/>
        <v>20</v>
      </c>
      <c r="W17" s="162" t="str">
        <f t="shared" si="11"/>
        <v>Finalist</v>
      </c>
    </row>
    <row r="18" spans="1:23">
      <c r="A18" s="202">
        <f t="shared" si="0"/>
        <v>386</v>
      </c>
      <c r="B18" s="201" t="s">
        <v>105</v>
      </c>
      <c r="C18" s="202">
        <v>13</v>
      </c>
      <c r="D18" s="205">
        <f t="shared" si="4"/>
        <v>20</v>
      </c>
      <c r="E18" s="162" t="str">
        <f t="shared" si="5"/>
        <v>Finalist</v>
      </c>
      <c r="G18" s="202">
        <f t="shared" si="1"/>
        <v>1305</v>
      </c>
      <c r="H18" s="201" t="s">
        <v>105</v>
      </c>
      <c r="I18" s="202">
        <v>13</v>
      </c>
      <c r="J18" s="205">
        <f t="shared" si="6"/>
        <v>0</v>
      </c>
      <c r="K18" s="162" t="str">
        <f t="shared" si="7"/>
        <v>Quarter Finalist</v>
      </c>
      <c r="M18" s="202">
        <f t="shared" si="2"/>
        <v>1126</v>
      </c>
      <c r="N18" s="201" t="s">
        <v>105</v>
      </c>
      <c r="O18" s="202">
        <v>13</v>
      </c>
      <c r="P18" s="205">
        <f t="shared" si="8"/>
        <v>0</v>
      </c>
      <c r="Q18" s="162" t="str">
        <f t="shared" si="9"/>
        <v>Quarter Finalist</v>
      </c>
      <c r="S18" s="202">
        <f t="shared" si="3"/>
        <v>68</v>
      </c>
      <c r="T18" s="201" t="s">
        <v>105</v>
      </c>
      <c r="U18" s="202">
        <v>13</v>
      </c>
      <c r="V18" s="205">
        <f t="shared" si="10"/>
        <v>10</v>
      </c>
      <c r="W18" s="162" t="str">
        <f t="shared" si="11"/>
        <v>Semi Finalist</v>
      </c>
    </row>
    <row r="19" spans="1:23">
      <c r="A19" s="202">
        <f t="shared" si="0"/>
        <v>1824</v>
      </c>
      <c r="B19" s="201" t="s">
        <v>106</v>
      </c>
      <c r="C19" s="202">
        <v>12</v>
      </c>
      <c r="D19" s="205">
        <f t="shared" si="4"/>
        <v>0</v>
      </c>
      <c r="E19" s="162" t="str">
        <f t="shared" si="5"/>
        <v>Quarter Finalist</v>
      </c>
      <c r="F19" s="158"/>
      <c r="G19" s="202">
        <f t="shared" si="1"/>
        <v>1114</v>
      </c>
      <c r="H19" s="201" t="s">
        <v>106</v>
      </c>
      <c r="I19" s="202">
        <v>12</v>
      </c>
      <c r="J19" s="205">
        <f t="shared" si="6"/>
        <v>10</v>
      </c>
      <c r="K19" s="162" t="str">
        <f t="shared" si="7"/>
        <v>Semi Finalist</v>
      </c>
      <c r="L19" s="158"/>
      <c r="M19" s="202">
        <f t="shared" si="2"/>
        <v>1712</v>
      </c>
      <c r="N19" s="201" t="s">
        <v>106</v>
      </c>
      <c r="O19" s="202">
        <v>12</v>
      </c>
      <c r="P19" s="205">
        <f t="shared" si="8"/>
        <v>10</v>
      </c>
      <c r="Q19" s="162" t="str">
        <f t="shared" si="9"/>
        <v>Semi Finalist</v>
      </c>
      <c r="R19" s="158"/>
      <c r="S19" s="202">
        <f t="shared" si="3"/>
        <v>247</v>
      </c>
      <c r="T19" s="201" t="s">
        <v>106</v>
      </c>
      <c r="U19" s="202">
        <v>12</v>
      </c>
      <c r="V19" s="205">
        <f t="shared" si="10"/>
        <v>0</v>
      </c>
      <c r="W19" s="162" t="str">
        <f t="shared" si="11"/>
        <v>Quarter Finalist</v>
      </c>
    </row>
    <row r="20" spans="1:23">
      <c r="A20" s="202">
        <f t="shared" si="0"/>
        <v>293</v>
      </c>
      <c r="B20" s="201" t="s">
        <v>107</v>
      </c>
      <c r="C20" s="202">
        <v>11</v>
      </c>
      <c r="D20" s="205">
        <f t="shared" si="4"/>
        <v>0</v>
      </c>
      <c r="E20" s="162" t="str">
        <f t="shared" si="5"/>
        <v>Quarter Finalist</v>
      </c>
      <c r="G20" s="202">
        <f t="shared" si="1"/>
        <v>2054</v>
      </c>
      <c r="H20" s="201" t="s">
        <v>107</v>
      </c>
      <c r="I20" s="202">
        <v>11</v>
      </c>
      <c r="J20" s="205">
        <f t="shared" si="6"/>
        <v>0</v>
      </c>
      <c r="K20" s="162" t="str">
        <f t="shared" si="7"/>
        <v>Quarter Finalist</v>
      </c>
      <c r="M20" s="202">
        <f t="shared" si="2"/>
        <v>1595</v>
      </c>
      <c r="N20" s="201" t="s">
        <v>107</v>
      </c>
      <c r="O20" s="202">
        <v>11</v>
      </c>
      <c r="P20" s="205">
        <f t="shared" si="8"/>
        <v>10</v>
      </c>
      <c r="Q20" s="162" t="str">
        <f t="shared" si="9"/>
        <v>Semi Finalist</v>
      </c>
      <c r="S20" s="202">
        <f t="shared" si="3"/>
        <v>1311</v>
      </c>
      <c r="T20" s="201" t="s">
        <v>107</v>
      </c>
      <c r="U20" s="202">
        <v>11</v>
      </c>
      <c r="V20" s="205">
        <f t="shared" si="10"/>
        <v>0</v>
      </c>
      <c r="W20" s="162" t="str">
        <f t="shared" si="11"/>
        <v>Quarter Finalist</v>
      </c>
    </row>
    <row r="21" spans="1:23">
      <c r="A21" s="202">
        <f t="shared" si="0"/>
        <v>1516</v>
      </c>
      <c r="B21" s="201" t="s">
        <v>108</v>
      </c>
      <c r="C21" s="202">
        <v>10</v>
      </c>
      <c r="D21" s="205">
        <f t="shared" si="4"/>
        <v>0</v>
      </c>
      <c r="E21" s="162" t="str">
        <f t="shared" si="5"/>
        <v>Quarter Finalist</v>
      </c>
      <c r="G21" s="202">
        <f t="shared" si="1"/>
        <v>1700</v>
      </c>
      <c r="H21" s="201" t="s">
        <v>108</v>
      </c>
      <c r="I21" s="202">
        <v>10</v>
      </c>
      <c r="J21" s="205">
        <f t="shared" si="6"/>
        <v>0</v>
      </c>
      <c r="K21" s="162" t="str">
        <f t="shared" si="7"/>
        <v>Quarter Finalist</v>
      </c>
      <c r="M21" s="202">
        <f t="shared" si="2"/>
        <v>341</v>
      </c>
      <c r="N21" s="201" t="s">
        <v>108</v>
      </c>
      <c r="O21" s="202">
        <v>10</v>
      </c>
      <c r="P21" s="205">
        <f t="shared" si="8"/>
        <v>0</v>
      </c>
      <c r="Q21" s="162" t="str">
        <f t="shared" si="9"/>
        <v>Quarter Finalist</v>
      </c>
      <c r="S21" s="202">
        <f t="shared" si="3"/>
        <v>1511</v>
      </c>
      <c r="T21" s="201" t="s">
        <v>108</v>
      </c>
      <c r="U21" s="202">
        <v>10</v>
      </c>
      <c r="V21" s="205">
        <f t="shared" si="10"/>
        <v>0</v>
      </c>
      <c r="W21" s="162" t="str">
        <f t="shared" si="11"/>
        <v>Quarter Finalist</v>
      </c>
    </row>
    <row r="22" spans="1:23" ht="13.5" thickBot="1">
      <c r="A22" s="209">
        <f t="shared" si="0"/>
        <v>1533</v>
      </c>
      <c r="B22" s="208" t="s">
        <v>109</v>
      </c>
      <c r="C22" s="209">
        <v>9</v>
      </c>
      <c r="D22" s="210">
        <f t="shared" si="4"/>
        <v>0</v>
      </c>
      <c r="E22" s="162" t="str">
        <f t="shared" si="5"/>
        <v>Quarter Finalist</v>
      </c>
      <c r="G22" s="209">
        <f t="shared" si="1"/>
        <v>2165</v>
      </c>
      <c r="H22" s="208" t="s">
        <v>109</v>
      </c>
      <c r="I22" s="209">
        <v>9</v>
      </c>
      <c r="J22" s="210">
        <f t="shared" si="6"/>
        <v>0</v>
      </c>
      <c r="K22" s="162" t="str">
        <f t="shared" si="7"/>
        <v>Quarter Finalist</v>
      </c>
      <c r="M22" s="209">
        <f t="shared" si="2"/>
        <v>65</v>
      </c>
      <c r="N22" s="208" t="s">
        <v>109</v>
      </c>
      <c r="O22" s="209">
        <v>9</v>
      </c>
      <c r="P22" s="210">
        <f t="shared" si="8"/>
        <v>20</v>
      </c>
      <c r="Q22" s="162" t="str">
        <f t="shared" si="9"/>
        <v>Finalist</v>
      </c>
      <c r="S22" s="209">
        <f t="shared" si="3"/>
        <v>190</v>
      </c>
      <c r="T22" s="208" t="s">
        <v>109</v>
      </c>
      <c r="U22" s="209">
        <v>9</v>
      </c>
      <c r="V22" s="210">
        <f t="shared" si="10"/>
        <v>30</v>
      </c>
      <c r="W22" s="162" t="str">
        <f t="shared" si="11"/>
        <v>Winner</v>
      </c>
    </row>
    <row r="23" spans="1:23">
      <c r="A23" s="202">
        <f t="shared" ref="A23:A30" si="12">C2</f>
        <v>254</v>
      </c>
      <c r="B23" s="201" t="s">
        <v>110</v>
      </c>
      <c r="C23" s="202">
        <v>16</v>
      </c>
      <c r="D23" s="205">
        <f t="shared" si="4"/>
        <v>10</v>
      </c>
      <c r="E23" t="str">
        <f t="shared" ref="E23:E30" si="13">E15</f>
        <v>Semi Finalist</v>
      </c>
      <c r="G23" s="202">
        <f t="shared" ref="G23:G30" si="14">I2</f>
        <v>67</v>
      </c>
      <c r="H23" s="201" t="s">
        <v>110</v>
      </c>
      <c r="I23" s="202">
        <v>16</v>
      </c>
      <c r="J23" s="205">
        <f t="shared" si="6"/>
        <v>20</v>
      </c>
      <c r="K23" t="str">
        <f t="shared" ref="K23:K30" si="15">K15</f>
        <v>Finalist</v>
      </c>
      <c r="M23" s="202">
        <f t="shared" ref="M23:M30" si="16">O2</f>
        <v>25</v>
      </c>
      <c r="N23" s="201" t="s">
        <v>110</v>
      </c>
      <c r="O23" s="202">
        <v>16</v>
      </c>
      <c r="P23" s="205">
        <f t="shared" si="8"/>
        <v>0</v>
      </c>
      <c r="Q23" t="str">
        <f t="shared" ref="Q23:Q30" si="17">Q15</f>
        <v>Quarter Finalist</v>
      </c>
      <c r="S23" s="202">
        <f t="shared" ref="S23:S30" si="18">U2</f>
        <v>33</v>
      </c>
      <c r="T23" s="201" t="s">
        <v>110</v>
      </c>
      <c r="U23" s="202">
        <v>16</v>
      </c>
      <c r="V23" s="205">
        <f t="shared" si="10"/>
        <v>0</v>
      </c>
      <c r="W23" t="str">
        <f t="shared" ref="W23:W30" si="19">W15</f>
        <v>Quarter Finalist</v>
      </c>
    </row>
    <row r="24" spans="1:23">
      <c r="A24" s="202">
        <f t="shared" si="12"/>
        <v>71</v>
      </c>
      <c r="B24" s="201" t="s">
        <v>111</v>
      </c>
      <c r="C24" s="202">
        <v>15</v>
      </c>
      <c r="D24" s="205">
        <f t="shared" si="4"/>
        <v>30</v>
      </c>
      <c r="E24" t="str">
        <f t="shared" si="13"/>
        <v>Winner</v>
      </c>
      <c r="G24" s="202">
        <f t="shared" si="14"/>
        <v>910</v>
      </c>
      <c r="H24" s="201" t="s">
        <v>111</v>
      </c>
      <c r="I24" s="202">
        <v>15</v>
      </c>
      <c r="J24" s="205">
        <f t="shared" si="6"/>
        <v>30</v>
      </c>
      <c r="K24" t="str">
        <f t="shared" si="15"/>
        <v>Winner</v>
      </c>
      <c r="M24" s="202">
        <f t="shared" si="16"/>
        <v>1902</v>
      </c>
      <c r="N24" s="201" t="s">
        <v>111</v>
      </c>
      <c r="O24" s="202">
        <v>15</v>
      </c>
      <c r="P24" s="205">
        <f t="shared" si="8"/>
        <v>30</v>
      </c>
      <c r="Q24" t="str">
        <f t="shared" si="17"/>
        <v>Winner</v>
      </c>
      <c r="S24" s="202">
        <f t="shared" si="18"/>
        <v>148</v>
      </c>
      <c r="T24" s="201" t="s">
        <v>111</v>
      </c>
      <c r="U24" s="202">
        <v>15</v>
      </c>
      <c r="V24" s="205">
        <f t="shared" si="10"/>
        <v>10</v>
      </c>
      <c r="W24" t="str">
        <f t="shared" si="19"/>
        <v>Semi Finalist</v>
      </c>
    </row>
    <row r="25" spans="1:23">
      <c r="A25" s="202">
        <f t="shared" si="12"/>
        <v>27</v>
      </c>
      <c r="B25" s="201" t="s">
        <v>112</v>
      </c>
      <c r="C25" s="202">
        <v>14</v>
      </c>
      <c r="D25" s="205">
        <f t="shared" si="4"/>
        <v>10</v>
      </c>
      <c r="E25" t="str">
        <f t="shared" si="13"/>
        <v>Semi Finalist</v>
      </c>
      <c r="G25" s="202">
        <f t="shared" si="14"/>
        <v>121</v>
      </c>
      <c r="H25" s="201" t="s">
        <v>112</v>
      </c>
      <c r="I25" s="202">
        <v>14</v>
      </c>
      <c r="J25" s="205">
        <f t="shared" si="6"/>
        <v>10</v>
      </c>
      <c r="K25" t="str">
        <f t="shared" si="15"/>
        <v>Semi Finalist</v>
      </c>
      <c r="M25" s="202">
        <f t="shared" si="16"/>
        <v>45</v>
      </c>
      <c r="N25" s="201" t="s">
        <v>112</v>
      </c>
      <c r="O25" s="202">
        <v>14</v>
      </c>
      <c r="P25" s="205">
        <f t="shared" si="8"/>
        <v>0</v>
      </c>
      <c r="Q25" t="str">
        <f t="shared" si="17"/>
        <v>Quarter Finalist</v>
      </c>
      <c r="S25" s="202">
        <f t="shared" si="18"/>
        <v>1592</v>
      </c>
      <c r="T25" s="201" t="s">
        <v>112</v>
      </c>
      <c r="U25" s="202">
        <v>14</v>
      </c>
      <c r="V25" s="205">
        <f t="shared" si="10"/>
        <v>20</v>
      </c>
      <c r="W25" t="str">
        <f t="shared" si="19"/>
        <v>Finalist</v>
      </c>
    </row>
    <row r="26" spans="1:23">
      <c r="A26" s="202">
        <f t="shared" si="12"/>
        <v>85</v>
      </c>
      <c r="B26" s="201" t="s">
        <v>113</v>
      </c>
      <c r="C26" s="202">
        <v>13</v>
      </c>
      <c r="D26" s="205">
        <f t="shared" si="4"/>
        <v>20</v>
      </c>
      <c r="E26" t="str">
        <f t="shared" si="13"/>
        <v>Finalist</v>
      </c>
      <c r="G26" s="202">
        <f t="shared" si="14"/>
        <v>176</v>
      </c>
      <c r="H26" s="201" t="s">
        <v>113</v>
      </c>
      <c r="I26" s="202">
        <v>13</v>
      </c>
      <c r="J26" s="205">
        <f t="shared" si="6"/>
        <v>0</v>
      </c>
      <c r="K26" t="str">
        <f t="shared" si="15"/>
        <v>Quarter Finalist</v>
      </c>
      <c r="M26" s="202">
        <f t="shared" si="16"/>
        <v>229</v>
      </c>
      <c r="N26" s="201" t="s">
        <v>113</v>
      </c>
      <c r="O26" s="202">
        <v>13</v>
      </c>
      <c r="P26" s="205">
        <f t="shared" si="8"/>
        <v>0</v>
      </c>
      <c r="Q26" t="str">
        <f t="shared" si="17"/>
        <v>Quarter Finalist</v>
      </c>
      <c r="S26" s="202">
        <f t="shared" si="18"/>
        <v>111</v>
      </c>
      <c r="T26" s="201" t="s">
        <v>113</v>
      </c>
      <c r="U26" s="202">
        <v>13</v>
      </c>
      <c r="V26" s="205">
        <f t="shared" si="10"/>
        <v>10</v>
      </c>
      <c r="W26" t="str">
        <f t="shared" si="19"/>
        <v>Semi Finalist</v>
      </c>
    </row>
    <row r="27" spans="1:23">
      <c r="A27" s="202">
        <f t="shared" si="12"/>
        <v>175</v>
      </c>
      <c r="B27" s="201" t="s">
        <v>114</v>
      </c>
      <c r="C27" s="202">
        <v>12</v>
      </c>
      <c r="D27" s="205">
        <f t="shared" si="4"/>
        <v>0</v>
      </c>
      <c r="E27" t="str">
        <f t="shared" si="13"/>
        <v>Quarter Finalist</v>
      </c>
      <c r="G27" s="202">
        <f t="shared" si="14"/>
        <v>469</v>
      </c>
      <c r="H27" s="201" t="s">
        <v>114</v>
      </c>
      <c r="I27" s="202">
        <v>12</v>
      </c>
      <c r="J27" s="205">
        <f t="shared" si="6"/>
        <v>10</v>
      </c>
      <c r="K27" t="str">
        <f t="shared" si="15"/>
        <v>Semi Finalist</v>
      </c>
      <c r="M27" s="202">
        <f t="shared" si="16"/>
        <v>2056</v>
      </c>
      <c r="N27" s="201" t="s">
        <v>114</v>
      </c>
      <c r="O27" s="202">
        <v>12</v>
      </c>
      <c r="P27" s="205">
        <f t="shared" si="8"/>
        <v>10</v>
      </c>
      <c r="Q27" t="str">
        <f t="shared" si="17"/>
        <v>Semi Finalist</v>
      </c>
      <c r="S27" s="202">
        <f t="shared" si="18"/>
        <v>1038</v>
      </c>
      <c r="T27" s="201" t="s">
        <v>114</v>
      </c>
      <c r="U27" s="202">
        <v>12</v>
      </c>
      <c r="V27" s="205">
        <f t="shared" si="10"/>
        <v>0</v>
      </c>
      <c r="W27" t="str">
        <f t="shared" si="19"/>
        <v>Quarter Finalist</v>
      </c>
    </row>
    <row r="28" spans="1:23">
      <c r="A28" s="202">
        <f t="shared" si="12"/>
        <v>100</v>
      </c>
      <c r="B28" s="201" t="s">
        <v>115</v>
      </c>
      <c r="C28" s="202">
        <v>11</v>
      </c>
      <c r="D28" s="205">
        <f t="shared" si="4"/>
        <v>0</v>
      </c>
      <c r="E28" t="str">
        <f t="shared" si="13"/>
        <v>Quarter Finalist</v>
      </c>
      <c r="G28" s="202">
        <f t="shared" si="14"/>
        <v>558</v>
      </c>
      <c r="H28" s="201" t="s">
        <v>115</v>
      </c>
      <c r="I28" s="202">
        <v>11</v>
      </c>
      <c r="J28" s="205">
        <f t="shared" si="6"/>
        <v>0</v>
      </c>
      <c r="K28" t="str">
        <f t="shared" si="15"/>
        <v>Quarter Finalist</v>
      </c>
      <c r="M28" s="202">
        <f t="shared" si="16"/>
        <v>116</v>
      </c>
      <c r="N28" s="201" t="s">
        <v>115</v>
      </c>
      <c r="O28" s="202">
        <v>11</v>
      </c>
      <c r="P28" s="205">
        <f t="shared" si="8"/>
        <v>10</v>
      </c>
      <c r="Q28" t="str">
        <f t="shared" si="17"/>
        <v>Semi Finalist</v>
      </c>
      <c r="S28" s="202">
        <f t="shared" si="18"/>
        <v>1369</v>
      </c>
      <c r="T28" s="201" t="s">
        <v>115</v>
      </c>
      <c r="U28" s="202">
        <v>11</v>
      </c>
      <c r="V28" s="205">
        <f t="shared" si="10"/>
        <v>0</v>
      </c>
      <c r="W28" t="str">
        <f t="shared" si="19"/>
        <v>Quarter Finalist</v>
      </c>
    </row>
    <row r="29" spans="1:23">
      <c r="A29" s="202">
        <f t="shared" si="12"/>
        <v>364</v>
      </c>
      <c r="B29" s="201" t="s">
        <v>116</v>
      </c>
      <c r="C29" s="202">
        <v>10</v>
      </c>
      <c r="D29" s="205">
        <f t="shared" si="4"/>
        <v>0</v>
      </c>
      <c r="E29" t="str">
        <f t="shared" si="13"/>
        <v>Quarter Finalist</v>
      </c>
      <c r="F29" s="158"/>
      <c r="G29" s="202">
        <f t="shared" si="14"/>
        <v>234</v>
      </c>
      <c r="H29" s="201" t="s">
        <v>116</v>
      </c>
      <c r="I29" s="202">
        <v>10</v>
      </c>
      <c r="J29" s="205">
        <f t="shared" si="6"/>
        <v>0</v>
      </c>
      <c r="K29" t="str">
        <f t="shared" si="15"/>
        <v>Quarter Finalist</v>
      </c>
      <c r="L29" s="158"/>
      <c r="M29" s="202">
        <f t="shared" si="16"/>
        <v>56</v>
      </c>
      <c r="N29" s="201" t="s">
        <v>116</v>
      </c>
      <c r="O29" s="202">
        <v>10</v>
      </c>
      <c r="P29" s="205">
        <f t="shared" si="8"/>
        <v>0</v>
      </c>
      <c r="Q29" t="str">
        <f t="shared" si="17"/>
        <v>Quarter Finalist</v>
      </c>
      <c r="R29" s="158"/>
      <c r="S29" s="202">
        <f t="shared" si="18"/>
        <v>537</v>
      </c>
      <c r="T29" s="201" t="s">
        <v>116</v>
      </c>
      <c r="U29" s="202">
        <v>10</v>
      </c>
      <c r="V29" s="205">
        <f t="shared" si="10"/>
        <v>0</v>
      </c>
      <c r="W29" t="str">
        <f t="shared" si="19"/>
        <v>Quarter Finalist</v>
      </c>
    </row>
    <row r="30" spans="1:23" ht="13.5" thickBot="1">
      <c r="A30" s="209">
        <f t="shared" si="12"/>
        <v>47</v>
      </c>
      <c r="B30" s="208" t="s">
        <v>117</v>
      </c>
      <c r="C30" s="209">
        <v>9</v>
      </c>
      <c r="D30" s="210">
        <f t="shared" si="4"/>
        <v>0</v>
      </c>
      <c r="E30" t="str">
        <f t="shared" si="13"/>
        <v>Quarter Finalist</v>
      </c>
      <c r="G30" s="209">
        <f t="shared" si="14"/>
        <v>60</v>
      </c>
      <c r="H30" s="208" t="s">
        <v>117</v>
      </c>
      <c r="I30" s="209">
        <v>9</v>
      </c>
      <c r="J30" s="210">
        <f t="shared" si="6"/>
        <v>0</v>
      </c>
      <c r="K30" t="str">
        <f t="shared" si="15"/>
        <v>Quarter Finalist</v>
      </c>
      <c r="M30" s="209">
        <f t="shared" si="16"/>
        <v>503</v>
      </c>
      <c r="N30" s="208" t="s">
        <v>117</v>
      </c>
      <c r="O30" s="209">
        <v>9</v>
      </c>
      <c r="P30" s="210">
        <f t="shared" si="8"/>
        <v>20</v>
      </c>
      <c r="Q30" t="str">
        <f t="shared" si="17"/>
        <v>Finalist</v>
      </c>
      <c r="S30" s="209">
        <f t="shared" si="18"/>
        <v>987</v>
      </c>
      <c r="T30" s="208" t="s">
        <v>117</v>
      </c>
      <c r="U30" s="209">
        <v>9</v>
      </c>
      <c r="V30" s="210">
        <f t="shared" si="10"/>
        <v>30</v>
      </c>
      <c r="W30" t="str">
        <f t="shared" si="19"/>
        <v>Winner</v>
      </c>
    </row>
    <row r="31" spans="1:23">
      <c r="A31" s="202">
        <f>D9</f>
        <v>768</v>
      </c>
      <c r="B31" s="201" t="s">
        <v>118</v>
      </c>
      <c r="C31" s="202">
        <v>8</v>
      </c>
      <c r="D31" s="205">
        <f t="shared" si="4"/>
        <v>0</v>
      </c>
      <c r="E31" t="str">
        <f>E22</f>
        <v>Quarter Finalist</v>
      </c>
      <c r="G31" s="202">
        <f>J9</f>
        <v>1087</v>
      </c>
      <c r="H31" s="201" t="s">
        <v>118</v>
      </c>
      <c r="I31" s="202">
        <v>8</v>
      </c>
      <c r="J31" s="205">
        <f t="shared" si="6"/>
        <v>0</v>
      </c>
      <c r="K31" t="str">
        <f>K22</f>
        <v>Quarter Finalist</v>
      </c>
      <c r="M31" s="202">
        <f>P9</f>
        <v>79</v>
      </c>
      <c r="N31" s="201" t="s">
        <v>118</v>
      </c>
      <c r="O31" s="202">
        <v>8</v>
      </c>
      <c r="P31" s="205">
        <f t="shared" si="8"/>
        <v>20</v>
      </c>
      <c r="Q31" t="str">
        <f>Q22</f>
        <v>Finalist</v>
      </c>
      <c r="S31" s="202">
        <f>V9</f>
        <v>177</v>
      </c>
      <c r="T31" s="201" t="s">
        <v>118</v>
      </c>
      <c r="U31" s="202">
        <v>8</v>
      </c>
      <c r="V31" s="205">
        <f t="shared" si="10"/>
        <v>30</v>
      </c>
      <c r="W31" t="str">
        <f>W22</f>
        <v>Winner</v>
      </c>
    </row>
    <row r="32" spans="1:23">
      <c r="A32" s="202">
        <f>D8</f>
        <v>1501</v>
      </c>
      <c r="B32" s="201" t="s">
        <v>119</v>
      </c>
      <c r="C32" s="202">
        <v>7</v>
      </c>
      <c r="D32" s="205">
        <f t="shared" si="4"/>
        <v>0</v>
      </c>
      <c r="E32" t="str">
        <f>E21</f>
        <v>Quarter Finalist</v>
      </c>
      <c r="G32" s="202">
        <f>J8</f>
        <v>118</v>
      </c>
      <c r="H32" s="201" t="s">
        <v>119</v>
      </c>
      <c r="I32" s="202">
        <v>7</v>
      </c>
      <c r="J32" s="205">
        <f t="shared" si="6"/>
        <v>0</v>
      </c>
      <c r="K32" t="str">
        <f>K21</f>
        <v>Quarter Finalist</v>
      </c>
      <c r="M32" s="202">
        <f>P8</f>
        <v>279</v>
      </c>
      <c r="N32" s="201" t="s">
        <v>119</v>
      </c>
      <c r="O32" s="202">
        <v>7</v>
      </c>
      <c r="P32" s="205">
        <f t="shared" si="8"/>
        <v>0</v>
      </c>
      <c r="Q32" t="str">
        <f>Q21</f>
        <v>Quarter Finalist</v>
      </c>
      <c r="S32" s="202">
        <f>V8</f>
        <v>39</v>
      </c>
      <c r="T32" s="201" t="s">
        <v>119</v>
      </c>
      <c r="U32" s="202">
        <v>7</v>
      </c>
      <c r="V32" s="205">
        <f t="shared" si="10"/>
        <v>0</v>
      </c>
      <c r="W32" t="str">
        <f>W21</f>
        <v>Quarter Finalist</v>
      </c>
    </row>
    <row r="33" spans="1:23">
      <c r="A33" s="202">
        <f>D7</f>
        <v>2062</v>
      </c>
      <c r="B33" s="201" t="s">
        <v>120</v>
      </c>
      <c r="C33" s="202">
        <v>6</v>
      </c>
      <c r="D33" s="205">
        <f t="shared" si="4"/>
        <v>0</v>
      </c>
      <c r="E33" t="str">
        <f>E20</f>
        <v>Quarter Finalist</v>
      </c>
      <c r="G33" s="202">
        <f>J7</f>
        <v>365</v>
      </c>
      <c r="H33" s="201" t="s">
        <v>120</v>
      </c>
      <c r="I33" s="202">
        <v>6</v>
      </c>
      <c r="J33" s="205">
        <f t="shared" si="6"/>
        <v>0</v>
      </c>
      <c r="K33" t="str">
        <f>K20</f>
        <v>Quarter Finalist</v>
      </c>
      <c r="M33" s="202">
        <f>P7</f>
        <v>93</v>
      </c>
      <c r="N33" s="201" t="s">
        <v>120</v>
      </c>
      <c r="O33" s="202">
        <v>6</v>
      </c>
      <c r="P33" s="205">
        <f t="shared" si="8"/>
        <v>10</v>
      </c>
      <c r="Q33" t="str">
        <f>Q20</f>
        <v>Semi Finalist</v>
      </c>
      <c r="S33" s="202">
        <f>V7</f>
        <v>181</v>
      </c>
      <c r="T33" s="201" t="s">
        <v>120</v>
      </c>
      <c r="U33" s="202">
        <v>6</v>
      </c>
      <c r="V33" s="205">
        <f t="shared" si="10"/>
        <v>0</v>
      </c>
      <c r="W33" t="str">
        <f>W20</f>
        <v>Quarter Finalist</v>
      </c>
    </row>
    <row r="34" spans="1:23">
      <c r="A34" s="202">
        <f>D6</f>
        <v>1153</v>
      </c>
      <c r="B34" s="201" t="s">
        <v>121</v>
      </c>
      <c r="C34" s="202">
        <v>5</v>
      </c>
      <c r="D34" s="205">
        <f t="shared" si="4"/>
        <v>0</v>
      </c>
      <c r="E34" t="str">
        <f>E19</f>
        <v>Quarter Finalist</v>
      </c>
      <c r="G34" s="202">
        <f>J6</f>
        <v>1523</v>
      </c>
      <c r="H34" s="201" t="s">
        <v>121</v>
      </c>
      <c r="I34" s="202">
        <v>5</v>
      </c>
      <c r="J34" s="205">
        <f t="shared" si="6"/>
        <v>10</v>
      </c>
      <c r="K34" t="str">
        <f>K19</f>
        <v>Semi Finalist</v>
      </c>
      <c r="M34" s="202">
        <f>P6</f>
        <v>703</v>
      </c>
      <c r="N34" s="201" t="s">
        <v>121</v>
      </c>
      <c r="O34" s="202">
        <v>5</v>
      </c>
      <c r="P34" s="205">
        <f t="shared" si="8"/>
        <v>10</v>
      </c>
      <c r="Q34" t="str">
        <f>Q19</f>
        <v>Semi Finalist</v>
      </c>
      <c r="S34" s="202">
        <f>V6</f>
        <v>811</v>
      </c>
      <c r="T34" s="201" t="s">
        <v>121</v>
      </c>
      <c r="U34" s="202">
        <v>5</v>
      </c>
      <c r="V34" s="205">
        <f t="shared" si="10"/>
        <v>0</v>
      </c>
      <c r="W34" t="str">
        <f>W19</f>
        <v>Quarter Finalist</v>
      </c>
    </row>
    <row r="35" spans="1:23">
      <c r="A35" s="202">
        <f>D5</f>
        <v>107</v>
      </c>
      <c r="B35" s="201" t="s">
        <v>122</v>
      </c>
      <c r="C35" s="202">
        <v>4</v>
      </c>
      <c r="D35" s="205">
        <f t="shared" si="4"/>
        <v>20</v>
      </c>
      <c r="E35" t="str">
        <f>E26</f>
        <v>Finalist</v>
      </c>
      <c r="G35" s="202">
        <f>J5</f>
        <v>2166</v>
      </c>
      <c r="H35" s="201" t="s">
        <v>122</v>
      </c>
      <c r="I35" s="202">
        <v>4</v>
      </c>
      <c r="J35" s="205">
        <f t="shared" si="6"/>
        <v>0</v>
      </c>
      <c r="K35" t="str">
        <f>K26</f>
        <v>Quarter Finalist</v>
      </c>
      <c r="M35" s="202">
        <f>P5</f>
        <v>191</v>
      </c>
      <c r="N35" s="201" t="s">
        <v>122</v>
      </c>
      <c r="O35" s="202">
        <v>4</v>
      </c>
      <c r="P35" s="205">
        <f t="shared" si="8"/>
        <v>0</v>
      </c>
      <c r="Q35" t="str">
        <f>Q26</f>
        <v>Quarter Finalist</v>
      </c>
      <c r="S35" s="202">
        <f>V5</f>
        <v>2068</v>
      </c>
      <c r="T35" s="201" t="s">
        <v>122</v>
      </c>
      <c r="U35" s="202">
        <v>4</v>
      </c>
      <c r="V35" s="205">
        <f t="shared" si="10"/>
        <v>10</v>
      </c>
      <c r="W35" t="str">
        <f>W26</f>
        <v>Semi Finalist</v>
      </c>
    </row>
    <row r="36" spans="1:23">
      <c r="A36" s="202">
        <f>D4</f>
        <v>223</v>
      </c>
      <c r="B36" s="201" t="s">
        <v>123</v>
      </c>
      <c r="C36" s="202">
        <v>3</v>
      </c>
      <c r="D36" s="205">
        <f t="shared" si="4"/>
        <v>10</v>
      </c>
      <c r="E36" t="str">
        <f>E25</f>
        <v>Semi Finalist</v>
      </c>
      <c r="G36" s="202">
        <f>J4</f>
        <v>126</v>
      </c>
      <c r="H36" s="201" t="s">
        <v>123</v>
      </c>
      <c r="I36" s="202">
        <v>3</v>
      </c>
      <c r="J36" s="205">
        <f t="shared" si="6"/>
        <v>10</v>
      </c>
      <c r="K36" t="str">
        <f>K25</f>
        <v>Semi Finalist</v>
      </c>
      <c r="M36" s="202">
        <f>P4</f>
        <v>217</v>
      </c>
      <c r="N36" s="201" t="s">
        <v>123</v>
      </c>
      <c r="O36" s="202">
        <v>3</v>
      </c>
      <c r="P36" s="205">
        <f t="shared" si="8"/>
        <v>0</v>
      </c>
      <c r="Q36" t="str">
        <f>Q25</f>
        <v>Quarter Finalist</v>
      </c>
      <c r="S36" s="202">
        <f>V4</f>
        <v>1816</v>
      </c>
      <c r="T36" s="201" t="s">
        <v>123</v>
      </c>
      <c r="U36" s="202">
        <v>3</v>
      </c>
      <c r="V36" s="205">
        <f t="shared" si="10"/>
        <v>20</v>
      </c>
      <c r="W36" t="str">
        <f>W25</f>
        <v>Finalist</v>
      </c>
    </row>
    <row r="37" spans="1:23">
      <c r="A37" s="202">
        <f>D3</f>
        <v>179</v>
      </c>
      <c r="B37" s="201" t="s">
        <v>124</v>
      </c>
      <c r="C37" s="202">
        <v>2</v>
      </c>
      <c r="D37" s="205">
        <f t="shared" si="4"/>
        <v>30</v>
      </c>
      <c r="E37" t="str">
        <f>E24</f>
        <v>Winner</v>
      </c>
      <c r="G37" s="202">
        <f>J3</f>
        <v>1270</v>
      </c>
      <c r="H37" s="201" t="s">
        <v>124</v>
      </c>
      <c r="I37" s="202">
        <v>2</v>
      </c>
      <c r="J37" s="205">
        <f t="shared" si="6"/>
        <v>30</v>
      </c>
      <c r="K37" t="str">
        <f>K24</f>
        <v>Winner</v>
      </c>
      <c r="M37" s="202">
        <f>P3</f>
        <v>1319</v>
      </c>
      <c r="N37" s="201" t="s">
        <v>124</v>
      </c>
      <c r="O37" s="202">
        <v>2</v>
      </c>
      <c r="P37" s="205">
        <f t="shared" si="8"/>
        <v>30</v>
      </c>
      <c r="Q37" t="str">
        <f>Q24</f>
        <v>Winner</v>
      </c>
      <c r="S37" s="202">
        <f>V3</f>
        <v>1102</v>
      </c>
      <c r="T37" s="201" t="s">
        <v>124</v>
      </c>
      <c r="U37" s="202">
        <v>2</v>
      </c>
      <c r="V37" s="205">
        <f t="shared" si="10"/>
        <v>10</v>
      </c>
      <c r="W37" t="str">
        <f>W24</f>
        <v>Semi Finalist</v>
      </c>
    </row>
    <row r="38" spans="1:23" ht="13.5" thickBot="1">
      <c r="A38" s="209">
        <f>D2</f>
        <v>997</v>
      </c>
      <c r="B38" s="208" t="s">
        <v>125</v>
      </c>
      <c r="C38" s="209">
        <v>1</v>
      </c>
      <c r="D38" s="210">
        <f t="shared" si="4"/>
        <v>10</v>
      </c>
      <c r="E38" t="str">
        <f>E23</f>
        <v>Semi Finalist</v>
      </c>
      <c r="G38" s="209">
        <f>J2</f>
        <v>48</v>
      </c>
      <c r="H38" s="208" t="s">
        <v>125</v>
      </c>
      <c r="I38" s="209">
        <v>1</v>
      </c>
      <c r="J38" s="210">
        <f t="shared" si="6"/>
        <v>20</v>
      </c>
      <c r="K38" t="str">
        <f>K23</f>
        <v>Finalist</v>
      </c>
      <c r="M38" s="209">
        <f>P2</f>
        <v>488</v>
      </c>
      <c r="N38" s="208" t="s">
        <v>125</v>
      </c>
      <c r="O38" s="209">
        <v>1</v>
      </c>
      <c r="P38" s="210">
        <f t="shared" si="8"/>
        <v>0</v>
      </c>
      <c r="Q38" t="str">
        <f>Q23</f>
        <v>Quarter Finalist</v>
      </c>
      <c r="S38" s="209">
        <f>V2</f>
        <v>1503</v>
      </c>
      <c r="T38" s="208" t="s">
        <v>125</v>
      </c>
      <c r="U38" s="209">
        <v>1</v>
      </c>
      <c r="V38" s="210">
        <f t="shared" si="10"/>
        <v>0</v>
      </c>
      <c r="W38" t="str">
        <f>W23</f>
        <v>Quarter Finalist</v>
      </c>
    </row>
    <row r="39" spans="1:23">
      <c r="C39" s="260">
        <f>SUM(C15:C38)</f>
        <v>236</v>
      </c>
      <c r="D39" s="260">
        <f>SUM(D15:D38)</f>
        <v>210</v>
      </c>
      <c r="I39" s="260">
        <f>SUM(I15:I38)</f>
        <v>236</v>
      </c>
      <c r="J39" s="260">
        <f>SUM(J15:J38)</f>
        <v>210</v>
      </c>
      <c r="O39" s="260">
        <f>SUM(O15:O38)</f>
        <v>236</v>
      </c>
      <c r="P39" s="260">
        <f>SUM(P15:P38)</f>
        <v>210</v>
      </c>
      <c r="U39" s="260">
        <f>SUM(U15:U38)</f>
        <v>236</v>
      </c>
      <c r="V39" s="260">
        <f>SUM(V15:V38)</f>
        <v>210</v>
      </c>
    </row>
    <row r="43" spans="1:23" ht="13.5" thickBot="1"/>
    <row r="44" spans="1:23">
      <c r="A44">
        <v>25</v>
      </c>
      <c r="B44" s="199">
        <v>16</v>
      </c>
    </row>
    <row r="45" spans="1:23">
      <c r="A45">
        <v>27</v>
      </c>
      <c r="B45" s="202">
        <v>14</v>
      </c>
    </row>
    <row r="46" spans="1:23">
      <c r="A46">
        <v>33</v>
      </c>
      <c r="B46" s="202">
        <v>16</v>
      </c>
    </row>
    <row r="47" spans="1:23">
      <c r="A47">
        <v>39</v>
      </c>
      <c r="B47" s="202">
        <v>7</v>
      </c>
    </row>
    <row r="48" spans="1:23">
      <c r="A48">
        <v>45</v>
      </c>
      <c r="B48" s="202">
        <v>14</v>
      </c>
    </row>
    <row r="49" spans="1:2">
      <c r="A49">
        <v>47</v>
      </c>
      <c r="B49" s="202">
        <v>9</v>
      </c>
    </row>
    <row r="50" spans="1:2">
      <c r="A50">
        <v>48</v>
      </c>
      <c r="B50" s="202">
        <v>1</v>
      </c>
    </row>
    <row r="51" spans="1:2" ht="13.5" thickBot="1">
      <c r="A51">
        <v>56</v>
      </c>
      <c r="B51" s="209">
        <v>10</v>
      </c>
    </row>
    <row r="52" spans="1:2">
      <c r="A52">
        <v>60</v>
      </c>
      <c r="B52" s="202">
        <v>9</v>
      </c>
    </row>
    <row r="53" spans="1:2">
      <c r="A53">
        <v>65</v>
      </c>
      <c r="B53" s="202">
        <v>9</v>
      </c>
    </row>
    <row r="54" spans="1:2">
      <c r="A54">
        <v>67</v>
      </c>
      <c r="B54" s="202">
        <v>16</v>
      </c>
    </row>
    <row r="55" spans="1:2">
      <c r="A55">
        <v>68</v>
      </c>
      <c r="B55" s="202">
        <v>13</v>
      </c>
    </row>
    <row r="56" spans="1:2">
      <c r="A56">
        <v>71</v>
      </c>
      <c r="B56" s="202">
        <v>15</v>
      </c>
    </row>
    <row r="57" spans="1:2">
      <c r="A57">
        <v>79</v>
      </c>
      <c r="B57" s="202">
        <v>8</v>
      </c>
    </row>
    <row r="58" spans="1:2">
      <c r="A58">
        <v>85</v>
      </c>
      <c r="B58" s="202">
        <v>13</v>
      </c>
    </row>
    <row r="59" spans="1:2" ht="13.5" thickBot="1">
      <c r="A59">
        <v>93</v>
      </c>
      <c r="B59" s="209">
        <v>6</v>
      </c>
    </row>
    <row r="60" spans="1:2">
      <c r="A60">
        <v>100</v>
      </c>
      <c r="B60" s="202">
        <v>11</v>
      </c>
    </row>
    <row r="61" spans="1:2">
      <c r="A61">
        <v>107</v>
      </c>
      <c r="B61" s="202">
        <v>4</v>
      </c>
    </row>
    <row r="62" spans="1:2">
      <c r="A62">
        <v>111</v>
      </c>
      <c r="B62" s="202">
        <v>13</v>
      </c>
    </row>
    <row r="63" spans="1:2">
      <c r="A63">
        <v>116</v>
      </c>
      <c r="B63" s="202">
        <v>11</v>
      </c>
    </row>
    <row r="64" spans="1:2">
      <c r="A64">
        <v>118</v>
      </c>
      <c r="B64" s="202">
        <v>7</v>
      </c>
    </row>
    <row r="65" spans="1:2">
      <c r="A65">
        <v>121</v>
      </c>
      <c r="B65" s="202">
        <v>14</v>
      </c>
    </row>
    <row r="66" spans="1:2">
      <c r="A66">
        <v>126</v>
      </c>
      <c r="B66" s="202">
        <v>3</v>
      </c>
    </row>
    <row r="67" spans="1:2" ht="13.5" thickBot="1">
      <c r="A67">
        <v>148</v>
      </c>
      <c r="B67" s="209">
        <v>15</v>
      </c>
    </row>
    <row r="68" spans="1:2">
      <c r="A68">
        <v>173</v>
      </c>
      <c r="B68" s="199">
        <v>15</v>
      </c>
    </row>
    <row r="69" spans="1:2">
      <c r="A69">
        <v>175</v>
      </c>
      <c r="B69" s="202">
        <v>12</v>
      </c>
    </row>
    <row r="70" spans="1:2">
      <c r="A70">
        <v>176</v>
      </c>
      <c r="B70" s="202">
        <v>13</v>
      </c>
    </row>
    <row r="71" spans="1:2">
      <c r="A71">
        <v>177</v>
      </c>
      <c r="B71" s="202">
        <v>8</v>
      </c>
    </row>
    <row r="72" spans="1:2">
      <c r="A72">
        <v>179</v>
      </c>
      <c r="B72" s="202">
        <v>2</v>
      </c>
    </row>
    <row r="73" spans="1:2">
      <c r="A73">
        <v>181</v>
      </c>
      <c r="B73" s="202">
        <v>6</v>
      </c>
    </row>
    <row r="74" spans="1:2">
      <c r="A74">
        <v>190</v>
      </c>
      <c r="B74" s="202">
        <v>9</v>
      </c>
    </row>
    <row r="75" spans="1:2" ht="13.5" thickBot="1">
      <c r="A75">
        <v>191</v>
      </c>
      <c r="B75" s="209">
        <v>4</v>
      </c>
    </row>
    <row r="76" spans="1:2">
      <c r="A76">
        <v>195</v>
      </c>
      <c r="B76" s="202">
        <v>14</v>
      </c>
    </row>
    <row r="77" spans="1:2">
      <c r="A77">
        <v>217</v>
      </c>
      <c r="B77" s="202">
        <v>3</v>
      </c>
    </row>
    <row r="78" spans="1:2">
      <c r="A78">
        <v>223</v>
      </c>
      <c r="B78" s="202">
        <v>3</v>
      </c>
    </row>
    <row r="79" spans="1:2">
      <c r="A79">
        <v>229</v>
      </c>
      <c r="B79" s="202">
        <v>13</v>
      </c>
    </row>
    <row r="80" spans="1:2">
      <c r="A80">
        <v>233</v>
      </c>
      <c r="B80" s="202">
        <v>15</v>
      </c>
    </row>
    <row r="81" spans="1:2">
      <c r="A81">
        <v>234</v>
      </c>
      <c r="B81" s="202">
        <v>10</v>
      </c>
    </row>
    <row r="82" spans="1:2">
      <c r="A82">
        <v>247</v>
      </c>
      <c r="B82" s="202">
        <v>12</v>
      </c>
    </row>
    <row r="83" spans="1:2" ht="13.5" thickBot="1">
      <c r="A83">
        <v>254</v>
      </c>
      <c r="B83" s="209">
        <v>16</v>
      </c>
    </row>
    <row r="84" spans="1:2">
      <c r="A84">
        <v>279</v>
      </c>
      <c r="B84" s="202">
        <v>7</v>
      </c>
    </row>
    <row r="85" spans="1:2">
      <c r="A85">
        <v>293</v>
      </c>
      <c r="B85" s="202">
        <v>11</v>
      </c>
    </row>
    <row r="86" spans="1:2">
      <c r="A86">
        <v>330</v>
      </c>
      <c r="B86" s="202">
        <v>15</v>
      </c>
    </row>
    <row r="87" spans="1:2">
      <c r="A87">
        <v>341</v>
      </c>
      <c r="B87" s="202">
        <v>10</v>
      </c>
    </row>
    <row r="88" spans="1:2">
      <c r="A88">
        <v>364</v>
      </c>
      <c r="B88" s="202">
        <v>10</v>
      </c>
    </row>
    <row r="89" spans="1:2">
      <c r="A89">
        <v>365</v>
      </c>
      <c r="B89" s="202">
        <v>6</v>
      </c>
    </row>
    <row r="90" spans="1:2">
      <c r="A90">
        <v>386</v>
      </c>
      <c r="B90" s="202">
        <v>13</v>
      </c>
    </row>
    <row r="91" spans="1:2" ht="13.5" thickBot="1">
      <c r="A91">
        <v>469</v>
      </c>
      <c r="B91" s="209">
        <v>12</v>
      </c>
    </row>
    <row r="92" spans="1:2">
      <c r="A92">
        <v>488</v>
      </c>
      <c r="B92" s="199">
        <v>1</v>
      </c>
    </row>
    <row r="93" spans="1:2">
      <c r="A93">
        <v>494</v>
      </c>
      <c r="B93" s="202">
        <v>16</v>
      </c>
    </row>
    <row r="94" spans="1:2">
      <c r="A94">
        <v>503</v>
      </c>
      <c r="B94" s="202">
        <v>9</v>
      </c>
    </row>
    <row r="95" spans="1:2">
      <c r="A95">
        <v>537</v>
      </c>
      <c r="B95" s="202">
        <v>10</v>
      </c>
    </row>
    <row r="96" spans="1:2">
      <c r="A96">
        <v>558</v>
      </c>
      <c r="B96" s="202">
        <v>11</v>
      </c>
    </row>
    <row r="97" spans="1:2">
      <c r="A97">
        <v>703</v>
      </c>
      <c r="B97" s="202">
        <v>5</v>
      </c>
    </row>
    <row r="98" spans="1:2">
      <c r="A98">
        <v>768</v>
      </c>
      <c r="B98" s="202">
        <v>8</v>
      </c>
    </row>
    <row r="99" spans="1:2" ht="13.5" thickBot="1">
      <c r="A99">
        <v>811</v>
      </c>
      <c r="B99" s="209">
        <v>5</v>
      </c>
    </row>
    <row r="100" spans="1:2">
      <c r="A100">
        <v>910</v>
      </c>
      <c r="B100" s="202">
        <v>15</v>
      </c>
    </row>
    <row r="101" spans="1:2">
      <c r="A101">
        <v>987</v>
      </c>
      <c r="B101" s="202">
        <v>9</v>
      </c>
    </row>
    <row r="102" spans="1:2">
      <c r="A102">
        <v>997</v>
      </c>
      <c r="B102" s="202">
        <v>1</v>
      </c>
    </row>
    <row r="103" spans="1:2">
      <c r="A103">
        <v>1038</v>
      </c>
      <c r="B103" s="202">
        <v>12</v>
      </c>
    </row>
    <row r="104" spans="1:2">
      <c r="A104">
        <v>1087</v>
      </c>
      <c r="B104" s="202">
        <v>8</v>
      </c>
    </row>
    <row r="105" spans="1:2">
      <c r="A105">
        <v>1102</v>
      </c>
      <c r="B105" s="202">
        <v>2</v>
      </c>
    </row>
    <row r="106" spans="1:2">
      <c r="A106">
        <v>1114</v>
      </c>
      <c r="B106" s="202">
        <v>12</v>
      </c>
    </row>
    <row r="107" spans="1:2" ht="13.5" thickBot="1">
      <c r="A107">
        <v>1124</v>
      </c>
      <c r="B107" s="209">
        <v>14</v>
      </c>
    </row>
    <row r="108" spans="1:2">
      <c r="A108">
        <v>1126</v>
      </c>
      <c r="B108" s="202">
        <v>13</v>
      </c>
    </row>
    <row r="109" spans="1:2">
      <c r="A109">
        <v>1153</v>
      </c>
      <c r="B109" s="202">
        <v>5</v>
      </c>
    </row>
    <row r="110" spans="1:2">
      <c r="A110">
        <v>1270</v>
      </c>
      <c r="B110" s="202">
        <v>2</v>
      </c>
    </row>
    <row r="111" spans="1:2">
      <c r="A111">
        <v>1302</v>
      </c>
      <c r="B111" s="202">
        <v>14</v>
      </c>
    </row>
    <row r="112" spans="1:2">
      <c r="A112">
        <v>1305</v>
      </c>
      <c r="B112" s="202">
        <v>13</v>
      </c>
    </row>
    <row r="113" spans="1:2">
      <c r="A113">
        <v>1311</v>
      </c>
      <c r="B113" s="202">
        <v>11</v>
      </c>
    </row>
    <row r="114" spans="1:2">
      <c r="A114">
        <v>1319</v>
      </c>
      <c r="B114" s="202">
        <v>2</v>
      </c>
    </row>
    <row r="115" spans="1:2" ht="13.5" thickBot="1">
      <c r="A115">
        <v>1369</v>
      </c>
      <c r="B115" s="209">
        <v>11</v>
      </c>
    </row>
    <row r="116" spans="1:2">
      <c r="A116">
        <v>1425</v>
      </c>
      <c r="B116" s="199">
        <v>16</v>
      </c>
    </row>
    <row r="117" spans="1:2">
      <c r="A117">
        <v>1501</v>
      </c>
      <c r="B117" s="202">
        <v>7</v>
      </c>
    </row>
    <row r="118" spans="1:2">
      <c r="A118">
        <v>1503</v>
      </c>
      <c r="B118" s="202">
        <v>1</v>
      </c>
    </row>
    <row r="119" spans="1:2">
      <c r="A119">
        <v>1511</v>
      </c>
      <c r="B119" s="202">
        <v>10</v>
      </c>
    </row>
    <row r="120" spans="1:2">
      <c r="A120">
        <v>1516</v>
      </c>
      <c r="B120" s="202">
        <v>10</v>
      </c>
    </row>
    <row r="121" spans="1:2">
      <c r="A121">
        <v>1523</v>
      </c>
      <c r="B121" s="202">
        <v>5</v>
      </c>
    </row>
    <row r="122" spans="1:2">
      <c r="A122">
        <v>1533</v>
      </c>
      <c r="B122" s="202">
        <v>9</v>
      </c>
    </row>
    <row r="123" spans="1:2" ht="13.5" thickBot="1">
      <c r="A123">
        <v>1574</v>
      </c>
      <c r="B123" s="209">
        <v>15</v>
      </c>
    </row>
    <row r="124" spans="1:2">
      <c r="A124">
        <v>1592</v>
      </c>
      <c r="B124" s="202">
        <v>14</v>
      </c>
    </row>
    <row r="125" spans="1:2">
      <c r="A125">
        <v>1595</v>
      </c>
      <c r="B125" s="202">
        <v>11</v>
      </c>
    </row>
    <row r="126" spans="1:2">
      <c r="A126">
        <v>1700</v>
      </c>
      <c r="B126" s="202">
        <v>10</v>
      </c>
    </row>
    <row r="127" spans="1:2">
      <c r="A127">
        <v>1712</v>
      </c>
      <c r="B127" s="202">
        <v>12</v>
      </c>
    </row>
    <row r="128" spans="1:2">
      <c r="A128">
        <v>1732</v>
      </c>
      <c r="B128" s="202">
        <v>16</v>
      </c>
    </row>
    <row r="129" spans="1:2">
      <c r="A129">
        <v>1816</v>
      </c>
      <c r="B129" s="202">
        <v>3</v>
      </c>
    </row>
    <row r="130" spans="1:2">
      <c r="A130">
        <v>1824</v>
      </c>
      <c r="B130" s="202">
        <v>12</v>
      </c>
    </row>
    <row r="131" spans="1:2" ht="13.5" thickBot="1">
      <c r="A131">
        <v>1902</v>
      </c>
      <c r="B131" s="209">
        <v>15</v>
      </c>
    </row>
    <row r="132" spans="1:2">
      <c r="A132">
        <v>2054</v>
      </c>
      <c r="B132" s="202">
        <v>11</v>
      </c>
    </row>
    <row r="133" spans="1:2">
      <c r="A133">
        <v>2056</v>
      </c>
      <c r="B133" s="202">
        <v>12</v>
      </c>
    </row>
    <row r="134" spans="1:2">
      <c r="A134">
        <v>2062</v>
      </c>
      <c r="B134" s="202">
        <v>6</v>
      </c>
    </row>
    <row r="135" spans="1:2">
      <c r="A135">
        <v>2068</v>
      </c>
      <c r="B135" s="202">
        <v>4</v>
      </c>
    </row>
    <row r="136" spans="1:2">
      <c r="A136">
        <v>2165</v>
      </c>
      <c r="B136" s="202">
        <v>9</v>
      </c>
    </row>
    <row r="137" spans="1:2">
      <c r="A137">
        <v>2166</v>
      </c>
      <c r="B137" s="202">
        <v>4</v>
      </c>
    </row>
    <row r="138" spans="1:2">
      <c r="A138">
        <v>2194</v>
      </c>
      <c r="B138" s="202">
        <v>16</v>
      </c>
    </row>
    <row r="139" spans="1:2" ht="13.5" thickBot="1">
      <c r="A139">
        <v>2272</v>
      </c>
      <c r="B139" s="209">
        <v>14</v>
      </c>
    </row>
  </sheetData>
  <phoneticPr fontId="5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AD139"/>
  <sheetViews>
    <sheetView topLeftCell="L1" zoomScale="85" workbookViewId="0">
      <selection activeCell="Y1" sqref="Y1:AC5"/>
    </sheetView>
  </sheetViews>
  <sheetFormatPr defaultRowHeight="12.75"/>
  <cols>
    <col min="1" max="1" width="10.85546875" bestFit="1" customWidth="1"/>
    <col min="5" max="5" width="14.28515625" bestFit="1" customWidth="1"/>
    <col min="11" max="11" width="15.5703125" customWidth="1"/>
    <col min="12" max="12" width="11.85546875" bestFit="1" customWidth="1"/>
    <col min="17" max="17" width="13.7109375" customWidth="1"/>
    <col min="23" max="23" width="13.5703125" customWidth="1"/>
    <col min="29" max="29" width="11.140625" customWidth="1"/>
  </cols>
  <sheetData>
    <row r="1" spans="1:30" ht="13.5" thickBot="1">
      <c r="A1" s="4" t="s">
        <v>0</v>
      </c>
      <c r="B1" s="11" t="s">
        <v>1</v>
      </c>
      <c r="C1" s="11" t="s">
        <v>2</v>
      </c>
      <c r="D1" s="11" t="s">
        <v>3</v>
      </c>
      <c r="E1" s="12" t="s">
        <v>4</v>
      </c>
      <c r="F1" s="1"/>
      <c r="G1" s="4" t="s">
        <v>8</v>
      </c>
      <c r="H1" s="11" t="s">
        <v>1</v>
      </c>
      <c r="I1" s="11" t="s">
        <v>2</v>
      </c>
      <c r="J1" s="11" t="s">
        <v>3</v>
      </c>
      <c r="K1" s="12" t="s">
        <v>4</v>
      </c>
      <c r="L1" s="1"/>
      <c r="M1" s="4" t="s">
        <v>9</v>
      </c>
      <c r="N1" s="11" t="s">
        <v>1</v>
      </c>
      <c r="O1" s="11" t="s">
        <v>2</v>
      </c>
      <c r="P1" s="11" t="s">
        <v>3</v>
      </c>
      <c r="Q1" s="12" t="s">
        <v>4</v>
      </c>
      <c r="R1" s="1"/>
      <c r="S1" s="4" t="s">
        <v>10</v>
      </c>
      <c r="T1" s="11" t="s">
        <v>1</v>
      </c>
      <c r="U1" s="11" t="s">
        <v>2</v>
      </c>
      <c r="V1" s="11" t="s">
        <v>3</v>
      </c>
      <c r="W1" s="12" t="s">
        <v>4</v>
      </c>
      <c r="Y1" s="4" t="s">
        <v>12</v>
      </c>
      <c r="Z1" s="11" t="s">
        <v>1</v>
      </c>
      <c r="AA1" s="11" t="s">
        <v>2</v>
      </c>
      <c r="AB1" s="11" t="s">
        <v>3</v>
      </c>
      <c r="AC1" s="12" t="s">
        <v>4</v>
      </c>
      <c r="AD1" s="2" t="s">
        <v>20</v>
      </c>
    </row>
    <row r="2" spans="1:30">
      <c r="A2" s="133">
        <v>1</v>
      </c>
      <c r="B2" s="100">
        <v>296</v>
      </c>
      <c r="C2" s="158">
        <v>217</v>
      </c>
      <c r="D2" s="100">
        <v>522</v>
      </c>
      <c r="E2" s="170" t="s">
        <v>11</v>
      </c>
      <c r="F2" s="1"/>
      <c r="G2" s="133">
        <v>1</v>
      </c>
      <c r="H2" s="100">
        <v>70</v>
      </c>
      <c r="I2" s="158">
        <v>1114</v>
      </c>
      <c r="J2" s="100">
        <v>48</v>
      </c>
      <c r="K2" s="170" t="s">
        <v>6</v>
      </c>
      <c r="L2" s="1"/>
      <c r="M2" s="133">
        <v>1</v>
      </c>
      <c r="N2" s="100">
        <v>1625</v>
      </c>
      <c r="O2" s="158">
        <v>27</v>
      </c>
      <c r="P2" s="100">
        <v>547</v>
      </c>
      <c r="Q2" s="170" t="s">
        <v>6</v>
      </c>
      <c r="R2" s="1"/>
      <c r="S2" s="133">
        <v>1</v>
      </c>
      <c r="T2" s="100">
        <v>176</v>
      </c>
      <c r="U2" s="158">
        <v>111</v>
      </c>
      <c r="V2" s="100">
        <v>122</v>
      </c>
      <c r="W2" s="170" t="s">
        <v>6</v>
      </c>
      <c r="Y2" s="133" t="s">
        <v>13</v>
      </c>
      <c r="Z2" s="100">
        <v>296</v>
      </c>
      <c r="AA2" s="158">
        <v>217</v>
      </c>
      <c r="AB2" s="100">
        <v>522</v>
      </c>
      <c r="AC2" s="170" t="s">
        <v>11</v>
      </c>
    </row>
    <row r="3" spans="1:30">
      <c r="A3" s="133">
        <v>2</v>
      </c>
      <c r="B3" s="100">
        <v>401</v>
      </c>
      <c r="C3" s="100">
        <v>271</v>
      </c>
      <c r="D3" s="100">
        <v>1138</v>
      </c>
      <c r="E3" s="170" t="s">
        <v>5</v>
      </c>
      <c r="F3" s="1"/>
      <c r="G3" s="133">
        <v>2</v>
      </c>
      <c r="H3" s="100">
        <v>79</v>
      </c>
      <c r="I3" s="100">
        <v>469</v>
      </c>
      <c r="J3" s="100">
        <v>222</v>
      </c>
      <c r="K3" s="170" t="s">
        <v>5</v>
      </c>
      <c r="L3" s="1"/>
      <c r="M3" s="133">
        <v>2</v>
      </c>
      <c r="N3" s="100">
        <v>177</v>
      </c>
      <c r="O3" s="100">
        <v>1126</v>
      </c>
      <c r="P3" s="100">
        <v>201</v>
      </c>
      <c r="Q3" s="170" t="s">
        <v>11</v>
      </c>
      <c r="R3" s="1"/>
      <c r="S3" s="133">
        <v>2</v>
      </c>
      <c r="T3" s="100">
        <v>987</v>
      </c>
      <c r="U3" s="100">
        <v>1503</v>
      </c>
      <c r="V3" s="100">
        <v>1718</v>
      </c>
      <c r="W3" s="170" t="s">
        <v>5</v>
      </c>
      <c r="Y3" s="133" t="s">
        <v>14</v>
      </c>
      <c r="Z3" s="158">
        <v>503</v>
      </c>
      <c r="AA3" s="158">
        <v>451</v>
      </c>
      <c r="AB3" s="100">
        <v>1139</v>
      </c>
      <c r="AC3" s="170" t="s">
        <v>5</v>
      </c>
    </row>
    <row r="4" spans="1:30">
      <c r="A4" s="133">
        <v>3</v>
      </c>
      <c r="B4" s="158">
        <v>233</v>
      </c>
      <c r="C4" s="158">
        <v>33</v>
      </c>
      <c r="D4" s="100">
        <v>1902</v>
      </c>
      <c r="E4" s="170" t="s">
        <v>6</v>
      </c>
      <c r="F4" s="1"/>
      <c r="G4" s="133">
        <v>3</v>
      </c>
      <c r="H4" s="158">
        <v>503</v>
      </c>
      <c r="I4" s="158">
        <v>451</v>
      </c>
      <c r="J4" s="100">
        <v>1139</v>
      </c>
      <c r="K4" s="170" t="s">
        <v>11</v>
      </c>
      <c r="L4" s="1"/>
      <c r="M4" s="133">
        <v>3</v>
      </c>
      <c r="N4" s="158">
        <v>365</v>
      </c>
      <c r="O4" s="158">
        <v>1038</v>
      </c>
      <c r="P4" s="100">
        <v>291</v>
      </c>
      <c r="Q4" s="170" t="s">
        <v>5</v>
      </c>
      <c r="R4" s="1"/>
      <c r="S4" s="133">
        <v>3</v>
      </c>
      <c r="T4" s="158">
        <v>25</v>
      </c>
      <c r="U4" s="158">
        <v>968</v>
      </c>
      <c r="V4" s="100">
        <v>195</v>
      </c>
      <c r="W4" s="170" t="s">
        <v>11</v>
      </c>
      <c r="Y4" s="133" t="s">
        <v>15</v>
      </c>
      <c r="Z4" s="100">
        <v>177</v>
      </c>
      <c r="AA4" s="100">
        <v>1126</v>
      </c>
      <c r="AB4" s="100">
        <v>201</v>
      </c>
      <c r="AC4" s="170" t="s">
        <v>5</v>
      </c>
    </row>
    <row r="5" spans="1:30" ht="13.5" thickBot="1">
      <c r="A5" s="133">
        <v>4</v>
      </c>
      <c r="B5" s="100">
        <v>120</v>
      </c>
      <c r="C5" s="100">
        <v>1323</v>
      </c>
      <c r="D5" s="100">
        <v>103</v>
      </c>
      <c r="E5" s="170" t="s">
        <v>7</v>
      </c>
      <c r="F5" s="1"/>
      <c r="G5" s="133">
        <v>4</v>
      </c>
      <c r="H5" s="100">
        <v>121</v>
      </c>
      <c r="I5" s="100">
        <v>65</v>
      </c>
      <c r="J5" s="100">
        <v>1511</v>
      </c>
      <c r="K5" s="170" t="s">
        <v>5</v>
      </c>
      <c r="L5" s="1"/>
      <c r="M5" s="133">
        <v>4</v>
      </c>
      <c r="N5" s="100">
        <v>341</v>
      </c>
      <c r="O5" s="100">
        <v>86</v>
      </c>
      <c r="P5" s="100">
        <v>190</v>
      </c>
      <c r="Q5" s="170" t="s">
        <v>5</v>
      </c>
      <c r="R5" s="1"/>
      <c r="S5" s="133">
        <v>4</v>
      </c>
      <c r="T5" s="100">
        <v>254</v>
      </c>
      <c r="U5" s="100">
        <v>71</v>
      </c>
      <c r="V5" s="100">
        <v>753</v>
      </c>
      <c r="W5" s="170" t="s">
        <v>5</v>
      </c>
      <c r="Y5" s="136" t="s">
        <v>16</v>
      </c>
      <c r="Z5" s="238">
        <v>25</v>
      </c>
      <c r="AA5" s="238">
        <v>968</v>
      </c>
      <c r="AB5" s="164">
        <v>195</v>
      </c>
      <c r="AC5" s="173" t="s">
        <v>6</v>
      </c>
    </row>
    <row r="6" spans="1:30">
      <c r="A6" s="133">
        <v>5</v>
      </c>
      <c r="B6" s="100">
        <v>179</v>
      </c>
      <c r="C6" s="158">
        <v>126</v>
      </c>
      <c r="D6" s="100">
        <v>585</v>
      </c>
      <c r="E6" s="170" t="s">
        <v>5</v>
      </c>
      <c r="F6" s="1"/>
      <c r="G6" s="133">
        <v>5</v>
      </c>
      <c r="H6" s="100">
        <v>1468</v>
      </c>
      <c r="I6" s="158">
        <v>1680</v>
      </c>
      <c r="J6" s="100">
        <v>148</v>
      </c>
      <c r="K6" s="170" t="s">
        <v>7</v>
      </c>
      <c r="L6" s="1"/>
      <c r="M6" s="133">
        <v>5</v>
      </c>
      <c r="N6" s="100">
        <v>237</v>
      </c>
      <c r="O6" s="158">
        <v>1276</v>
      </c>
      <c r="P6" s="100">
        <v>384</v>
      </c>
      <c r="Q6" s="170" t="s">
        <v>7</v>
      </c>
      <c r="R6" s="1"/>
      <c r="S6" s="133">
        <v>5</v>
      </c>
      <c r="T6" s="100">
        <v>229</v>
      </c>
      <c r="U6" s="158">
        <v>11</v>
      </c>
      <c r="V6" s="100">
        <v>85</v>
      </c>
      <c r="W6" s="170" t="s">
        <v>7</v>
      </c>
    </row>
    <row r="7" spans="1:30">
      <c r="A7" s="133">
        <v>6</v>
      </c>
      <c r="B7" s="100">
        <v>1816</v>
      </c>
      <c r="C7" s="100">
        <v>343</v>
      </c>
      <c r="D7" s="100">
        <v>60</v>
      </c>
      <c r="E7" s="170" t="s">
        <v>7</v>
      </c>
      <c r="F7" s="1"/>
      <c r="G7" s="133">
        <v>6</v>
      </c>
      <c r="H7" s="100">
        <v>395</v>
      </c>
      <c r="I7" s="100">
        <v>610</v>
      </c>
      <c r="J7" s="100">
        <v>279</v>
      </c>
      <c r="K7" s="170" t="s">
        <v>7</v>
      </c>
      <c r="L7" s="1"/>
      <c r="M7" s="133">
        <v>6</v>
      </c>
      <c r="N7" s="100">
        <v>269</v>
      </c>
      <c r="O7" s="100">
        <v>135</v>
      </c>
      <c r="P7" s="100">
        <v>494</v>
      </c>
      <c r="Q7" s="170" t="s">
        <v>7</v>
      </c>
      <c r="R7" s="1"/>
      <c r="S7" s="133">
        <v>6</v>
      </c>
      <c r="T7" s="100">
        <v>66</v>
      </c>
      <c r="U7" s="100">
        <v>93</v>
      </c>
      <c r="V7" s="100">
        <v>868</v>
      </c>
      <c r="W7" s="170" t="s">
        <v>7</v>
      </c>
    </row>
    <row r="8" spans="1:30">
      <c r="A8" s="133">
        <v>7</v>
      </c>
      <c r="B8" s="100">
        <v>1023</v>
      </c>
      <c r="C8" s="100">
        <v>1756</v>
      </c>
      <c r="D8" s="100">
        <v>69</v>
      </c>
      <c r="E8" s="170" t="s">
        <v>7</v>
      </c>
      <c r="F8" s="1"/>
      <c r="G8" s="133">
        <v>7</v>
      </c>
      <c r="H8" s="100">
        <v>108</v>
      </c>
      <c r="I8" s="100">
        <v>234</v>
      </c>
      <c r="J8" s="100">
        <v>175</v>
      </c>
      <c r="K8" s="170" t="s">
        <v>7</v>
      </c>
      <c r="L8" s="1"/>
      <c r="M8" s="133">
        <v>7</v>
      </c>
      <c r="N8" s="100">
        <v>173</v>
      </c>
      <c r="O8" s="100">
        <v>16</v>
      </c>
      <c r="P8" s="100">
        <v>118</v>
      </c>
      <c r="Q8" s="170" t="s">
        <v>7</v>
      </c>
      <c r="R8" s="1"/>
      <c r="S8" s="133">
        <v>7</v>
      </c>
      <c r="T8" s="100">
        <v>133</v>
      </c>
      <c r="U8" s="100">
        <v>322</v>
      </c>
      <c r="V8" s="100">
        <v>397</v>
      </c>
      <c r="W8" s="170" t="s">
        <v>7</v>
      </c>
    </row>
    <row r="9" spans="1:30" ht="13.5" thickBot="1">
      <c r="A9" s="136">
        <v>8</v>
      </c>
      <c r="B9" s="164">
        <v>20</v>
      </c>
      <c r="C9" s="164">
        <v>138</v>
      </c>
      <c r="D9" s="164">
        <v>159</v>
      </c>
      <c r="E9" s="173" t="s">
        <v>7</v>
      </c>
      <c r="F9" s="1"/>
      <c r="G9" s="136">
        <v>8</v>
      </c>
      <c r="H9" s="164">
        <v>1305</v>
      </c>
      <c r="I9" s="164">
        <v>180</v>
      </c>
      <c r="J9" s="164">
        <v>358</v>
      </c>
      <c r="K9" s="173" t="s">
        <v>7</v>
      </c>
      <c r="L9" s="1"/>
      <c r="M9" s="136">
        <v>8</v>
      </c>
      <c r="N9" s="164">
        <v>1592</v>
      </c>
      <c r="O9" s="164">
        <v>1523</v>
      </c>
      <c r="P9" s="164">
        <v>1103</v>
      </c>
      <c r="Q9" s="173" t="s">
        <v>7</v>
      </c>
      <c r="R9" s="1"/>
      <c r="S9" s="136">
        <v>8</v>
      </c>
      <c r="T9" s="164">
        <v>1519</v>
      </c>
      <c r="U9" s="164">
        <v>40</v>
      </c>
      <c r="V9" s="164">
        <v>1646</v>
      </c>
      <c r="W9" s="173" t="s">
        <v>7</v>
      </c>
    </row>
    <row r="10" spans="1:30">
      <c r="B10" s="9"/>
      <c r="C10" s="9"/>
      <c r="D10" s="9"/>
      <c r="E10" s="10"/>
    </row>
    <row r="11" spans="1:30" ht="18">
      <c r="A11" s="293" t="s">
        <v>128</v>
      </c>
      <c r="G11" s="293" t="s">
        <v>38</v>
      </c>
      <c r="M11" s="293" t="s">
        <v>129</v>
      </c>
      <c r="S11" s="293" t="s">
        <v>130</v>
      </c>
    </row>
    <row r="12" spans="1:30" ht="18">
      <c r="A12" s="293" t="s">
        <v>126</v>
      </c>
      <c r="G12" s="293" t="s">
        <v>126</v>
      </c>
      <c r="M12" s="293" t="s">
        <v>126</v>
      </c>
      <c r="S12" s="293" t="s">
        <v>126</v>
      </c>
    </row>
    <row r="13" spans="1:30">
      <c r="B13" s="10"/>
      <c r="C13" s="115" t="s">
        <v>99</v>
      </c>
      <c r="D13" s="115" t="s">
        <v>127</v>
      </c>
      <c r="H13" s="10"/>
      <c r="I13" s="115" t="s">
        <v>99</v>
      </c>
      <c r="J13" s="115" t="s">
        <v>127</v>
      </c>
      <c r="N13" s="10"/>
      <c r="O13" s="115" t="s">
        <v>99</v>
      </c>
      <c r="P13" s="115" t="s">
        <v>127</v>
      </c>
      <c r="T13" s="10"/>
      <c r="U13" s="115" t="s">
        <v>99</v>
      </c>
      <c r="V13" s="115" t="s">
        <v>127</v>
      </c>
    </row>
    <row r="14" spans="1:30" ht="13.5" thickBot="1">
      <c r="A14" s="115" t="s">
        <v>100</v>
      </c>
      <c r="B14" s="115" t="s">
        <v>101</v>
      </c>
      <c r="C14" s="115" t="s">
        <v>90</v>
      </c>
      <c r="D14" s="115" t="s">
        <v>90</v>
      </c>
      <c r="G14" s="115" t="s">
        <v>100</v>
      </c>
      <c r="H14" s="115" t="s">
        <v>101</v>
      </c>
      <c r="I14" s="115" t="s">
        <v>90</v>
      </c>
      <c r="J14" s="115" t="s">
        <v>90</v>
      </c>
      <c r="M14" s="115" t="s">
        <v>100</v>
      </c>
      <c r="N14" s="115" t="s">
        <v>101</v>
      </c>
      <c r="O14" s="115" t="s">
        <v>90</v>
      </c>
      <c r="P14" s="115" t="s">
        <v>90</v>
      </c>
      <c r="S14" s="115" t="s">
        <v>100</v>
      </c>
      <c r="T14" s="115" t="s">
        <v>101</v>
      </c>
      <c r="U14" s="115" t="s">
        <v>90</v>
      </c>
      <c r="V14" s="115" t="s">
        <v>90</v>
      </c>
    </row>
    <row r="15" spans="1:30">
      <c r="A15" s="199">
        <f t="shared" ref="A15:A22" si="0">B2</f>
        <v>296</v>
      </c>
      <c r="B15" s="198" t="s">
        <v>102</v>
      </c>
      <c r="C15" s="199">
        <v>16</v>
      </c>
      <c r="D15" s="200">
        <f>IF(E15="Winner",30,IF(E15="Finalist",20,IF(E15="Semi Finalist",10,)))</f>
        <v>30</v>
      </c>
      <c r="E15" s="162" t="str">
        <f>E2</f>
        <v>Winner</v>
      </c>
      <c r="G15" s="199">
        <f t="shared" ref="G15:G22" si="1">H2</f>
        <v>70</v>
      </c>
      <c r="H15" s="198" t="s">
        <v>102</v>
      </c>
      <c r="I15" s="199">
        <v>16</v>
      </c>
      <c r="J15" s="200">
        <f>IF(K15="Winner",30,IF(K15="Finalist",20,IF(K15="Semi Finalist",10,)))</f>
        <v>20</v>
      </c>
      <c r="K15" s="162" t="str">
        <f>K2</f>
        <v>Finalist</v>
      </c>
      <c r="M15" s="199">
        <f t="shared" ref="M15:M22" si="2">N2</f>
        <v>1625</v>
      </c>
      <c r="N15" s="198" t="s">
        <v>102</v>
      </c>
      <c r="O15" s="199">
        <v>16</v>
      </c>
      <c r="P15" s="200">
        <f>IF(Q15="Winner",30,IF(Q15="Finalist",20,IF(Q15="Semi Finalist",10,)))</f>
        <v>20</v>
      </c>
      <c r="Q15" s="162" t="str">
        <f>Q2</f>
        <v>Finalist</v>
      </c>
      <c r="S15" s="199">
        <f t="shared" ref="S15:S22" si="3">T2</f>
        <v>176</v>
      </c>
      <c r="T15" s="198" t="s">
        <v>102</v>
      </c>
      <c r="U15" s="199">
        <v>16</v>
      </c>
      <c r="V15" s="200">
        <f>IF(W15="Winner",30,IF(W15="Finalist",20,IF(W15="Semi Finalist",10,)))</f>
        <v>20</v>
      </c>
      <c r="W15" s="162" t="str">
        <f>W2</f>
        <v>Finalist</v>
      </c>
    </row>
    <row r="16" spans="1:30">
      <c r="A16" s="202">
        <f t="shared" si="0"/>
        <v>401</v>
      </c>
      <c r="B16" s="201" t="s">
        <v>103</v>
      </c>
      <c r="C16" s="202">
        <v>15</v>
      </c>
      <c r="D16" s="205">
        <f t="shared" ref="D16:D38" si="4">IF(E16="Winner",30,IF(E16="Finalist",20,IF(E16="Semi Finalist",10,)))</f>
        <v>10</v>
      </c>
      <c r="E16" s="162" t="str">
        <f t="shared" ref="E16:E22" si="5">E3</f>
        <v>Semi Finalist</v>
      </c>
      <c r="G16" s="202">
        <f t="shared" si="1"/>
        <v>79</v>
      </c>
      <c r="H16" s="201" t="s">
        <v>103</v>
      </c>
      <c r="I16" s="202">
        <v>15</v>
      </c>
      <c r="J16" s="205">
        <f t="shared" ref="J16:J38" si="6">IF(K16="Winner",30,IF(K16="Finalist",20,IF(K16="Semi Finalist",10,)))</f>
        <v>10</v>
      </c>
      <c r="K16" s="162" t="str">
        <f t="shared" ref="K16:K22" si="7">K3</f>
        <v>Semi Finalist</v>
      </c>
      <c r="M16" s="202">
        <f t="shared" si="2"/>
        <v>177</v>
      </c>
      <c r="N16" s="201" t="s">
        <v>103</v>
      </c>
      <c r="O16" s="202">
        <v>15</v>
      </c>
      <c r="P16" s="205">
        <f t="shared" ref="P16:P38" si="8">IF(Q16="Winner",30,IF(Q16="Finalist",20,IF(Q16="Semi Finalist",10,)))</f>
        <v>30</v>
      </c>
      <c r="Q16" s="162" t="str">
        <f t="shared" ref="Q16:Q22" si="9">Q3</f>
        <v>Winner</v>
      </c>
      <c r="S16" s="202">
        <f t="shared" si="3"/>
        <v>987</v>
      </c>
      <c r="T16" s="201" t="s">
        <v>103</v>
      </c>
      <c r="U16" s="202">
        <v>15</v>
      </c>
      <c r="V16" s="205">
        <f t="shared" ref="V16:V38" si="10">IF(W16="Winner",30,IF(W16="Finalist",20,IF(W16="Semi Finalist",10,)))</f>
        <v>10</v>
      </c>
      <c r="W16" s="162" t="str">
        <f t="shared" ref="W16:W22" si="11">W3</f>
        <v>Semi Finalist</v>
      </c>
    </row>
    <row r="17" spans="1:23">
      <c r="A17" s="202">
        <f t="shared" si="0"/>
        <v>233</v>
      </c>
      <c r="B17" s="201" t="s">
        <v>104</v>
      </c>
      <c r="C17" s="202">
        <v>14</v>
      </c>
      <c r="D17" s="205">
        <f t="shared" si="4"/>
        <v>20</v>
      </c>
      <c r="E17" s="162" t="str">
        <f t="shared" si="5"/>
        <v>Finalist</v>
      </c>
      <c r="G17" s="202">
        <f t="shared" si="1"/>
        <v>503</v>
      </c>
      <c r="H17" s="201" t="s">
        <v>104</v>
      </c>
      <c r="I17" s="202">
        <v>14</v>
      </c>
      <c r="J17" s="205">
        <f t="shared" si="6"/>
        <v>30</v>
      </c>
      <c r="K17" s="162" t="str">
        <f t="shared" si="7"/>
        <v>Winner</v>
      </c>
      <c r="M17" s="202">
        <f t="shared" si="2"/>
        <v>365</v>
      </c>
      <c r="N17" s="201" t="s">
        <v>104</v>
      </c>
      <c r="O17" s="202">
        <v>14</v>
      </c>
      <c r="P17" s="205">
        <f t="shared" si="8"/>
        <v>10</v>
      </c>
      <c r="Q17" s="162" t="str">
        <f t="shared" si="9"/>
        <v>Semi Finalist</v>
      </c>
      <c r="S17" s="202">
        <f t="shared" si="3"/>
        <v>25</v>
      </c>
      <c r="T17" s="201" t="s">
        <v>104</v>
      </c>
      <c r="U17" s="202">
        <v>14</v>
      </c>
      <c r="V17" s="205">
        <f t="shared" si="10"/>
        <v>30</v>
      </c>
      <c r="W17" s="162" t="str">
        <f t="shared" si="11"/>
        <v>Winner</v>
      </c>
    </row>
    <row r="18" spans="1:23">
      <c r="A18" s="202">
        <f t="shared" si="0"/>
        <v>120</v>
      </c>
      <c r="B18" s="201" t="s">
        <v>105</v>
      </c>
      <c r="C18" s="202">
        <v>13</v>
      </c>
      <c r="D18" s="205">
        <f t="shared" si="4"/>
        <v>0</v>
      </c>
      <c r="E18" s="162" t="str">
        <f t="shared" si="5"/>
        <v>Quarter Finalist</v>
      </c>
      <c r="G18" s="202">
        <f t="shared" si="1"/>
        <v>121</v>
      </c>
      <c r="H18" s="201" t="s">
        <v>105</v>
      </c>
      <c r="I18" s="202">
        <v>13</v>
      </c>
      <c r="J18" s="205">
        <f t="shared" si="6"/>
        <v>10</v>
      </c>
      <c r="K18" s="162" t="str">
        <f t="shared" si="7"/>
        <v>Semi Finalist</v>
      </c>
      <c r="M18" s="202">
        <f t="shared" si="2"/>
        <v>341</v>
      </c>
      <c r="N18" s="201" t="s">
        <v>105</v>
      </c>
      <c r="O18" s="202">
        <v>13</v>
      </c>
      <c r="P18" s="205">
        <f t="shared" si="8"/>
        <v>10</v>
      </c>
      <c r="Q18" s="162" t="str">
        <f t="shared" si="9"/>
        <v>Semi Finalist</v>
      </c>
      <c r="S18" s="202">
        <f t="shared" si="3"/>
        <v>254</v>
      </c>
      <c r="T18" s="201" t="s">
        <v>105</v>
      </c>
      <c r="U18" s="202">
        <v>13</v>
      </c>
      <c r="V18" s="205">
        <f t="shared" si="10"/>
        <v>10</v>
      </c>
      <c r="W18" s="162" t="str">
        <f t="shared" si="11"/>
        <v>Semi Finalist</v>
      </c>
    </row>
    <row r="19" spans="1:23">
      <c r="A19" s="202">
        <f t="shared" si="0"/>
        <v>179</v>
      </c>
      <c r="B19" s="201" t="s">
        <v>106</v>
      </c>
      <c r="C19" s="202">
        <v>12</v>
      </c>
      <c r="D19" s="205">
        <f t="shared" si="4"/>
        <v>10</v>
      </c>
      <c r="E19" s="162" t="str">
        <f t="shared" si="5"/>
        <v>Semi Finalist</v>
      </c>
      <c r="F19" s="158"/>
      <c r="G19" s="202">
        <f t="shared" si="1"/>
        <v>1468</v>
      </c>
      <c r="H19" s="201" t="s">
        <v>106</v>
      </c>
      <c r="I19" s="202">
        <v>12</v>
      </c>
      <c r="J19" s="205">
        <f t="shared" si="6"/>
        <v>0</v>
      </c>
      <c r="K19" s="162" t="str">
        <f t="shared" si="7"/>
        <v>Quarter Finalist</v>
      </c>
      <c r="L19" s="158"/>
      <c r="M19" s="202">
        <f t="shared" si="2"/>
        <v>237</v>
      </c>
      <c r="N19" s="201" t="s">
        <v>106</v>
      </c>
      <c r="O19" s="202">
        <v>12</v>
      </c>
      <c r="P19" s="205">
        <f t="shared" si="8"/>
        <v>0</v>
      </c>
      <c r="Q19" s="162" t="str">
        <f t="shared" si="9"/>
        <v>Quarter Finalist</v>
      </c>
      <c r="R19" s="158"/>
      <c r="S19" s="202">
        <f t="shared" si="3"/>
        <v>229</v>
      </c>
      <c r="T19" s="201" t="s">
        <v>106</v>
      </c>
      <c r="U19" s="202">
        <v>12</v>
      </c>
      <c r="V19" s="205">
        <f t="shared" si="10"/>
        <v>0</v>
      </c>
      <c r="W19" s="162" t="str">
        <f t="shared" si="11"/>
        <v>Quarter Finalist</v>
      </c>
    </row>
    <row r="20" spans="1:23">
      <c r="A20" s="202">
        <f t="shared" si="0"/>
        <v>1816</v>
      </c>
      <c r="B20" s="201" t="s">
        <v>107</v>
      </c>
      <c r="C20" s="202">
        <v>11</v>
      </c>
      <c r="D20" s="205">
        <f t="shared" si="4"/>
        <v>0</v>
      </c>
      <c r="E20" s="162" t="str">
        <f t="shared" si="5"/>
        <v>Quarter Finalist</v>
      </c>
      <c r="G20" s="202">
        <f t="shared" si="1"/>
        <v>395</v>
      </c>
      <c r="H20" s="201" t="s">
        <v>107</v>
      </c>
      <c r="I20" s="202">
        <v>11</v>
      </c>
      <c r="J20" s="205">
        <f t="shared" si="6"/>
        <v>0</v>
      </c>
      <c r="K20" s="162" t="str">
        <f t="shared" si="7"/>
        <v>Quarter Finalist</v>
      </c>
      <c r="M20" s="202">
        <f t="shared" si="2"/>
        <v>269</v>
      </c>
      <c r="N20" s="201" t="s">
        <v>107</v>
      </c>
      <c r="O20" s="202">
        <v>11</v>
      </c>
      <c r="P20" s="205">
        <f t="shared" si="8"/>
        <v>0</v>
      </c>
      <c r="Q20" s="162" t="str">
        <f t="shared" si="9"/>
        <v>Quarter Finalist</v>
      </c>
      <c r="S20" s="202">
        <f t="shared" si="3"/>
        <v>66</v>
      </c>
      <c r="T20" s="201" t="s">
        <v>107</v>
      </c>
      <c r="U20" s="202">
        <v>11</v>
      </c>
      <c r="V20" s="205">
        <f t="shared" si="10"/>
        <v>0</v>
      </c>
      <c r="W20" s="162" t="str">
        <f t="shared" si="11"/>
        <v>Quarter Finalist</v>
      </c>
    </row>
    <row r="21" spans="1:23">
      <c r="A21" s="202">
        <f t="shared" si="0"/>
        <v>1023</v>
      </c>
      <c r="B21" s="201" t="s">
        <v>108</v>
      </c>
      <c r="C21" s="202">
        <v>10</v>
      </c>
      <c r="D21" s="205">
        <f t="shared" si="4"/>
        <v>0</v>
      </c>
      <c r="E21" s="162" t="str">
        <f t="shared" si="5"/>
        <v>Quarter Finalist</v>
      </c>
      <c r="G21" s="202">
        <f t="shared" si="1"/>
        <v>108</v>
      </c>
      <c r="H21" s="201" t="s">
        <v>108</v>
      </c>
      <c r="I21" s="202">
        <v>10</v>
      </c>
      <c r="J21" s="205">
        <f t="shared" si="6"/>
        <v>0</v>
      </c>
      <c r="K21" s="162" t="str">
        <f t="shared" si="7"/>
        <v>Quarter Finalist</v>
      </c>
      <c r="M21" s="202">
        <f t="shared" si="2"/>
        <v>173</v>
      </c>
      <c r="N21" s="201" t="s">
        <v>108</v>
      </c>
      <c r="O21" s="202">
        <v>10</v>
      </c>
      <c r="P21" s="205">
        <f t="shared" si="8"/>
        <v>0</v>
      </c>
      <c r="Q21" s="162" t="str">
        <f t="shared" si="9"/>
        <v>Quarter Finalist</v>
      </c>
      <c r="S21" s="202">
        <f t="shared" si="3"/>
        <v>133</v>
      </c>
      <c r="T21" s="201" t="s">
        <v>108</v>
      </c>
      <c r="U21" s="202">
        <v>10</v>
      </c>
      <c r="V21" s="205">
        <f t="shared" si="10"/>
        <v>0</v>
      </c>
      <c r="W21" s="162" t="str">
        <f t="shared" si="11"/>
        <v>Quarter Finalist</v>
      </c>
    </row>
    <row r="22" spans="1:23" ht="13.5" thickBot="1">
      <c r="A22" s="209">
        <f t="shared" si="0"/>
        <v>20</v>
      </c>
      <c r="B22" s="208" t="s">
        <v>109</v>
      </c>
      <c r="C22" s="209">
        <v>9</v>
      </c>
      <c r="D22" s="210">
        <f t="shared" si="4"/>
        <v>0</v>
      </c>
      <c r="E22" s="162" t="str">
        <f t="shared" si="5"/>
        <v>Quarter Finalist</v>
      </c>
      <c r="G22" s="209">
        <f t="shared" si="1"/>
        <v>1305</v>
      </c>
      <c r="H22" s="208" t="s">
        <v>109</v>
      </c>
      <c r="I22" s="209">
        <v>9</v>
      </c>
      <c r="J22" s="210">
        <f t="shared" si="6"/>
        <v>0</v>
      </c>
      <c r="K22" s="162" t="str">
        <f t="shared" si="7"/>
        <v>Quarter Finalist</v>
      </c>
      <c r="M22" s="209">
        <f t="shared" si="2"/>
        <v>1592</v>
      </c>
      <c r="N22" s="208" t="s">
        <v>109</v>
      </c>
      <c r="O22" s="209">
        <v>9</v>
      </c>
      <c r="P22" s="210">
        <f t="shared" si="8"/>
        <v>0</v>
      </c>
      <c r="Q22" s="162" t="str">
        <f t="shared" si="9"/>
        <v>Quarter Finalist</v>
      </c>
      <c r="S22" s="209">
        <f t="shared" si="3"/>
        <v>1519</v>
      </c>
      <c r="T22" s="208" t="s">
        <v>109</v>
      </c>
      <c r="U22" s="209">
        <v>9</v>
      </c>
      <c r="V22" s="210">
        <f t="shared" si="10"/>
        <v>0</v>
      </c>
      <c r="W22" s="162" t="str">
        <f t="shared" si="11"/>
        <v>Quarter Finalist</v>
      </c>
    </row>
    <row r="23" spans="1:23">
      <c r="A23" s="202">
        <f t="shared" ref="A23:A30" si="12">C2</f>
        <v>217</v>
      </c>
      <c r="B23" s="201" t="s">
        <v>110</v>
      </c>
      <c r="C23" s="202">
        <v>16</v>
      </c>
      <c r="D23" s="205">
        <f t="shared" si="4"/>
        <v>30</v>
      </c>
      <c r="E23" t="str">
        <f t="shared" ref="E23:E30" si="13">E15</f>
        <v>Winner</v>
      </c>
      <c r="G23" s="202">
        <f t="shared" ref="G23:G30" si="14">I2</f>
        <v>1114</v>
      </c>
      <c r="H23" s="201" t="s">
        <v>110</v>
      </c>
      <c r="I23" s="202">
        <v>16</v>
      </c>
      <c r="J23" s="205">
        <f t="shared" si="6"/>
        <v>20</v>
      </c>
      <c r="K23" t="str">
        <f t="shared" ref="K23:K30" si="15">K15</f>
        <v>Finalist</v>
      </c>
      <c r="M23" s="202">
        <f t="shared" ref="M23:M30" si="16">O2</f>
        <v>27</v>
      </c>
      <c r="N23" s="201" t="s">
        <v>110</v>
      </c>
      <c r="O23" s="202">
        <v>16</v>
      </c>
      <c r="P23" s="205">
        <f t="shared" si="8"/>
        <v>20</v>
      </c>
      <c r="Q23" t="str">
        <f t="shared" ref="Q23:Q30" si="17">Q15</f>
        <v>Finalist</v>
      </c>
      <c r="S23" s="202">
        <f t="shared" ref="S23:S30" si="18">U2</f>
        <v>111</v>
      </c>
      <c r="T23" s="201" t="s">
        <v>110</v>
      </c>
      <c r="U23" s="202">
        <v>16</v>
      </c>
      <c r="V23" s="205">
        <f t="shared" si="10"/>
        <v>20</v>
      </c>
      <c r="W23" t="str">
        <f t="shared" ref="W23:W30" si="19">W15</f>
        <v>Finalist</v>
      </c>
    </row>
    <row r="24" spans="1:23">
      <c r="A24" s="202">
        <f t="shared" si="12"/>
        <v>271</v>
      </c>
      <c r="B24" s="201" t="s">
        <v>111</v>
      </c>
      <c r="C24" s="202">
        <v>15</v>
      </c>
      <c r="D24" s="205">
        <f t="shared" si="4"/>
        <v>10</v>
      </c>
      <c r="E24" t="str">
        <f t="shared" si="13"/>
        <v>Semi Finalist</v>
      </c>
      <c r="G24" s="202">
        <f t="shared" si="14"/>
        <v>469</v>
      </c>
      <c r="H24" s="201" t="s">
        <v>111</v>
      </c>
      <c r="I24" s="202">
        <v>15</v>
      </c>
      <c r="J24" s="205">
        <f t="shared" si="6"/>
        <v>10</v>
      </c>
      <c r="K24" t="str">
        <f t="shared" si="15"/>
        <v>Semi Finalist</v>
      </c>
      <c r="M24" s="202">
        <f t="shared" si="16"/>
        <v>1126</v>
      </c>
      <c r="N24" s="201" t="s">
        <v>111</v>
      </c>
      <c r="O24" s="202">
        <v>15</v>
      </c>
      <c r="P24" s="205">
        <f t="shared" si="8"/>
        <v>30</v>
      </c>
      <c r="Q24" t="str">
        <f t="shared" si="17"/>
        <v>Winner</v>
      </c>
      <c r="S24" s="202">
        <f t="shared" si="18"/>
        <v>1503</v>
      </c>
      <c r="T24" s="201" t="s">
        <v>111</v>
      </c>
      <c r="U24" s="202">
        <v>15</v>
      </c>
      <c r="V24" s="205">
        <f t="shared" si="10"/>
        <v>10</v>
      </c>
      <c r="W24" t="str">
        <f t="shared" si="19"/>
        <v>Semi Finalist</v>
      </c>
    </row>
    <row r="25" spans="1:23">
      <c r="A25" s="202">
        <f t="shared" si="12"/>
        <v>33</v>
      </c>
      <c r="B25" s="201" t="s">
        <v>112</v>
      </c>
      <c r="C25" s="202">
        <v>14</v>
      </c>
      <c r="D25" s="205">
        <f t="shared" si="4"/>
        <v>20</v>
      </c>
      <c r="E25" t="str">
        <f t="shared" si="13"/>
        <v>Finalist</v>
      </c>
      <c r="G25" s="202">
        <f t="shared" si="14"/>
        <v>451</v>
      </c>
      <c r="H25" s="201" t="s">
        <v>112</v>
      </c>
      <c r="I25" s="202">
        <v>14</v>
      </c>
      <c r="J25" s="205">
        <f t="shared" si="6"/>
        <v>30</v>
      </c>
      <c r="K25" t="str">
        <f t="shared" si="15"/>
        <v>Winner</v>
      </c>
      <c r="M25" s="202">
        <f t="shared" si="16"/>
        <v>1038</v>
      </c>
      <c r="N25" s="201" t="s">
        <v>112</v>
      </c>
      <c r="O25" s="202">
        <v>14</v>
      </c>
      <c r="P25" s="205">
        <f t="shared" si="8"/>
        <v>10</v>
      </c>
      <c r="Q25" t="str">
        <f t="shared" si="17"/>
        <v>Semi Finalist</v>
      </c>
      <c r="S25" s="202">
        <f t="shared" si="18"/>
        <v>968</v>
      </c>
      <c r="T25" s="201" t="s">
        <v>112</v>
      </c>
      <c r="U25" s="202">
        <v>14</v>
      </c>
      <c r="V25" s="205">
        <f t="shared" si="10"/>
        <v>30</v>
      </c>
      <c r="W25" t="str">
        <f t="shared" si="19"/>
        <v>Winner</v>
      </c>
    </row>
    <row r="26" spans="1:23">
      <c r="A26" s="202">
        <f t="shared" si="12"/>
        <v>1323</v>
      </c>
      <c r="B26" s="201" t="s">
        <v>113</v>
      </c>
      <c r="C26" s="202">
        <v>13</v>
      </c>
      <c r="D26" s="205">
        <f t="shared" si="4"/>
        <v>0</v>
      </c>
      <c r="E26" t="str">
        <f t="shared" si="13"/>
        <v>Quarter Finalist</v>
      </c>
      <c r="G26" s="202">
        <f t="shared" si="14"/>
        <v>65</v>
      </c>
      <c r="H26" s="201" t="s">
        <v>113</v>
      </c>
      <c r="I26" s="202">
        <v>13</v>
      </c>
      <c r="J26" s="205">
        <f t="shared" si="6"/>
        <v>10</v>
      </c>
      <c r="K26" t="str">
        <f t="shared" si="15"/>
        <v>Semi Finalist</v>
      </c>
      <c r="M26" s="202">
        <f t="shared" si="16"/>
        <v>86</v>
      </c>
      <c r="N26" s="201" t="s">
        <v>113</v>
      </c>
      <c r="O26" s="202">
        <v>13</v>
      </c>
      <c r="P26" s="205">
        <f t="shared" si="8"/>
        <v>10</v>
      </c>
      <c r="Q26" t="str">
        <f t="shared" si="17"/>
        <v>Semi Finalist</v>
      </c>
      <c r="S26" s="202">
        <f t="shared" si="18"/>
        <v>71</v>
      </c>
      <c r="T26" s="201" t="s">
        <v>113</v>
      </c>
      <c r="U26" s="202">
        <v>13</v>
      </c>
      <c r="V26" s="205">
        <f t="shared" si="10"/>
        <v>10</v>
      </c>
      <c r="W26" t="str">
        <f t="shared" si="19"/>
        <v>Semi Finalist</v>
      </c>
    </row>
    <row r="27" spans="1:23">
      <c r="A27" s="202">
        <f t="shared" si="12"/>
        <v>126</v>
      </c>
      <c r="B27" s="201" t="s">
        <v>114</v>
      </c>
      <c r="C27" s="202">
        <v>12</v>
      </c>
      <c r="D27" s="205">
        <f t="shared" si="4"/>
        <v>10</v>
      </c>
      <c r="E27" t="str">
        <f t="shared" si="13"/>
        <v>Semi Finalist</v>
      </c>
      <c r="G27" s="202">
        <f t="shared" si="14"/>
        <v>1680</v>
      </c>
      <c r="H27" s="201" t="s">
        <v>114</v>
      </c>
      <c r="I27" s="202">
        <v>12</v>
      </c>
      <c r="J27" s="205">
        <f t="shared" si="6"/>
        <v>0</v>
      </c>
      <c r="K27" t="str">
        <f t="shared" si="15"/>
        <v>Quarter Finalist</v>
      </c>
      <c r="M27" s="202">
        <f t="shared" si="16"/>
        <v>1276</v>
      </c>
      <c r="N27" s="201" t="s">
        <v>114</v>
      </c>
      <c r="O27" s="202">
        <v>12</v>
      </c>
      <c r="P27" s="205">
        <f t="shared" si="8"/>
        <v>0</v>
      </c>
      <c r="Q27" t="str">
        <f t="shared" si="17"/>
        <v>Quarter Finalist</v>
      </c>
      <c r="S27" s="202">
        <f t="shared" si="18"/>
        <v>11</v>
      </c>
      <c r="T27" s="201" t="s">
        <v>114</v>
      </c>
      <c r="U27" s="202">
        <v>12</v>
      </c>
      <c r="V27" s="205">
        <f t="shared" si="10"/>
        <v>0</v>
      </c>
      <c r="W27" t="str">
        <f t="shared" si="19"/>
        <v>Quarter Finalist</v>
      </c>
    </row>
    <row r="28" spans="1:23">
      <c r="A28" s="202">
        <f t="shared" si="12"/>
        <v>343</v>
      </c>
      <c r="B28" s="201" t="s">
        <v>115</v>
      </c>
      <c r="C28" s="202">
        <v>11</v>
      </c>
      <c r="D28" s="205">
        <f t="shared" si="4"/>
        <v>0</v>
      </c>
      <c r="E28" t="str">
        <f t="shared" si="13"/>
        <v>Quarter Finalist</v>
      </c>
      <c r="G28" s="202">
        <f t="shared" si="14"/>
        <v>610</v>
      </c>
      <c r="H28" s="201" t="s">
        <v>115</v>
      </c>
      <c r="I28" s="202">
        <v>11</v>
      </c>
      <c r="J28" s="205">
        <f t="shared" si="6"/>
        <v>0</v>
      </c>
      <c r="K28" t="str">
        <f t="shared" si="15"/>
        <v>Quarter Finalist</v>
      </c>
      <c r="M28" s="202">
        <f t="shared" si="16"/>
        <v>135</v>
      </c>
      <c r="N28" s="201" t="s">
        <v>115</v>
      </c>
      <c r="O28" s="202">
        <v>11</v>
      </c>
      <c r="P28" s="205">
        <f t="shared" si="8"/>
        <v>0</v>
      </c>
      <c r="Q28" t="str">
        <f t="shared" si="17"/>
        <v>Quarter Finalist</v>
      </c>
      <c r="S28" s="202">
        <f t="shared" si="18"/>
        <v>93</v>
      </c>
      <c r="T28" s="201" t="s">
        <v>115</v>
      </c>
      <c r="U28" s="202">
        <v>11</v>
      </c>
      <c r="V28" s="205">
        <f t="shared" si="10"/>
        <v>0</v>
      </c>
      <c r="W28" t="str">
        <f t="shared" si="19"/>
        <v>Quarter Finalist</v>
      </c>
    </row>
    <row r="29" spans="1:23">
      <c r="A29" s="202">
        <f t="shared" si="12"/>
        <v>1756</v>
      </c>
      <c r="B29" s="201" t="s">
        <v>116</v>
      </c>
      <c r="C29" s="202">
        <v>10</v>
      </c>
      <c r="D29" s="205">
        <f t="shared" si="4"/>
        <v>0</v>
      </c>
      <c r="E29" t="str">
        <f t="shared" si="13"/>
        <v>Quarter Finalist</v>
      </c>
      <c r="F29" s="158"/>
      <c r="G29" s="202">
        <f t="shared" si="14"/>
        <v>234</v>
      </c>
      <c r="H29" s="201" t="s">
        <v>116</v>
      </c>
      <c r="I29" s="202">
        <v>10</v>
      </c>
      <c r="J29" s="205">
        <f t="shared" si="6"/>
        <v>0</v>
      </c>
      <c r="K29" t="str">
        <f t="shared" si="15"/>
        <v>Quarter Finalist</v>
      </c>
      <c r="L29" s="158"/>
      <c r="M29" s="202">
        <f t="shared" si="16"/>
        <v>16</v>
      </c>
      <c r="N29" s="201" t="s">
        <v>116</v>
      </c>
      <c r="O29" s="202">
        <v>10</v>
      </c>
      <c r="P29" s="205">
        <f t="shared" si="8"/>
        <v>0</v>
      </c>
      <c r="Q29" t="str">
        <f t="shared" si="17"/>
        <v>Quarter Finalist</v>
      </c>
      <c r="R29" s="158"/>
      <c r="S29" s="202">
        <f t="shared" si="18"/>
        <v>322</v>
      </c>
      <c r="T29" s="201" t="s">
        <v>116</v>
      </c>
      <c r="U29" s="202">
        <v>10</v>
      </c>
      <c r="V29" s="205">
        <f t="shared" si="10"/>
        <v>0</v>
      </c>
      <c r="W29" t="str">
        <f t="shared" si="19"/>
        <v>Quarter Finalist</v>
      </c>
    </row>
    <row r="30" spans="1:23" ht="13.5" thickBot="1">
      <c r="A30" s="209">
        <f t="shared" si="12"/>
        <v>138</v>
      </c>
      <c r="B30" s="208" t="s">
        <v>117</v>
      </c>
      <c r="C30" s="209">
        <v>9</v>
      </c>
      <c r="D30" s="210">
        <f t="shared" si="4"/>
        <v>0</v>
      </c>
      <c r="E30" t="str">
        <f t="shared" si="13"/>
        <v>Quarter Finalist</v>
      </c>
      <c r="G30" s="209">
        <f t="shared" si="14"/>
        <v>180</v>
      </c>
      <c r="H30" s="208" t="s">
        <v>117</v>
      </c>
      <c r="I30" s="209">
        <v>9</v>
      </c>
      <c r="J30" s="210">
        <f t="shared" si="6"/>
        <v>0</v>
      </c>
      <c r="K30" t="str">
        <f t="shared" si="15"/>
        <v>Quarter Finalist</v>
      </c>
      <c r="M30" s="209">
        <f t="shared" si="16"/>
        <v>1523</v>
      </c>
      <c r="N30" s="208" t="s">
        <v>117</v>
      </c>
      <c r="O30" s="209">
        <v>9</v>
      </c>
      <c r="P30" s="210">
        <f t="shared" si="8"/>
        <v>0</v>
      </c>
      <c r="Q30" t="str">
        <f t="shared" si="17"/>
        <v>Quarter Finalist</v>
      </c>
      <c r="S30" s="209">
        <f t="shared" si="18"/>
        <v>40</v>
      </c>
      <c r="T30" s="208" t="s">
        <v>117</v>
      </c>
      <c r="U30" s="209">
        <v>9</v>
      </c>
      <c r="V30" s="210">
        <f t="shared" si="10"/>
        <v>0</v>
      </c>
      <c r="W30" t="str">
        <f t="shared" si="19"/>
        <v>Quarter Finalist</v>
      </c>
    </row>
    <row r="31" spans="1:23">
      <c r="A31" s="202">
        <f>D9</f>
        <v>159</v>
      </c>
      <c r="B31" s="201" t="s">
        <v>118</v>
      </c>
      <c r="C31" s="202">
        <v>8</v>
      </c>
      <c r="D31" s="205">
        <f t="shared" si="4"/>
        <v>0</v>
      </c>
      <c r="E31" t="str">
        <f>E22</f>
        <v>Quarter Finalist</v>
      </c>
      <c r="G31" s="202">
        <f>J9</f>
        <v>358</v>
      </c>
      <c r="H31" s="201" t="s">
        <v>118</v>
      </c>
      <c r="I31" s="202">
        <v>8</v>
      </c>
      <c r="J31" s="205">
        <f t="shared" si="6"/>
        <v>0</v>
      </c>
      <c r="K31" t="str">
        <f>K22</f>
        <v>Quarter Finalist</v>
      </c>
      <c r="M31" s="202">
        <f>P9</f>
        <v>1103</v>
      </c>
      <c r="N31" s="201" t="s">
        <v>118</v>
      </c>
      <c r="O31" s="202">
        <v>8</v>
      </c>
      <c r="P31" s="205">
        <f t="shared" si="8"/>
        <v>0</v>
      </c>
      <c r="Q31" t="str">
        <f>Q22</f>
        <v>Quarter Finalist</v>
      </c>
      <c r="S31" s="202">
        <f>V9</f>
        <v>1646</v>
      </c>
      <c r="T31" s="201" t="s">
        <v>118</v>
      </c>
      <c r="U31" s="202">
        <v>8</v>
      </c>
      <c r="V31" s="205">
        <f t="shared" si="10"/>
        <v>0</v>
      </c>
      <c r="W31" t="str">
        <f>W22</f>
        <v>Quarter Finalist</v>
      </c>
    </row>
    <row r="32" spans="1:23">
      <c r="A32" s="202">
        <f>D8</f>
        <v>69</v>
      </c>
      <c r="B32" s="201" t="s">
        <v>119</v>
      </c>
      <c r="C32" s="202">
        <v>7</v>
      </c>
      <c r="D32" s="205">
        <f t="shared" si="4"/>
        <v>0</v>
      </c>
      <c r="E32" t="str">
        <f>E21</f>
        <v>Quarter Finalist</v>
      </c>
      <c r="G32" s="202">
        <f>J8</f>
        <v>175</v>
      </c>
      <c r="H32" s="201" t="s">
        <v>119</v>
      </c>
      <c r="I32" s="202">
        <v>7</v>
      </c>
      <c r="J32" s="205">
        <f t="shared" si="6"/>
        <v>0</v>
      </c>
      <c r="K32" t="str">
        <f>K21</f>
        <v>Quarter Finalist</v>
      </c>
      <c r="M32" s="202">
        <f>P8</f>
        <v>118</v>
      </c>
      <c r="N32" s="201" t="s">
        <v>119</v>
      </c>
      <c r="O32" s="202">
        <v>7</v>
      </c>
      <c r="P32" s="205">
        <f t="shared" si="8"/>
        <v>0</v>
      </c>
      <c r="Q32" t="str">
        <f>Q21</f>
        <v>Quarter Finalist</v>
      </c>
      <c r="S32" s="202">
        <f>V8</f>
        <v>397</v>
      </c>
      <c r="T32" s="201" t="s">
        <v>119</v>
      </c>
      <c r="U32" s="202">
        <v>7</v>
      </c>
      <c r="V32" s="205">
        <f t="shared" si="10"/>
        <v>0</v>
      </c>
      <c r="W32" t="str">
        <f>W21</f>
        <v>Quarter Finalist</v>
      </c>
    </row>
    <row r="33" spans="1:23">
      <c r="A33" s="202">
        <f>D7</f>
        <v>60</v>
      </c>
      <c r="B33" s="201" t="s">
        <v>120</v>
      </c>
      <c r="C33" s="202">
        <v>6</v>
      </c>
      <c r="D33" s="205">
        <f t="shared" si="4"/>
        <v>0</v>
      </c>
      <c r="E33" t="str">
        <f>E20</f>
        <v>Quarter Finalist</v>
      </c>
      <c r="G33" s="202">
        <f>J7</f>
        <v>279</v>
      </c>
      <c r="H33" s="201" t="s">
        <v>120</v>
      </c>
      <c r="I33" s="202">
        <v>6</v>
      </c>
      <c r="J33" s="205">
        <f t="shared" si="6"/>
        <v>0</v>
      </c>
      <c r="K33" t="str">
        <f>K20</f>
        <v>Quarter Finalist</v>
      </c>
      <c r="M33" s="202">
        <f>P7</f>
        <v>494</v>
      </c>
      <c r="N33" s="201" t="s">
        <v>120</v>
      </c>
      <c r="O33" s="202">
        <v>6</v>
      </c>
      <c r="P33" s="205">
        <f t="shared" si="8"/>
        <v>0</v>
      </c>
      <c r="Q33" t="str">
        <f>Q20</f>
        <v>Quarter Finalist</v>
      </c>
      <c r="S33" s="202">
        <f>V7</f>
        <v>868</v>
      </c>
      <c r="T33" s="201" t="s">
        <v>120</v>
      </c>
      <c r="U33" s="202">
        <v>6</v>
      </c>
      <c r="V33" s="205">
        <f t="shared" si="10"/>
        <v>0</v>
      </c>
      <c r="W33" t="str">
        <f>W20</f>
        <v>Quarter Finalist</v>
      </c>
    </row>
    <row r="34" spans="1:23">
      <c r="A34" s="202">
        <f>D6</f>
        <v>585</v>
      </c>
      <c r="B34" s="201" t="s">
        <v>121</v>
      </c>
      <c r="C34" s="202">
        <v>5</v>
      </c>
      <c r="D34" s="205">
        <f t="shared" si="4"/>
        <v>10</v>
      </c>
      <c r="E34" t="str">
        <f>E19</f>
        <v>Semi Finalist</v>
      </c>
      <c r="G34" s="202">
        <f>J6</f>
        <v>148</v>
      </c>
      <c r="H34" s="201" t="s">
        <v>121</v>
      </c>
      <c r="I34" s="202">
        <v>5</v>
      </c>
      <c r="J34" s="205">
        <f t="shared" si="6"/>
        <v>0</v>
      </c>
      <c r="K34" t="str">
        <f>K19</f>
        <v>Quarter Finalist</v>
      </c>
      <c r="M34" s="202">
        <f>P6</f>
        <v>384</v>
      </c>
      <c r="N34" s="201" t="s">
        <v>121</v>
      </c>
      <c r="O34" s="202">
        <v>5</v>
      </c>
      <c r="P34" s="205">
        <f t="shared" si="8"/>
        <v>0</v>
      </c>
      <c r="Q34" t="str">
        <f>Q19</f>
        <v>Quarter Finalist</v>
      </c>
      <c r="S34" s="202">
        <f>V6</f>
        <v>85</v>
      </c>
      <c r="T34" s="201" t="s">
        <v>121</v>
      </c>
      <c r="U34" s="202">
        <v>5</v>
      </c>
      <c r="V34" s="205">
        <f t="shared" si="10"/>
        <v>0</v>
      </c>
      <c r="W34" t="str">
        <f>W19</f>
        <v>Quarter Finalist</v>
      </c>
    </row>
    <row r="35" spans="1:23">
      <c r="A35" s="202">
        <f>D5</f>
        <v>103</v>
      </c>
      <c r="B35" s="201" t="s">
        <v>122</v>
      </c>
      <c r="C35" s="202">
        <v>4</v>
      </c>
      <c r="D35" s="205">
        <f t="shared" si="4"/>
        <v>0</v>
      </c>
      <c r="E35" t="str">
        <f>E26</f>
        <v>Quarter Finalist</v>
      </c>
      <c r="G35" s="202">
        <f>J5</f>
        <v>1511</v>
      </c>
      <c r="H35" s="201" t="s">
        <v>122</v>
      </c>
      <c r="I35" s="202">
        <v>4</v>
      </c>
      <c r="J35" s="205">
        <f t="shared" si="6"/>
        <v>10</v>
      </c>
      <c r="K35" t="str">
        <f>K26</f>
        <v>Semi Finalist</v>
      </c>
      <c r="M35" s="202">
        <f>P5</f>
        <v>190</v>
      </c>
      <c r="N35" s="201" t="s">
        <v>122</v>
      </c>
      <c r="O35" s="202">
        <v>4</v>
      </c>
      <c r="P35" s="205">
        <f t="shared" si="8"/>
        <v>10</v>
      </c>
      <c r="Q35" t="str">
        <f>Q26</f>
        <v>Semi Finalist</v>
      </c>
      <c r="S35" s="202">
        <f>V5</f>
        <v>753</v>
      </c>
      <c r="T35" s="201" t="s">
        <v>122</v>
      </c>
      <c r="U35" s="202">
        <v>4</v>
      </c>
      <c r="V35" s="205">
        <f t="shared" si="10"/>
        <v>10</v>
      </c>
      <c r="W35" t="str">
        <f>W26</f>
        <v>Semi Finalist</v>
      </c>
    </row>
    <row r="36" spans="1:23">
      <c r="A36" s="202">
        <f>D4</f>
        <v>1902</v>
      </c>
      <c r="B36" s="201" t="s">
        <v>123</v>
      </c>
      <c r="C36" s="202">
        <v>3</v>
      </c>
      <c r="D36" s="205">
        <f t="shared" si="4"/>
        <v>20</v>
      </c>
      <c r="E36" t="str">
        <f>E25</f>
        <v>Finalist</v>
      </c>
      <c r="G36" s="202">
        <f>J4</f>
        <v>1139</v>
      </c>
      <c r="H36" s="201" t="s">
        <v>123</v>
      </c>
      <c r="I36" s="202">
        <v>3</v>
      </c>
      <c r="J36" s="205">
        <f t="shared" si="6"/>
        <v>30</v>
      </c>
      <c r="K36" t="str">
        <f>K25</f>
        <v>Winner</v>
      </c>
      <c r="M36" s="202">
        <f>P4</f>
        <v>291</v>
      </c>
      <c r="N36" s="201" t="s">
        <v>123</v>
      </c>
      <c r="O36" s="202">
        <v>3</v>
      </c>
      <c r="P36" s="205">
        <f t="shared" si="8"/>
        <v>10</v>
      </c>
      <c r="Q36" t="str">
        <f>Q25</f>
        <v>Semi Finalist</v>
      </c>
      <c r="S36" s="202">
        <f>V4</f>
        <v>195</v>
      </c>
      <c r="T36" s="201" t="s">
        <v>123</v>
      </c>
      <c r="U36" s="202">
        <v>3</v>
      </c>
      <c r="V36" s="205">
        <f t="shared" si="10"/>
        <v>30</v>
      </c>
      <c r="W36" t="str">
        <f>W25</f>
        <v>Winner</v>
      </c>
    </row>
    <row r="37" spans="1:23">
      <c r="A37" s="202">
        <f>D3</f>
        <v>1138</v>
      </c>
      <c r="B37" s="201" t="s">
        <v>124</v>
      </c>
      <c r="C37" s="202">
        <v>2</v>
      </c>
      <c r="D37" s="205">
        <f t="shared" si="4"/>
        <v>10</v>
      </c>
      <c r="E37" t="str">
        <f>E24</f>
        <v>Semi Finalist</v>
      </c>
      <c r="G37" s="202">
        <f>J3</f>
        <v>222</v>
      </c>
      <c r="H37" s="201" t="s">
        <v>124</v>
      </c>
      <c r="I37" s="202">
        <v>2</v>
      </c>
      <c r="J37" s="205">
        <f t="shared" si="6"/>
        <v>10</v>
      </c>
      <c r="K37" t="str">
        <f>K24</f>
        <v>Semi Finalist</v>
      </c>
      <c r="M37" s="202">
        <f>P3</f>
        <v>201</v>
      </c>
      <c r="N37" s="201" t="s">
        <v>124</v>
      </c>
      <c r="O37" s="202">
        <v>2</v>
      </c>
      <c r="P37" s="205">
        <f t="shared" si="8"/>
        <v>30</v>
      </c>
      <c r="Q37" t="str">
        <f>Q24</f>
        <v>Winner</v>
      </c>
      <c r="S37" s="202">
        <f>V3</f>
        <v>1718</v>
      </c>
      <c r="T37" s="201" t="s">
        <v>124</v>
      </c>
      <c r="U37" s="202">
        <v>2</v>
      </c>
      <c r="V37" s="205">
        <f t="shared" si="10"/>
        <v>10</v>
      </c>
      <c r="W37" t="str">
        <f>W24</f>
        <v>Semi Finalist</v>
      </c>
    </row>
    <row r="38" spans="1:23" ht="13.5" thickBot="1">
      <c r="A38" s="209">
        <f>D2</f>
        <v>522</v>
      </c>
      <c r="B38" s="208" t="s">
        <v>125</v>
      </c>
      <c r="C38" s="209">
        <v>1</v>
      </c>
      <c r="D38" s="210">
        <f t="shared" si="4"/>
        <v>30</v>
      </c>
      <c r="E38" t="str">
        <f>E23</f>
        <v>Winner</v>
      </c>
      <c r="G38" s="209">
        <f>J2</f>
        <v>48</v>
      </c>
      <c r="H38" s="208" t="s">
        <v>125</v>
      </c>
      <c r="I38" s="209">
        <v>1</v>
      </c>
      <c r="J38" s="210">
        <f t="shared" si="6"/>
        <v>20</v>
      </c>
      <c r="K38" t="str">
        <f>K23</f>
        <v>Finalist</v>
      </c>
      <c r="M38" s="209">
        <f>P2</f>
        <v>547</v>
      </c>
      <c r="N38" s="208" t="s">
        <v>125</v>
      </c>
      <c r="O38" s="209">
        <v>1</v>
      </c>
      <c r="P38" s="210">
        <f t="shared" si="8"/>
        <v>20</v>
      </c>
      <c r="Q38" t="str">
        <f>Q23</f>
        <v>Finalist</v>
      </c>
      <c r="S38" s="209">
        <f>V2</f>
        <v>122</v>
      </c>
      <c r="T38" s="208" t="s">
        <v>125</v>
      </c>
      <c r="U38" s="209">
        <v>1</v>
      </c>
      <c r="V38" s="210">
        <f t="shared" si="10"/>
        <v>20</v>
      </c>
      <c r="W38" t="str">
        <f>W23</f>
        <v>Finalist</v>
      </c>
    </row>
    <row r="39" spans="1:23">
      <c r="C39" s="260">
        <f>SUM(C15:C38)</f>
        <v>236</v>
      </c>
      <c r="D39" s="260">
        <f>SUM(D15:D38)</f>
        <v>210</v>
      </c>
      <c r="I39" s="260">
        <f>SUM(I15:I38)</f>
        <v>236</v>
      </c>
      <c r="J39" s="260">
        <f>SUM(J15:J38)</f>
        <v>210</v>
      </c>
      <c r="O39" s="260">
        <f>SUM(O15:O38)</f>
        <v>236</v>
      </c>
      <c r="P39" s="260">
        <f>SUM(P15:P38)</f>
        <v>210</v>
      </c>
      <c r="U39" s="260">
        <f>SUM(U15:U38)</f>
        <v>236</v>
      </c>
      <c r="V39" s="260">
        <f>SUM(V15:V38)</f>
        <v>210</v>
      </c>
    </row>
    <row r="43" spans="1:23" ht="13.5" thickBot="1"/>
    <row r="44" spans="1:23">
      <c r="A44">
        <v>11</v>
      </c>
      <c r="B44" s="199">
        <v>12</v>
      </c>
    </row>
    <row r="45" spans="1:23">
      <c r="A45">
        <v>16</v>
      </c>
      <c r="B45" s="202">
        <v>10</v>
      </c>
    </row>
    <row r="46" spans="1:23">
      <c r="A46">
        <v>20</v>
      </c>
      <c r="B46" s="202">
        <v>9</v>
      </c>
    </row>
    <row r="47" spans="1:23">
      <c r="A47">
        <v>25</v>
      </c>
      <c r="B47" s="202">
        <v>14</v>
      </c>
    </row>
    <row r="48" spans="1:23">
      <c r="A48">
        <v>27</v>
      </c>
      <c r="B48" s="202">
        <v>16</v>
      </c>
    </row>
    <row r="49" spans="1:2">
      <c r="A49">
        <v>33</v>
      </c>
      <c r="B49" s="202">
        <v>14</v>
      </c>
    </row>
    <row r="50" spans="1:2">
      <c r="A50">
        <v>40</v>
      </c>
      <c r="B50" s="202">
        <v>9</v>
      </c>
    </row>
    <row r="51" spans="1:2" ht="13.5" thickBot="1">
      <c r="A51">
        <v>48</v>
      </c>
      <c r="B51" s="209">
        <v>1</v>
      </c>
    </row>
    <row r="52" spans="1:2">
      <c r="A52">
        <v>60</v>
      </c>
      <c r="B52" s="202">
        <v>6</v>
      </c>
    </row>
    <row r="53" spans="1:2">
      <c r="A53">
        <v>65</v>
      </c>
      <c r="B53" s="202">
        <v>13</v>
      </c>
    </row>
    <row r="54" spans="1:2">
      <c r="A54">
        <v>66</v>
      </c>
      <c r="B54" s="202">
        <v>11</v>
      </c>
    </row>
    <row r="55" spans="1:2">
      <c r="A55">
        <v>69</v>
      </c>
      <c r="B55" s="202">
        <v>7</v>
      </c>
    </row>
    <row r="56" spans="1:2">
      <c r="A56">
        <v>70</v>
      </c>
      <c r="B56" s="202">
        <v>16</v>
      </c>
    </row>
    <row r="57" spans="1:2">
      <c r="A57">
        <v>71</v>
      </c>
      <c r="B57" s="202">
        <v>13</v>
      </c>
    </row>
    <row r="58" spans="1:2">
      <c r="A58">
        <v>79</v>
      </c>
      <c r="B58" s="202">
        <v>15</v>
      </c>
    </row>
    <row r="59" spans="1:2" ht="13.5" thickBot="1">
      <c r="A59">
        <v>85</v>
      </c>
      <c r="B59" s="209">
        <v>5</v>
      </c>
    </row>
    <row r="60" spans="1:2">
      <c r="A60">
        <v>86</v>
      </c>
      <c r="B60" s="202">
        <v>13</v>
      </c>
    </row>
    <row r="61" spans="1:2">
      <c r="A61">
        <v>93</v>
      </c>
      <c r="B61" s="202">
        <v>11</v>
      </c>
    </row>
    <row r="62" spans="1:2">
      <c r="A62">
        <v>103</v>
      </c>
      <c r="B62" s="202">
        <v>4</v>
      </c>
    </row>
    <row r="63" spans="1:2">
      <c r="A63">
        <v>108</v>
      </c>
      <c r="B63" s="202">
        <v>10</v>
      </c>
    </row>
    <row r="64" spans="1:2">
      <c r="A64">
        <v>111</v>
      </c>
      <c r="B64" s="202">
        <v>16</v>
      </c>
    </row>
    <row r="65" spans="1:2">
      <c r="A65">
        <v>118</v>
      </c>
      <c r="B65" s="202">
        <v>7</v>
      </c>
    </row>
    <row r="66" spans="1:2">
      <c r="A66">
        <v>120</v>
      </c>
      <c r="B66" s="202">
        <v>13</v>
      </c>
    </row>
    <row r="67" spans="1:2" ht="13.5" thickBot="1">
      <c r="A67">
        <v>121</v>
      </c>
      <c r="B67" s="209">
        <v>13</v>
      </c>
    </row>
    <row r="68" spans="1:2">
      <c r="A68">
        <v>122</v>
      </c>
      <c r="B68" s="199">
        <v>1</v>
      </c>
    </row>
    <row r="69" spans="1:2">
      <c r="A69">
        <v>126</v>
      </c>
      <c r="B69" s="202">
        <v>12</v>
      </c>
    </row>
    <row r="70" spans="1:2">
      <c r="A70">
        <v>133</v>
      </c>
      <c r="B70" s="202">
        <v>10</v>
      </c>
    </row>
    <row r="71" spans="1:2">
      <c r="A71">
        <v>135</v>
      </c>
      <c r="B71" s="202">
        <v>11</v>
      </c>
    </row>
    <row r="72" spans="1:2">
      <c r="A72">
        <v>138</v>
      </c>
      <c r="B72" s="202">
        <v>9</v>
      </c>
    </row>
    <row r="73" spans="1:2">
      <c r="A73">
        <v>148</v>
      </c>
      <c r="B73" s="202">
        <v>5</v>
      </c>
    </row>
    <row r="74" spans="1:2">
      <c r="A74">
        <v>159</v>
      </c>
      <c r="B74" s="202">
        <v>8</v>
      </c>
    </row>
    <row r="75" spans="1:2" ht="13.5" thickBot="1">
      <c r="A75">
        <v>173</v>
      </c>
      <c r="B75" s="209">
        <v>10</v>
      </c>
    </row>
    <row r="76" spans="1:2">
      <c r="A76">
        <v>175</v>
      </c>
      <c r="B76" s="202">
        <v>7</v>
      </c>
    </row>
    <row r="77" spans="1:2">
      <c r="A77">
        <v>176</v>
      </c>
      <c r="B77" s="202">
        <v>16</v>
      </c>
    </row>
    <row r="78" spans="1:2">
      <c r="A78">
        <v>177</v>
      </c>
      <c r="B78" s="202">
        <v>15</v>
      </c>
    </row>
    <row r="79" spans="1:2">
      <c r="A79">
        <v>179</v>
      </c>
      <c r="B79" s="202">
        <v>12</v>
      </c>
    </row>
    <row r="80" spans="1:2">
      <c r="A80">
        <v>180</v>
      </c>
      <c r="B80" s="202">
        <v>9</v>
      </c>
    </row>
    <row r="81" spans="1:2">
      <c r="A81">
        <v>190</v>
      </c>
      <c r="B81" s="202">
        <v>4</v>
      </c>
    </row>
    <row r="82" spans="1:2">
      <c r="A82">
        <v>195</v>
      </c>
      <c r="B82" s="202">
        <v>3</v>
      </c>
    </row>
    <row r="83" spans="1:2" ht="13.5" thickBot="1">
      <c r="A83">
        <v>201</v>
      </c>
      <c r="B83" s="209">
        <v>2</v>
      </c>
    </row>
    <row r="84" spans="1:2">
      <c r="A84">
        <v>217</v>
      </c>
      <c r="B84" s="202">
        <v>16</v>
      </c>
    </row>
    <row r="85" spans="1:2">
      <c r="A85">
        <v>222</v>
      </c>
      <c r="B85" s="202">
        <v>2</v>
      </c>
    </row>
    <row r="86" spans="1:2">
      <c r="A86">
        <v>229</v>
      </c>
      <c r="B86" s="202">
        <v>12</v>
      </c>
    </row>
    <row r="87" spans="1:2">
      <c r="A87">
        <v>233</v>
      </c>
      <c r="B87" s="202">
        <v>14</v>
      </c>
    </row>
    <row r="88" spans="1:2">
      <c r="A88">
        <v>234</v>
      </c>
      <c r="B88" s="202">
        <v>10</v>
      </c>
    </row>
    <row r="89" spans="1:2">
      <c r="A89">
        <v>237</v>
      </c>
      <c r="B89" s="202">
        <v>12</v>
      </c>
    </row>
    <row r="90" spans="1:2">
      <c r="A90">
        <v>254</v>
      </c>
      <c r="B90" s="202">
        <v>13</v>
      </c>
    </row>
    <row r="91" spans="1:2" ht="13.5" thickBot="1">
      <c r="A91">
        <v>269</v>
      </c>
      <c r="B91" s="209">
        <v>11</v>
      </c>
    </row>
    <row r="92" spans="1:2">
      <c r="A92">
        <v>271</v>
      </c>
      <c r="B92" s="199">
        <v>15</v>
      </c>
    </row>
    <row r="93" spans="1:2">
      <c r="A93">
        <v>279</v>
      </c>
      <c r="B93" s="202">
        <v>6</v>
      </c>
    </row>
    <row r="94" spans="1:2">
      <c r="A94">
        <v>291</v>
      </c>
      <c r="B94" s="202">
        <v>3</v>
      </c>
    </row>
    <row r="95" spans="1:2">
      <c r="A95">
        <v>296</v>
      </c>
      <c r="B95" s="202">
        <v>16</v>
      </c>
    </row>
    <row r="96" spans="1:2">
      <c r="A96">
        <v>322</v>
      </c>
      <c r="B96" s="202">
        <v>10</v>
      </c>
    </row>
    <row r="97" spans="1:2">
      <c r="A97">
        <v>341</v>
      </c>
      <c r="B97" s="202">
        <v>13</v>
      </c>
    </row>
    <row r="98" spans="1:2">
      <c r="A98">
        <v>343</v>
      </c>
      <c r="B98" s="202">
        <v>11</v>
      </c>
    </row>
    <row r="99" spans="1:2" ht="13.5" thickBot="1">
      <c r="A99">
        <v>358</v>
      </c>
      <c r="B99" s="209">
        <v>8</v>
      </c>
    </row>
    <row r="100" spans="1:2">
      <c r="A100">
        <v>365</v>
      </c>
      <c r="B100" s="202">
        <v>14</v>
      </c>
    </row>
    <row r="101" spans="1:2">
      <c r="A101">
        <v>384</v>
      </c>
      <c r="B101" s="202">
        <v>5</v>
      </c>
    </row>
    <row r="102" spans="1:2">
      <c r="A102">
        <v>395</v>
      </c>
      <c r="B102" s="202">
        <v>11</v>
      </c>
    </row>
    <row r="103" spans="1:2">
      <c r="A103">
        <v>397</v>
      </c>
      <c r="B103" s="202">
        <v>7</v>
      </c>
    </row>
    <row r="104" spans="1:2">
      <c r="A104">
        <v>401</v>
      </c>
      <c r="B104" s="202">
        <v>15</v>
      </c>
    </row>
    <row r="105" spans="1:2">
      <c r="A105">
        <v>451</v>
      </c>
      <c r="B105" s="202">
        <v>14</v>
      </c>
    </row>
    <row r="106" spans="1:2">
      <c r="A106">
        <v>469</v>
      </c>
      <c r="B106" s="202">
        <v>15</v>
      </c>
    </row>
    <row r="107" spans="1:2" ht="13.5" thickBot="1">
      <c r="A107">
        <v>494</v>
      </c>
      <c r="B107" s="209">
        <v>6</v>
      </c>
    </row>
    <row r="108" spans="1:2">
      <c r="A108">
        <v>503</v>
      </c>
      <c r="B108" s="202">
        <v>14</v>
      </c>
    </row>
    <row r="109" spans="1:2">
      <c r="A109">
        <v>522</v>
      </c>
      <c r="B109" s="202">
        <v>1</v>
      </c>
    </row>
    <row r="110" spans="1:2">
      <c r="A110">
        <v>547</v>
      </c>
      <c r="B110" s="202">
        <v>1</v>
      </c>
    </row>
    <row r="111" spans="1:2">
      <c r="A111">
        <v>585</v>
      </c>
      <c r="B111" s="202">
        <v>5</v>
      </c>
    </row>
    <row r="112" spans="1:2">
      <c r="A112">
        <v>610</v>
      </c>
      <c r="B112" s="202">
        <v>11</v>
      </c>
    </row>
    <row r="113" spans="1:2">
      <c r="A113">
        <v>753</v>
      </c>
      <c r="B113" s="202">
        <v>4</v>
      </c>
    </row>
    <row r="114" spans="1:2">
      <c r="A114">
        <v>868</v>
      </c>
      <c r="B114" s="202">
        <v>6</v>
      </c>
    </row>
    <row r="115" spans="1:2" ht="13.5" thickBot="1">
      <c r="A115">
        <v>968</v>
      </c>
      <c r="B115" s="209">
        <v>14</v>
      </c>
    </row>
    <row r="116" spans="1:2">
      <c r="A116">
        <v>987</v>
      </c>
      <c r="B116" s="199">
        <v>15</v>
      </c>
    </row>
    <row r="117" spans="1:2">
      <c r="A117">
        <v>1023</v>
      </c>
      <c r="B117" s="202">
        <v>10</v>
      </c>
    </row>
    <row r="118" spans="1:2">
      <c r="A118">
        <v>1038</v>
      </c>
      <c r="B118" s="202">
        <v>14</v>
      </c>
    </row>
    <row r="119" spans="1:2">
      <c r="A119">
        <v>1103</v>
      </c>
      <c r="B119" s="202">
        <v>8</v>
      </c>
    </row>
    <row r="120" spans="1:2">
      <c r="A120">
        <v>1114</v>
      </c>
      <c r="B120" s="202">
        <v>16</v>
      </c>
    </row>
    <row r="121" spans="1:2">
      <c r="A121">
        <v>1126</v>
      </c>
      <c r="B121" s="202">
        <v>15</v>
      </c>
    </row>
    <row r="122" spans="1:2">
      <c r="A122">
        <v>1138</v>
      </c>
      <c r="B122" s="202">
        <v>2</v>
      </c>
    </row>
    <row r="123" spans="1:2" ht="13.5" thickBot="1">
      <c r="A123">
        <v>1139</v>
      </c>
      <c r="B123" s="209">
        <v>3</v>
      </c>
    </row>
    <row r="124" spans="1:2">
      <c r="A124">
        <v>1276</v>
      </c>
      <c r="B124" s="202">
        <v>12</v>
      </c>
    </row>
    <row r="125" spans="1:2">
      <c r="A125">
        <v>1305</v>
      </c>
      <c r="B125" s="202">
        <v>9</v>
      </c>
    </row>
    <row r="126" spans="1:2">
      <c r="A126">
        <v>1323</v>
      </c>
      <c r="B126" s="202">
        <v>13</v>
      </c>
    </row>
    <row r="127" spans="1:2">
      <c r="A127">
        <v>1468</v>
      </c>
      <c r="B127" s="202">
        <v>12</v>
      </c>
    </row>
    <row r="128" spans="1:2">
      <c r="A128">
        <v>1503</v>
      </c>
      <c r="B128" s="202">
        <v>15</v>
      </c>
    </row>
    <row r="129" spans="1:2">
      <c r="A129">
        <v>1511</v>
      </c>
      <c r="B129" s="202">
        <v>4</v>
      </c>
    </row>
    <row r="130" spans="1:2">
      <c r="A130">
        <v>1519</v>
      </c>
      <c r="B130" s="202">
        <v>9</v>
      </c>
    </row>
    <row r="131" spans="1:2" ht="13.5" thickBot="1">
      <c r="A131">
        <v>1523</v>
      </c>
      <c r="B131" s="209">
        <v>9</v>
      </c>
    </row>
    <row r="132" spans="1:2">
      <c r="A132">
        <v>1592</v>
      </c>
      <c r="B132" s="202">
        <v>9</v>
      </c>
    </row>
    <row r="133" spans="1:2">
      <c r="A133">
        <v>1625</v>
      </c>
      <c r="B133" s="202">
        <v>16</v>
      </c>
    </row>
    <row r="134" spans="1:2">
      <c r="A134">
        <v>1646</v>
      </c>
      <c r="B134" s="202">
        <v>8</v>
      </c>
    </row>
    <row r="135" spans="1:2">
      <c r="A135">
        <v>1680</v>
      </c>
      <c r="B135" s="202">
        <v>12</v>
      </c>
    </row>
    <row r="136" spans="1:2">
      <c r="A136">
        <v>1718</v>
      </c>
      <c r="B136" s="202">
        <v>2</v>
      </c>
    </row>
    <row r="137" spans="1:2">
      <c r="A137">
        <v>1756</v>
      </c>
      <c r="B137" s="202">
        <v>10</v>
      </c>
    </row>
    <row r="138" spans="1:2">
      <c r="A138">
        <v>1816</v>
      </c>
      <c r="B138" s="202">
        <v>11</v>
      </c>
    </row>
    <row r="139" spans="1:2" ht="13.5" thickBot="1">
      <c r="A139">
        <v>1902</v>
      </c>
      <c r="B139" s="209">
        <v>3</v>
      </c>
    </row>
  </sheetData>
  <sheetProtection sheet="1"/>
  <phoneticPr fontId="2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A1:AF399"/>
  <sheetViews>
    <sheetView topLeftCell="M1" zoomScale="85" workbookViewId="0">
      <selection activeCell="Y2" sqref="Y2:AC5"/>
    </sheetView>
  </sheetViews>
  <sheetFormatPr defaultRowHeight="12.75"/>
  <cols>
    <col min="1" max="1" width="10.85546875" style="1" bestFit="1" customWidth="1"/>
    <col min="2" max="4" width="9.140625" style="1"/>
    <col min="5" max="5" width="13.85546875" style="1" bestFit="1" customWidth="1"/>
    <col min="6" max="10" width="9.140625" style="1"/>
    <col min="11" max="11" width="15.5703125" style="1" customWidth="1"/>
    <col min="12" max="12" width="11.85546875" style="1" bestFit="1" customWidth="1"/>
    <col min="13" max="16" width="9.140625" style="1"/>
    <col min="17" max="17" width="14.140625" style="1" customWidth="1"/>
    <col min="18" max="22" width="9.140625" style="1"/>
    <col min="23" max="23" width="17.42578125" style="1" customWidth="1"/>
    <col min="24" max="28" width="9.140625" style="1"/>
    <col min="29" max="29" width="14.5703125" style="1" customWidth="1"/>
    <col min="30" max="16384" width="9.140625" style="1"/>
  </cols>
  <sheetData>
    <row r="1" spans="1:32" ht="13.5" thickBot="1">
      <c r="A1" s="4" t="s">
        <v>0</v>
      </c>
      <c r="B1" s="11" t="s">
        <v>1</v>
      </c>
      <c r="C1" s="11" t="s">
        <v>2</v>
      </c>
      <c r="D1" s="11" t="s">
        <v>3</v>
      </c>
      <c r="E1" s="12" t="s">
        <v>4</v>
      </c>
      <c r="G1" s="4" t="s">
        <v>8</v>
      </c>
      <c r="H1" s="11" t="s">
        <v>1</v>
      </c>
      <c r="I1" s="11" t="s">
        <v>2</v>
      </c>
      <c r="J1" s="11" t="s">
        <v>3</v>
      </c>
      <c r="K1" s="12" t="s">
        <v>4</v>
      </c>
      <c r="M1" s="4" t="s">
        <v>9</v>
      </c>
      <c r="N1" s="11" t="s">
        <v>1</v>
      </c>
      <c r="O1" s="11" t="s">
        <v>2</v>
      </c>
      <c r="P1" s="11" t="s">
        <v>3</v>
      </c>
      <c r="Q1" s="12" t="s">
        <v>4</v>
      </c>
      <c r="S1" s="4" t="s">
        <v>10</v>
      </c>
      <c r="T1" s="11" t="s">
        <v>1</v>
      </c>
      <c r="U1" s="11" t="s">
        <v>2</v>
      </c>
      <c r="V1" s="11" t="s">
        <v>3</v>
      </c>
      <c r="W1" s="12" t="s">
        <v>4</v>
      </c>
      <c r="Y1" s="4" t="s">
        <v>12</v>
      </c>
      <c r="Z1" s="11" t="s">
        <v>1</v>
      </c>
      <c r="AA1" s="11" t="s">
        <v>2</v>
      </c>
      <c r="AB1" s="11" t="s">
        <v>3</v>
      </c>
      <c r="AC1" s="12" t="s">
        <v>4</v>
      </c>
    </row>
    <row r="2" spans="1:32">
      <c r="A2" s="133">
        <v>1</v>
      </c>
      <c r="B2" s="150">
        <v>245</v>
      </c>
      <c r="C2" s="151">
        <v>217</v>
      </c>
      <c r="D2" s="152">
        <v>766</v>
      </c>
      <c r="E2" s="170" t="s">
        <v>11</v>
      </c>
      <c r="G2" s="133">
        <v>1</v>
      </c>
      <c r="H2" s="150">
        <v>337</v>
      </c>
      <c r="I2" s="151">
        <v>1510</v>
      </c>
      <c r="J2" s="152">
        <v>85</v>
      </c>
      <c r="K2" s="170" t="s">
        <v>6</v>
      </c>
      <c r="M2" s="133">
        <v>1</v>
      </c>
      <c r="N2" s="150">
        <v>1089</v>
      </c>
      <c r="O2" s="151">
        <v>1280</v>
      </c>
      <c r="P2" s="152">
        <v>365</v>
      </c>
      <c r="Q2" s="170" t="s">
        <v>7</v>
      </c>
      <c r="S2" s="133">
        <v>1</v>
      </c>
      <c r="T2" s="150">
        <v>910</v>
      </c>
      <c r="U2" s="151">
        <v>135</v>
      </c>
      <c r="V2" s="152">
        <v>537</v>
      </c>
      <c r="W2" s="170" t="s">
        <v>6</v>
      </c>
      <c r="Y2" s="133" t="s">
        <v>13</v>
      </c>
      <c r="Z2" s="100">
        <v>245</v>
      </c>
      <c r="AA2" s="158">
        <v>217</v>
      </c>
      <c r="AB2" s="100">
        <v>766</v>
      </c>
      <c r="AC2" s="170" t="s">
        <v>5</v>
      </c>
      <c r="AD2" s="1" t="s">
        <v>21</v>
      </c>
    </row>
    <row r="3" spans="1:32">
      <c r="A3" s="133">
        <v>2</v>
      </c>
      <c r="B3" s="153">
        <v>997</v>
      </c>
      <c r="C3" s="2">
        <v>980</v>
      </c>
      <c r="D3" s="154">
        <v>65</v>
      </c>
      <c r="E3" s="170" t="s">
        <v>5</v>
      </c>
      <c r="G3" s="133">
        <v>2</v>
      </c>
      <c r="H3" s="153">
        <v>175</v>
      </c>
      <c r="I3" s="2">
        <v>33</v>
      </c>
      <c r="J3" s="154">
        <v>108</v>
      </c>
      <c r="K3" s="170" t="s">
        <v>11</v>
      </c>
      <c r="M3" s="133">
        <v>2</v>
      </c>
      <c r="N3" s="153">
        <v>56</v>
      </c>
      <c r="O3" s="2">
        <v>254</v>
      </c>
      <c r="P3" s="154">
        <v>64</v>
      </c>
      <c r="Q3" s="170" t="s">
        <v>11</v>
      </c>
      <c r="S3" s="133">
        <v>2</v>
      </c>
      <c r="T3" s="153">
        <v>330</v>
      </c>
      <c r="U3" s="2">
        <v>67</v>
      </c>
      <c r="V3" s="154">
        <v>503</v>
      </c>
      <c r="W3" s="170" t="s">
        <v>11</v>
      </c>
      <c r="Y3" s="133" t="s">
        <v>14</v>
      </c>
      <c r="Z3" s="158">
        <v>175</v>
      </c>
      <c r="AA3" s="158">
        <v>33</v>
      </c>
      <c r="AB3" s="100">
        <v>108</v>
      </c>
      <c r="AC3" s="170" t="s">
        <v>5</v>
      </c>
    </row>
    <row r="4" spans="1:32">
      <c r="A4" s="133">
        <v>3</v>
      </c>
      <c r="B4" s="153">
        <v>27</v>
      </c>
      <c r="C4" s="2">
        <v>71</v>
      </c>
      <c r="D4" s="154">
        <v>40</v>
      </c>
      <c r="E4" s="170" t="s">
        <v>7</v>
      </c>
      <c r="G4" s="133">
        <v>3</v>
      </c>
      <c r="H4" s="153">
        <v>118</v>
      </c>
      <c r="I4" s="2">
        <v>229</v>
      </c>
      <c r="J4" s="154">
        <v>312</v>
      </c>
      <c r="K4" s="170" t="s">
        <v>5</v>
      </c>
      <c r="M4" s="133">
        <v>3</v>
      </c>
      <c r="N4" s="153">
        <v>231</v>
      </c>
      <c r="O4" s="2">
        <v>126</v>
      </c>
      <c r="P4" s="154">
        <v>1648</v>
      </c>
      <c r="Q4" s="170" t="s">
        <v>7</v>
      </c>
      <c r="S4" s="133">
        <v>3</v>
      </c>
      <c r="T4" s="153">
        <v>987</v>
      </c>
      <c r="U4" s="2">
        <v>45</v>
      </c>
      <c r="V4" s="154">
        <v>1647</v>
      </c>
      <c r="W4" s="170" t="s">
        <v>5</v>
      </c>
      <c r="Y4" s="133" t="s">
        <v>15</v>
      </c>
      <c r="Z4" s="100">
        <v>56</v>
      </c>
      <c r="AA4" s="100">
        <v>254</v>
      </c>
      <c r="AB4" s="100">
        <v>64</v>
      </c>
      <c r="AC4" s="170" t="s">
        <v>6</v>
      </c>
    </row>
    <row r="5" spans="1:32" ht="13.5" thickBot="1">
      <c r="A5" s="133">
        <v>4</v>
      </c>
      <c r="B5" s="153">
        <v>716</v>
      </c>
      <c r="C5" s="2">
        <v>1114</v>
      </c>
      <c r="D5" s="154">
        <v>107</v>
      </c>
      <c r="E5" s="170" t="s">
        <v>7</v>
      </c>
      <c r="G5" s="133">
        <v>4</v>
      </c>
      <c r="H5" s="153">
        <v>343</v>
      </c>
      <c r="I5" s="2">
        <v>388</v>
      </c>
      <c r="J5" s="154">
        <v>353</v>
      </c>
      <c r="K5" s="170" t="s">
        <v>5</v>
      </c>
      <c r="M5" s="133">
        <v>4</v>
      </c>
      <c r="N5" s="153">
        <v>1219</v>
      </c>
      <c r="O5" s="2">
        <v>1507</v>
      </c>
      <c r="P5" s="154">
        <v>694</v>
      </c>
      <c r="Q5" s="170" t="s">
        <v>5</v>
      </c>
      <c r="S5" s="133">
        <v>4</v>
      </c>
      <c r="T5" s="153">
        <v>22</v>
      </c>
      <c r="U5" s="2">
        <v>111</v>
      </c>
      <c r="V5" s="154">
        <v>293</v>
      </c>
      <c r="W5" s="170" t="s">
        <v>7</v>
      </c>
      <c r="Y5" s="136" t="s">
        <v>16</v>
      </c>
      <c r="Z5" s="238">
        <v>330</v>
      </c>
      <c r="AA5" s="238">
        <v>67</v>
      </c>
      <c r="AB5" s="164">
        <v>503</v>
      </c>
      <c r="AC5" s="173" t="s">
        <v>11</v>
      </c>
    </row>
    <row r="6" spans="1:32">
      <c r="A6" s="133">
        <v>5</v>
      </c>
      <c r="B6" s="153">
        <v>1592</v>
      </c>
      <c r="C6" s="2">
        <v>233</v>
      </c>
      <c r="D6" s="154">
        <v>79</v>
      </c>
      <c r="E6" s="170" t="s">
        <v>5</v>
      </c>
      <c r="G6" s="133">
        <v>5</v>
      </c>
      <c r="H6" s="153">
        <v>1680</v>
      </c>
      <c r="I6" s="2">
        <v>66</v>
      </c>
      <c r="J6" s="154">
        <v>1503</v>
      </c>
      <c r="K6" s="170" t="s">
        <v>7</v>
      </c>
      <c r="M6" s="133">
        <v>5</v>
      </c>
      <c r="N6" s="153">
        <v>47</v>
      </c>
      <c r="O6" s="2">
        <v>121</v>
      </c>
      <c r="P6" s="154">
        <v>204</v>
      </c>
      <c r="Q6" s="170" t="s">
        <v>7</v>
      </c>
      <c r="S6" s="133">
        <v>5</v>
      </c>
      <c r="T6" s="153">
        <v>1259</v>
      </c>
      <c r="U6" s="2">
        <v>74</v>
      </c>
      <c r="V6" s="154">
        <v>148</v>
      </c>
      <c r="W6" s="170" t="s">
        <v>5</v>
      </c>
    </row>
    <row r="7" spans="1:32">
      <c r="A7" s="133">
        <v>6</v>
      </c>
      <c r="B7" s="153">
        <v>191</v>
      </c>
      <c r="C7" s="2">
        <v>179</v>
      </c>
      <c r="D7" s="154">
        <v>494</v>
      </c>
      <c r="E7" s="170" t="s">
        <v>6</v>
      </c>
      <c r="G7" s="133">
        <v>6</v>
      </c>
      <c r="H7" s="153">
        <v>1126</v>
      </c>
      <c r="I7" s="2">
        <v>279</v>
      </c>
      <c r="J7" s="154">
        <v>180</v>
      </c>
      <c r="K7" s="170" t="s">
        <v>7</v>
      </c>
      <c r="M7" s="133">
        <v>6</v>
      </c>
      <c r="N7" s="153">
        <v>16</v>
      </c>
      <c r="O7" s="2">
        <v>103</v>
      </c>
      <c r="P7" s="154">
        <v>1024</v>
      </c>
      <c r="Q7" s="170" t="s">
        <v>5</v>
      </c>
      <c r="S7" s="133">
        <v>6</v>
      </c>
      <c r="T7" s="153">
        <v>710</v>
      </c>
      <c r="U7" s="2">
        <v>395</v>
      </c>
      <c r="V7" s="154">
        <v>345</v>
      </c>
      <c r="W7" s="170" t="s">
        <v>7</v>
      </c>
      <c r="Y7" s="1" t="s">
        <v>40</v>
      </c>
    </row>
    <row r="8" spans="1:32">
      <c r="A8" s="133">
        <v>7</v>
      </c>
      <c r="B8" s="153">
        <v>1071</v>
      </c>
      <c r="C8" s="2">
        <v>322</v>
      </c>
      <c r="D8" s="154">
        <v>435</v>
      </c>
      <c r="E8" s="170" t="s">
        <v>7</v>
      </c>
      <c r="G8" s="133">
        <v>7</v>
      </c>
      <c r="H8" s="153">
        <v>703</v>
      </c>
      <c r="I8" s="2">
        <v>234</v>
      </c>
      <c r="J8" s="154">
        <v>195</v>
      </c>
      <c r="K8" s="170" t="s">
        <v>7</v>
      </c>
      <c r="M8" s="133">
        <v>7</v>
      </c>
      <c r="N8" s="153">
        <v>1305</v>
      </c>
      <c r="O8" s="2">
        <v>68</v>
      </c>
      <c r="P8" s="154">
        <v>469</v>
      </c>
      <c r="Q8" s="170" t="s">
        <v>7</v>
      </c>
      <c r="S8" s="133">
        <v>7</v>
      </c>
      <c r="T8" s="153">
        <v>616</v>
      </c>
      <c r="U8" s="2">
        <v>230</v>
      </c>
      <c r="V8" s="154">
        <v>1402</v>
      </c>
      <c r="W8" s="170" t="s">
        <v>7</v>
      </c>
      <c r="Y8" s="1" t="s">
        <v>41</v>
      </c>
    </row>
    <row r="9" spans="1:32" ht="13.5" thickBot="1">
      <c r="A9" s="136">
        <v>8</v>
      </c>
      <c r="B9" s="155">
        <v>173</v>
      </c>
      <c r="C9" s="156">
        <v>93</v>
      </c>
      <c r="D9" s="157">
        <v>1027</v>
      </c>
      <c r="E9" s="173" t="s">
        <v>7</v>
      </c>
      <c r="G9" s="136">
        <v>8</v>
      </c>
      <c r="H9" s="155">
        <v>1450</v>
      </c>
      <c r="I9" s="156">
        <v>269</v>
      </c>
      <c r="J9" s="157">
        <v>292</v>
      </c>
      <c r="K9" s="173" t="s">
        <v>7</v>
      </c>
      <c r="M9" s="136">
        <v>8</v>
      </c>
      <c r="N9" s="155">
        <v>1108</v>
      </c>
      <c r="O9" s="156">
        <v>447</v>
      </c>
      <c r="P9" s="157">
        <v>492</v>
      </c>
      <c r="Q9" s="173" t="s">
        <v>6</v>
      </c>
      <c r="S9" s="136">
        <v>8</v>
      </c>
      <c r="T9" s="155">
        <v>236</v>
      </c>
      <c r="U9" s="156">
        <v>868</v>
      </c>
      <c r="V9" s="157">
        <v>302</v>
      </c>
      <c r="W9" s="173" t="s">
        <v>7</v>
      </c>
    </row>
    <row r="10" spans="1:32">
      <c r="E10" s="9"/>
    </row>
    <row r="11" spans="1:32" ht="18">
      <c r="A11" s="293" t="s">
        <v>128</v>
      </c>
      <c r="B11"/>
      <c r="C11"/>
      <c r="D11"/>
      <c r="E11"/>
      <c r="F11"/>
      <c r="G11" s="293" t="s">
        <v>38</v>
      </c>
      <c r="H11"/>
      <c r="I11"/>
      <c r="J11"/>
      <c r="K11"/>
      <c r="L11"/>
      <c r="M11" s="293" t="s">
        <v>129</v>
      </c>
      <c r="N11"/>
      <c r="O11"/>
      <c r="P11"/>
      <c r="Q11"/>
      <c r="R11"/>
      <c r="S11" s="293" t="s">
        <v>130</v>
      </c>
      <c r="T11"/>
      <c r="U11"/>
      <c r="V11"/>
      <c r="W11"/>
    </row>
    <row r="12" spans="1:32" ht="18">
      <c r="A12" s="293" t="s">
        <v>126</v>
      </c>
      <c r="B12"/>
      <c r="C12"/>
      <c r="D12"/>
      <c r="E12"/>
      <c r="F12"/>
      <c r="G12" s="293" t="s">
        <v>126</v>
      </c>
      <c r="H12"/>
      <c r="I12"/>
      <c r="J12"/>
      <c r="K12"/>
      <c r="L12"/>
      <c r="M12" s="293" t="s">
        <v>126</v>
      </c>
      <c r="N12"/>
      <c r="O12"/>
      <c r="P12"/>
      <c r="Q12"/>
      <c r="R12"/>
      <c r="S12" s="293" t="s">
        <v>126</v>
      </c>
      <c r="T12"/>
      <c r="U12"/>
      <c r="V12"/>
      <c r="W12"/>
    </row>
    <row r="13" spans="1:32">
      <c r="A13"/>
      <c r="B13" s="10"/>
      <c r="C13" s="115" t="s">
        <v>99</v>
      </c>
      <c r="D13" s="115" t="s">
        <v>127</v>
      </c>
      <c r="E13"/>
      <c r="F13"/>
      <c r="G13"/>
      <c r="H13" s="10"/>
      <c r="I13" s="115" t="s">
        <v>99</v>
      </c>
      <c r="J13" s="115" t="s">
        <v>127</v>
      </c>
      <c r="K13"/>
      <c r="L13"/>
      <c r="M13"/>
      <c r="N13" s="10"/>
      <c r="O13" s="115" t="s">
        <v>99</v>
      </c>
      <c r="P13" s="115" t="s">
        <v>127</v>
      </c>
      <c r="Q13"/>
      <c r="R13"/>
      <c r="S13"/>
      <c r="T13" s="10"/>
      <c r="U13" s="115" t="s">
        <v>99</v>
      </c>
      <c r="V13" s="115" t="s">
        <v>127</v>
      </c>
      <c r="W13"/>
    </row>
    <row r="14" spans="1:32" ht="13.5" thickBot="1">
      <c r="A14" s="115" t="s">
        <v>100</v>
      </c>
      <c r="B14" s="115" t="s">
        <v>101</v>
      </c>
      <c r="C14" s="115" t="s">
        <v>90</v>
      </c>
      <c r="D14" s="115" t="s">
        <v>90</v>
      </c>
      <c r="E14"/>
      <c r="F14"/>
      <c r="G14" s="115" t="s">
        <v>100</v>
      </c>
      <c r="H14" s="115" t="s">
        <v>101</v>
      </c>
      <c r="I14" s="115" t="s">
        <v>90</v>
      </c>
      <c r="J14" s="115" t="s">
        <v>90</v>
      </c>
      <c r="K14"/>
      <c r="L14"/>
      <c r="M14" s="115" t="s">
        <v>100</v>
      </c>
      <c r="N14" s="115" t="s">
        <v>101</v>
      </c>
      <c r="O14" s="115" t="s">
        <v>90</v>
      </c>
      <c r="P14" s="115" t="s">
        <v>90</v>
      </c>
      <c r="Q14"/>
      <c r="R14"/>
      <c r="S14" s="115" t="s">
        <v>100</v>
      </c>
      <c r="T14" s="115" t="s">
        <v>101</v>
      </c>
      <c r="U14" s="115" t="s">
        <v>90</v>
      </c>
      <c r="V14" s="115" t="s">
        <v>90</v>
      </c>
      <c r="W14"/>
    </row>
    <row r="15" spans="1:32">
      <c r="A15" s="199">
        <f t="shared" ref="A15:A22" si="0">B2</f>
        <v>245</v>
      </c>
      <c r="B15" s="198" t="s">
        <v>102</v>
      </c>
      <c r="C15" s="199">
        <v>16</v>
      </c>
      <c r="D15" s="200">
        <f>IF(E15="Winner",30,IF(E15="Finalist",20,IF(E15="Semi Finalist",10,)))</f>
        <v>30</v>
      </c>
      <c r="E15" s="162" t="str">
        <f>E2</f>
        <v>Winner</v>
      </c>
      <c r="F15"/>
      <c r="G15" s="199">
        <f t="shared" ref="G15:G22" si="1">H2</f>
        <v>337</v>
      </c>
      <c r="H15" s="198" t="s">
        <v>102</v>
      </c>
      <c r="I15" s="199">
        <v>16</v>
      </c>
      <c r="J15" s="200">
        <f>IF(K15="Winner",30,IF(K15="Finalist",20,IF(K15="Semi Finalist",10,)))</f>
        <v>20</v>
      </c>
      <c r="K15" s="162" t="str">
        <f>K2</f>
        <v>Finalist</v>
      </c>
      <c r="L15"/>
      <c r="M15" s="199">
        <f t="shared" ref="M15:M22" si="2">N2</f>
        <v>1089</v>
      </c>
      <c r="N15" s="198" t="s">
        <v>102</v>
      </c>
      <c r="O15" s="199">
        <v>16</v>
      </c>
      <c r="P15" s="200">
        <f>IF(Q15="Winner",30,IF(Q15="Finalist",20,IF(Q15="Semi Finalist",10,)))</f>
        <v>0</v>
      </c>
      <c r="Q15" s="162" t="str">
        <f>Q2</f>
        <v>Quarter Finalist</v>
      </c>
      <c r="R15"/>
      <c r="S15" s="199">
        <f t="shared" ref="S15:S22" si="3">T2</f>
        <v>910</v>
      </c>
      <c r="T15" s="198" t="s">
        <v>102</v>
      </c>
      <c r="U15" s="199">
        <v>16</v>
      </c>
      <c r="V15" s="200">
        <f>IF(W15="Winner",30,IF(W15="Finalist",20,IF(W15="Semi Finalist",10,)))</f>
        <v>20</v>
      </c>
      <c r="W15" s="162" t="str">
        <f>W2</f>
        <v>Finalist</v>
      </c>
      <c r="X15" s="297"/>
      <c r="Y15" s="297"/>
      <c r="Z15" s="297"/>
      <c r="AA15" s="297"/>
      <c r="AB15" s="297"/>
      <c r="AC15" s="297"/>
      <c r="AD15" s="297"/>
      <c r="AE15" s="297"/>
      <c r="AF15" s="297"/>
    </row>
    <row r="16" spans="1:32">
      <c r="A16" s="202">
        <f t="shared" si="0"/>
        <v>997</v>
      </c>
      <c r="B16" s="201" t="s">
        <v>103</v>
      </c>
      <c r="C16" s="202">
        <v>15</v>
      </c>
      <c r="D16" s="205">
        <f t="shared" ref="D16:D38" si="4">IF(E16="Winner",30,IF(E16="Finalist",20,IF(E16="Semi Finalist",10,)))</f>
        <v>10</v>
      </c>
      <c r="E16" s="162" t="str">
        <f t="shared" ref="E16:E22" si="5">E3</f>
        <v>Semi Finalist</v>
      </c>
      <c r="F16"/>
      <c r="G16" s="202">
        <f t="shared" si="1"/>
        <v>175</v>
      </c>
      <c r="H16" s="201" t="s">
        <v>103</v>
      </c>
      <c r="I16" s="202">
        <v>15</v>
      </c>
      <c r="J16" s="205">
        <f t="shared" ref="J16:J38" si="6">IF(K16="Winner",30,IF(K16="Finalist",20,IF(K16="Semi Finalist",10,)))</f>
        <v>30</v>
      </c>
      <c r="K16" s="162" t="str">
        <f t="shared" ref="K16:K22" si="7">K3</f>
        <v>Winner</v>
      </c>
      <c r="L16"/>
      <c r="M16" s="202">
        <f t="shared" si="2"/>
        <v>56</v>
      </c>
      <c r="N16" s="201" t="s">
        <v>103</v>
      </c>
      <c r="O16" s="202">
        <v>15</v>
      </c>
      <c r="P16" s="205">
        <f t="shared" ref="P16:P38" si="8">IF(Q16="Winner",30,IF(Q16="Finalist",20,IF(Q16="Semi Finalist",10,)))</f>
        <v>30</v>
      </c>
      <c r="Q16" s="162" t="str">
        <f t="shared" ref="Q16:Q22" si="9">Q3</f>
        <v>Winner</v>
      </c>
      <c r="R16"/>
      <c r="S16" s="202">
        <f t="shared" si="3"/>
        <v>330</v>
      </c>
      <c r="T16" s="201" t="s">
        <v>103</v>
      </c>
      <c r="U16" s="202">
        <v>15</v>
      </c>
      <c r="V16" s="205">
        <f t="shared" ref="V16:V38" si="10">IF(W16="Winner",30,IF(W16="Finalist",20,IF(W16="Semi Finalist",10,)))</f>
        <v>30</v>
      </c>
      <c r="W16" s="162" t="str">
        <f t="shared" ref="W16:W22" si="11">W3</f>
        <v>Winner</v>
      </c>
      <c r="X16" s="297"/>
      <c r="Y16" s="297"/>
      <c r="Z16" s="297"/>
      <c r="AA16" s="297"/>
      <c r="AB16" s="297"/>
      <c r="AC16" s="297"/>
      <c r="AD16" s="297"/>
      <c r="AE16" s="297"/>
      <c r="AF16" s="297"/>
    </row>
    <row r="17" spans="1:32">
      <c r="A17" s="202">
        <f t="shared" si="0"/>
        <v>27</v>
      </c>
      <c r="B17" s="201" t="s">
        <v>104</v>
      </c>
      <c r="C17" s="202">
        <v>14</v>
      </c>
      <c r="D17" s="205">
        <f t="shared" si="4"/>
        <v>0</v>
      </c>
      <c r="E17" s="162" t="str">
        <f t="shared" si="5"/>
        <v>Quarter Finalist</v>
      </c>
      <c r="F17"/>
      <c r="G17" s="202">
        <f t="shared" si="1"/>
        <v>118</v>
      </c>
      <c r="H17" s="201" t="s">
        <v>104</v>
      </c>
      <c r="I17" s="202">
        <v>14</v>
      </c>
      <c r="J17" s="205">
        <f t="shared" si="6"/>
        <v>10</v>
      </c>
      <c r="K17" s="162" t="str">
        <f t="shared" si="7"/>
        <v>Semi Finalist</v>
      </c>
      <c r="L17"/>
      <c r="M17" s="202">
        <f t="shared" si="2"/>
        <v>231</v>
      </c>
      <c r="N17" s="201" t="s">
        <v>104</v>
      </c>
      <c r="O17" s="202">
        <v>14</v>
      </c>
      <c r="P17" s="205">
        <f t="shared" si="8"/>
        <v>0</v>
      </c>
      <c r="Q17" s="162" t="str">
        <f t="shared" si="9"/>
        <v>Quarter Finalist</v>
      </c>
      <c r="R17"/>
      <c r="S17" s="202">
        <f t="shared" si="3"/>
        <v>987</v>
      </c>
      <c r="T17" s="201" t="s">
        <v>104</v>
      </c>
      <c r="U17" s="202">
        <v>14</v>
      </c>
      <c r="V17" s="205">
        <f t="shared" si="10"/>
        <v>10</v>
      </c>
      <c r="W17" s="162" t="str">
        <f t="shared" si="11"/>
        <v>Semi Finalist</v>
      </c>
      <c r="X17" s="297"/>
      <c r="Y17" s="297"/>
      <c r="Z17" s="297"/>
      <c r="AA17" s="297"/>
      <c r="AB17" s="297"/>
      <c r="AC17" s="297"/>
      <c r="AD17" s="297"/>
      <c r="AE17" s="297"/>
      <c r="AF17" s="297"/>
    </row>
    <row r="18" spans="1:32">
      <c r="A18" s="202">
        <f t="shared" si="0"/>
        <v>716</v>
      </c>
      <c r="B18" s="201" t="s">
        <v>105</v>
      </c>
      <c r="C18" s="202">
        <v>13</v>
      </c>
      <c r="D18" s="205">
        <f t="shared" si="4"/>
        <v>0</v>
      </c>
      <c r="E18" s="162" t="str">
        <f t="shared" si="5"/>
        <v>Quarter Finalist</v>
      </c>
      <c r="F18"/>
      <c r="G18" s="202">
        <f t="shared" si="1"/>
        <v>343</v>
      </c>
      <c r="H18" s="201" t="s">
        <v>105</v>
      </c>
      <c r="I18" s="202">
        <v>13</v>
      </c>
      <c r="J18" s="205">
        <f t="shared" si="6"/>
        <v>10</v>
      </c>
      <c r="K18" s="162" t="str">
        <f t="shared" si="7"/>
        <v>Semi Finalist</v>
      </c>
      <c r="L18"/>
      <c r="M18" s="202">
        <f t="shared" si="2"/>
        <v>1219</v>
      </c>
      <c r="N18" s="201" t="s">
        <v>105</v>
      </c>
      <c r="O18" s="202">
        <v>13</v>
      </c>
      <c r="P18" s="205">
        <f t="shared" si="8"/>
        <v>10</v>
      </c>
      <c r="Q18" s="162" t="str">
        <f t="shared" si="9"/>
        <v>Semi Finalist</v>
      </c>
      <c r="R18"/>
      <c r="S18" s="202">
        <f t="shared" si="3"/>
        <v>22</v>
      </c>
      <c r="T18" s="201" t="s">
        <v>105</v>
      </c>
      <c r="U18" s="202">
        <v>13</v>
      </c>
      <c r="V18" s="205">
        <f t="shared" si="10"/>
        <v>0</v>
      </c>
      <c r="W18" s="162" t="str">
        <f t="shared" si="11"/>
        <v>Quarter Finalist</v>
      </c>
      <c r="X18" s="297"/>
      <c r="Y18" s="297"/>
      <c r="Z18" s="297"/>
      <c r="AA18" s="297"/>
      <c r="AB18" s="297"/>
      <c r="AC18" s="297"/>
      <c r="AD18" s="297"/>
      <c r="AE18" s="297"/>
      <c r="AF18" s="297"/>
    </row>
    <row r="19" spans="1:32">
      <c r="A19" s="202">
        <f t="shared" si="0"/>
        <v>1592</v>
      </c>
      <c r="B19" s="201" t="s">
        <v>106</v>
      </c>
      <c r="C19" s="202">
        <v>12</v>
      </c>
      <c r="D19" s="205">
        <f t="shared" si="4"/>
        <v>10</v>
      </c>
      <c r="E19" s="162" t="str">
        <f t="shared" si="5"/>
        <v>Semi Finalist</v>
      </c>
      <c r="F19" s="158"/>
      <c r="G19" s="202">
        <f t="shared" si="1"/>
        <v>1680</v>
      </c>
      <c r="H19" s="201" t="s">
        <v>106</v>
      </c>
      <c r="I19" s="202">
        <v>12</v>
      </c>
      <c r="J19" s="205">
        <f t="shared" si="6"/>
        <v>0</v>
      </c>
      <c r="K19" s="162" t="str">
        <f t="shared" si="7"/>
        <v>Quarter Finalist</v>
      </c>
      <c r="L19" s="158"/>
      <c r="M19" s="202">
        <f t="shared" si="2"/>
        <v>47</v>
      </c>
      <c r="N19" s="201" t="s">
        <v>106</v>
      </c>
      <c r="O19" s="202">
        <v>12</v>
      </c>
      <c r="P19" s="205">
        <f t="shared" si="8"/>
        <v>0</v>
      </c>
      <c r="Q19" s="162" t="str">
        <f t="shared" si="9"/>
        <v>Quarter Finalist</v>
      </c>
      <c r="R19" s="158"/>
      <c r="S19" s="202">
        <f t="shared" si="3"/>
        <v>1259</v>
      </c>
      <c r="T19" s="201" t="s">
        <v>106</v>
      </c>
      <c r="U19" s="202">
        <v>12</v>
      </c>
      <c r="V19" s="205">
        <f t="shared" si="10"/>
        <v>10</v>
      </c>
      <c r="W19" s="162" t="str">
        <f t="shared" si="11"/>
        <v>Semi Finalist</v>
      </c>
      <c r="X19" s="297"/>
      <c r="Y19" s="297"/>
      <c r="Z19" s="297"/>
      <c r="AA19" s="297"/>
      <c r="AB19" s="297"/>
      <c r="AC19" s="297"/>
      <c r="AD19" s="297"/>
      <c r="AE19" s="297"/>
      <c r="AF19" s="297"/>
    </row>
    <row r="20" spans="1:32">
      <c r="A20" s="202">
        <f t="shared" si="0"/>
        <v>191</v>
      </c>
      <c r="B20" s="201" t="s">
        <v>107</v>
      </c>
      <c r="C20" s="202">
        <v>11</v>
      </c>
      <c r="D20" s="205">
        <f t="shared" si="4"/>
        <v>20</v>
      </c>
      <c r="E20" s="162" t="str">
        <f t="shared" si="5"/>
        <v>Finalist</v>
      </c>
      <c r="F20"/>
      <c r="G20" s="202">
        <f t="shared" si="1"/>
        <v>1126</v>
      </c>
      <c r="H20" s="201" t="s">
        <v>107</v>
      </c>
      <c r="I20" s="202">
        <v>11</v>
      </c>
      <c r="J20" s="205">
        <f t="shared" si="6"/>
        <v>0</v>
      </c>
      <c r="K20" s="162" t="str">
        <f t="shared" si="7"/>
        <v>Quarter Finalist</v>
      </c>
      <c r="L20"/>
      <c r="M20" s="202">
        <f t="shared" si="2"/>
        <v>16</v>
      </c>
      <c r="N20" s="201" t="s">
        <v>107</v>
      </c>
      <c r="O20" s="202">
        <v>11</v>
      </c>
      <c r="P20" s="205">
        <f t="shared" si="8"/>
        <v>10</v>
      </c>
      <c r="Q20" s="162" t="str">
        <f t="shared" si="9"/>
        <v>Semi Finalist</v>
      </c>
      <c r="R20"/>
      <c r="S20" s="202">
        <f t="shared" si="3"/>
        <v>710</v>
      </c>
      <c r="T20" s="201" t="s">
        <v>107</v>
      </c>
      <c r="U20" s="202">
        <v>11</v>
      </c>
      <c r="V20" s="205">
        <f t="shared" si="10"/>
        <v>0</v>
      </c>
      <c r="W20" s="162" t="str">
        <f t="shared" si="11"/>
        <v>Quarter Finalist</v>
      </c>
      <c r="X20" s="297"/>
      <c r="Y20" s="297"/>
      <c r="Z20" s="297"/>
      <c r="AA20" s="297"/>
      <c r="AB20" s="297"/>
      <c r="AC20" s="297"/>
      <c r="AD20" s="297"/>
      <c r="AE20" s="297"/>
      <c r="AF20" s="297"/>
    </row>
    <row r="21" spans="1:32">
      <c r="A21" s="202">
        <f t="shared" si="0"/>
        <v>1071</v>
      </c>
      <c r="B21" s="201" t="s">
        <v>108</v>
      </c>
      <c r="C21" s="202">
        <v>10</v>
      </c>
      <c r="D21" s="205">
        <f t="shared" si="4"/>
        <v>0</v>
      </c>
      <c r="E21" s="162" t="str">
        <f t="shared" si="5"/>
        <v>Quarter Finalist</v>
      </c>
      <c r="F21"/>
      <c r="G21" s="202">
        <f t="shared" si="1"/>
        <v>703</v>
      </c>
      <c r="H21" s="201" t="s">
        <v>108</v>
      </c>
      <c r="I21" s="202">
        <v>10</v>
      </c>
      <c r="J21" s="205">
        <f t="shared" si="6"/>
        <v>0</v>
      </c>
      <c r="K21" s="162" t="str">
        <f t="shared" si="7"/>
        <v>Quarter Finalist</v>
      </c>
      <c r="L21"/>
      <c r="M21" s="202">
        <f t="shared" si="2"/>
        <v>1305</v>
      </c>
      <c r="N21" s="201" t="s">
        <v>108</v>
      </c>
      <c r="O21" s="202">
        <v>10</v>
      </c>
      <c r="P21" s="205">
        <f t="shared" si="8"/>
        <v>0</v>
      </c>
      <c r="Q21" s="162" t="str">
        <f t="shared" si="9"/>
        <v>Quarter Finalist</v>
      </c>
      <c r="R21"/>
      <c r="S21" s="202">
        <f t="shared" si="3"/>
        <v>616</v>
      </c>
      <c r="T21" s="201" t="s">
        <v>108</v>
      </c>
      <c r="U21" s="202">
        <v>10</v>
      </c>
      <c r="V21" s="205">
        <f t="shared" si="10"/>
        <v>0</v>
      </c>
      <c r="W21" s="162" t="str">
        <f t="shared" si="11"/>
        <v>Quarter Finalist</v>
      </c>
      <c r="X21" s="297"/>
      <c r="Y21" s="297"/>
      <c r="Z21" s="297"/>
      <c r="AA21" s="297"/>
      <c r="AB21" s="297"/>
      <c r="AC21" s="297"/>
      <c r="AD21" s="297"/>
      <c r="AE21" s="297"/>
      <c r="AF21" s="297"/>
    </row>
    <row r="22" spans="1:32" ht="13.5" thickBot="1">
      <c r="A22" s="209">
        <f t="shared" si="0"/>
        <v>173</v>
      </c>
      <c r="B22" s="208" t="s">
        <v>109</v>
      </c>
      <c r="C22" s="209">
        <v>9</v>
      </c>
      <c r="D22" s="210">
        <f t="shared" si="4"/>
        <v>0</v>
      </c>
      <c r="E22" s="162" t="str">
        <f t="shared" si="5"/>
        <v>Quarter Finalist</v>
      </c>
      <c r="F22"/>
      <c r="G22" s="209">
        <f t="shared" si="1"/>
        <v>1450</v>
      </c>
      <c r="H22" s="208" t="s">
        <v>109</v>
      </c>
      <c r="I22" s="209">
        <v>9</v>
      </c>
      <c r="J22" s="210">
        <f t="shared" si="6"/>
        <v>0</v>
      </c>
      <c r="K22" s="162" t="str">
        <f t="shared" si="7"/>
        <v>Quarter Finalist</v>
      </c>
      <c r="L22"/>
      <c r="M22" s="209">
        <f t="shared" si="2"/>
        <v>1108</v>
      </c>
      <c r="N22" s="208" t="s">
        <v>109</v>
      </c>
      <c r="O22" s="209">
        <v>9</v>
      </c>
      <c r="P22" s="210">
        <f t="shared" si="8"/>
        <v>20</v>
      </c>
      <c r="Q22" s="162" t="str">
        <f t="shared" si="9"/>
        <v>Finalist</v>
      </c>
      <c r="R22"/>
      <c r="S22" s="209">
        <f t="shared" si="3"/>
        <v>236</v>
      </c>
      <c r="T22" s="208" t="s">
        <v>109</v>
      </c>
      <c r="U22" s="209">
        <v>9</v>
      </c>
      <c r="V22" s="210">
        <f t="shared" si="10"/>
        <v>0</v>
      </c>
      <c r="W22" s="162" t="str">
        <f t="shared" si="11"/>
        <v>Quarter Finalist</v>
      </c>
      <c r="X22" s="297"/>
      <c r="Y22" s="297"/>
      <c r="Z22" s="297"/>
      <c r="AA22" s="297"/>
      <c r="AB22" s="297"/>
      <c r="AC22" s="297"/>
      <c r="AD22" s="297"/>
      <c r="AE22" s="297"/>
      <c r="AF22" s="297"/>
    </row>
    <row r="23" spans="1:32">
      <c r="A23" s="202">
        <f t="shared" ref="A23:A30" si="12">C2</f>
        <v>217</v>
      </c>
      <c r="B23" s="201" t="s">
        <v>110</v>
      </c>
      <c r="C23" s="202">
        <v>16</v>
      </c>
      <c r="D23" s="205">
        <f t="shared" si="4"/>
        <v>30</v>
      </c>
      <c r="E23" t="str">
        <f t="shared" ref="E23:E38" si="13">E15</f>
        <v>Winner</v>
      </c>
      <c r="F23"/>
      <c r="G23" s="202">
        <f t="shared" ref="G23:G30" si="14">I2</f>
        <v>1510</v>
      </c>
      <c r="H23" s="201" t="s">
        <v>110</v>
      </c>
      <c r="I23" s="202">
        <v>16</v>
      </c>
      <c r="J23" s="205">
        <f t="shared" si="6"/>
        <v>20</v>
      </c>
      <c r="K23" t="str">
        <f t="shared" ref="K23:K38" si="15">K15</f>
        <v>Finalist</v>
      </c>
      <c r="L23"/>
      <c r="M23" s="202">
        <f t="shared" ref="M23:M30" si="16">O2</f>
        <v>1280</v>
      </c>
      <c r="N23" s="201" t="s">
        <v>110</v>
      </c>
      <c r="O23" s="202">
        <v>16</v>
      </c>
      <c r="P23" s="205">
        <f t="shared" si="8"/>
        <v>0</v>
      </c>
      <c r="Q23" t="str">
        <f t="shared" ref="Q23:Q38" si="17">Q15</f>
        <v>Quarter Finalist</v>
      </c>
      <c r="R23"/>
      <c r="S23" s="202">
        <f t="shared" ref="S23:S30" si="18">U2</f>
        <v>135</v>
      </c>
      <c r="T23" s="201" t="s">
        <v>110</v>
      </c>
      <c r="U23" s="202">
        <v>16</v>
      </c>
      <c r="V23" s="205">
        <f t="shared" si="10"/>
        <v>20</v>
      </c>
      <c r="W23" t="str">
        <f t="shared" ref="W23:W38" si="19">W15</f>
        <v>Finalist</v>
      </c>
      <c r="X23" s="297"/>
      <c r="Y23" s="297"/>
      <c r="Z23" s="297"/>
      <c r="AA23" s="297"/>
      <c r="AB23" s="297"/>
      <c r="AC23" s="297"/>
      <c r="AD23" s="297"/>
      <c r="AE23" s="297"/>
      <c r="AF23" s="297"/>
    </row>
    <row r="24" spans="1:32">
      <c r="A24" s="202">
        <f t="shared" si="12"/>
        <v>980</v>
      </c>
      <c r="B24" s="201" t="s">
        <v>111</v>
      </c>
      <c r="C24" s="202">
        <v>15</v>
      </c>
      <c r="D24" s="205">
        <f t="shared" si="4"/>
        <v>10</v>
      </c>
      <c r="E24" t="str">
        <f t="shared" si="13"/>
        <v>Semi Finalist</v>
      </c>
      <c r="F24"/>
      <c r="G24" s="202">
        <f t="shared" si="14"/>
        <v>33</v>
      </c>
      <c r="H24" s="201" t="s">
        <v>111</v>
      </c>
      <c r="I24" s="202">
        <v>15</v>
      </c>
      <c r="J24" s="205">
        <f t="shared" si="6"/>
        <v>30</v>
      </c>
      <c r="K24" t="str">
        <f t="shared" si="15"/>
        <v>Winner</v>
      </c>
      <c r="L24"/>
      <c r="M24" s="202">
        <f t="shared" si="16"/>
        <v>254</v>
      </c>
      <c r="N24" s="201" t="s">
        <v>111</v>
      </c>
      <c r="O24" s="202">
        <v>15</v>
      </c>
      <c r="P24" s="205">
        <f t="shared" si="8"/>
        <v>30</v>
      </c>
      <c r="Q24" t="str">
        <f t="shared" si="17"/>
        <v>Winner</v>
      </c>
      <c r="R24"/>
      <c r="S24" s="202">
        <f t="shared" si="18"/>
        <v>67</v>
      </c>
      <c r="T24" s="201" t="s">
        <v>111</v>
      </c>
      <c r="U24" s="202">
        <v>15</v>
      </c>
      <c r="V24" s="205">
        <f t="shared" si="10"/>
        <v>30</v>
      </c>
      <c r="W24" t="str">
        <f t="shared" si="19"/>
        <v>Winner</v>
      </c>
      <c r="X24" s="297"/>
      <c r="Y24" s="297"/>
      <c r="Z24" s="297"/>
      <c r="AA24" s="297"/>
      <c r="AB24" s="297"/>
      <c r="AC24" s="297"/>
      <c r="AD24" s="297"/>
      <c r="AE24" s="297"/>
      <c r="AF24" s="297"/>
    </row>
    <row r="25" spans="1:32">
      <c r="A25" s="202">
        <f t="shared" si="12"/>
        <v>71</v>
      </c>
      <c r="B25" s="201" t="s">
        <v>112</v>
      </c>
      <c r="C25" s="202">
        <v>14</v>
      </c>
      <c r="D25" s="205">
        <f t="shared" si="4"/>
        <v>0</v>
      </c>
      <c r="E25" t="str">
        <f t="shared" si="13"/>
        <v>Quarter Finalist</v>
      </c>
      <c r="F25"/>
      <c r="G25" s="202">
        <f t="shared" si="14"/>
        <v>229</v>
      </c>
      <c r="H25" s="201" t="s">
        <v>112</v>
      </c>
      <c r="I25" s="202">
        <v>14</v>
      </c>
      <c r="J25" s="205">
        <f t="shared" si="6"/>
        <v>10</v>
      </c>
      <c r="K25" t="str">
        <f t="shared" si="15"/>
        <v>Semi Finalist</v>
      </c>
      <c r="L25"/>
      <c r="M25" s="202">
        <f t="shared" si="16"/>
        <v>126</v>
      </c>
      <c r="N25" s="201" t="s">
        <v>112</v>
      </c>
      <c r="O25" s="202">
        <v>14</v>
      </c>
      <c r="P25" s="205">
        <f t="shared" si="8"/>
        <v>0</v>
      </c>
      <c r="Q25" t="str">
        <f t="shared" si="17"/>
        <v>Quarter Finalist</v>
      </c>
      <c r="R25"/>
      <c r="S25" s="202">
        <f t="shared" si="18"/>
        <v>45</v>
      </c>
      <c r="T25" s="201" t="s">
        <v>112</v>
      </c>
      <c r="U25" s="202">
        <v>14</v>
      </c>
      <c r="V25" s="205">
        <f t="shared" si="10"/>
        <v>10</v>
      </c>
      <c r="W25" t="str">
        <f t="shared" si="19"/>
        <v>Semi Finalist</v>
      </c>
      <c r="X25" s="297"/>
      <c r="Y25" s="297"/>
      <c r="Z25" s="297"/>
      <c r="AA25" s="297"/>
      <c r="AB25" s="297"/>
      <c r="AC25" s="297"/>
      <c r="AD25" s="297"/>
      <c r="AE25" s="297"/>
      <c r="AF25" s="297"/>
    </row>
    <row r="26" spans="1:32">
      <c r="A26" s="202">
        <f t="shared" si="12"/>
        <v>1114</v>
      </c>
      <c r="B26" s="201" t="s">
        <v>113</v>
      </c>
      <c r="C26" s="202">
        <v>13</v>
      </c>
      <c r="D26" s="205">
        <f t="shared" si="4"/>
        <v>0</v>
      </c>
      <c r="E26" t="str">
        <f t="shared" si="13"/>
        <v>Quarter Finalist</v>
      </c>
      <c r="F26"/>
      <c r="G26" s="202">
        <f t="shared" si="14"/>
        <v>388</v>
      </c>
      <c r="H26" s="201" t="s">
        <v>113</v>
      </c>
      <c r="I26" s="202">
        <v>13</v>
      </c>
      <c r="J26" s="205">
        <f t="shared" si="6"/>
        <v>10</v>
      </c>
      <c r="K26" t="str">
        <f t="shared" si="15"/>
        <v>Semi Finalist</v>
      </c>
      <c r="L26"/>
      <c r="M26" s="202">
        <f t="shared" si="16"/>
        <v>1507</v>
      </c>
      <c r="N26" s="201" t="s">
        <v>113</v>
      </c>
      <c r="O26" s="202">
        <v>13</v>
      </c>
      <c r="P26" s="205">
        <f t="shared" si="8"/>
        <v>10</v>
      </c>
      <c r="Q26" t="str">
        <f t="shared" si="17"/>
        <v>Semi Finalist</v>
      </c>
      <c r="R26"/>
      <c r="S26" s="202">
        <f t="shared" si="18"/>
        <v>111</v>
      </c>
      <c r="T26" s="201" t="s">
        <v>113</v>
      </c>
      <c r="U26" s="202">
        <v>13</v>
      </c>
      <c r="V26" s="205">
        <f t="shared" si="10"/>
        <v>0</v>
      </c>
      <c r="W26" t="str">
        <f t="shared" si="19"/>
        <v>Quarter Finalist</v>
      </c>
      <c r="X26" s="297"/>
      <c r="Y26" s="297"/>
      <c r="Z26" s="297"/>
      <c r="AA26" s="297"/>
      <c r="AB26" s="297"/>
      <c r="AC26" s="297"/>
      <c r="AD26" s="297"/>
      <c r="AE26" s="297"/>
      <c r="AF26" s="297"/>
    </row>
    <row r="27" spans="1:32">
      <c r="A27" s="202">
        <f t="shared" si="12"/>
        <v>233</v>
      </c>
      <c r="B27" s="201" t="s">
        <v>114</v>
      </c>
      <c r="C27" s="202">
        <v>12</v>
      </c>
      <c r="D27" s="205">
        <f t="shared" si="4"/>
        <v>10</v>
      </c>
      <c r="E27" t="str">
        <f t="shared" si="13"/>
        <v>Semi Finalist</v>
      </c>
      <c r="F27"/>
      <c r="G27" s="202">
        <f t="shared" si="14"/>
        <v>66</v>
      </c>
      <c r="H27" s="201" t="s">
        <v>114</v>
      </c>
      <c r="I27" s="202">
        <v>12</v>
      </c>
      <c r="J27" s="205">
        <f t="shared" si="6"/>
        <v>0</v>
      </c>
      <c r="K27" t="str">
        <f t="shared" si="15"/>
        <v>Quarter Finalist</v>
      </c>
      <c r="L27"/>
      <c r="M27" s="202">
        <f t="shared" si="16"/>
        <v>121</v>
      </c>
      <c r="N27" s="201" t="s">
        <v>114</v>
      </c>
      <c r="O27" s="202">
        <v>12</v>
      </c>
      <c r="P27" s="205">
        <f t="shared" si="8"/>
        <v>0</v>
      </c>
      <c r="Q27" t="str">
        <f t="shared" si="17"/>
        <v>Quarter Finalist</v>
      </c>
      <c r="R27"/>
      <c r="S27" s="202">
        <f t="shared" si="18"/>
        <v>74</v>
      </c>
      <c r="T27" s="201" t="s">
        <v>114</v>
      </c>
      <c r="U27" s="202">
        <v>12</v>
      </c>
      <c r="V27" s="205">
        <f t="shared" si="10"/>
        <v>10</v>
      </c>
      <c r="W27" t="str">
        <f t="shared" si="19"/>
        <v>Semi Finalist</v>
      </c>
      <c r="X27" s="297"/>
      <c r="Y27" s="297"/>
      <c r="Z27" s="297"/>
      <c r="AA27" s="297"/>
      <c r="AB27" s="297"/>
      <c r="AC27" s="297"/>
      <c r="AD27" s="297"/>
      <c r="AE27" s="297"/>
      <c r="AF27" s="297"/>
    </row>
    <row r="28" spans="1:32">
      <c r="A28" s="202">
        <f t="shared" si="12"/>
        <v>179</v>
      </c>
      <c r="B28" s="201" t="s">
        <v>115</v>
      </c>
      <c r="C28" s="202">
        <v>11</v>
      </c>
      <c r="D28" s="205">
        <f t="shared" si="4"/>
        <v>20</v>
      </c>
      <c r="E28" t="str">
        <f t="shared" si="13"/>
        <v>Finalist</v>
      </c>
      <c r="F28"/>
      <c r="G28" s="202">
        <f t="shared" si="14"/>
        <v>279</v>
      </c>
      <c r="H28" s="201" t="s">
        <v>115</v>
      </c>
      <c r="I28" s="202">
        <v>11</v>
      </c>
      <c r="J28" s="205">
        <f t="shared" si="6"/>
        <v>0</v>
      </c>
      <c r="K28" t="str">
        <f t="shared" si="15"/>
        <v>Quarter Finalist</v>
      </c>
      <c r="L28"/>
      <c r="M28" s="202">
        <f t="shared" si="16"/>
        <v>103</v>
      </c>
      <c r="N28" s="201" t="s">
        <v>115</v>
      </c>
      <c r="O28" s="202">
        <v>11</v>
      </c>
      <c r="P28" s="205">
        <f t="shared" si="8"/>
        <v>10</v>
      </c>
      <c r="Q28" t="str">
        <f t="shared" si="17"/>
        <v>Semi Finalist</v>
      </c>
      <c r="R28"/>
      <c r="S28" s="202">
        <f t="shared" si="18"/>
        <v>395</v>
      </c>
      <c r="T28" s="201" t="s">
        <v>115</v>
      </c>
      <c r="U28" s="202">
        <v>11</v>
      </c>
      <c r="V28" s="205">
        <f t="shared" si="10"/>
        <v>0</v>
      </c>
      <c r="W28" t="str">
        <f t="shared" si="19"/>
        <v>Quarter Finalist</v>
      </c>
      <c r="X28" s="297"/>
      <c r="Y28" s="297"/>
      <c r="Z28" s="297"/>
      <c r="AA28" s="297"/>
      <c r="AB28" s="297"/>
      <c r="AC28" s="297"/>
      <c r="AD28" s="297"/>
      <c r="AE28" s="297"/>
      <c r="AF28" s="297"/>
    </row>
    <row r="29" spans="1:32">
      <c r="A29" s="202">
        <f t="shared" si="12"/>
        <v>322</v>
      </c>
      <c r="B29" s="201" t="s">
        <v>116</v>
      </c>
      <c r="C29" s="202">
        <v>10</v>
      </c>
      <c r="D29" s="205">
        <f t="shared" si="4"/>
        <v>0</v>
      </c>
      <c r="E29" t="str">
        <f t="shared" si="13"/>
        <v>Quarter Finalist</v>
      </c>
      <c r="F29" s="158"/>
      <c r="G29" s="202">
        <f t="shared" si="14"/>
        <v>234</v>
      </c>
      <c r="H29" s="201" t="s">
        <v>116</v>
      </c>
      <c r="I29" s="202">
        <v>10</v>
      </c>
      <c r="J29" s="205">
        <f t="shared" si="6"/>
        <v>0</v>
      </c>
      <c r="K29" t="str">
        <f t="shared" si="15"/>
        <v>Quarter Finalist</v>
      </c>
      <c r="L29" s="158"/>
      <c r="M29" s="202">
        <f t="shared" si="16"/>
        <v>68</v>
      </c>
      <c r="N29" s="201" t="s">
        <v>116</v>
      </c>
      <c r="O29" s="202">
        <v>10</v>
      </c>
      <c r="P29" s="205">
        <f t="shared" si="8"/>
        <v>0</v>
      </c>
      <c r="Q29" t="str">
        <f t="shared" si="17"/>
        <v>Quarter Finalist</v>
      </c>
      <c r="R29" s="158"/>
      <c r="S29" s="202">
        <f t="shared" si="18"/>
        <v>230</v>
      </c>
      <c r="T29" s="201" t="s">
        <v>116</v>
      </c>
      <c r="U29" s="202">
        <v>10</v>
      </c>
      <c r="V29" s="205">
        <f t="shared" si="10"/>
        <v>0</v>
      </c>
      <c r="W29" t="str">
        <f t="shared" si="19"/>
        <v>Quarter Finalist</v>
      </c>
      <c r="X29" s="297"/>
      <c r="Y29" s="297"/>
      <c r="Z29" s="297"/>
      <c r="AA29" s="297"/>
      <c r="AB29" s="297"/>
      <c r="AC29" s="297"/>
      <c r="AD29" s="297"/>
      <c r="AE29" s="297"/>
      <c r="AF29" s="297"/>
    </row>
    <row r="30" spans="1:32" ht="13.5" thickBot="1">
      <c r="A30" s="209">
        <f t="shared" si="12"/>
        <v>93</v>
      </c>
      <c r="B30" s="208" t="s">
        <v>117</v>
      </c>
      <c r="C30" s="209">
        <v>9</v>
      </c>
      <c r="D30" s="210">
        <f t="shared" si="4"/>
        <v>0</v>
      </c>
      <c r="E30" t="str">
        <f t="shared" si="13"/>
        <v>Quarter Finalist</v>
      </c>
      <c r="F30"/>
      <c r="G30" s="209">
        <f t="shared" si="14"/>
        <v>269</v>
      </c>
      <c r="H30" s="208" t="s">
        <v>117</v>
      </c>
      <c r="I30" s="209">
        <v>9</v>
      </c>
      <c r="J30" s="210">
        <f t="shared" si="6"/>
        <v>0</v>
      </c>
      <c r="K30" t="str">
        <f t="shared" si="15"/>
        <v>Quarter Finalist</v>
      </c>
      <c r="L30"/>
      <c r="M30" s="209">
        <f t="shared" si="16"/>
        <v>447</v>
      </c>
      <c r="N30" s="208" t="s">
        <v>117</v>
      </c>
      <c r="O30" s="209">
        <v>9</v>
      </c>
      <c r="P30" s="210">
        <f t="shared" si="8"/>
        <v>20</v>
      </c>
      <c r="Q30" t="str">
        <f t="shared" si="17"/>
        <v>Finalist</v>
      </c>
      <c r="R30"/>
      <c r="S30" s="209">
        <f t="shared" si="18"/>
        <v>868</v>
      </c>
      <c r="T30" s="208" t="s">
        <v>117</v>
      </c>
      <c r="U30" s="209">
        <v>9</v>
      </c>
      <c r="V30" s="210">
        <f t="shared" si="10"/>
        <v>0</v>
      </c>
      <c r="W30" t="str">
        <f t="shared" si="19"/>
        <v>Quarter Finalist</v>
      </c>
      <c r="X30" s="297"/>
      <c r="Y30" s="297"/>
      <c r="Z30" s="297"/>
      <c r="AA30" s="297"/>
      <c r="AB30" s="297"/>
      <c r="AC30" s="297"/>
      <c r="AD30" s="297"/>
      <c r="AE30" s="297"/>
      <c r="AF30" s="297"/>
    </row>
    <row r="31" spans="1:32">
      <c r="A31" s="202">
        <f t="shared" ref="A31:A38" si="20">D2</f>
        <v>766</v>
      </c>
      <c r="B31" s="201" t="s">
        <v>118</v>
      </c>
      <c r="C31" s="202">
        <v>8</v>
      </c>
      <c r="D31" s="205">
        <f t="shared" si="4"/>
        <v>30</v>
      </c>
      <c r="E31" t="str">
        <f t="shared" si="13"/>
        <v>Winner</v>
      </c>
      <c r="F31"/>
      <c r="G31" s="202">
        <f t="shared" ref="G31:G38" si="21">J2</f>
        <v>85</v>
      </c>
      <c r="H31" s="201" t="s">
        <v>118</v>
      </c>
      <c r="I31" s="202">
        <v>8</v>
      </c>
      <c r="J31" s="205">
        <f t="shared" si="6"/>
        <v>20</v>
      </c>
      <c r="K31" t="str">
        <f t="shared" si="15"/>
        <v>Finalist</v>
      </c>
      <c r="L31"/>
      <c r="M31" s="202">
        <f t="shared" ref="M31:M38" si="22">P2</f>
        <v>365</v>
      </c>
      <c r="N31" s="201" t="s">
        <v>118</v>
      </c>
      <c r="O31" s="202">
        <v>8</v>
      </c>
      <c r="P31" s="205">
        <f t="shared" si="8"/>
        <v>0</v>
      </c>
      <c r="Q31" t="str">
        <f t="shared" si="17"/>
        <v>Quarter Finalist</v>
      </c>
      <c r="R31"/>
      <c r="S31" s="202">
        <f t="shared" ref="S31:S38" si="23">V2</f>
        <v>537</v>
      </c>
      <c r="T31" s="201" t="s">
        <v>118</v>
      </c>
      <c r="U31" s="202">
        <v>8</v>
      </c>
      <c r="V31" s="205">
        <f t="shared" si="10"/>
        <v>20</v>
      </c>
      <c r="W31" t="str">
        <f t="shared" si="19"/>
        <v>Finalist</v>
      </c>
      <c r="X31" s="298"/>
      <c r="Y31" s="299"/>
      <c r="Z31" s="299"/>
      <c r="AA31" s="297"/>
      <c r="AB31" s="298"/>
      <c r="AC31" s="298"/>
      <c r="AD31" s="299"/>
      <c r="AE31" s="299"/>
      <c r="AF31" s="297"/>
    </row>
    <row r="32" spans="1:32">
      <c r="A32" s="202">
        <f t="shared" si="20"/>
        <v>65</v>
      </c>
      <c r="B32" s="201" t="s">
        <v>119</v>
      </c>
      <c r="C32" s="202">
        <v>7</v>
      </c>
      <c r="D32" s="205">
        <f t="shared" si="4"/>
        <v>10</v>
      </c>
      <c r="E32" t="str">
        <f t="shared" si="13"/>
        <v>Semi Finalist</v>
      </c>
      <c r="F32"/>
      <c r="G32" s="202">
        <f t="shared" si="21"/>
        <v>108</v>
      </c>
      <c r="H32" s="201" t="s">
        <v>119</v>
      </c>
      <c r="I32" s="202">
        <v>7</v>
      </c>
      <c r="J32" s="205">
        <f t="shared" si="6"/>
        <v>30</v>
      </c>
      <c r="K32" t="str">
        <f t="shared" si="15"/>
        <v>Winner</v>
      </c>
      <c r="L32"/>
      <c r="M32" s="202">
        <f t="shared" si="22"/>
        <v>64</v>
      </c>
      <c r="N32" s="201" t="s">
        <v>119</v>
      </c>
      <c r="O32" s="202">
        <v>7</v>
      </c>
      <c r="P32" s="205">
        <f t="shared" si="8"/>
        <v>30</v>
      </c>
      <c r="Q32" t="str">
        <f t="shared" si="17"/>
        <v>Winner</v>
      </c>
      <c r="R32"/>
      <c r="S32" s="202">
        <f t="shared" si="23"/>
        <v>503</v>
      </c>
      <c r="T32" s="201" t="s">
        <v>119</v>
      </c>
      <c r="U32" s="202">
        <v>7</v>
      </c>
      <c r="V32" s="205">
        <f t="shared" si="10"/>
        <v>30</v>
      </c>
      <c r="W32" t="str">
        <f t="shared" si="19"/>
        <v>Winner</v>
      </c>
      <c r="X32" s="298"/>
      <c r="Y32" s="299"/>
      <c r="Z32" s="299"/>
      <c r="AA32" s="297"/>
      <c r="AB32" s="298"/>
      <c r="AC32" s="298"/>
      <c r="AD32" s="299"/>
      <c r="AE32" s="299"/>
      <c r="AF32" s="297"/>
    </row>
    <row r="33" spans="1:32">
      <c r="A33" s="202">
        <f t="shared" si="20"/>
        <v>40</v>
      </c>
      <c r="B33" s="201" t="s">
        <v>120</v>
      </c>
      <c r="C33" s="202">
        <v>6</v>
      </c>
      <c r="D33" s="205">
        <f t="shared" si="4"/>
        <v>0</v>
      </c>
      <c r="E33" t="str">
        <f t="shared" si="13"/>
        <v>Quarter Finalist</v>
      </c>
      <c r="F33"/>
      <c r="G33" s="202">
        <f t="shared" si="21"/>
        <v>312</v>
      </c>
      <c r="H33" s="201" t="s">
        <v>120</v>
      </c>
      <c r="I33" s="202">
        <v>6</v>
      </c>
      <c r="J33" s="205">
        <f t="shared" si="6"/>
        <v>10</v>
      </c>
      <c r="K33" t="str">
        <f t="shared" si="15"/>
        <v>Semi Finalist</v>
      </c>
      <c r="L33"/>
      <c r="M33" s="202">
        <f t="shared" si="22"/>
        <v>1648</v>
      </c>
      <c r="N33" s="201" t="s">
        <v>120</v>
      </c>
      <c r="O33" s="202">
        <v>6</v>
      </c>
      <c r="P33" s="205">
        <f t="shared" si="8"/>
        <v>0</v>
      </c>
      <c r="Q33" t="str">
        <f t="shared" si="17"/>
        <v>Quarter Finalist</v>
      </c>
      <c r="R33"/>
      <c r="S33" s="202">
        <f t="shared" si="23"/>
        <v>1647</v>
      </c>
      <c r="T33" s="201" t="s">
        <v>120</v>
      </c>
      <c r="U33" s="202">
        <v>6</v>
      </c>
      <c r="V33" s="205">
        <f t="shared" si="10"/>
        <v>10</v>
      </c>
      <c r="W33" t="str">
        <f t="shared" si="19"/>
        <v>Semi Finalist</v>
      </c>
      <c r="X33" s="298"/>
      <c r="Y33" s="299"/>
      <c r="Z33" s="299"/>
      <c r="AA33" s="297"/>
      <c r="AB33" s="298"/>
      <c r="AC33" s="298"/>
      <c r="AD33" s="299"/>
      <c r="AE33" s="299"/>
      <c r="AF33" s="297"/>
    </row>
    <row r="34" spans="1:32">
      <c r="A34" s="202">
        <f t="shared" si="20"/>
        <v>107</v>
      </c>
      <c r="B34" s="201" t="s">
        <v>121</v>
      </c>
      <c r="C34" s="202">
        <v>5</v>
      </c>
      <c r="D34" s="205">
        <f t="shared" si="4"/>
        <v>0</v>
      </c>
      <c r="E34" t="str">
        <f t="shared" si="13"/>
        <v>Quarter Finalist</v>
      </c>
      <c r="F34"/>
      <c r="G34" s="202">
        <f t="shared" si="21"/>
        <v>353</v>
      </c>
      <c r="H34" s="201" t="s">
        <v>121</v>
      </c>
      <c r="I34" s="202">
        <v>5</v>
      </c>
      <c r="J34" s="205">
        <f t="shared" si="6"/>
        <v>10</v>
      </c>
      <c r="K34" t="str">
        <f t="shared" si="15"/>
        <v>Semi Finalist</v>
      </c>
      <c r="L34"/>
      <c r="M34" s="202">
        <f t="shared" si="22"/>
        <v>694</v>
      </c>
      <c r="N34" s="201" t="s">
        <v>121</v>
      </c>
      <c r="O34" s="202">
        <v>5</v>
      </c>
      <c r="P34" s="205">
        <f t="shared" si="8"/>
        <v>10</v>
      </c>
      <c r="Q34" t="str">
        <f t="shared" si="17"/>
        <v>Semi Finalist</v>
      </c>
      <c r="R34"/>
      <c r="S34" s="202">
        <f t="shared" si="23"/>
        <v>293</v>
      </c>
      <c r="T34" s="201" t="s">
        <v>121</v>
      </c>
      <c r="U34" s="202">
        <v>5</v>
      </c>
      <c r="V34" s="205">
        <f t="shared" si="10"/>
        <v>0</v>
      </c>
      <c r="W34" t="str">
        <f t="shared" si="19"/>
        <v>Quarter Finalist</v>
      </c>
      <c r="X34" s="298"/>
      <c r="Y34" s="300"/>
      <c r="Z34" s="300"/>
      <c r="AA34" s="297"/>
      <c r="AB34" s="298"/>
      <c r="AC34" s="298"/>
      <c r="AD34" s="300"/>
      <c r="AE34" s="300"/>
      <c r="AF34" s="297"/>
    </row>
    <row r="35" spans="1:32">
      <c r="A35" s="202">
        <f t="shared" si="20"/>
        <v>79</v>
      </c>
      <c r="B35" s="201" t="s">
        <v>122</v>
      </c>
      <c r="C35" s="202">
        <v>4</v>
      </c>
      <c r="D35" s="205">
        <f t="shared" si="4"/>
        <v>10</v>
      </c>
      <c r="E35" t="str">
        <f t="shared" si="13"/>
        <v>Semi Finalist</v>
      </c>
      <c r="F35"/>
      <c r="G35" s="202">
        <f t="shared" si="21"/>
        <v>1503</v>
      </c>
      <c r="H35" s="201" t="s">
        <v>122</v>
      </c>
      <c r="I35" s="202">
        <v>4</v>
      </c>
      <c r="J35" s="205">
        <f t="shared" si="6"/>
        <v>0</v>
      </c>
      <c r="K35" t="str">
        <f t="shared" si="15"/>
        <v>Quarter Finalist</v>
      </c>
      <c r="L35"/>
      <c r="M35" s="202">
        <f t="shared" si="22"/>
        <v>204</v>
      </c>
      <c r="N35" s="201" t="s">
        <v>122</v>
      </c>
      <c r="O35" s="202">
        <v>4</v>
      </c>
      <c r="P35" s="205">
        <f t="shared" si="8"/>
        <v>0</v>
      </c>
      <c r="Q35" t="str">
        <f t="shared" si="17"/>
        <v>Quarter Finalist</v>
      </c>
      <c r="R35"/>
      <c r="S35" s="202">
        <f t="shared" si="23"/>
        <v>148</v>
      </c>
      <c r="T35" s="201" t="s">
        <v>122</v>
      </c>
      <c r="U35" s="202">
        <v>4</v>
      </c>
      <c r="V35" s="205">
        <f t="shared" si="10"/>
        <v>10</v>
      </c>
      <c r="W35" t="str">
        <f t="shared" si="19"/>
        <v>Semi Finalist</v>
      </c>
      <c r="X35" s="298"/>
      <c r="Y35" s="300"/>
      <c r="Z35" s="300"/>
      <c r="AA35" s="297"/>
      <c r="AB35" s="298"/>
      <c r="AC35" s="298"/>
      <c r="AD35" s="300"/>
      <c r="AE35" s="300"/>
      <c r="AF35" s="297"/>
    </row>
    <row r="36" spans="1:32">
      <c r="A36" s="202">
        <f t="shared" si="20"/>
        <v>494</v>
      </c>
      <c r="B36" s="201" t="s">
        <v>123</v>
      </c>
      <c r="C36" s="202">
        <v>3</v>
      </c>
      <c r="D36" s="205">
        <f t="shared" si="4"/>
        <v>20</v>
      </c>
      <c r="E36" t="str">
        <f t="shared" si="13"/>
        <v>Finalist</v>
      </c>
      <c r="F36"/>
      <c r="G36" s="202">
        <f t="shared" si="21"/>
        <v>180</v>
      </c>
      <c r="H36" s="201" t="s">
        <v>123</v>
      </c>
      <c r="I36" s="202">
        <v>3</v>
      </c>
      <c r="J36" s="205">
        <f t="shared" si="6"/>
        <v>0</v>
      </c>
      <c r="K36" t="str">
        <f t="shared" si="15"/>
        <v>Quarter Finalist</v>
      </c>
      <c r="L36"/>
      <c r="M36" s="202">
        <f t="shared" si="22"/>
        <v>1024</v>
      </c>
      <c r="N36" s="201" t="s">
        <v>123</v>
      </c>
      <c r="O36" s="202">
        <v>3</v>
      </c>
      <c r="P36" s="205">
        <f t="shared" si="8"/>
        <v>10</v>
      </c>
      <c r="Q36" t="str">
        <f t="shared" si="17"/>
        <v>Semi Finalist</v>
      </c>
      <c r="R36"/>
      <c r="S36" s="202">
        <f t="shared" si="23"/>
        <v>345</v>
      </c>
      <c r="T36" s="201" t="s">
        <v>123</v>
      </c>
      <c r="U36" s="202">
        <v>3</v>
      </c>
      <c r="V36" s="205">
        <f t="shared" si="10"/>
        <v>0</v>
      </c>
      <c r="W36" t="str">
        <f t="shared" si="19"/>
        <v>Quarter Finalist</v>
      </c>
      <c r="X36" s="298"/>
      <c r="Y36" s="300"/>
      <c r="Z36" s="300"/>
      <c r="AA36" s="297"/>
      <c r="AB36" s="298"/>
      <c r="AC36" s="298"/>
      <c r="AD36" s="300"/>
      <c r="AE36" s="300"/>
      <c r="AF36" s="297"/>
    </row>
    <row r="37" spans="1:32">
      <c r="A37" s="202">
        <f t="shared" si="20"/>
        <v>435</v>
      </c>
      <c r="B37" s="201" t="s">
        <v>124</v>
      </c>
      <c r="C37" s="202">
        <v>2</v>
      </c>
      <c r="D37" s="205">
        <f t="shared" si="4"/>
        <v>0</v>
      </c>
      <c r="E37" t="str">
        <f t="shared" si="13"/>
        <v>Quarter Finalist</v>
      </c>
      <c r="F37"/>
      <c r="G37" s="202">
        <f t="shared" si="21"/>
        <v>195</v>
      </c>
      <c r="H37" s="201" t="s">
        <v>124</v>
      </c>
      <c r="I37" s="202">
        <v>2</v>
      </c>
      <c r="J37" s="205">
        <f t="shared" si="6"/>
        <v>0</v>
      </c>
      <c r="K37" t="str">
        <f t="shared" si="15"/>
        <v>Quarter Finalist</v>
      </c>
      <c r="L37"/>
      <c r="M37" s="202">
        <f t="shared" si="22"/>
        <v>469</v>
      </c>
      <c r="N37" s="201" t="s">
        <v>124</v>
      </c>
      <c r="O37" s="202">
        <v>2</v>
      </c>
      <c r="P37" s="205">
        <f t="shared" si="8"/>
        <v>0</v>
      </c>
      <c r="Q37" t="str">
        <f t="shared" si="17"/>
        <v>Quarter Finalist</v>
      </c>
      <c r="R37"/>
      <c r="S37" s="202">
        <f t="shared" si="23"/>
        <v>1402</v>
      </c>
      <c r="T37" s="201" t="s">
        <v>124</v>
      </c>
      <c r="U37" s="202">
        <v>2</v>
      </c>
      <c r="V37" s="205">
        <f t="shared" si="10"/>
        <v>0</v>
      </c>
      <c r="W37" t="str">
        <f t="shared" si="19"/>
        <v>Quarter Finalist</v>
      </c>
      <c r="X37" s="298"/>
      <c r="Y37" s="299"/>
      <c r="Z37" s="299"/>
      <c r="AA37" s="297"/>
      <c r="AB37" s="298"/>
      <c r="AC37" s="298"/>
      <c r="AD37" s="299"/>
      <c r="AE37" s="299"/>
      <c r="AF37" s="297"/>
    </row>
    <row r="38" spans="1:32" ht="13.5" thickBot="1">
      <c r="A38" s="209">
        <f t="shared" si="20"/>
        <v>1027</v>
      </c>
      <c r="B38" s="208" t="s">
        <v>125</v>
      </c>
      <c r="C38" s="209">
        <v>1</v>
      </c>
      <c r="D38" s="210">
        <f t="shared" si="4"/>
        <v>0</v>
      </c>
      <c r="E38" t="str">
        <f t="shared" si="13"/>
        <v>Quarter Finalist</v>
      </c>
      <c r="F38"/>
      <c r="G38" s="209">
        <f t="shared" si="21"/>
        <v>292</v>
      </c>
      <c r="H38" s="208" t="s">
        <v>125</v>
      </c>
      <c r="I38" s="209">
        <v>1</v>
      </c>
      <c r="J38" s="210">
        <f t="shared" si="6"/>
        <v>0</v>
      </c>
      <c r="K38" t="str">
        <f t="shared" si="15"/>
        <v>Quarter Finalist</v>
      </c>
      <c r="L38"/>
      <c r="M38" s="209">
        <f t="shared" si="22"/>
        <v>492</v>
      </c>
      <c r="N38" s="208" t="s">
        <v>125</v>
      </c>
      <c r="O38" s="209">
        <v>1</v>
      </c>
      <c r="P38" s="210">
        <f t="shared" si="8"/>
        <v>20</v>
      </c>
      <c r="Q38" t="str">
        <f t="shared" si="17"/>
        <v>Finalist</v>
      </c>
      <c r="R38"/>
      <c r="S38" s="209">
        <f t="shared" si="23"/>
        <v>302</v>
      </c>
      <c r="T38" s="208" t="s">
        <v>125</v>
      </c>
      <c r="U38" s="209">
        <v>1</v>
      </c>
      <c r="V38" s="210">
        <f t="shared" si="10"/>
        <v>0</v>
      </c>
      <c r="W38" t="str">
        <f t="shared" si="19"/>
        <v>Quarter Finalist</v>
      </c>
      <c r="X38" s="298"/>
      <c r="Y38" s="299"/>
      <c r="Z38" s="299"/>
      <c r="AA38" s="297"/>
      <c r="AB38" s="298"/>
      <c r="AC38" s="298"/>
      <c r="AD38" s="299"/>
      <c r="AE38" s="299"/>
      <c r="AF38" s="297"/>
    </row>
    <row r="39" spans="1:32">
      <c r="A39"/>
      <c r="B39"/>
      <c r="C39" s="260">
        <f>SUM(C15:C38)</f>
        <v>236</v>
      </c>
      <c r="D39" s="260">
        <f>SUM(D15:D38)</f>
        <v>210</v>
      </c>
      <c r="E39"/>
      <c r="F39"/>
      <c r="G39"/>
      <c r="H39"/>
      <c r="I39" s="260">
        <f>SUM(I15:I38)</f>
        <v>236</v>
      </c>
      <c r="J39" s="260">
        <f>SUM(J15:J38)</f>
        <v>210</v>
      </c>
      <c r="K39"/>
      <c r="L39"/>
      <c r="M39"/>
      <c r="N39"/>
      <c r="O39" s="260">
        <f>SUM(O15:O38)</f>
        <v>236</v>
      </c>
      <c r="P39" s="260">
        <f>SUM(P15:P38)</f>
        <v>210</v>
      </c>
      <c r="Q39"/>
      <c r="R39"/>
      <c r="S39"/>
      <c r="T39"/>
      <c r="U39" s="260">
        <f>SUM(U15:U38)</f>
        <v>236</v>
      </c>
      <c r="V39" s="260">
        <f>SUM(V15:V38)</f>
        <v>210</v>
      </c>
      <c r="W39"/>
      <c r="X39" s="298"/>
      <c r="Y39" s="299"/>
      <c r="Z39" s="299"/>
      <c r="AA39" s="297"/>
      <c r="AB39" s="298"/>
      <c r="AC39" s="298"/>
      <c r="AD39" s="299"/>
      <c r="AE39" s="299"/>
      <c r="AF39" s="297"/>
    </row>
    <row r="40" spans="1:32">
      <c r="A40" s="297"/>
      <c r="B40" s="297"/>
      <c r="C40" s="297"/>
      <c r="D40" s="297"/>
      <c r="E40" s="297"/>
      <c r="F40" s="297"/>
      <c r="G40" s="297"/>
      <c r="H40" s="298"/>
      <c r="I40" s="298"/>
      <c r="J40" s="300"/>
      <c r="K40" s="300"/>
      <c r="L40" s="297"/>
      <c r="M40" s="298"/>
      <c r="N40" s="298"/>
      <c r="O40" s="300"/>
      <c r="P40" s="300"/>
      <c r="Q40" s="297"/>
      <c r="R40" s="298"/>
      <c r="S40" s="298"/>
      <c r="T40" s="300"/>
      <c r="U40" s="300"/>
      <c r="V40" s="297"/>
      <c r="W40" s="298"/>
      <c r="X40" s="298"/>
      <c r="Y40" s="300"/>
      <c r="Z40" s="300"/>
      <c r="AA40" s="297"/>
      <c r="AB40" s="298"/>
      <c r="AC40" s="298"/>
      <c r="AD40" s="300"/>
      <c r="AE40" s="300"/>
      <c r="AF40" s="297"/>
    </row>
    <row r="41" spans="1:32">
      <c r="A41" s="297"/>
      <c r="B41" s="297"/>
      <c r="C41" s="297"/>
      <c r="D41" s="297"/>
      <c r="E41" s="297"/>
      <c r="F41" s="297"/>
      <c r="G41" s="297"/>
      <c r="H41" s="298"/>
      <c r="I41" s="298"/>
      <c r="J41" s="300"/>
      <c r="K41" s="300"/>
      <c r="L41" s="297"/>
      <c r="M41" s="298"/>
      <c r="N41" s="298"/>
      <c r="O41" s="300"/>
      <c r="P41" s="300"/>
      <c r="Q41" s="297"/>
      <c r="R41" s="298"/>
      <c r="S41" s="298"/>
      <c r="T41" s="300"/>
      <c r="U41" s="300"/>
      <c r="V41" s="297"/>
      <c r="W41" s="298"/>
      <c r="X41" s="298"/>
      <c r="Y41" s="300"/>
      <c r="Z41" s="300"/>
      <c r="AA41" s="297"/>
      <c r="AB41" s="298"/>
      <c r="AC41" s="298"/>
      <c r="AD41" s="300"/>
      <c r="AE41" s="300"/>
      <c r="AF41" s="297"/>
    </row>
    <row r="42" spans="1:32">
      <c r="A42" s="297"/>
      <c r="B42" s="299"/>
      <c r="C42" s="300"/>
      <c r="D42" s="297"/>
      <c r="E42" s="297"/>
      <c r="F42" s="297"/>
      <c r="G42" s="297"/>
      <c r="H42" s="298"/>
      <c r="I42" s="298"/>
      <c r="J42" s="300"/>
      <c r="K42" s="300"/>
      <c r="L42" s="297"/>
      <c r="M42" s="298"/>
      <c r="N42" s="298"/>
      <c r="O42" s="300"/>
      <c r="P42" s="300"/>
      <c r="Q42" s="297"/>
      <c r="R42" s="298"/>
      <c r="S42" s="298"/>
      <c r="T42" s="300"/>
      <c r="U42" s="300"/>
      <c r="V42" s="297"/>
      <c r="W42" s="298"/>
      <c r="X42" s="298"/>
      <c r="Y42" s="300"/>
      <c r="Z42" s="300"/>
      <c r="AA42" s="297"/>
      <c r="AB42" s="298"/>
      <c r="AC42" s="298"/>
      <c r="AD42" s="300"/>
      <c r="AE42" s="300"/>
      <c r="AF42" s="297"/>
    </row>
    <row r="43" spans="1:32" ht="13.5" thickBot="1">
      <c r="A43" s="297"/>
      <c r="B43" s="299"/>
      <c r="C43" s="300"/>
      <c r="D43" s="297"/>
      <c r="E43" s="297"/>
      <c r="F43" s="297"/>
      <c r="G43" s="297"/>
      <c r="H43" s="298"/>
      <c r="I43" s="298"/>
      <c r="J43" s="299"/>
      <c r="K43" s="299"/>
      <c r="L43" s="297"/>
      <c r="M43" s="298"/>
      <c r="N43" s="298"/>
      <c r="O43" s="299"/>
      <c r="P43" s="299"/>
      <c r="Q43" s="297"/>
      <c r="R43" s="298"/>
      <c r="S43" s="298"/>
      <c r="T43" s="299"/>
      <c r="U43" s="299"/>
      <c r="V43" s="297"/>
      <c r="W43" s="298"/>
      <c r="X43" s="298"/>
      <c r="Y43" s="299"/>
      <c r="Z43" s="299"/>
      <c r="AA43" s="297"/>
      <c r="AB43" s="298"/>
      <c r="AC43" s="298"/>
      <c r="AD43" s="299"/>
      <c r="AE43" s="299"/>
      <c r="AF43" s="297"/>
    </row>
    <row r="44" spans="1:32">
      <c r="A44" s="297">
        <v>16</v>
      </c>
      <c r="B44" s="199">
        <v>11</v>
      </c>
      <c r="C44" s="300"/>
      <c r="D44" s="297"/>
      <c r="E44" s="297"/>
      <c r="F44" s="297"/>
      <c r="G44" s="297"/>
      <c r="H44" s="298"/>
      <c r="I44" s="298"/>
      <c r="J44" s="299"/>
      <c r="K44" s="299"/>
      <c r="L44" s="297"/>
      <c r="M44" s="298"/>
      <c r="N44" s="298"/>
      <c r="O44" s="299"/>
      <c r="P44" s="299"/>
      <c r="Q44" s="297"/>
      <c r="R44" s="298"/>
      <c r="S44" s="298"/>
      <c r="T44" s="299"/>
      <c r="U44" s="299"/>
      <c r="V44" s="297"/>
      <c r="W44" s="298"/>
      <c r="X44" s="298"/>
      <c r="Y44" s="299"/>
      <c r="Z44" s="299"/>
      <c r="AA44" s="297"/>
      <c r="AB44" s="298"/>
      <c r="AC44" s="298"/>
      <c r="AD44" s="299"/>
      <c r="AE44" s="299"/>
      <c r="AF44" s="297"/>
    </row>
    <row r="45" spans="1:32">
      <c r="A45" s="297">
        <v>22</v>
      </c>
      <c r="B45" s="202">
        <v>13</v>
      </c>
      <c r="C45" s="300"/>
      <c r="D45" s="297"/>
      <c r="E45" s="297"/>
      <c r="F45" s="297"/>
      <c r="G45" s="297"/>
      <c r="H45" s="298"/>
      <c r="I45" s="298"/>
      <c r="J45" s="299"/>
      <c r="K45" s="299"/>
      <c r="L45" s="297"/>
      <c r="M45" s="298"/>
      <c r="N45" s="298"/>
      <c r="O45" s="299"/>
      <c r="P45" s="299"/>
      <c r="Q45" s="297"/>
      <c r="R45" s="298"/>
      <c r="S45" s="298"/>
      <c r="T45" s="299"/>
      <c r="U45" s="299"/>
      <c r="V45" s="297"/>
      <c r="W45" s="298"/>
      <c r="X45" s="298"/>
      <c r="Y45" s="299"/>
      <c r="Z45" s="299"/>
      <c r="AA45" s="297"/>
      <c r="AB45" s="298"/>
      <c r="AC45" s="298"/>
      <c r="AD45" s="299"/>
      <c r="AE45" s="299"/>
      <c r="AF45" s="297"/>
    </row>
    <row r="46" spans="1:32">
      <c r="A46" s="297">
        <v>27</v>
      </c>
      <c r="B46" s="202">
        <v>14</v>
      </c>
      <c r="C46" s="300"/>
      <c r="D46" s="297"/>
      <c r="E46" s="297"/>
      <c r="F46" s="297"/>
      <c r="G46" s="297"/>
      <c r="H46" s="298"/>
      <c r="I46" s="298"/>
      <c r="J46" s="300"/>
      <c r="K46" s="300"/>
      <c r="L46" s="297"/>
      <c r="M46" s="298"/>
      <c r="N46" s="298"/>
      <c r="O46" s="300"/>
      <c r="P46" s="300"/>
      <c r="Q46" s="297"/>
      <c r="R46" s="298"/>
      <c r="S46" s="298"/>
      <c r="T46" s="300"/>
      <c r="U46" s="300"/>
      <c r="V46" s="297"/>
      <c r="W46" s="298"/>
      <c r="X46" s="298"/>
      <c r="Y46" s="300"/>
      <c r="Z46" s="300"/>
      <c r="AA46" s="297"/>
      <c r="AB46" s="298"/>
      <c r="AC46" s="298"/>
      <c r="AD46" s="300"/>
      <c r="AE46" s="300"/>
      <c r="AF46" s="297"/>
    </row>
    <row r="47" spans="1:32">
      <c r="A47" s="297">
        <v>33</v>
      </c>
      <c r="B47" s="202">
        <v>15</v>
      </c>
      <c r="C47" s="300"/>
      <c r="D47" s="297"/>
      <c r="E47" s="297"/>
      <c r="F47" s="297"/>
      <c r="G47" s="297"/>
      <c r="H47" s="298"/>
      <c r="I47" s="298"/>
      <c r="J47" s="300"/>
      <c r="K47" s="300"/>
      <c r="L47" s="297"/>
      <c r="M47" s="298"/>
      <c r="N47" s="298"/>
      <c r="O47" s="300"/>
      <c r="P47" s="300"/>
      <c r="Q47" s="297"/>
      <c r="R47" s="298"/>
      <c r="S47" s="298"/>
      <c r="T47" s="300"/>
      <c r="U47" s="300"/>
      <c r="V47" s="297"/>
      <c r="W47" s="298"/>
      <c r="X47" s="298"/>
      <c r="Y47" s="300"/>
      <c r="Z47" s="300"/>
      <c r="AA47" s="297"/>
      <c r="AB47" s="298"/>
      <c r="AC47" s="298"/>
      <c r="AD47" s="300"/>
      <c r="AE47" s="300"/>
      <c r="AF47" s="297"/>
    </row>
    <row r="48" spans="1:32">
      <c r="A48" s="297">
        <v>40</v>
      </c>
      <c r="B48" s="202">
        <v>6</v>
      </c>
      <c r="C48" s="300"/>
      <c r="D48" s="297"/>
      <c r="E48" s="297"/>
      <c r="F48" s="297"/>
      <c r="G48" s="297"/>
      <c r="H48" s="298"/>
      <c r="I48" s="298"/>
      <c r="J48" s="300"/>
      <c r="K48" s="300"/>
      <c r="L48" s="297"/>
      <c r="M48" s="298"/>
      <c r="N48" s="298"/>
      <c r="O48" s="300"/>
      <c r="P48" s="300"/>
      <c r="Q48" s="297"/>
      <c r="R48" s="298"/>
      <c r="S48" s="298"/>
      <c r="T48" s="300"/>
      <c r="U48" s="300"/>
      <c r="V48" s="297"/>
      <c r="W48" s="298"/>
      <c r="X48" s="298"/>
      <c r="Y48" s="300"/>
      <c r="Z48" s="300"/>
      <c r="AA48" s="297"/>
      <c r="AB48" s="298"/>
      <c r="AC48" s="298"/>
      <c r="AD48" s="300"/>
      <c r="AE48" s="300"/>
      <c r="AF48" s="297"/>
    </row>
    <row r="49" spans="1:32">
      <c r="A49" s="297">
        <v>45</v>
      </c>
      <c r="B49" s="202">
        <v>14</v>
      </c>
      <c r="C49" s="300"/>
      <c r="D49" s="297"/>
      <c r="E49" s="297"/>
      <c r="F49" s="297"/>
      <c r="G49" s="297"/>
      <c r="H49" s="298"/>
      <c r="I49" s="298"/>
      <c r="J49" s="299"/>
      <c r="K49" s="299"/>
      <c r="L49" s="297"/>
      <c r="M49" s="298"/>
      <c r="N49" s="298"/>
      <c r="O49" s="299"/>
      <c r="P49" s="299"/>
      <c r="Q49" s="297"/>
      <c r="R49" s="298"/>
      <c r="S49" s="298"/>
      <c r="T49" s="299"/>
      <c r="U49" s="299"/>
      <c r="V49" s="297"/>
      <c r="W49" s="298"/>
      <c r="X49" s="298"/>
      <c r="Y49" s="299"/>
      <c r="Z49" s="299"/>
      <c r="AA49" s="297"/>
      <c r="AB49" s="298"/>
      <c r="AC49" s="298"/>
      <c r="AD49" s="299"/>
      <c r="AE49" s="299"/>
      <c r="AF49" s="297"/>
    </row>
    <row r="50" spans="1:32">
      <c r="A50" s="297">
        <v>47</v>
      </c>
      <c r="B50" s="202">
        <v>12</v>
      </c>
      <c r="C50" s="300"/>
      <c r="D50" s="297"/>
      <c r="E50" s="297"/>
      <c r="F50" s="297"/>
      <c r="G50" s="297"/>
      <c r="H50" s="298"/>
      <c r="I50" s="298"/>
      <c r="J50" s="299"/>
      <c r="K50" s="299"/>
      <c r="L50" s="297"/>
      <c r="M50" s="298"/>
      <c r="N50" s="298"/>
      <c r="O50" s="299"/>
      <c r="P50" s="299"/>
      <c r="Q50" s="297"/>
      <c r="R50" s="298"/>
      <c r="S50" s="298"/>
      <c r="T50" s="299"/>
      <c r="U50" s="299"/>
      <c r="V50" s="297"/>
      <c r="W50" s="298"/>
      <c r="X50" s="298"/>
      <c r="Y50" s="299"/>
      <c r="Z50" s="299"/>
      <c r="AA50" s="297"/>
      <c r="AB50" s="298"/>
      <c r="AC50" s="298"/>
      <c r="AD50" s="299"/>
      <c r="AE50" s="299"/>
      <c r="AF50" s="297"/>
    </row>
    <row r="51" spans="1:32" ht="13.5" thickBot="1">
      <c r="A51" s="297">
        <v>56</v>
      </c>
      <c r="B51" s="209">
        <v>15</v>
      </c>
      <c r="C51" s="300"/>
      <c r="D51" s="297"/>
      <c r="E51" s="297"/>
      <c r="F51" s="297"/>
      <c r="G51" s="297"/>
      <c r="H51" s="298"/>
      <c r="I51" s="298"/>
      <c r="J51" s="299"/>
      <c r="K51" s="299"/>
      <c r="L51" s="297"/>
      <c r="M51" s="298"/>
      <c r="N51" s="298"/>
      <c r="O51" s="299"/>
      <c r="P51" s="299"/>
      <c r="Q51" s="297"/>
      <c r="R51" s="298"/>
      <c r="S51" s="298"/>
      <c r="T51" s="299"/>
      <c r="U51" s="299"/>
      <c r="V51" s="297"/>
      <c r="W51" s="298"/>
      <c r="X51" s="298"/>
      <c r="Y51" s="299"/>
      <c r="Z51" s="299"/>
      <c r="AA51" s="297"/>
      <c r="AB51" s="298"/>
      <c r="AC51" s="298"/>
      <c r="AD51" s="299"/>
      <c r="AE51" s="299"/>
      <c r="AF51" s="297"/>
    </row>
    <row r="52" spans="1:32">
      <c r="A52" s="297">
        <v>64</v>
      </c>
      <c r="B52" s="202">
        <v>7</v>
      </c>
      <c r="C52" s="300"/>
      <c r="D52" s="297"/>
      <c r="E52" s="297"/>
      <c r="F52" s="297"/>
      <c r="G52" s="297"/>
      <c r="H52" s="298"/>
      <c r="I52" s="298"/>
      <c r="J52" s="300"/>
      <c r="K52" s="300"/>
      <c r="L52" s="297"/>
      <c r="M52" s="298"/>
      <c r="N52" s="298"/>
      <c r="O52" s="300"/>
      <c r="P52" s="300"/>
      <c r="Q52" s="297"/>
      <c r="R52" s="298"/>
      <c r="S52" s="298"/>
      <c r="T52" s="300"/>
      <c r="U52" s="300"/>
      <c r="V52" s="297"/>
      <c r="W52" s="298"/>
      <c r="X52" s="298"/>
      <c r="Y52" s="300"/>
      <c r="Z52" s="300"/>
      <c r="AA52" s="297"/>
      <c r="AB52" s="298"/>
      <c r="AC52" s="298"/>
      <c r="AD52" s="300"/>
      <c r="AE52" s="300"/>
      <c r="AF52" s="297"/>
    </row>
    <row r="53" spans="1:32">
      <c r="A53" s="297">
        <v>65</v>
      </c>
      <c r="B53" s="202">
        <v>7</v>
      </c>
      <c r="C53" s="300"/>
      <c r="D53" s="297"/>
      <c r="E53" s="297"/>
      <c r="F53" s="297"/>
      <c r="G53" s="297"/>
      <c r="H53" s="298"/>
      <c r="I53" s="298"/>
      <c r="J53" s="300"/>
      <c r="K53" s="300"/>
      <c r="L53" s="297"/>
      <c r="M53" s="298"/>
      <c r="N53" s="298"/>
      <c r="O53" s="300"/>
      <c r="P53" s="300"/>
      <c r="Q53" s="297"/>
      <c r="R53" s="298"/>
      <c r="S53" s="298"/>
      <c r="T53" s="300"/>
      <c r="U53" s="300"/>
      <c r="V53" s="297"/>
      <c r="W53" s="298"/>
      <c r="X53" s="298"/>
      <c r="Y53" s="300"/>
      <c r="Z53" s="300"/>
      <c r="AA53" s="297"/>
      <c r="AB53" s="298"/>
      <c r="AC53" s="298"/>
      <c r="AD53" s="300"/>
      <c r="AE53" s="300"/>
      <c r="AF53" s="297"/>
    </row>
    <row r="54" spans="1:32">
      <c r="A54" s="297">
        <v>66</v>
      </c>
      <c r="B54" s="202">
        <v>12</v>
      </c>
      <c r="C54" s="301"/>
      <c r="D54" s="297"/>
      <c r="E54" s="297"/>
      <c r="F54" s="297"/>
      <c r="G54" s="297"/>
      <c r="H54" s="298"/>
      <c r="I54" s="298"/>
      <c r="J54" s="300"/>
      <c r="K54" s="300"/>
      <c r="L54" s="297"/>
      <c r="M54" s="298"/>
      <c r="N54" s="298"/>
      <c r="O54" s="300"/>
      <c r="P54" s="300"/>
      <c r="Q54" s="297"/>
      <c r="R54" s="298"/>
      <c r="S54" s="298"/>
      <c r="T54" s="300"/>
      <c r="U54" s="300"/>
      <c r="V54" s="297"/>
      <c r="W54" s="298"/>
      <c r="X54" s="298"/>
      <c r="Y54" s="300"/>
      <c r="Z54" s="300"/>
      <c r="AA54" s="297"/>
      <c r="AB54" s="298"/>
      <c r="AC54" s="298"/>
      <c r="AD54" s="300"/>
      <c r="AE54" s="300"/>
      <c r="AF54" s="297"/>
    </row>
    <row r="55" spans="1:32">
      <c r="A55" s="297">
        <v>67</v>
      </c>
      <c r="B55" s="202">
        <v>15</v>
      </c>
      <c r="C55" s="301"/>
      <c r="D55" s="297"/>
      <c r="E55" s="297"/>
      <c r="F55" s="297"/>
      <c r="G55" s="297"/>
      <c r="H55" s="298"/>
      <c r="I55" s="298"/>
      <c r="J55" s="299"/>
      <c r="K55" s="299"/>
      <c r="L55" s="297"/>
      <c r="M55" s="298"/>
      <c r="N55" s="298"/>
      <c r="O55" s="299"/>
      <c r="P55" s="299"/>
      <c r="Q55" s="297"/>
      <c r="R55" s="298"/>
      <c r="S55" s="298"/>
      <c r="T55" s="299"/>
      <c r="U55" s="299"/>
      <c r="V55" s="297"/>
      <c r="W55" s="298"/>
      <c r="X55" s="298"/>
      <c r="Y55" s="299"/>
      <c r="Z55" s="299"/>
      <c r="AA55" s="297"/>
      <c r="AB55" s="298"/>
      <c r="AC55" s="298"/>
      <c r="AD55" s="299"/>
      <c r="AE55" s="299"/>
      <c r="AF55" s="297"/>
    </row>
    <row r="56" spans="1:32">
      <c r="A56" s="297">
        <v>68</v>
      </c>
      <c r="B56" s="202">
        <v>10</v>
      </c>
      <c r="C56" s="301"/>
      <c r="D56" s="297"/>
      <c r="E56" s="297"/>
      <c r="F56" s="297"/>
      <c r="G56" s="297"/>
      <c r="H56" s="298"/>
      <c r="I56" s="298"/>
      <c r="J56" s="299"/>
      <c r="K56" s="299"/>
      <c r="L56" s="297"/>
      <c r="M56" s="298"/>
      <c r="N56" s="298"/>
      <c r="O56" s="299"/>
      <c r="P56" s="299"/>
      <c r="Q56" s="297"/>
      <c r="R56" s="298"/>
      <c r="S56" s="298"/>
      <c r="T56" s="299"/>
      <c r="U56" s="299"/>
      <c r="V56" s="297"/>
      <c r="W56" s="298"/>
      <c r="X56" s="298"/>
      <c r="Y56" s="299"/>
      <c r="Z56" s="299"/>
      <c r="AA56" s="297"/>
      <c r="AB56" s="298"/>
      <c r="AC56" s="298"/>
      <c r="AD56" s="299"/>
      <c r="AE56" s="299"/>
      <c r="AF56" s="297"/>
    </row>
    <row r="57" spans="1:32">
      <c r="A57" s="297">
        <v>71</v>
      </c>
      <c r="B57" s="202">
        <v>14</v>
      </c>
      <c r="C57" s="301"/>
      <c r="D57" s="297"/>
      <c r="E57" s="297"/>
      <c r="F57" s="297"/>
      <c r="G57" s="297"/>
      <c r="H57" s="298"/>
      <c r="I57" s="298"/>
      <c r="J57" s="299"/>
      <c r="K57" s="299"/>
      <c r="L57" s="297"/>
      <c r="M57" s="298"/>
      <c r="N57" s="298"/>
      <c r="O57" s="299"/>
      <c r="P57" s="299"/>
      <c r="Q57" s="297"/>
      <c r="R57" s="298"/>
      <c r="S57" s="298"/>
      <c r="T57" s="299"/>
      <c r="U57" s="299"/>
      <c r="V57" s="297"/>
      <c r="W57" s="298"/>
      <c r="X57" s="298"/>
      <c r="Y57" s="299"/>
      <c r="Z57" s="299"/>
      <c r="AA57" s="297"/>
      <c r="AB57" s="298"/>
      <c r="AC57" s="298"/>
      <c r="AD57" s="299"/>
      <c r="AE57" s="299"/>
      <c r="AF57" s="297"/>
    </row>
    <row r="58" spans="1:32">
      <c r="A58" s="297">
        <v>74</v>
      </c>
      <c r="B58" s="202">
        <v>12</v>
      </c>
      <c r="C58" s="301"/>
      <c r="D58" s="297"/>
      <c r="E58" s="297"/>
      <c r="F58" s="297"/>
      <c r="G58" s="297"/>
      <c r="H58" s="298"/>
      <c r="I58" s="298"/>
      <c r="J58" s="300"/>
      <c r="K58" s="300"/>
      <c r="L58" s="297"/>
      <c r="M58" s="298"/>
      <c r="N58" s="298"/>
      <c r="O58" s="300"/>
      <c r="P58" s="300"/>
      <c r="Q58" s="297"/>
      <c r="R58" s="298"/>
      <c r="S58" s="298"/>
      <c r="T58" s="300"/>
      <c r="U58" s="300"/>
      <c r="V58" s="297"/>
      <c r="W58" s="298"/>
      <c r="X58" s="298"/>
      <c r="Y58" s="300"/>
      <c r="Z58" s="300"/>
      <c r="AA58" s="297"/>
      <c r="AB58" s="298"/>
      <c r="AC58" s="298"/>
      <c r="AD58" s="300"/>
      <c r="AE58" s="300"/>
      <c r="AF58" s="297"/>
    </row>
    <row r="59" spans="1:32" ht="13.5" thickBot="1">
      <c r="A59" s="297">
        <v>79</v>
      </c>
      <c r="B59" s="209">
        <v>4</v>
      </c>
      <c r="C59" s="297"/>
      <c r="D59" s="297"/>
      <c r="E59" s="297"/>
      <c r="F59" s="297"/>
      <c r="G59" s="297"/>
      <c r="H59" s="298"/>
      <c r="I59" s="298"/>
      <c r="J59" s="300"/>
      <c r="K59" s="300"/>
      <c r="L59" s="297"/>
      <c r="M59" s="298"/>
      <c r="N59" s="298"/>
      <c r="O59" s="300"/>
      <c r="P59" s="300"/>
      <c r="Q59" s="297"/>
      <c r="R59" s="298"/>
      <c r="S59" s="298"/>
      <c r="T59" s="300"/>
      <c r="U59" s="300"/>
      <c r="V59" s="297"/>
      <c r="W59" s="298"/>
      <c r="X59" s="298"/>
      <c r="Y59" s="300"/>
      <c r="Z59" s="300"/>
      <c r="AA59" s="297"/>
      <c r="AB59" s="298"/>
      <c r="AC59" s="298"/>
      <c r="AD59" s="300"/>
      <c r="AE59" s="300"/>
      <c r="AF59" s="297"/>
    </row>
    <row r="60" spans="1:32">
      <c r="A60" s="297">
        <v>85</v>
      </c>
      <c r="B60" s="202">
        <v>8</v>
      </c>
      <c r="C60" s="297"/>
      <c r="D60" s="297"/>
      <c r="E60" s="297"/>
      <c r="F60" s="297"/>
      <c r="G60" s="297"/>
      <c r="H60" s="298"/>
      <c r="I60" s="298"/>
      <c r="J60" s="300"/>
      <c r="K60" s="300"/>
      <c r="L60" s="297"/>
      <c r="M60" s="298"/>
      <c r="N60" s="298"/>
      <c r="O60" s="300"/>
      <c r="P60" s="300"/>
      <c r="Q60" s="297"/>
      <c r="R60" s="298"/>
      <c r="S60" s="298"/>
      <c r="T60" s="300"/>
      <c r="U60" s="300"/>
      <c r="V60" s="297"/>
      <c r="W60" s="298"/>
      <c r="X60" s="298"/>
      <c r="Y60" s="300"/>
      <c r="Z60" s="300"/>
      <c r="AA60" s="297"/>
      <c r="AB60" s="298"/>
      <c r="AC60" s="298"/>
      <c r="AD60" s="300"/>
      <c r="AE60" s="300"/>
      <c r="AF60" s="297"/>
    </row>
    <row r="61" spans="1:32">
      <c r="A61" s="297">
        <v>93</v>
      </c>
      <c r="B61" s="202">
        <v>9</v>
      </c>
      <c r="C61" s="297"/>
      <c r="D61" s="297"/>
      <c r="E61" s="297"/>
      <c r="F61" s="297"/>
      <c r="G61" s="297"/>
      <c r="H61" s="298"/>
      <c r="I61" s="298"/>
      <c r="J61" s="299"/>
      <c r="K61" s="299"/>
      <c r="L61" s="297"/>
      <c r="M61" s="298"/>
      <c r="N61" s="298"/>
      <c r="O61" s="299"/>
      <c r="P61" s="299"/>
      <c r="Q61" s="297"/>
      <c r="R61" s="298"/>
      <c r="S61" s="298"/>
      <c r="T61" s="299"/>
      <c r="U61" s="299"/>
      <c r="V61" s="297"/>
      <c r="W61" s="298"/>
      <c r="X61" s="298"/>
      <c r="Y61" s="299"/>
      <c r="Z61" s="299"/>
      <c r="AA61" s="297"/>
      <c r="AB61" s="298"/>
      <c r="AC61" s="298"/>
      <c r="AD61" s="299"/>
      <c r="AE61" s="299"/>
      <c r="AF61" s="297"/>
    </row>
    <row r="62" spans="1:32">
      <c r="A62" s="297">
        <v>103</v>
      </c>
      <c r="B62" s="202">
        <v>11</v>
      </c>
      <c r="C62" s="297"/>
      <c r="D62" s="297"/>
      <c r="E62" s="297"/>
      <c r="F62" s="297"/>
      <c r="G62" s="297"/>
      <c r="H62" s="298"/>
      <c r="I62" s="298"/>
      <c r="J62" s="299"/>
      <c r="K62" s="299"/>
      <c r="L62" s="297"/>
      <c r="M62" s="298"/>
      <c r="N62" s="298"/>
      <c r="O62" s="299"/>
      <c r="P62" s="299"/>
      <c r="Q62" s="297"/>
      <c r="R62" s="298"/>
      <c r="S62" s="298"/>
      <c r="T62" s="299"/>
      <c r="U62" s="299"/>
      <c r="V62" s="297"/>
      <c r="W62" s="298"/>
      <c r="X62" s="298"/>
      <c r="Y62" s="299"/>
      <c r="Z62" s="299"/>
      <c r="AA62" s="297"/>
      <c r="AB62" s="298"/>
      <c r="AC62" s="298"/>
      <c r="AD62" s="299"/>
      <c r="AE62" s="299"/>
      <c r="AF62" s="297"/>
    </row>
    <row r="63" spans="1:32">
      <c r="A63" s="297">
        <v>107</v>
      </c>
      <c r="B63" s="202">
        <v>5</v>
      </c>
      <c r="C63" s="297"/>
      <c r="D63" s="297"/>
      <c r="E63" s="297"/>
      <c r="F63" s="297"/>
      <c r="G63" s="297"/>
      <c r="H63" s="298"/>
      <c r="I63" s="298"/>
      <c r="J63" s="299"/>
      <c r="K63" s="299"/>
      <c r="L63" s="297"/>
      <c r="M63" s="298"/>
      <c r="N63" s="298"/>
      <c r="O63" s="299"/>
      <c r="P63" s="299"/>
      <c r="Q63" s="297"/>
      <c r="R63" s="298"/>
      <c r="S63" s="298"/>
      <c r="T63" s="299"/>
      <c r="U63" s="299"/>
      <c r="V63" s="297"/>
      <c r="W63" s="298"/>
      <c r="X63" s="298"/>
      <c r="Y63" s="299"/>
      <c r="Z63" s="299"/>
      <c r="AA63" s="297"/>
      <c r="AB63" s="298"/>
      <c r="AC63" s="298"/>
      <c r="AD63" s="299"/>
      <c r="AE63" s="299"/>
      <c r="AF63" s="297"/>
    </row>
    <row r="64" spans="1:32">
      <c r="A64" s="297">
        <v>108</v>
      </c>
      <c r="B64" s="202">
        <v>7</v>
      </c>
      <c r="C64" s="297"/>
      <c r="D64" s="297"/>
      <c r="E64" s="297"/>
      <c r="F64" s="297"/>
      <c r="G64" s="297"/>
      <c r="H64" s="298"/>
      <c r="I64" s="298"/>
      <c r="J64" s="300"/>
      <c r="K64" s="300"/>
      <c r="L64" s="297"/>
      <c r="M64" s="298"/>
      <c r="N64" s="298"/>
      <c r="O64" s="300"/>
      <c r="P64" s="300"/>
      <c r="Q64" s="297"/>
      <c r="R64" s="298"/>
      <c r="S64" s="298"/>
      <c r="T64" s="300"/>
      <c r="U64" s="300"/>
      <c r="V64" s="297"/>
      <c r="W64" s="298"/>
      <c r="X64" s="298"/>
      <c r="Y64" s="300"/>
      <c r="Z64" s="300"/>
      <c r="AA64" s="297"/>
      <c r="AB64" s="298"/>
      <c r="AC64" s="298"/>
      <c r="AD64" s="300"/>
      <c r="AE64" s="300"/>
      <c r="AF64" s="297"/>
    </row>
    <row r="65" spans="1:32">
      <c r="A65" s="297">
        <v>111</v>
      </c>
      <c r="B65" s="202">
        <v>13</v>
      </c>
      <c r="C65" s="297"/>
      <c r="D65" s="297"/>
      <c r="E65" s="297"/>
      <c r="F65" s="297"/>
      <c r="G65" s="297"/>
      <c r="H65" s="298"/>
      <c r="I65" s="298"/>
      <c r="J65" s="300"/>
      <c r="K65" s="300"/>
      <c r="L65" s="297"/>
      <c r="M65" s="298"/>
      <c r="N65" s="298"/>
      <c r="O65" s="300"/>
      <c r="P65" s="300"/>
      <c r="Q65" s="297"/>
      <c r="R65" s="298"/>
      <c r="S65" s="298"/>
      <c r="T65" s="300"/>
      <c r="U65" s="300"/>
      <c r="V65" s="297"/>
      <c r="W65" s="298"/>
      <c r="X65" s="298"/>
      <c r="Y65" s="300"/>
      <c r="Z65" s="300"/>
      <c r="AA65" s="297"/>
      <c r="AB65" s="298"/>
      <c r="AC65" s="298"/>
      <c r="AD65" s="300"/>
      <c r="AE65" s="300"/>
      <c r="AF65" s="297"/>
    </row>
    <row r="66" spans="1:32">
      <c r="A66" s="297">
        <v>118</v>
      </c>
      <c r="B66" s="202">
        <v>14</v>
      </c>
      <c r="C66" s="297"/>
      <c r="D66" s="297"/>
      <c r="E66" s="297"/>
      <c r="F66" s="297"/>
      <c r="G66" s="297"/>
      <c r="H66" s="298"/>
      <c r="I66" s="298"/>
      <c r="J66" s="300"/>
      <c r="K66" s="300"/>
      <c r="L66" s="297"/>
      <c r="M66" s="298"/>
      <c r="N66" s="298"/>
      <c r="O66" s="300"/>
      <c r="P66" s="300"/>
      <c r="Q66" s="297"/>
      <c r="R66" s="298"/>
      <c r="S66" s="298"/>
      <c r="T66" s="300"/>
      <c r="U66" s="300"/>
      <c r="V66" s="297"/>
      <c r="W66" s="298"/>
      <c r="X66" s="298"/>
      <c r="Y66" s="300"/>
      <c r="Z66" s="300"/>
      <c r="AA66" s="297"/>
      <c r="AB66" s="298"/>
      <c r="AC66" s="298"/>
      <c r="AD66" s="300"/>
      <c r="AE66" s="300"/>
      <c r="AF66" s="297"/>
    </row>
    <row r="67" spans="1:32" ht="13.5" thickBot="1">
      <c r="A67" s="297">
        <v>121</v>
      </c>
      <c r="B67" s="209">
        <v>12</v>
      </c>
      <c r="C67" s="297"/>
      <c r="D67" s="297"/>
      <c r="E67" s="297"/>
      <c r="F67" s="297"/>
      <c r="G67" s="297"/>
      <c r="H67" s="298"/>
      <c r="I67" s="298"/>
      <c r="J67" s="299"/>
      <c r="K67" s="299"/>
      <c r="L67" s="297"/>
      <c r="M67" s="298"/>
      <c r="N67" s="298"/>
      <c r="O67" s="299"/>
      <c r="P67" s="299"/>
      <c r="Q67" s="297"/>
      <c r="R67" s="298"/>
      <c r="S67" s="298"/>
      <c r="T67" s="299"/>
      <c r="U67" s="299"/>
      <c r="V67" s="297"/>
      <c r="W67" s="298"/>
      <c r="X67" s="298"/>
      <c r="Y67" s="299"/>
      <c r="Z67" s="299"/>
      <c r="AA67" s="297"/>
      <c r="AB67" s="298"/>
      <c r="AC67" s="298"/>
      <c r="AD67" s="299"/>
      <c r="AE67" s="299"/>
      <c r="AF67" s="297"/>
    </row>
    <row r="68" spans="1:32">
      <c r="A68" s="297">
        <v>126</v>
      </c>
      <c r="B68" s="199">
        <v>14</v>
      </c>
      <c r="C68" s="297"/>
      <c r="D68" s="297"/>
      <c r="E68" s="297"/>
      <c r="F68" s="297"/>
      <c r="G68" s="297"/>
      <c r="H68" s="298"/>
      <c r="I68" s="298"/>
      <c r="J68" s="299"/>
      <c r="K68" s="299"/>
      <c r="L68" s="297"/>
      <c r="M68" s="298"/>
      <c r="N68" s="298"/>
      <c r="O68" s="299"/>
      <c r="P68" s="299"/>
      <c r="Q68" s="297"/>
      <c r="R68" s="298"/>
      <c r="S68" s="298"/>
      <c r="T68" s="299"/>
      <c r="U68" s="299"/>
      <c r="V68" s="297"/>
      <c r="W68" s="298"/>
      <c r="X68" s="298"/>
      <c r="Y68" s="299"/>
      <c r="Z68" s="299"/>
      <c r="AA68" s="297"/>
      <c r="AB68" s="298"/>
      <c r="AC68" s="298"/>
      <c r="AD68" s="299"/>
      <c r="AE68" s="299"/>
      <c r="AF68" s="297"/>
    </row>
    <row r="69" spans="1:32">
      <c r="A69" s="297">
        <v>135</v>
      </c>
      <c r="B69" s="202">
        <v>16</v>
      </c>
      <c r="C69" s="297"/>
      <c r="D69" s="297"/>
      <c r="E69" s="297"/>
      <c r="F69" s="297"/>
      <c r="G69" s="297"/>
      <c r="H69" s="298"/>
      <c r="I69" s="298"/>
      <c r="J69" s="299"/>
      <c r="K69" s="299"/>
      <c r="L69" s="297"/>
      <c r="M69" s="298"/>
      <c r="N69" s="298"/>
      <c r="O69" s="299"/>
      <c r="P69" s="299"/>
      <c r="Q69" s="297"/>
      <c r="R69" s="298"/>
      <c r="S69" s="298"/>
      <c r="T69" s="299"/>
      <c r="U69" s="299"/>
      <c r="V69" s="297"/>
      <c r="W69" s="298"/>
      <c r="X69" s="298"/>
      <c r="Y69" s="299"/>
      <c r="Z69" s="299"/>
      <c r="AA69" s="297"/>
      <c r="AB69" s="298"/>
      <c r="AC69" s="298"/>
      <c r="AD69" s="299"/>
      <c r="AE69" s="299"/>
      <c r="AF69" s="297"/>
    </row>
    <row r="70" spans="1:32">
      <c r="A70" s="297">
        <v>148</v>
      </c>
      <c r="B70" s="202">
        <v>4</v>
      </c>
      <c r="C70" s="297"/>
      <c r="D70" s="297"/>
      <c r="E70" s="297"/>
      <c r="F70" s="297"/>
      <c r="G70" s="297"/>
      <c r="H70" s="298"/>
      <c r="I70" s="298"/>
      <c r="J70" s="300"/>
      <c r="K70" s="300"/>
      <c r="L70" s="297"/>
      <c r="M70" s="298"/>
      <c r="N70" s="298"/>
      <c r="O70" s="300"/>
      <c r="P70" s="300"/>
      <c r="Q70" s="297"/>
      <c r="R70" s="298"/>
      <c r="S70" s="298"/>
      <c r="T70" s="300"/>
      <c r="U70" s="300"/>
      <c r="V70" s="297"/>
      <c r="W70" s="298"/>
      <c r="X70" s="298"/>
      <c r="Y70" s="300"/>
      <c r="Z70" s="300"/>
      <c r="AA70" s="297"/>
      <c r="AB70" s="298"/>
      <c r="AC70" s="298"/>
      <c r="AD70" s="300"/>
      <c r="AE70" s="300"/>
      <c r="AF70" s="297"/>
    </row>
    <row r="71" spans="1:32">
      <c r="A71" s="297">
        <v>173</v>
      </c>
      <c r="B71" s="202">
        <v>9</v>
      </c>
      <c r="C71" s="297"/>
      <c r="D71" s="297"/>
      <c r="E71" s="297"/>
      <c r="F71" s="297"/>
      <c r="G71" s="297"/>
      <c r="H71" s="298"/>
      <c r="I71" s="298"/>
      <c r="J71" s="300"/>
      <c r="K71" s="300"/>
      <c r="L71" s="297"/>
      <c r="M71" s="298"/>
      <c r="N71" s="298"/>
      <c r="O71" s="300"/>
      <c r="P71" s="300"/>
      <c r="Q71" s="297"/>
      <c r="R71" s="298"/>
      <c r="S71" s="298"/>
      <c r="T71" s="300"/>
      <c r="U71" s="300"/>
      <c r="V71" s="297"/>
      <c r="W71" s="298"/>
      <c r="X71" s="298"/>
      <c r="Y71" s="300"/>
      <c r="Z71" s="300"/>
      <c r="AA71" s="297"/>
      <c r="AB71" s="298"/>
      <c r="AC71" s="298"/>
      <c r="AD71" s="300"/>
      <c r="AE71" s="300"/>
      <c r="AF71" s="297"/>
    </row>
    <row r="72" spans="1:32">
      <c r="A72" s="297">
        <v>175</v>
      </c>
      <c r="B72" s="202">
        <v>15</v>
      </c>
      <c r="C72" s="297"/>
      <c r="D72" s="297"/>
      <c r="E72" s="297"/>
      <c r="F72" s="297"/>
      <c r="G72" s="297"/>
      <c r="H72" s="298"/>
      <c r="I72" s="298"/>
      <c r="J72" s="300"/>
      <c r="K72" s="300"/>
      <c r="L72" s="297"/>
      <c r="M72" s="298"/>
      <c r="N72" s="298"/>
      <c r="O72" s="300"/>
      <c r="P72" s="300"/>
      <c r="Q72" s="297"/>
      <c r="R72" s="298"/>
      <c r="S72" s="298"/>
      <c r="T72" s="300"/>
      <c r="U72" s="300"/>
      <c r="V72" s="297"/>
      <c r="W72" s="298"/>
      <c r="X72" s="298"/>
      <c r="Y72" s="300"/>
      <c r="Z72" s="300"/>
      <c r="AA72" s="297"/>
      <c r="AB72" s="298"/>
      <c r="AC72" s="298"/>
      <c r="AD72" s="300"/>
      <c r="AE72" s="300"/>
      <c r="AF72" s="297"/>
    </row>
    <row r="73" spans="1:32">
      <c r="A73" s="297">
        <v>179</v>
      </c>
      <c r="B73" s="202">
        <v>11</v>
      </c>
      <c r="C73" s="297"/>
      <c r="D73" s="297"/>
      <c r="E73" s="297"/>
      <c r="F73" s="297"/>
      <c r="G73" s="297"/>
      <c r="H73" s="298"/>
      <c r="I73" s="298"/>
      <c r="J73" s="299"/>
      <c r="K73" s="299"/>
      <c r="L73" s="297"/>
      <c r="M73" s="298"/>
      <c r="N73" s="298"/>
      <c r="O73" s="299"/>
      <c r="P73" s="299"/>
      <c r="Q73" s="297"/>
      <c r="R73" s="298"/>
      <c r="S73" s="298"/>
      <c r="T73" s="299"/>
      <c r="U73" s="299"/>
      <c r="V73" s="297"/>
      <c r="W73" s="298"/>
      <c r="X73" s="298"/>
      <c r="Y73" s="297"/>
      <c r="Z73" s="299"/>
      <c r="AA73" s="297"/>
      <c r="AB73" s="298"/>
      <c r="AC73" s="298"/>
      <c r="AD73" s="299"/>
      <c r="AE73" s="299"/>
      <c r="AF73" s="297"/>
    </row>
    <row r="74" spans="1:32">
      <c r="A74" s="297">
        <v>180</v>
      </c>
      <c r="B74" s="202">
        <v>3</v>
      </c>
      <c r="C74" s="297"/>
      <c r="D74" s="297"/>
      <c r="E74" s="297"/>
      <c r="F74" s="297"/>
      <c r="G74" s="297"/>
      <c r="H74" s="298"/>
      <c r="I74" s="298"/>
      <c r="J74" s="299"/>
      <c r="K74" s="299"/>
      <c r="L74" s="297"/>
      <c r="M74" s="298"/>
      <c r="N74" s="298"/>
      <c r="O74" s="299"/>
      <c r="P74" s="299"/>
      <c r="Q74" s="297"/>
      <c r="R74" s="298"/>
      <c r="S74" s="298"/>
      <c r="T74" s="299"/>
      <c r="U74" s="299"/>
      <c r="V74" s="297"/>
      <c r="W74" s="298"/>
      <c r="X74" s="298"/>
      <c r="Y74" s="297"/>
      <c r="Z74" s="299"/>
      <c r="AA74" s="297"/>
      <c r="AB74" s="298"/>
      <c r="AC74" s="298"/>
      <c r="AD74" s="299"/>
      <c r="AE74" s="299"/>
      <c r="AF74" s="297"/>
    </row>
    <row r="75" spans="1:32" ht="13.5" thickBot="1">
      <c r="A75" s="297">
        <v>191</v>
      </c>
      <c r="B75" s="209">
        <v>11</v>
      </c>
      <c r="C75" s="297"/>
      <c r="D75" s="297"/>
      <c r="E75" s="297"/>
      <c r="F75" s="297"/>
      <c r="G75" s="297"/>
      <c r="H75" s="298"/>
      <c r="I75" s="298"/>
      <c r="J75" s="299"/>
      <c r="K75" s="299"/>
      <c r="L75" s="297"/>
      <c r="M75" s="298"/>
      <c r="N75" s="298"/>
      <c r="O75" s="299"/>
      <c r="P75" s="299"/>
      <c r="Q75" s="297"/>
      <c r="R75" s="298"/>
      <c r="S75" s="298"/>
      <c r="T75" s="299"/>
      <c r="U75" s="299"/>
      <c r="V75" s="297"/>
      <c r="W75" s="298"/>
      <c r="X75" s="298"/>
      <c r="Y75" s="297"/>
      <c r="Z75" s="299"/>
      <c r="AA75" s="297"/>
      <c r="AB75" s="298"/>
      <c r="AC75" s="298"/>
      <c r="AD75" s="299"/>
      <c r="AE75" s="299"/>
      <c r="AF75" s="297"/>
    </row>
    <row r="76" spans="1:32">
      <c r="A76" s="297">
        <v>195</v>
      </c>
      <c r="B76" s="202">
        <v>2</v>
      </c>
      <c r="C76" s="297"/>
      <c r="D76" s="297"/>
      <c r="E76" s="297"/>
      <c r="F76" s="297"/>
      <c r="G76" s="297"/>
      <c r="H76" s="298"/>
      <c r="I76" s="298"/>
      <c r="J76" s="300"/>
      <c r="K76" s="300"/>
      <c r="L76" s="297"/>
      <c r="M76" s="298"/>
      <c r="N76" s="298"/>
      <c r="O76" s="300"/>
      <c r="P76" s="300"/>
      <c r="Q76" s="297"/>
      <c r="R76" s="298"/>
      <c r="S76" s="298"/>
      <c r="T76" s="300"/>
      <c r="U76" s="300"/>
      <c r="V76" s="297"/>
      <c r="W76" s="298"/>
      <c r="X76" s="298"/>
      <c r="Y76" s="297"/>
      <c r="Z76" s="300"/>
      <c r="AA76" s="297"/>
      <c r="AB76" s="298"/>
      <c r="AC76" s="298"/>
      <c r="AD76" s="300"/>
      <c r="AE76" s="300"/>
      <c r="AF76" s="297"/>
    </row>
    <row r="77" spans="1:32">
      <c r="A77" s="297">
        <v>204</v>
      </c>
      <c r="B77" s="202">
        <v>4</v>
      </c>
      <c r="C77" s="297"/>
      <c r="D77" s="297"/>
      <c r="E77" s="297"/>
      <c r="F77" s="297"/>
      <c r="G77" s="297"/>
      <c r="H77" s="298"/>
      <c r="I77" s="298"/>
      <c r="J77" s="300"/>
      <c r="K77" s="300"/>
      <c r="L77" s="297"/>
      <c r="M77" s="298"/>
      <c r="N77" s="298"/>
      <c r="O77" s="300"/>
      <c r="P77" s="300"/>
      <c r="Q77" s="297"/>
      <c r="R77" s="298"/>
      <c r="S77" s="298"/>
      <c r="T77" s="300"/>
      <c r="U77" s="300"/>
      <c r="V77" s="297"/>
      <c r="W77" s="298"/>
      <c r="X77" s="298"/>
      <c r="Y77" s="297"/>
      <c r="Z77" s="300"/>
      <c r="AA77" s="297"/>
      <c r="AB77" s="298"/>
      <c r="AC77" s="298"/>
      <c r="AD77" s="300"/>
      <c r="AE77" s="300"/>
      <c r="AF77" s="297"/>
    </row>
    <row r="78" spans="1:32">
      <c r="A78" s="297">
        <v>217</v>
      </c>
      <c r="B78" s="202">
        <v>16</v>
      </c>
      <c r="C78" s="297"/>
      <c r="D78" s="297"/>
      <c r="E78" s="297"/>
      <c r="F78" s="297"/>
      <c r="G78" s="297"/>
      <c r="H78" s="298"/>
      <c r="I78" s="298"/>
      <c r="J78" s="300"/>
      <c r="K78" s="300"/>
      <c r="L78" s="297"/>
      <c r="M78" s="298"/>
      <c r="N78" s="298"/>
      <c r="O78" s="300"/>
      <c r="P78" s="300"/>
      <c r="Q78" s="297"/>
      <c r="R78" s="298"/>
      <c r="S78" s="298"/>
      <c r="T78" s="300"/>
      <c r="U78" s="300"/>
      <c r="V78" s="297"/>
      <c r="W78" s="298"/>
      <c r="X78" s="298"/>
      <c r="Y78" s="297"/>
      <c r="Z78" s="300"/>
      <c r="AA78" s="297"/>
      <c r="AB78" s="298"/>
      <c r="AC78" s="298"/>
      <c r="AD78" s="300"/>
      <c r="AE78" s="300"/>
      <c r="AF78" s="297"/>
    </row>
    <row r="79" spans="1:32">
      <c r="A79" s="297">
        <v>229</v>
      </c>
      <c r="B79" s="202">
        <v>14</v>
      </c>
      <c r="C79" s="297"/>
      <c r="D79" s="297"/>
      <c r="E79" s="297"/>
      <c r="F79" s="297"/>
      <c r="G79" s="297"/>
      <c r="H79" s="298"/>
      <c r="I79" s="298"/>
      <c r="J79" s="299"/>
      <c r="K79" s="299"/>
      <c r="L79" s="297"/>
      <c r="M79" s="298"/>
      <c r="N79" s="298"/>
      <c r="O79" s="299"/>
      <c r="P79" s="299"/>
      <c r="Q79" s="297"/>
      <c r="R79" s="298"/>
      <c r="S79" s="298"/>
      <c r="T79" s="299"/>
      <c r="U79" s="299"/>
      <c r="V79" s="297"/>
      <c r="W79" s="298"/>
      <c r="X79" s="298"/>
      <c r="Y79" s="299"/>
      <c r="Z79" s="299"/>
      <c r="AA79" s="297"/>
      <c r="AB79" s="297"/>
      <c r="AC79" s="297"/>
      <c r="AD79" s="297"/>
      <c r="AE79" s="297"/>
      <c r="AF79" s="297"/>
    </row>
    <row r="80" spans="1:32">
      <c r="A80" s="297">
        <v>230</v>
      </c>
      <c r="B80" s="202">
        <v>10</v>
      </c>
      <c r="C80" s="297"/>
      <c r="D80" s="297"/>
      <c r="E80" s="297"/>
      <c r="F80" s="297"/>
      <c r="G80" s="297"/>
      <c r="H80" s="298"/>
      <c r="I80" s="298"/>
      <c r="J80" s="299"/>
      <c r="K80" s="299"/>
      <c r="L80" s="297"/>
      <c r="M80" s="298"/>
      <c r="N80" s="298"/>
      <c r="O80" s="299"/>
      <c r="P80" s="299"/>
      <c r="Q80" s="297"/>
      <c r="R80" s="298"/>
      <c r="S80" s="298"/>
      <c r="T80" s="299"/>
      <c r="U80" s="299"/>
      <c r="V80" s="297"/>
      <c r="W80" s="298"/>
      <c r="X80" s="298"/>
      <c r="Y80" s="299"/>
      <c r="Z80" s="299"/>
      <c r="AA80" s="297"/>
      <c r="AB80" s="297"/>
      <c r="AC80" s="297"/>
      <c r="AD80" s="297"/>
      <c r="AE80" s="297"/>
      <c r="AF80" s="297"/>
    </row>
    <row r="81" spans="1:32">
      <c r="A81" s="297">
        <v>231</v>
      </c>
      <c r="B81" s="202">
        <v>14</v>
      </c>
      <c r="C81" s="297"/>
      <c r="D81" s="297"/>
      <c r="E81" s="297"/>
      <c r="F81" s="297"/>
      <c r="G81" s="297"/>
      <c r="H81" s="298"/>
      <c r="I81" s="298"/>
      <c r="J81" s="299"/>
      <c r="K81" s="299"/>
      <c r="L81" s="297"/>
      <c r="M81" s="298"/>
      <c r="N81" s="298"/>
      <c r="O81" s="299"/>
      <c r="P81" s="299"/>
      <c r="Q81" s="297"/>
      <c r="R81" s="298"/>
      <c r="S81" s="298"/>
      <c r="T81" s="299"/>
      <c r="U81" s="299"/>
      <c r="V81" s="297"/>
      <c r="W81" s="298"/>
      <c r="X81" s="298"/>
      <c r="Y81" s="299"/>
      <c r="Z81" s="299"/>
      <c r="AA81" s="297"/>
      <c r="AB81" s="297"/>
      <c r="AC81" s="297"/>
      <c r="AD81" s="297"/>
      <c r="AE81" s="297"/>
      <c r="AF81" s="297"/>
    </row>
    <row r="82" spans="1:32">
      <c r="A82" s="297">
        <v>233</v>
      </c>
      <c r="B82" s="202">
        <v>12</v>
      </c>
      <c r="C82" s="297"/>
      <c r="D82" s="297"/>
      <c r="E82" s="297"/>
      <c r="F82" s="297"/>
      <c r="G82" s="297"/>
      <c r="H82" s="298"/>
      <c r="I82" s="298"/>
      <c r="J82" s="300"/>
      <c r="K82" s="300"/>
      <c r="L82" s="297"/>
      <c r="M82" s="298"/>
      <c r="N82" s="298"/>
      <c r="O82" s="300"/>
      <c r="P82" s="300"/>
      <c r="Q82" s="297"/>
      <c r="R82" s="298"/>
      <c r="S82" s="298"/>
      <c r="T82" s="300"/>
      <c r="U82" s="300"/>
      <c r="V82" s="297"/>
      <c r="W82" s="298"/>
      <c r="X82" s="298"/>
      <c r="Y82" s="300"/>
      <c r="Z82" s="300"/>
      <c r="AA82" s="297"/>
      <c r="AB82" s="297"/>
      <c r="AC82" s="297"/>
      <c r="AD82" s="297"/>
      <c r="AE82" s="297"/>
      <c r="AF82" s="297"/>
    </row>
    <row r="83" spans="1:32" ht="13.5" thickBot="1">
      <c r="A83" s="297">
        <v>234</v>
      </c>
      <c r="B83" s="209">
        <v>10</v>
      </c>
      <c r="C83" s="297"/>
      <c r="D83" s="297"/>
      <c r="E83" s="297"/>
      <c r="F83" s="297"/>
      <c r="G83" s="297"/>
      <c r="H83" s="298"/>
      <c r="I83" s="298"/>
      <c r="J83" s="300"/>
      <c r="K83" s="300"/>
      <c r="L83" s="297"/>
      <c r="M83" s="298"/>
      <c r="N83" s="298"/>
      <c r="O83" s="300"/>
      <c r="P83" s="300"/>
      <c r="Q83" s="297"/>
      <c r="R83" s="298"/>
      <c r="S83" s="298"/>
      <c r="T83" s="300"/>
      <c r="U83" s="300"/>
      <c r="V83" s="297"/>
      <c r="W83" s="298"/>
      <c r="X83" s="298"/>
      <c r="Y83" s="300"/>
      <c r="Z83" s="300"/>
      <c r="AA83" s="297"/>
      <c r="AB83" s="297"/>
      <c r="AC83" s="297"/>
      <c r="AD83" s="297"/>
      <c r="AE83" s="297"/>
      <c r="AF83" s="297"/>
    </row>
    <row r="84" spans="1:32">
      <c r="A84" s="297">
        <v>236</v>
      </c>
      <c r="B84" s="202">
        <v>9</v>
      </c>
      <c r="C84" s="297"/>
      <c r="D84" s="297"/>
      <c r="E84" s="297"/>
      <c r="F84" s="297"/>
      <c r="G84" s="297"/>
      <c r="H84" s="298"/>
      <c r="I84" s="298"/>
      <c r="J84" s="300"/>
      <c r="K84" s="300"/>
      <c r="L84" s="297"/>
      <c r="M84" s="298"/>
      <c r="N84" s="298"/>
      <c r="O84" s="300"/>
      <c r="P84" s="300"/>
      <c r="Q84" s="297"/>
      <c r="R84" s="298"/>
      <c r="S84" s="298"/>
      <c r="T84" s="300"/>
      <c r="U84" s="300"/>
      <c r="V84" s="297"/>
      <c r="W84" s="298"/>
      <c r="X84" s="298"/>
      <c r="Y84" s="300"/>
      <c r="Z84" s="300"/>
      <c r="AA84" s="297"/>
      <c r="AB84" s="297"/>
      <c r="AC84" s="297"/>
      <c r="AD84" s="297"/>
      <c r="AE84" s="297"/>
      <c r="AF84" s="297"/>
    </row>
    <row r="85" spans="1:32">
      <c r="A85" s="297">
        <v>245</v>
      </c>
      <c r="B85" s="202">
        <v>16</v>
      </c>
      <c r="C85" s="297"/>
      <c r="D85" s="297"/>
      <c r="E85" s="297"/>
      <c r="F85" s="297"/>
      <c r="G85" s="297"/>
      <c r="H85" s="298"/>
      <c r="I85" s="298"/>
      <c r="J85" s="299"/>
      <c r="K85" s="299"/>
      <c r="L85" s="297"/>
      <c r="M85" s="298"/>
      <c r="N85" s="298"/>
      <c r="O85" s="299"/>
      <c r="P85" s="299"/>
      <c r="Q85" s="297"/>
      <c r="R85" s="298"/>
      <c r="S85" s="298"/>
      <c r="T85" s="299"/>
      <c r="U85" s="299"/>
      <c r="V85" s="297"/>
      <c r="W85" s="298"/>
      <c r="X85" s="298"/>
      <c r="Y85" s="299"/>
      <c r="Z85" s="299"/>
      <c r="AA85" s="297"/>
      <c r="AB85" s="297"/>
      <c r="AC85" s="297"/>
      <c r="AD85" s="297"/>
      <c r="AE85" s="297"/>
      <c r="AF85" s="297"/>
    </row>
    <row r="86" spans="1:32">
      <c r="A86" s="297">
        <v>254</v>
      </c>
      <c r="B86" s="202">
        <v>15</v>
      </c>
      <c r="C86" s="297"/>
      <c r="D86" s="297"/>
      <c r="E86" s="297"/>
      <c r="F86" s="297"/>
      <c r="G86" s="297"/>
      <c r="H86" s="298"/>
      <c r="I86" s="298"/>
      <c r="J86" s="299"/>
      <c r="K86" s="299"/>
      <c r="L86" s="297"/>
      <c r="M86" s="298"/>
      <c r="N86" s="298"/>
      <c r="O86" s="299"/>
      <c r="P86" s="299"/>
      <c r="Q86" s="297"/>
      <c r="R86" s="298"/>
      <c r="S86" s="298"/>
      <c r="T86" s="299"/>
      <c r="U86" s="299"/>
      <c r="V86" s="297"/>
      <c r="W86" s="298"/>
      <c r="X86" s="298"/>
      <c r="Y86" s="299"/>
      <c r="Z86" s="299"/>
      <c r="AA86" s="297"/>
      <c r="AB86" s="297"/>
      <c r="AC86" s="297"/>
      <c r="AD86" s="297"/>
      <c r="AE86" s="297"/>
      <c r="AF86" s="297"/>
    </row>
    <row r="87" spans="1:32">
      <c r="A87" s="297">
        <v>269</v>
      </c>
      <c r="B87" s="202">
        <v>9</v>
      </c>
      <c r="C87" s="297"/>
      <c r="D87" s="297"/>
      <c r="E87" s="297"/>
      <c r="F87" s="297"/>
      <c r="G87" s="297"/>
      <c r="H87" s="298"/>
      <c r="I87" s="298"/>
      <c r="J87" s="299"/>
      <c r="K87" s="299"/>
      <c r="L87" s="297"/>
      <c r="M87" s="298"/>
      <c r="N87" s="298"/>
      <c r="O87" s="299"/>
      <c r="P87" s="299"/>
      <c r="Q87" s="297"/>
      <c r="R87" s="298"/>
      <c r="S87" s="298"/>
      <c r="T87" s="299"/>
      <c r="U87" s="299"/>
      <c r="V87" s="297"/>
      <c r="W87" s="298"/>
      <c r="X87" s="298"/>
      <c r="Y87" s="299"/>
      <c r="Z87" s="299"/>
      <c r="AA87" s="297"/>
      <c r="AB87" s="297"/>
      <c r="AC87" s="297"/>
      <c r="AD87" s="297"/>
      <c r="AE87" s="297"/>
      <c r="AF87" s="297"/>
    </row>
    <row r="88" spans="1:32">
      <c r="A88" s="297">
        <v>279</v>
      </c>
      <c r="B88" s="202">
        <v>11</v>
      </c>
      <c r="C88" s="297"/>
      <c r="D88" s="297"/>
      <c r="E88" s="297"/>
      <c r="F88" s="297"/>
      <c r="G88" s="297"/>
      <c r="H88" s="298"/>
      <c r="I88" s="298"/>
      <c r="J88" s="300"/>
      <c r="K88" s="300"/>
      <c r="L88" s="297"/>
      <c r="M88" s="298"/>
      <c r="N88" s="298"/>
      <c r="O88" s="300"/>
      <c r="P88" s="300"/>
      <c r="Q88" s="297"/>
      <c r="R88" s="298"/>
      <c r="S88" s="298"/>
      <c r="T88" s="300"/>
      <c r="U88" s="300"/>
      <c r="V88" s="297"/>
      <c r="W88" s="298"/>
      <c r="X88" s="298"/>
      <c r="Y88" s="300"/>
      <c r="Z88" s="300"/>
      <c r="AA88" s="297"/>
      <c r="AB88" s="297"/>
      <c r="AC88" s="297"/>
      <c r="AD88" s="297"/>
      <c r="AE88" s="297"/>
      <c r="AF88" s="297"/>
    </row>
    <row r="89" spans="1:32">
      <c r="A89" s="297">
        <v>292</v>
      </c>
      <c r="B89" s="202">
        <v>1</v>
      </c>
      <c r="C89" s="297"/>
      <c r="D89" s="297"/>
      <c r="E89" s="297"/>
      <c r="F89" s="297"/>
      <c r="G89" s="297"/>
      <c r="H89" s="298"/>
      <c r="I89" s="298"/>
      <c r="J89" s="300"/>
      <c r="K89" s="300"/>
      <c r="L89" s="297"/>
      <c r="M89" s="298"/>
      <c r="N89" s="298"/>
      <c r="O89" s="300"/>
      <c r="P89" s="300"/>
      <c r="Q89" s="297"/>
      <c r="R89" s="298"/>
      <c r="S89" s="298"/>
      <c r="T89" s="300"/>
      <c r="U89" s="300"/>
      <c r="V89" s="297"/>
      <c r="W89" s="298"/>
      <c r="X89" s="298"/>
      <c r="Y89" s="300"/>
      <c r="Z89" s="300"/>
      <c r="AA89" s="297"/>
      <c r="AB89" s="297"/>
      <c r="AC89" s="297"/>
      <c r="AD89" s="297"/>
      <c r="AE89" s="297"/>
      <c r="AF89" s="297"/>
    </row>
    <row r="90" spans="1:32">
      <c r="A90" s="297">
        <v>293</v>
      </c>
      <c r="B90" s="202">
        <v>5</v>
      </c>
      <c r="C90" s="297"/>
      <c r="D90" s="297"/>
      <c r="E90" s="297"/>
      <c r="F90" s="297"/>
      <c r="G90" s="297"/>
      <c r="H90" s="298"/>
      <c r="I90" s="298"/>
      <c r="J90" s="300"/>
      <c r="K90" s="300"/>
      <c r="L90" s="297"/>
      <c r="M90" s="298"/>
      <c r="N90" s="298"/>
      <c r="O90" s="300"/>
      <c r="P90" s="300"/>
      <c r="Q90" s="297"/>
      <c r="R90" s="298"/>
      <c r="S90" s="298"/>
      <c r="T90" s="300"/>
      <c r="U90" s="300"/>
      <c r="V90" s="297"/>
      <c r="W90" s="298"/>
      <c r="X90" s="298"/>
      <c r="Y90" s="300"/>
      <c r="Z90" s="300"/>
      <c r="AA90" s="297"/>
      <c r="AB90" s="297"/>
      <c r="AC90" s="297"/>
      <c r="AD90" s="297"/>
      <c r="AE90" s="297"/>
      <c r="AF90" s="297"/>
    </row>
    <row r="91" spans="1:32" ht="13.5" thickBot="1">
      <c r="A91" s="297">
        <v>302</v>
      </c>
      <c r="B91" s="209">
        <v>1</v>
      </c>
      <c r="C91" s="297"/>
      <c r="D91" s="297"/>
      <c r="E91" s="297"/>
      <c r="F91" s="297"/>
      <c r="G91" s="297"/>
      <c r="H91" s="298"/>
      <c r="I91" s="298"/>
      <c r="J91" s="299"/>
      <c r="K91" s="299"/>
      <c r="L91" s="297"/>
      <c r="M91" s="298"/>
      <c r="N91" s="298"/>
      <c r="O91" s="299"/>
      <c r="P91" s="299"/>
      <c r="Q91" s="297"/>
      <c r="R91" s="298"/>
      <c r="S91" s="298"/>
      <c r="T91" s="299"/>
      <c r="U91" s="299"/>
      <c r="V91" s="297"/>
      <c r="W91" s="298"/>
      <c r="X91" s="298"/>
      <c r="Y91" s="299"/>
      <c r="Z91" s="299"/>
      <c r="AA91" s="297"/>
      <c r="AB91" s="297"/>
      <c r="AC91" s="297"/>
      <c r="AD91" s="297"/>
      <c r="AE91" s="297"/>
      <c r="AF91" s="297"/>
    </row>
    <row r="92" spans="1:32">
      <c r="A92" s="297">
        <v>312</v>
      </c>
      <c r="B92" s="199">
        <v>6</v>
      </c>
      <c r="C92" s="297"/>
      <c r="D92" s="297"/>
      <c r="E92" s="297"/>
      <c r="F92" s="297"/>
      <c r="G92" s="297"/>
      <c r="H92" s="298"/>
      <c r="I92" s="298"/>
      <c r="J92" s="299"/>
      <c r="K92" s="299"/>
      <c r="L92" s="297"/>
      <c r="M92" s="298"/>
      <c r="N92" s="298"/>
      <c r="O92" s="299"/>
      <c r="P92" s="299"/>
      <c r="Q92" s="297"/>
      <c r="R92" s="298"/>
      <c r="S92" s="298"/>
      <c r="T92" s="299"/>
      <c r="U92" s="299"/>
      <c r="V92" s="297"/>
      <c r="W92" s="298"/>
      <c r="X92" s="298"/>
      <c r="Y92" s="299"/>
      <c r="Z92" s="299"/>
      <c r="AA92" s="297"/>
      <c r="AB92" s="297"/>
      <c r="AC92" s="297"/>
      <c r="AD92" s="297"/>
      <c r="AE92" s="297"/>
      <c r="AF92" s="297"/>
    </row>
    <row r="93" spans="1:32">
      <c r="A93" s="297">
        <v>322</v>
      </c>
      <c r="B93" s="202">
        <v>10</v>
      </c>
      <c r="C93" s="297"/>
      <c r="D93" s="297"/>
      <c r="E93" s="297"/>
      <c r="F93" s="297"/>
      <c r="G93" s="297"/>
      <c r="H93" s="298"/>
      <c r="I93" s="298"/>
      <c r="J93" s="299"/>
      <c r="K93" s="299"/>
      <c r="L93" s="297"/>
      <c r="M93" s="298"/>
      <c r="N93" s="298"/>
      <c r="O93" s="299"/>
      <c r="P93" s="299"/>
      <c r="Q93" s="297"/>
      <c r="R93" s="298"/>
      <c r="S93" s="298"/>
      <c r="T93" s="299"/>
      <c r="U93" s="299"/>
      <c r="V93" s="297"/>
      <c r="W93" s="298"/>
      <c r="X93" s="298"/>
      <c r="Y93" s="299"/>
      <c r="Z93" s="299"/>
      <c r="AA93" s="297"/>
      <c r="AB93" s="297"/>
      <c r="AC93" s="297"/>
      <c r="AD93" s="297"/>
      <c r="AE93" s="297"/>
      <c r="AF93" s="297"/>
    </row>
    <row r="94" spans="1:32">
      <c r="A94" s="297">
        <v>330</v>
      </c>
      <c r="B94" s="202">
        <v>15</v>
      </c>
      <c r="C94" s="297"/>
      <c r="D94" s="297"/>
      <c r="E94" s="297"/>
      <c r="F94" s="297"/>
      <c r="G94" s="297"/>
      <c r="H94" s="298"/>
      <c r="I94" s="298"/>
      <c r="J94" s="300"/>
      <c r="K94" s="300"/>
      <c r="L94" s="297"/>
      <c r="M94" s="298"/>
      <c r="N94" s="298"/>
      <c r="O94" s="300"/>
      <c r="P94" s="300"/>
      <c r="Q94" s="297"/>
      <c r="R94" s="298"/>
      <c r="S94" s="298"/>
      <c r="T94" s="300"/>
      <c r="U94" s="300"/>
      <c r="V94" s="297"/>
      <c r="W94" s="298"/>
      <c r="X94" s="298"/>
      <c r="Y94" s="300"/>
      <c r="Z94" s="300"/>
      <c r="AA94" s="297"/>
      <c r="AB94" s="297"/>
      <c r="AC94" s="297"/>
      <c r="AD94" s="297"/>
      <c r="AE94" s="297"/>
      <c r="AF94" s="297"/>
    </row>
    <row r="95" spans="1:32">
      <c r="A95" s="297">
        <v>337</v>
      </c>
      <c r="B95" s="202">
        <v>16</v>
      </c>
      <c r="C95" s="297"/>
      <c r="D95" s="297"/>
      <c r="E95" s="297"/>
      <c r="F95" s="297"/>
      <c r="G95" s="297"/>
      <c r="H95" s="298"/>
      <c r="I95" s="298"/>
      <c r="J95" s="300"/>
      <c r="K95" s="300"/>
      <c r="L95" s="297"/>
      <c r="M95" s="298"/>
      <c r="N95" s="298"/>
      <c r="O95" s="300"/>
      <c r="P95" s="300"/>
      <c r="Q95" s="297"/>
      <c r="R95" s="298"/>
      <c r="S95" s="298"/>
      <c r="T95" s="300"/>
      <c r="U95" s="300"/>
      <c r="V95" s="297"/>
      <c r="W95" s="298"/>
      <c r="X95" s="298"/>
      <c r="Y95" s="300"/>
      <c r="Z95" s="300"/>
      <c r="AA95" s="297"/>
      <c r="AB95" s="297"/>
      <c r="AC95" s="297"/>
      <c r="AD95" s="297"/>
      <c r="AE95" s="297"/>
      <c r="AF95" s="297"/>
    </row>
    <row r="96" spans="1:32">
      <c r="A96" s="297">
        <v>343</v>
      </c>
      <c r="B96" s="202">
        <v>13</v>
      </c>
      <c r="C96" s="297"/>
      <c r="D96" s="297"/>
      <c r="E96" s="297"/>
      <c r="F96" s="297"/>
      <c r="G96" s="297"/>
      <c r="H96" s="298"/>
      <c r="I96" s="298"/>
      <c r="J96" s="300"/>
      <c r="K96" s="300"/>
      <c r="L96" s="297"/>
      <c r="M96" s="298"/>
      <c r="N96" s="298"/>
      <c r="O96" s="300"/>
      <c r="P96" s="300"/>
      <c r="Q96" s="297"/>
      <c r="R96" s="298"/>
      <c r="S96" s="298"/>
      <c r="T96" s="300"/>
      <c r="U96" s="300"/>
      <c r="V96" s="297"/>
      <c r="W96" s="298"/>
      <c r="X96" s="298"/>
      <c r="Y96" s="300"/>
      <c r="Z96" s="300"/>
      <c r="AA96" s="297"/>
      <c r="AB96" s="297"/>
      <c r="AC96" s="297"/>
      <c r="AD96" s="297"/>
      <c r="AE96" s="297"/>
      <c r="AF96" s="297"/>
    </row>
    <row r="97" spans="1:32">
      <c r="A97" s="297">
        <v>345</v>
      </c>
      <c r="B97" s="202">
        <v>3</v>
      </c>
      <c r="C97" s="297"/>
      <c r="D97" s="297"/>
      <c r="E97" s="297"/>
      <c r="F97" s="297"/>
      <c r="G97" s="297"/>
      <c r="H97" s="298"/>
      <c r="I97" s="298"/>
      <c r="J97" s="299"/>
      <c r="K97" s="299"/>
      <c r="L97" s="297"/>
      <c r="M97" s="298"/>
      <c r="N97" s="298"/>
      <c r="O97" s="299"/>
      <c r="P97" s="299"/>
      <c r="Q97" s="297"/>
      <c r="R97" s="298"/>
      <c r="S97" s="298"/>
      <c r="T97" s="299"/>
      <c r="U97" s="299"/>
      <c r="V97" s="297"/>
      <c r="W97" s="298"/>
      <c r="X97" s="298"/>
      <c r="Y97" s="299"/>
      <c r="Z97" s="299"/>
      <c r="AA97" s="297"/>
      <c r="AB97" s="297"/>
      <c r="AC97" s="297"/>
      <c r="AD97" s="297"/>
      <c r="AE97" s="297"/>
      <c r="AF97" s="297"/>
    </row>
    <row r="98" spans="1:32">
      <c r="A98" s="297">
        <v>353</v>
      </c>
      <c r="B98" s="202">
        <v>5</v>
      </c>
      <c r="C98" s="297"/>
      <c r="D98" s="297"/>
      <c r="E98" s="297"/>
      <c r="F98" s="297"/>
      <c r="G98" s="297"/>
      <c r="H98" s="298"/>
      <c r="I98" s="298"/>
      <c r="J98" s="299"/>
      <c r="K98" s="299"/>
      <c r="L98" s="297"/>
      <c r="M98" s="298"/>
      <c r="N98" s="298"/>
      <c r="O98" s="299"/>
      <c r="P98" s="299"/>
      <c r="Q98" s="297"/>
      <c r="R98" s="298"/>
      <c r="S98" s="298"/>
      <c r="T98" s="299"/>
      <c r="U98" s="299"/>
      <c r="V98" s="297"/>
      <c r="W98" s="298"/>
      <c r="X98" s="298"/>
      <c r="Y98" s="299"/>
      <c r="Z98" s="299"/>
      <c r="AA98" s="297"/>
      <c r="AB98" s="297"/>
      <c r="AC98" s="297"/>
      <c r="AD98" s="297"/>
      <c r="AE98" s="297"/>
      <c r="AF98" s="297"/>
    </row>
    <row r="99" spans="1:32" ht="13.5" thickBot="1">
      <c r="A99" s="297">
        <v>365</v>
      </c>
      <c r="B99" s="209">
        <v>8</v>
      </c>
      <c r="C99" s="297"/>
      <c r="D99" s="297"/>
      <c r="E99" s="297"/>
      <c r="F99" s="297"/>
      <c r="G99" s="297"/>
      <c r="H99" s="298"/>
      <c r="I99" s="298"/>
      <c r="J99" s="299"/>
      <c r="K99" s="299"/>
      <c r="L99" s="297"/>
      <c r="M99" s="298"/>
      <c r="N99" s="298"/>
      <c r="O99" s="299"/>
      <c r="P99" s="299"/>
      <c r="Q99" s="297"/>
      <c r="R99" s="298"/>
      <c r="S99" s="298"/>
      <c r="T99" s="299"/>
      <c r="U99" s="299"/>
      <c r="V99" s="297"/>
      <c r="W99" s="298"/>
      <c r="X99" s="298"/>
      <c r="Y99" s="299"/>
      <c r="Z99" s="299"/>
      <c r="AA99" s="297"/>
      <c r="AB99" s="297"/>
      <c r="AC99" s="297"/>
      <c r="AD99" s="297"/>
      <c r="AE99" s="297"/>
      <c r="AF99" s="297"/>
    </row>
    <row r="100" spans="1:32">
      <c r="A100" s="297">
        <v>388</v>
      </c>
      <c r="B100" s="202">
        <v>13</v>
      </c>
      <c r="C100" s="297"/>
      <c r="D100" s="297"/>
      <c r="E100" s="297"/>
      <c r="F100" s="297"/>
      <c r="G100" s="297"/>
      <c r="H100" s="298"/>
      <c r="I100" s="298"/>
      <c r="J100" s="300"/>
      <c r="K100" s="300"/>
      <c r="L100" s="297"/>
      <c r="M100" s="298"/>
      <c r="N100" s="298"/>
      <c r="O100" s="300"/>
      <c r="P100" s="300"/>
      <c r="Q100" s="297"/>
      <c r="R100" s="298"/>
      <c r="S100" s="298"/>
      <c r="T100" s="300"/>
      <c r="U100" s="300"/>
      <c r="V100" s="297"/>
      <c r="W100" s="298"/>
      <c r="X100" s="298"/>
      <c r="Y100" s="300"/>
      <c r="Z100" s="300"/>
      <c r="AA100" s="297"/>
      <c r="AB100" s="297"/>
      <c r="AC100" s="297"/>
      <c r="AD100" s="297"/>
      <c r="AE100" s="297"/>
      <c r="AF100" s="297"/>
    </row>
    <row r="101" spans="1:32">
      <c r="A101" s="297">
        <v>395</v>
      </c>
      <c r="B101" s="202">
        <v>11</v>
      </c>
      <c r="C101" s="297"/>
      <c r="D101" s="297"/>
      <c r="E101" s="297"/>
      <c r="F101" s="297"/>
      <c r="G101" s="297"/>
      <c r="H101" s="298"/>
      <c r="I101" s="298"/>
      <c r="J101" s="300"/>
      <c r="K101" s="300"/>
      <c r="L101" s="297"/>
      <c r="M101" s="298"/>
      <c r="N101" s="298"/>
      <c r="O101" s="300"/>
      <c r="P101" s="300"/>
      <c r="Q101" s="297"/>
      <c r="R101" s="298"/>
      <c r="S101" s="298"/>
      <c r="T101" s="300"/>
      <c r="U101" s="300"/>
      <c r="V101" s="297"/>
      <c r="W101" s="298"/>
      <c r="X101" s="298"/>
      <c r="Y101" s="300"/>
      <c r="Z101" s="300"/>
      <c r="AA101" s="297"/>
      <c r="AB101" s="297"/>
      <c r="AC101" s="297"/>
      <c r="AD101" s="297"/>
      <c r="AE101" s="297"/>
      <c r="AF101" s="297"/>
    </row>
    <row r="102" spans="1:32">
      <c r="A102" s="297">
        <v>435</v>
      </c>
      <c r="B102" s="202">
        <v>2</v>
      </c>
      <c r="C102" s="297"/>
      <c r="D102" s="297"/>
      <c r="E102" s="297"/>
      <c r="F102" s="297"/>
      <c r="G102" s="297"/>
      <c r="H102" s="298"/>
      <c r="I102" s="298"/>
      <c r="J102" s="300"/>
      <c r="K102" s="300"/>
      <c r="L102" s="297"/>
      <c r="M102" s="298"/>
      <c r="N102" s="298"/>
      <c r="O102" s="300"/>
      <c r="P102" s="300"/>
      <c r="Q102" s="297"/>
      <c r="R102" s="298"/>
      <c r="S102" s="298"/>
      <c r="T102" s="300"/>
      <c r="U102" s="300"/>
      <c r="V102" s="297"/>
      <c r="W102" s="298"/>
      <c r="X102" s="298"/>
      <c r="Y102" s="300"/>
      <c r="Z102" s="300"/>
      <c r="AA102" s="297"/>
      <c r="AB102" s="297"/>
      <c r="AC102" s="297"/>
      <c r="AD102" s="297"/>
      <c r="AE102" s="297"/>
      <c r="AF102" s="297"/>
    </row>
    <row r="103" spans="1:32">
      <c r="A103" s="297">
        <v>447</v>
      </c>
      <c r="B103" s="202">
        <v>9</v>
      </c>
      <c r="C103" s="297"/>
      <c r="D103" s="297"/>
      <c r="E103" s="297"/>
      <c r="F103" s="297"/>
      <c r="G103" s="297"/>
      <c r="H103" s="298"/>
      <c r="I103" s="298"/>
      <c r="J103" s="299"/>
      <c r="K103" s="299"/>
      <c r="L103" s="297"/>
      <c r="M103" s="298"/>
      <c r="N103" s="298"/>
      <c r="O103" s="299"/>
      <c r="P103" s="299"/>
      <c r="Q103" s="297"/>
      <c r="R103" s="298"/>
      <c r="S103" s="298"/>
      <c r="T103" s="299"/>
      <c r="U103" s="299"/>
      <c r="V103" s="297"/>
      <c r="W103" s="298"/>
      <c r="X103" s="298"/>
      <c r="Y103" s="299"/>
      <c r="Z103" s="299"/>
      <c r="AA103" s="297"/>
      <c r="AB103" s="297"/>
      <c r="AC103" s="297"/>
      <c r="AD103" s="297"/>
      <c r="AE103" s="297"/>
      <c r="AF103" s="297"/>
    </row>
    <row r="104" spans="1:32">
      <c r="A104" s="297">
        <v>469</v>
      </c>
      <c r="B104" s="202">
        <v>2</v>
      </c>
      <c r="C104" s="297"/>
      <c r="D104" s="297"/>
      <c r="E104" s="297"/>
      <c r="F104" s="297"/>
      <c r="G104" s="297"/>
      <c r="H104" s="298"/>
      <c r="I104" s="298"/>
      <c r="J104" s="299"/>
      <c r="K104" s="299"/>
      <c r="L104" s="297"/>
      <c r="M104" s="298"/>
      <c r="N104" s="298"/>
      <c r="O104" s="299"/>
      <c r="P104" s="299"/>
      <c r="Q104" s="297"/>
      <c r="R104" s="298"/>
      <c r="S104" s="298"/>
      <c r="T104" s="299"/>
      <c r="U104" s="299"/>
      <c r="V104" s="297"/>
      <c r="W104" s="298"/>
      <c r="X104" s="298"/>
      <c r="Y104" s="299"/>
      <c r="Z104" s="299"/>
      <c r="AA104" s="297"/>
      <c r="AB104" s="297"/>
      <c r="AC104" s="297"/>
      <c r="AD104" s="297"/>
      <c r="AE104" s="297"/>
      <c r="AF104" s="297"/>
    </row>
    <row r="105" spans="1:32">
      <c r="A105" s="297">
        <v>492</v>
      </c>
      <c r="B105" s="202">
        <v>1</v>
      </c>
      <c r="C105" s="297"/>
      <c r="D105" s="297"/>
      <c r="E105" s="297"/>
      <c r="F105" s="297"/>
      <c r="G105" s="297"/>
      <c r="H105" s="298"/>
      <c r="I105" s="298"/>
      <c r="J105" s="299"/>
      <c r="K105" s="299"/>
      <c r="L105" s="297"/>
      <c r="M105" s="298"/>
      <c r="N105" s="298"/>
      <c r="O105" s="299"/>
      <c r="P105" s="299"/>
      <c r="Q105" s="297"/>
      <c r="R105" s="298"/>
      <c r="S105" s="298"/>
      <c r="T105" s="299"/>
      <c r="U105" s="299"/>
      <c r="V105" s="297"/>
      <c r="W105" s="298"/>
      <c r="X105" s="298"/>
      <c r="Y105" s="299"/>
      <c r="Z105" s="299"/>
      <c r="AA105" s="297"/>
      <c r="AB105" s="297"/>
      <c r="AC105" s="297"/>
      <c r="AD105" s="297"/>
      <c r="AE105" s="297"/>
      <c r="AF105" s="297"/>
    </row>
    <row r="106" spans="1:32">
      <c r="A106" s="297">
        <v>494</v>
      </c>
      <c r="B106" s="202">
        <v>3</v>
      </c>
      <c r="C106" s="297"/>
      <c r="D106" s="297"/>
      <c r="E106" s="297"/>
      <c r="F106" s="297"/>
      <c r="G106" s="297"/>
      <c r="H106" s="298"/>
      <c r="I106" s="298"/>
      <c r="J106" s="300"/>
      <c r="K106" s="300"/>
      <c r="L106" s="297"/>
      <c r="M106" s="298"/>
      <c r="N106" s="298"/>
      <c r="O106" s="300"/>
      <c r="P106" s="300"/>
      <c r="Q106" s="297"/>
      <c r="R106" s="298"/>
      <c r="S106" s="298"/>
      <c r="T106" s="300"/>
      <c r="U106" s="300"/>
      <c r="V106" s="297"/>
      <c r="W106" s="298"/>
      <c r="X106" s="298"/>
      <c r="Y106" s="300"/>
      <c r="Z106" s="300"/>
      <c r="AA106" s="297"/>
      <c r="AB106" s="297"/>
      <c r="AC106" s="297"/>
      <c r="AD106" s="297"/>
      <c r="AE106" s="297"/>
      <c r="AF106" s="297"/>
    </row>
    <row r="107" spans="1:32" ht="13.5" thickBot="1">
      <c r="A107" s="297">
        <v>503</v>
      </c>
      <c r="B107" s="209">
        <v>7</v>
      </c>
      <c r="C107" s="297"/>
      <c r="D107" s="297"/>
      <c r="E107" s="297"/>
      <c r="F107" s="297"/>
      <c r="G107" s="297"/>
      <c r="H107" s="298"/>
      <c r="I107" s="298"/>
      <c r="J107" s="300"/>
      <c r="K107" s="300"/>
      <c r="L107" s="297"/>
      <c r="M107" s="298"/>
      <c r="N107" s="298"/>
      <c r="O107" s="300"/>
      <c r="P107" s="300"/>
      <c r="Q107" s="297"/>
      <c r="R107" s="298"/>
      <c r="S107" s="298"/>
      <c r="T107" s="300"/>
      <c r="U107" s="300"/>
      <c r="V107" s="297"/>
      <c r="W107" s="298"/>
      <c r="X107" s="298"/>
      <c r="Y107" s="300"/>
      <c r="Z107" s="300"/>
      <c r="AA107" s="297"/>
      <c r="AB107" s="297"/>
      <c r="AC107" s="297"/>
      <c r="AD107" s="297"/>
      <c r="AE107" s="297"/>
      <c r="AF107" s="297"/>
    </row>
    <row r="108" spans="1:32">
      <c r="A108" s="297">
        <v>537</v>
      </c>
      <c r="B108" s="202">
        <v>8</v>
      </c>
      <c r="C108" s="297"/>
      <c r="D108" s="297"/>
      <c r="E108" s="297"/>
      <c r="F108" s="297"/>
      <c r="G108" s="297"/>
      <c r="H108" s="298"/>
      <c r="I108" s="298"/>
      <c r="J108" s="300"/>
      <c r="K108" s="300"/>
      <c r="L108" s="297"/>
      <c r="M108" s="298"/>
      <c r="N108" s="298"/>
      <c r="O108" s="300"/>
      <c r="P108" s="300"/>
      <c r="Q108" s="297"/>
      <c r="R108" s="298"/>
      <c r="S108" s="298"/>
      <c r="T108" s="300"/>
      <c r="U108" s="300"/>
      <c r="V108" s="297"/>
      <c r="W108" s="298"/>
      <c r="X108" s="298"/>
      <c r="Y108" s="300"/>
      <c r="Z108" s="300"/>
      <c r="AA108" s="297"/>
      <c r="AB108" s="297"/>
      <c r="AC108" s="297"/>
      <c r="AD108" s="297"/>
      <c r="AE108" s="297"/>
      <c r="AF108" s="297"/>
    </row>
    <row r="109" spans="1:32">
      <c r="A109" s="297">
        <v>616</v>
      </c>
      <c r="B109" s="202">
        <v>10</v>
      </c>
      <c r="C109" s="297"/>
      <c r="D109" s="297"/>
      <c r="E109" s="297"/>
      <c r="F109" s="297"/>
      <c r="G109" s="297"/>
      <c r="H109" s="298"/>
      <c r="I109" s="298"/>
      <c r="J109" s="299"/>
      <c r="K109" s="299"/>
      <c r="L109" s="297"/>
      <c r="M109" s="298"/>
      <c r="N109" s="298"/>
      <c r="O109" s="299"/>
      <c r="P109" s="299"/>
      <c r="Q109" s="297"/>
      <c r="R109" s="298"/>
      <c r="S109" s="298"/>
      <c r="T109" s="299"/>
      <c r="U109" s="299"/>
      <c r="V109" s="297"/>
      <c r="W109" s="298"/>
      <c r="X109" s="298"/>
      <c r="Y109" s="299"/>
      <c r="Z109" s="299"/>
      <c r="AA109" s="297"/>
      <c r="AB109" s="297"/>
      <c r="AC109" s="297"/>
      <c r="AD109" s="297"/>
      <c r="AE109" s="297"/>
      <c r="AF109" s="297"/>
    </row>
    <row r="110" spans="1:32">
      <c r="A110" s="297">
        <v>694</v>
      </c>
      <c r="B110" s="202">
        <v>5</v>
      </c>
      <c r="C110" s="297"/>
      <c r="D110" s="297"/>
      <c r="E110" s="297"/>
      <c r="F110" s="297"/>
      <c r="G110" s="297"/>
      <c r="H110" s="298"/>
      <c r="I110" s="298"/>
      <c r="J110" s="299"/>
      <c r="K110" s="299"/>
      <c r="L110" s="297"/>
      <c r="M110" s="298"/>
      <c r="N110" s="298"/>
      <c r="O110" s="299"/>
      <c r="P110" s="299"/>
      <c r="Q110" s="297"/>
      <c r="R110" s="298"/>
      <c r="S110" s="298"/>
      <c r="T110" s="299"/>
      <c r="U110" s="299"/>
      <c r="V110" s="297"/>
      <c r="W110" s="298"/>
      <c r="X110" s="298"/>
      <c r="Y110" s="299"/>
      <c r="Z110" s="299"/>
      <c r="AA110" s="297"/>
      <c r="AB110" s="297"/>
      <c r="AC110" s="297"/>
      <c r="AD110" s="297"/>
      <c r="AE110" s="297"/>
      <c r="AF110" s="297"/>
    </row>
    <row r="111" spans="1:32">
      <c r="A111" s="297">
        <v>703</v>
      </c>
      <c r="B111" s="202">
        <v>10</v>
      </c>
      <c r="C111" s="297"/>
      <c r="D111" s="297"/>
      <c r="E111" s="297"/>
      <c r="F111" s="297"/>
      <c r="G111" s="297"/>
      <c r="H111" s="298"/>
      <c r="I111" s="298"/>
      <c r="J111" s="299"/>
      <c r="K111" s="299"/>
      <c r="L111" s="297"/>
      <c r="M111" s="298"/>
      <c r="N111" s="298"/>
      <c r="O111" s="299"/>
      <c r="P111" s="299"/>
      <c r="Q111" s="297"/>
      <c r="R111" s="298"/>
      <c r="S111" s="298"/>
      <c r="T111" s="299"/>
      <c r="U111" s="299"/>
      <c r="V111" s="297"/>
      <c r="W111" s="298"/>
      <c r="X111" s="298"/>
      <c r="Y111" s="299"/>
      <c r="Z111" s="299"/>
      <c r="AA111" s="297"/>
      <c r="AB111" s="297"/>
      <c r="AC111" s="297"/>
      <c r="AD111" s="297"/>
      <c r="AE111" s="297"/>
      <c r="AF111" s="297"/>
    </row>
    <row r="112" spans="1:32">
      <c r="A112" s="297">
        <v>710</v>
      </c>
      <c r="B112" s="202">
        <v>11</v>
      </c>
      <c r="C112" s="297"/>
      <c r="D112" s="297"/>
      <c r="E112" s="297"/>
      <c r="F112" s="297"/>
      <c r="G112" s="297"/>
      <c r="H112" s="298"/>
      <c r="I112" s="298"/>
      <c r="J112" s="300"/>
      <c r="K112" s="300"/>
      <c r="L112" s="297"/>
      <c r="M112" s="298"/>
      <c r="N112" s="298"/>
      <c r="O112" s="300"/>
      <c r="P112" s="300"/>
      <c r="Q112" s="297"/>
      <c r="R112" s="298"/>
      <c r="S112" s="298"/>
      <c r="T112" s="300"/>
      <c r="U112" s="300"/>
      <c r="V112" s="297"/>
      <c r="W112" s="298"/>
      <c r="X112" s="298"/>
      <c r="Y112" s="300"/>
      <c r="Z112" s="300"/>
      <c r="AA112" s="297"/>
      <c r="AB112" s="297"/>
      <c r="AC112" s="297"/>
      <c r="AD112" s="297"/>
      <c r="AE112" s="297"/>
      <c r="AF112" s="297"/>
    </row>
    <row r="113" spans="1:32">
      <c r="A113" s="297">
        <v>716</v>
      </c>
      <c r="B113" s="202">
        <v>13</v>
      </c>
      <c r="C113" s="297"/>
      <c r="D113" s="297"/>
      <c r="E113" s="297"/>
      <c r="F113" s="297"/>
      <c r="G113" s="297"/>
      <c r="H113" s="298"/>
      <c r="I113" s="298"/>
      <c r="J113" s="300"/>
      <c r="K113" s="300"/>
      <c r="L113" s="297"/>
      <c r="M113" s="298"/>
      <c r="N113" s="298"/>
      <c r="O113" s="300"/>
      <c r="P113" s="300"/>
      <c r="Q113" s="297"/>
      <c r="R113" s="298"/>
      <c r="S113" s="298"/>
      <c r="T113" s="300"/>
      <c r="U113" s="300"/>
      <c r="V113" s="297"/>
      <c r="W113" s="298"/>
      <c r="X113" s="298"/>
      <c r="Y113" s="300"/>
      <c r="Z113" s="300"/>
      <c r="AA113" s="297"/>
      <c r="AB113" s="297"/>
      <c r="AC113" s="297"/>
      <c r="AD113" s="297"/>
      <c r="AE113" s="297"/>
      <c r="AF113" s="297"/>
    </row>
    <row r="114" spans="1:32">
      <c r="A114" s="297">
        <v>766</v>
      </c>
      <c r="B114" s="202">
        <v>8</v>
      </c>
      <c r="C114" s="297"/>
      <c r="D114" s="297"/>
      <c r="E114" s="297"/>
      <c r="F114" s="297"/>
      <c r="G114" s="297"/>
      <c r="H114" s="298"/>
      <c r="I114" s="298"/>
      <c r="J114" s="300"/>
      <c r="K114" s="300"/>
      <c r="L114" s="297"/>
      <c r="M114" s="298"/>
      <c r="N114" s="298"/>
      <c r="O114" s="300"/>
      <c r="P114" s="300"/>
      <c r="Q114" s="297"/>
      <c r="R114" s="298"/>
      <c r="S114" s="298"/>
      <c r="T114" s="300"/>
      <c r="U114" s="300"/>
      <c r="V114" s="297"/>
      <c r="W114" s="298"/>
      <c r="X114" s="298"/>
      <c r="Y114" s="300"/>
      <c r="Z114" s="300"/>
      <c r="AA114" s="297"/>
      <c r="AB114" s="297"/>
      <c r="AC114" s="297"/>
      <c r="AD114" s="297"/>
      <c r="AE114" s="297"/>
      <c r="AF114" s="297"/>
    </row>
    <row r="115" spans="1:32" ht="13.5" thickBot="1">
      <c r="A115" s="297">
        <v>868</v>
      </c>
      <c r="B115" s="209">
        <v>9</v>
      </c>
      <c r="C115" s="297"/>
      <c r="D115" s="297"/>
      <c r="E115" s="297"/>
      <c r="F115" s="297"/>
      <c r="G115" s="297"/>
      <c r="H115" s="298"/>
      <c r="I115" s="298"/>
      <c r="J115" s="299"/>
      <c r="K115" s="299"/>
      <c r="L115" s="297"/>
      <c r="M115" s="298"/>
      <c r="N115" s="298"/>
      <c r="O115" s="299"/>
      <c r="P115" s="299"/>
      <c r="Q115" s="297"/>
      <c r="R115" s="298"/>
      <c r="S115" s="298"/>
      <c r="T115" s="299"/>
      <c r="U115" s="299"/>
      <c r="V115" s="297"/>
      <c r="W115" s="298"/>
      <c r="X115" s="298"/>
      <c r="Y115" s="299"/>
      <c r="Z115" s="299"/>
      <c r="AA115" s="297"/>
      <c r="AB115" s="297"/>
      <c r="AC115" s="297"/>
      <c r="AD115" s="297"/>
      <c r="AE115" s="297"/>
      <c r="AF115" s="297"/>
    </row>
    <row r="116" spans="1:32">
      <c r="A116" s="297">
        <v>910</v>
      </c>
      <c r="B116" s="199">
        <v>16</v>
      </c>
      <c r="C116" s="297"/>
      <c r="D116" s="297"/>
      <c r="E116" s="297"/>
      <c r="F116" s="297"/>
      <c r="G116" s="297"/>
      <c r="H116" s="298"/>
      <c r="I116" s="298"/>
      <c r="J116" s="299"/>
      <c r="K116" s="299"/>
      <c r="L116" s="297"/>
      <c r="M116" s="298"/>
      <c r="N116" s="298"/>
      <c r="O116" s="299"/>
      <c r="P116" s="299"/>
      <c r="Q116" s="297"/>
      <c r="R116" s="298"/>
      <c r="S116" s="298"/>
      <c r="T116" s="299"/>
      <c r="U116" s="299"/>
      <c r="V116" s="297"/>
      <c r="W116" s="298"/>
      <c r="X116" s="298"/>
      <c r="Y116" s="299"/>
      <c r="Z116" s="299"/>
      <c r="AA116" s="297"/>
      <c r="AB116" s="297"/>
      <c r="AC116" s="297"/>
      <c r="AD116" s="297"/>
      <c r="AE116" s="297"/>
      <c r="AF116" s="297"/>
    </row>
    <row r="117" spans="1:32">
      <c r="A117" s="297">
        <v>980</v>
      </c>
      <c r="B117" s="202">
        <v>15</v>
      </c>
      <c r="C117" s="297"/>
      <c r="D117" s="297"/>
      <c r="E117" s="297"/>
      <c r="F117" s="297"/>
      <c r="G117" s="297"/>
      <c r="H117" s="298"/>
      <c r="I117" s="298"/>
      <c r="J117" s="299"/>
      <c r="K117" s="299"/>
      <c r="L117" s="297"/>
      <c r="M117" s="298"/>
      <c r="N117" s="298"/>
      <c r="O117" s="299"/>
      <c r="P117" s="299"/>
      <c r="Q117" s="297"/>
      <c r="R117" s="298"/>
      <c r="S117" s="298"/>
      <c r="T117" s="299"/>
      <c r="U117" s="299"/>
      <c r="V117" s="297"/>
      <c r="W117" s="298"/>
      <c r="X117" s="298"/>
      <c r="Y117" s="299"/>
      <c r="Z117" s="299"/>
      <c r="AA117" s="297"/>
      <c r="AB117" s="297"/>
      <c r="AC117" s="297"/>
      <c r="AD117" s="297"/>
      <c r="AE117" s="297"/>
      <c r="AF117" s="297"/>
    </row>
    <row r="118" spans="1:32">
      <c r="A118" s="297">
        <v>987</v>
      </c>
      <c r="B118" s="202">
        <v>14</v>
      </c>
      <c r="C118" s="297"/>
      <c r="D118" s="297"/>
      <c r="E118" s="297"/>
      <c r="F118" s="297"/>
      <c r="G118" s="297"/>
      <c r="H118" s="298"/>
      <c r="I118" s="298"/>
      <c r="J118" s="300"/>
      <c r="K118" s="300"/>
      <c r="L118" s="297"/>
      <c r="M118" s="298"/>
      <c r="N118" s="298"/>
      <c r="O118" s="300"/>
      <c r="P118" s="300"/>
      <c r="Q118" s="297"/>
      <c r="R118" s="298"/>
      <c r="S118" s="298"/>
      <c r="T118" s="300"/>
      <c r="U118" s="300"/>
      <c r="V118" s="297"/>
      <c r="W118" s="298"/>
      <c r="X118" s="298"/>
      <c r="Y118" s="300"/>
      <c r="Z118" s="300"/>
      <c r="AA118" s="297"/>
      <c r="AB118" s="297"/>
      <c r="AC118" s="297"/>
      <c r="AD118" s="297"/>
      <c r="AE118" s="297"/>
      <c r="AF118" s="297"/>
    </row>
    <row r="119" spans="1:32">
      <c r="A119" s="297">
        <v>997</v>
      </c>
      <c r="B119" s="202">
        <v>15</v>
      </c>
      <c r="C119" s="297"/>
      <c r="D119" s="297"/>
      <c r="E119" s="297"/>
      <c r="F119" s="297"/>
      <c r="G119" s="297"/>
      <c r="H119" s="298"/>
      <c r="I119" s="298"/>
      <c r="J119" s="300"/>
      <c r="K119" s="300"/>
      <c r="L119" s="297"/>
      <c r="M119" s="298"/>
      <c r="N119" s="298"/>
      <c r="O119" s="300"/>
      <c r="P119" s="300"/>
      <c r="Q119" s="297"/>
      <c r="R119" s="298"/>
      <c r="S119" s="298"/>
      <c r="T119" s="300"/>
      <c r="U119" s="300"/>
      <c r="V119" s="297"/>
      <c r="W119" s="298"/>
      <c r="X119" s="298"/>
      <c r="Y119" s="300"/>
      <c r="Z119" s="300"/>
      <c r="AA119" s="297"/>
      <c r="AB119" s="297"/>
      <c r="AC119" s="297"/>
      <c r="AD119" s="297"/>
      <c r="AE119" s="297"/>
      <c r="AF119" s="297"/>
    </row>
    <row r="120" spans="1:32">
      <c r="A120" s="297">
        <v>1024</v>
      </c>
      <c r="B120" s="202">
        <v>3</v>
      </c>
      <c r="C120" s="297"/>
      <c r="D120" s="297"/>
      <c r="E120" s="297"/>
      <c r="F120" s="297"/>
      <c r="G120" s="297"/>
      <c r="H120" s="298"/>
      <c r="I120" s="298"/>
      <c r="J120" s="300"/>
      <c r="K120" s="300"/>
      <c r="L120" s="297"/>
      <c r="M120" s="298"/>
      <c r="N120" s="298"/>
      <c r="O120" s="300"/>
      <c r="P120" s="300"/>
      <c r="Q120" s="297"/>
      <c r="R120" s="298"/>
      <c r="S120" s="298"/>
      <c r="T120" s="300"/>
      <c r="U120" s="300"/>
      <c r="V120" s="297"/>
      <c r="W120" s="298"/>
      <c r="X120" s="298"/>
      <c r="Y120" s="300"/>
      <c r="Z120" s="300"/>
      <c r="AA120" s="297"/>
      <c r="AB120" s="297"/>
      <c r="AC120" s="297"/>
      <c r="AD120" s="297"/>
      <c r="AE120" s="297"/>
      <c r="AF120" s="297"/>
    </row>
    <row r="121" spans="1:32">
      <c r="A121" s="297">
        <v>1027</v>
      </c>
      <c r="B121" s="202">
        <v>1</v>
      </c>
      <c r="C121" s="297"/>
      <c r="D121" s="297"/>
      <c r="E121" s="297"/>
      <c r="F121" s="297"/>
      <c r="G121" s="297"/>
      <c r="H121" s="298"/>
      <c r="I121" s="298"/>
      <c r="J121" s="299"/>
      <c r="K121" s="299"/>
      <c r="L121" s="297"/>
      <c r="M121" s="298"/>
      <c r="N121" s="298"/>
      <c r="O121" s="299"/>
      <c r="P121" s="299"/>
      <c r="Q121" s="297"/>
      <c r="R121" s="298"/>
      <c r="S121" s="298"/>
      <c r="T121" s="299"/>
      <c r="U121" s="299"/>
      <c r="V121" s="297"/>
      <c r="W121" s="298"/>
      <c r="X121" s="298"/>
      <c r="Y121" s="299"/>
      <c r="Z121" s="299"/>
      <c r="AA121" s="297"/>
      <c r="AB121" s="297"/>
      <c r="AC121" s="297"/>
      <c r="AD121" s="297"/>
      <c r="AE121" s="297"/>
      <c r="AF121" s="297"/>
    </row>
    <row r="122" spans="1:32">
      <c r="A122" s="297">
        <v>1071</v>
      </c>
      <c r="B122" s="202">
        <v>10</v>
      </c>
      <c r="C122" s="297"/>
      <c r="D122" s="297"/>
      <c r="E122" s="297"/>
      <c r="F122" s="297"/>
      <c r="G122" s="297"/>
      <c r="H122" s="298"/>
      <c r="I122" s="298"/>
      <c r="J122" s="299"/>
      <c r="K122" s="299"/>
      <c r="L122" s="297"/>
      <c r="M122" s="298"/>
      <c r="N122" s="298"/>
      <c r="O122" s="299"/>
      <c r="P122" s="299"/>
      <c r="Q122" s="297"/>
      <c r="R122" s="298"/>
      <c r="S122" s="298"/>
      <c r="T122" s="299"/>
      <c r="U122" s="299"/>
      <c r="V122" s="297"/>
      <c r="W122" s="298"/>
      <c r="X122" s="298"/>
      <c r="Y122" s="299"/>
      <c r="Z122" s="299"/>
      <c r="AA122" s="297"/>
      <c r="AB122" s="297"/>
      <c r="AC122" s="297"/>
      <c r="AD122" s="297"/>
      <c r="AE122" s="297"/>
      <c r="AF122" s="297"/>
    </row>
    <row r="123" spans="1:32" ht="13.5" thickBot="1">
      <c r="A123" s="297">
        <v>1089</v>
      </c>
      <c r="B123" s="209">
        <v>16</v>
      </c>
      <c r="C123" s="297"/>
      <c r="D123" s="297"/>
      <c r="E123" s="297"/>
      <c r="F123" s="297"/>
      <c r="G123" s="297"/>
      <c r="H123" s="298"/>
      <c r="I123" s="298"/>
      <c r="J123" s="299"/>
      <c r="K123" s="299"/>
      <c r="L123" s="297"/>
      <c r="M123" s="298"/>
      <c r="N123" s="298"/>
      <c r="O123" s="299"/>
      <c r="P123" s="299"/>
      <c r="Q123" s="297"/>
      <c r="R123" s="298"/>
      <c r="S123" s="298"/>
      <c r="T123" s="299"/>
      <c r="U123" s="299"/>
      <c r="V123" s="297"/>
      <c r="W123" s="298"/>
      <c r="X123" s="298"/>
      <c r="Y123" s="299"/>
      <c r="Z123" s="299"/>
      <c r="AA123" s="297"/>
      <c r="AB123" s="297"/>
      <c r="AC123" s="297"/>
      <c r="AD123" s="297"/>
      <c r="AE123" s="297"/>
      <c r="AF123" s="297"/>
    </row>
    <row r="124" spans="1:32">
      <c r="A124" s="297">
        <v>1108</v>
      </c>
      <c r="B124" s="202">
        <v>9</v>
      </c>
      <c r="C124" s="297"/>
      <c r="D124" s="297"/>
      <c r="E124" s="297"/>
      <c r="F124" s="297"/>
      <c r="G124" s="297"/>
      <c r="H124" s="298"/>
      <c r="I124" s="298"/>
      <c r="J124" s="300"/>
      <c r="K124" s="300"/>
      <c r="L124" s="297"/>
      <c r="M124" s="298"/>
      <c r="N124" s="298"/>
      <c r="O124" s="300"/>
      <c r="P124" s="300"/>
      <c r="Q124" s="297"/>
      <c r="R124" s="298"/>
      <c r="S124" s="298"/>
      <c r="T124" s="300"/>
      <c r="U124" s="300"/>
      <c r="V124" s="297"/>
      <c r="W124" s="298"/>
      <c r="X124" s="298"/>
      <c r="Y124" s="300"/>
      <c r="Z124" s="300"/>
      <c r="AA124" s="297"/>
      <c r="AB124" s="297"/>
      <c r="AC124" s="297"/>
      <c r="AD124" s="297"/>
      <c r="AE124" s="297"/>
      <c r="AF124" s="297"/>
    </row>
    <row r="125" spans="1:32">
      <c r="A125" s="297">
        <v>1114</v>
      </c>
      <c r="B125" s="202">
        <v>13</v>
      </c>
      <c r="C125" s="297"/>
      <c r="D125" s="297"/>
      <c r="E125" s="297"/>
      <c r="F125" s="297"/>
      <c r="G125" s="297"/>
      <c r="H125" s="298"/>
      <c r="I125" s="298"/>
      <c r="J125" s="300"/>
      <c r="K125" s="300"/>
      <c r="L125" s="297"/>
      <c r="M125" s="298"/>
      <c r="N125" s="298"/>
      <c r="O125" s="300"/>
      <c r="P125" s="300"/>
      <c r="Q125" s="297"/>
      <c r="R125" s="298"/>
      <c r="S125" s="298"/>
      <c r="T125" s="300"/>
      <c r="U125" s="300"/>
      <c r="V125" s="297"/>
      <c r="W125" s="298"/>
      <c r="X125" s="298"/>
      <c r="Y125" s="300"/>
      <c r="Z125" s="300"/>
      <c r="AA125" s="297"/>
      <c r="AB125" s="297"/>
      <c r="AC125" s="297"/>
      <c r="AD125" s="297"/>
      <c r="AE125" s="297"/>
      <c r="AF125" s="297"/>
    </row>
    <row r="126" spans="1:32">
      <c r="A126" s="297">
        <v>1126</v>
      </c>
      <c r="B126" s="202">
        <v>11</v>
      </c>
      <c r="C126" s="297"/>
      <c r="D126" s="297"/>
      <c r="E126" s="297"/>
      <c r="F126" s="297"/>
      <c r="G126" s="297"/>
      <c r="H126" s="298"/>
      <c r="I126" s="298"/>
      <c r="J126" s="300"/>
      <c r="K126" s="300"/>
      <c r="L126" s="297"/>
      <c r="M126" s="298"/>
      <c r="N126" s="298"/>
      <c r="O126" s="300"/>
      <c r="P126" s="300"/>
      <c r="Q126" s="297"/>
      <c r="R126" s="298"/>
      <c r="S126" s="298"/>
      <c r="T126" s="300"/>
      <c r="U126" s="300"/>
      <c r="V126" s="297"/>
      <c r="W126" s="298"/>
      <c r="X126" s="298"/>
      <c r="Y126" s="300"/>
      <c r="Z126" s="300"/>
      <c r="AA126" s="297"/>
      <c r="AB126" s="297"/>
      <c r="AC126" s="297"/>
      <c r="AD126" s="297"/>
      <c r="AE126" s="297"/>
      <c r="AF126" s="297"/>
    </row>
    <row r="127" spans="1:32">
      <c r="A127" s="297">
        <v>1219</v>
      </c>
      <c r="B127" s="202">
        <v>13</v>
      </c>
      <c r="C127" s="297"/>
      <c r="D127" s="297"/>
      <c r="E127" s="297"/>
      <c r="F127" s="297"/>
      <c r="G127" s="297"/>
      <c r="H127" s="298"/>
      <c r="I127" s="298"/>
      <c r="J127" s="299"/>
      <c r="K127" s="299"/>
      <c r="L127" s="297"/>
      <c r="M127" s="298"/>
      <c r="N127" s="298"/>
      <c r="O127" s="299"/>
      <c r="P127" s="299"/>
      <c r="Q127" s="297"/>
      <c r="R127" s="298"/>
      <c r="S127" s="298"/>
      <c r="T127" s="299"/>
      <c r="U127" s="299"/>
      <c r="V127" s="297"/>
      <c r="W127" s="298"/>
      <c r="X127" s="298"/>
      <c r="Y127" s="299"/>
      <c r="Z127" s="299"/>
      <c r="AA127" s="297"/>
      <c r="AB127" s="297"/>
      <c r="AC127" s="297"/>
      <c r="AD127" s="297"/>
      <c r="AE127" s="297"/>
      <c r="AF127" s="297"/>
    </row>
    <row r="128" spans="1:32">
      <c r="A128" s="297">
        <v>1259</v>
      </c>
      <c r="B128" s="202">
        <v>12</v>
      </c>
      <c r="C128" s="297"/>
      <c r="D128" s="297"/>
      <c r="E128" s="297"/>
      <c r="F128" s="297"/>
      <c r="G128" s="297"/>
      <c r="H128" s="298"/>
      <c r="I128" s="298"/>
      <c r="J128" s="299"/>
      <c r="K128" s="299"/>
      <c r="L128" s="297"/>
      <c r="M128" s="298"/>
      <c r="N128" s="298"/>
      <c r="O128" s="299"/>
      <c r="P128" s="299"/>
      <c r="Q128" s="297"/>
      <c r="R128" s="298"/>
      <c r="S128" s="298"/>
      <c r="T128" s="299"/>
      <c r="U128" s="299"/>
      <c r="V128" s="297"/>
      <c r="W128" s="298"/>
      <c r="X128" s="298"/>
      <c r="Y128" s="299"/>
      <c r="Z128" s="299"/>
      <c r="AA128" s="297"/>
      <c r="AB128" s="297"/>
      <c r="AC128" s="297"/>
      <c r="AD128" s="297"/>
      <c r="AE128" s="297"/>
      <c r="AF128" s="297"/>
    </row>
    <row r="129" spans="1:32">
      <c r="A129" s="297">
        <v>1280</v>
      </c>
      <c r="B129" s="202">
        <v>16</v>
      </c>
      <c r="C129" s="297"/>
      <c r="D129" s="297"/>
      <c r="E129" s="297"/>
      <c r="F129" s="297"/>
      <c r="G129" s="297"/>
      <c r="H129" s="298"/>
      <c r="I129" s="298"/>
      <c r="J129" s="299"/>
      <c r="K129" s="299"/>
      <c r="L129" s="297"/>
      <c r="M129" s="298"/>
      <c r="N129" s="298"/>
      <c r="O129" s="299"/>
      <c r="P129" s="299"/>
      <c r="Q129" s="297"/>
      <c r="R129" s="298"/>
      <c r="S129" s="298"/>
      <c r="T129" s="299"/>
      <c r="U129" s="299"/>
      <c r="V129" s="297"/>
      <c r="W129" s="298"/>
      <c r="X129" s="298"/>
      <c r="Y129" s="299"/>
      <c r="Z129" s="299"/>
      <c r="AA129" s="297"/>
      <c r="AB129" s="297"/>
      <c r="AC129" s="297"/>
      <c r="AD129" s="297"/>
      <c r="AE129" s="297"/>
      <c r="AF129" s="297"/>
    </row>
    <row r="130" spans="1:32">
      <c r="A130" s="297">
        <v>1305</v>
      </c>
      <c r="B130" s="202">
        <v>10</v>
      </c>
      <c r="C130" s="297"/>
      <c r="D130" s="297"/>
      <c r="E130" s="297"/>
      <c r="F130" s="297"/>
      <c r="G130" s="297"/>
      <c r="H130" s="298"/>
      <c r="I130" s="298"/>
      <c r="J130" s="300"/>
      <c r="K130" s="300"/>
      <c r="L130" s="297"/>
      <c r="M130" s="298"/>
      <c r="N130" s="298"/>
      <c r="O130" s="300"/>
      <c r="P130" s="300"/>
      <c r="Q130" s="297"/>
      <c r="R130" s="298"/>
      <c r="S130" s="298"/>
      <c r="T130" s="300"/>
      <c r="U130" s="300"/>
      <c r="V130" s="297"/>
      <c r="W130" s="298"/>
      <c r="X130" s="298"/>
      <c r="Y130" s="300"/>
      <c r="Z130" s="300"/>
      <c r="AA130" s="297"/>
      <c r="AB130" s="297"/>
      <c r="AC130" s="297"/>
      <c r="AD130" s="297"/>
      <c r="AE130" s="297"/>
      <c r="AF130" s="297"/>
    </row>
    <row r="131" spans="1:32" ht="13.5" thickBot="1">
      <c r="A131" s="297">
        <v>1402</v>
      </c>
      <c r="B131" s="209">
        <v>2</v>
      </c>
      <c r="C131" s="297"/>
      <c r="D131" s="297"/>
      <c r="E131" s="297"/>
      <c r="F131" s="297"/>
      <c r="G131" s="297"/>
      <c r="H131" s="298"/>
      <c r="I131" s="298"/>
      <c r="J131" s="300"/>
      <c r="K131" s="300"/>
      <c r="L131" s="297"/>
      <c r="M131" s="298"/>
      <c r="N131" s="298"/>
      <c r="O131" s="300"/>
      <c r="P131" s="300"/>
      <c r="Q131" s="297"/>
      <c r="R131" s="298"/>
      <c r="S131" s="298"/>
      <c r="T131" s="300"/>
      <c r="U131" s="300"/>
      <c r="V131" s="297"/>
      <c r="W131" s="298"/>
      <c r="X131" s="298"/>
      <c r="Y131" s="300"/>
      <c r="Z131" s="300"/>
      <c r="AA131" s="297"/>
      <c r="AB131" s="297"/>
      <c r="AC131" s="297"/>
      <c r="AD131" s="297"/>
      <c r="AE131" s="297"/>
      <c r="AF131" s="297"/>
    </row>
    <row r="132" spans="1:32">
      <c r="A132" s="297">
        <v>1450</v>
      </c>
      <c r="B132" s="202">
        <v>9</v>
      </c>
      <c r="C132" s="297"/>
      <c r="D132" s="297"/>
      <c r="E132" s="297"/>
      <c r="F132" s="297"/>
      <c r="G132" s="297"/>
      <c r="H132" s="298"/>
      <c r="I132" s="298"/>
      <c r="J132" s="300"/>
      <c r="K132" s="300"/>
      <c r="L132" s="297"/>
      <c r="M132" s="298"/>
      <c r="N132" s="298"/>
      <c r="O132" s="300"/>
      <c r="P132" s="300"/>
      <c r="Q132" s="297"/>
      <c r="R132" s="298"/>
      <c r="S132" s="298"/>
      <c r="T132" s="300"/>
      <c r="U132" s="300"/>
      <c r="V132" s="297"/>
      <c r="W132" s="298"/>
      <c r="X132" s="298"/>
      <c r="Y132" s="300"/>
      <c r="Z132" s="300"/>
      <c r="AA132" s="297"/>
      <c r="AB132" s="297"/>
      <c r="AC132" s="297"/>
      <c r="AD132" s="297"/>
      <c r="AE132" s="297"/>
      <c r="AF132" s="297"/>
    </row>
    <row r="133" spans="1:32">
      <c r="A133" s="297">
        <v>1503</v>
      </c>
      <c r="B133" s="202">
        <v>4</v>
      </c>
      <c r="C133" s="297"/>
      <c r="D133" s="297"/>
      <c r="E133" s="297"/>
      <c r="F133" s="297"/>
      <c r="G133" s="297"/>
      <c r="H133" s="298"/>
      <c r="I133" s="298"/>
      <c r="J133" s="299"/>
      <c r="K133" s="299"/>
      <c r="L133" s="297"/>
      <c r="M133" s="298"/>
      <c r="N133" s="298"/>
      <c r="O133" s="299"/>
      <c r="P133" s="299"/>
      <c r="Q133" s="297"/>
      <c r="R133" s="298"/>
      <c r="S133" s="298"/>
      <c r="T133" s="299"/>
      <c r="U133" s="299"/>
      <c r="V133" s="297"/>
      <c r="W133" s="298"/>
      <c r="X133" s="298"/>
      <c r="Y133" s="299"/>
      <c r="Z133" s="299"/>
      <c r="AA133" s="297"/>
      <c r="AB133" s="297"/>
      <c r="AC133" s="297"/>
      <c r="AD133" s="297"/>
      <c r="AE133" s="297"/>
      <c r="AF133" s="297"/>
    </row>
    <row r="134" spans="1:32">
      <c r="A134" s="297">
        <v>1507</v>
      </c>
      <c r="B134" s="202">
        <v>13</v>
      </c>
      <c r="C134" s="297"/>
      <c r="D134" s="297"/>
      <c r="E134" s="297"/>
      <c r="F134" s="297"/>
      <c r="G134" s="297"/>
      <c r="H134" s="298"/>
      <c r="I134" s="298"/>
      <c r="J134" s="299"/>
      <c r="K134" s="299"/>
      <c r="L134" s="297"/>
      <c r="M134" s="298"/>
      <c r="N134" s="298"/>
      <c r="O134" s="299"/>
      <c r="P134" s="299"/>
      <c r="Q134" s="297"/>
      <c r="R134" s="298"/>
      <c r="S134" s="298"/>
      <c r="T134" s="299"/>
      <c r="U134" s="299"/>
      <c r="V134" s="297"/>
      <c r="W134" s="298"/>
      <c r="X134" s="298"/>
      <c r="Y134" s="299"/>
      <c r="Z134" s="299"/>
      <c r="AA134" s="297"/>
      <c r="AB134" s="297"/>
      <c r="AC134" s="297"/>
      <c r="AD134" s="297"/>
      <c r="AE134" s="297"/>
      <c r="AF134" s="297"/>
    </row>
    <row r="135" spans="1:32">
      <c r="A135" s="297">
        <v>1510</v>
      </c>
      <c r="B135" s="202">
        <v>16</v>
      </c>
      <c r="C135" s="297"/>
      <c r="D135" s="297"/>
      <c r="E135" s="297"/>
      <c r="F135" s="297"/>
      <c r="G135" s="297"/>
      <c r="H135" s="298"/>
      <c r="I135" s="298"/>
      <c r="J135" s="299"/>
      <c r="K135" s="299"/>
      <c r="L135" s="297"/>
      <c r="M135" s="298"/>
      <c r="N135" s="298"/>
      <c r="O135" s="299"/>
      <c r="P135" s="299"/>
      <c r="Q135" s="297"/>
      <c r="R135" s="298"/>
      <c r="S135" s="298"/>
      <c r="T135" s="299"/>
      <c r="U135" s="299"/>
      <c r="V135" s="297"/>
      <c r="W135" s="298"/>
      <c r="X135" s="298"/>
      <c r="Y135" s="299"/>
      <c r="Z135" s="299"/>
      <c r="AA135" s="297"/>
      <c r="AB135" s="297"/>
      <c r="AC135" s="297"/>
      <c r="AD135" s="297"/>
      <c r="AE135" s="297"/>
      <c r="AF135" s="297"/>
    </row>
    <row r="136" spans="1:32">
      <c r="A136" s="297">
        <v>1592</v>
      </c>
      <c r="B136" s="202">
        <v>12</v>
      </c>
      <c r="C136" s="297"/>
      <c r="D136" s="297"/>
      <c r="E136" s="297"/>
      <c r="F136" s="297"/>
      <c r="G136" s="297"/>
      <c r="H136" s="298"/>
      <c r="I136" s="298"/>
      <c r="J136" s="300"/>
      <c r="K136" s="300"/>
      <c r="L136" s="297"/>
      <c r="M136" s="298"/>
      <c r="N136" s="298"/>
      <c r="O136" s="300"/>
      <c r="P136" s="300"/>
      <c r="Q136" s="297"/>
      <c r="R136" s="298"/>
      <c r="S136" s="298"/>
      <c r="T136" s="300"/>
      <c r="U136" s="300"/>
      <c r="V136" s="297"/>
      <c r="W136" s="298"/>
      <c r="X136" s="298"/>
      <c r="Y136" s="300"/>
      <c r="Z136" s="300"/>
      <c r="AA136" s="297"/>
      <c r="AB136" s="297"/>
      <c r="AC136" s="297"/>
      <c r="AD136" s="297"/>
      <c r="AE136" s="297"/>
      <c r="AF136" s="297"/>
    </row>
    <row r="137" spans="1:32">
      <c r="A137" s="297">
        <v>1647</v>
      </c>
      <c r="B137" s="202">
        <v>6</v>
      </c>
      <c r="C137" s="297"/>
      <c r="D137" s="297"/>
      <c r="E137" s="297"/>
      <c r="F137" s="297"/>
      <c r="G137" s="297"/>
      <c r="H137" s="298"/>
      <c r="I137" s="298"/>
      <c r="J137" s="300"/>
      <c r="K137" s="300"/>
      <c r="L137" s="297"/>
      <c r="M137" s="298"/>
      <c r="N137" s="298"/>
      <c r="O137" s="300"/>
      <c r="P137" s="300"/>
      <c r="Q137" s="297"/>
      <c r="R137" s="298"/>
      <c r="S137" s="298"/>
      <c r="T137" s="300"/>
      <c r="U137" s="300"/>
      <c r="V137" s="297"/>
      <c r="W137" s="298"/>
      <c r="X137" s="298"/>
      <c r="Y137" s="300"/>
      <c r="Z137" s="300"/>
      <c r="AA137" s="297"/>
      <c r="AB137" s="297"/>
      <c r="AC137" s="297"/>
      <c r="AD137" s="297"/>
      <c r="AE137" s="297"/>
      <c r="AF137" s="297"/>
    </row>
    <row r="138" spans="1:32">
      <c r="A138" s="297">
        <v>1648</v>
      </c>
      <c r="B138" s="202">
        <v>6</v>
      </c>
      <c r="C138" s="297"/>
      <c r="D138" s="297"/>
      <c r="E138" s="297"/>
      <c r="F138" s="297"/>
      <c r="G138" s="297"/>
      <c r="H138" s="298"/>
      <c r="I138" s="298"/>
      <c r="J138" s="300"/>
      <c r="K138" s="300"/>
      <c r="L138" s="297"/>
      <c r="M138" s="298"/>
      <c r="N138" s="298"/>
      <c r="O138" s="300"/>
      <c r="P138" s="300"/>
      <c r="Q138" s="297"/>
      <c r="R138" s="298"/>
      <c r="S138" s="298"/>
      <c r="T138" s="300"/>
      <c r="U138" s="300"/>
      <c r="V138" s="297"/>
      <c r="W138" s="298"/>
      <c r="X138" s="298"/>
      <c r="Y138" s="300"/>
      <c r="Z138" s="300"/>
      <c r="AA138" s="297"/>
      <c r="AB138" s="297"/>
      <c r="AC138" s="297"/>
      <c r="AD138" s="297"/>
      <c r="AE138" s="297"/>
      <c r="AF138" s="297"/>
    </row>
    <row r="139" spans="1:32" ht="13.5" thickBot="1">
      <c r="A139" s="297">
        <v>1680</v>
      </c>
      <c r="B139" s="209">
        <v>12</v>
      </c>
      <c r="C139" s="297"/>
      <c r="D139" s="297"/>
      <c r="E139" s="297"/>
      <c r="F139" s="297"/>
      <c r="G139" s="297"/>
      <c r="H139" s="298"/>
      <c r="I139" s="298"/>
      <c r="J139" s="299"/>
      <c r="K139" s="299"/>
      <c r="L139" s="297"/>
      <c r="M139" s="298"/>
      <c r="N139" s="298"/>
      <c r="O139" s="299"/>
      <c r="P139" s="299"/>
      <c r="Q139" s="297"/>
      <c r="R139" s="298"/>
      <c r="S139" s="298"/>
      <c r="T139" s="299"/>
      <c r="U139" s="299"/>
      <c r="V139" s="297"/>
      <c r="W139" s="298"/>
      <c r="X139" s="298"/>
      <c r="Y139" s="299"/>
      <c r="Z139" s="299"/>
      <c r="AA139" s="297"/>
      <c r="AB139" s="297"/>
      <c r="AC139" s="297"/>
      <c r="AD139" s="297"/>
      <c r="AE139" s="297"/>
      <c r="AF139" s="297"/>
    </row>
    <row r="140" spans="1:32">
      <c r="A140" s="297"/>
      <c r="B140" s="297"/>
      <c r="C140" s="297"/>
      <c r="D140" s="297"/>
      <c r="E140" s="297"/>
      <c r="F140" s="297"/>
      <c r="G140" s="297"/>
      <c r="H140" s="298"/>
      <c r="I140" s="298"/>
      <c r="J140" s="299"/>
      <c r="K140" s="299"/>
      <c r="L140" s="297"/>
      <c r="M140" s="298"/>
      <c r="N140" s="298"/>
      <c r="O140" s="299"/>
      <c r="P140" s="299"/>
      <c r="Q140" s="297"/>
      <c r="R140" s="298"/>
      <c r="S140" s="298"/>
      <c r="T140" s="299"/>
      <c r="U140" s="299"/>
      <c r="V140" s="297"/>
      <c r="W140" s="298"/>
      <c r="X140" s="298"/>
      <c r="Y140" s="299"/>
      <c r="Z140" s="299"/>
      <c r="AA140" s="297"/>
      <c r="AB140" s="297"/>
      <c r="AC140" s="297"/>
      <c r="AD140" s="297"/>
      <c r="AE140" s="297"/>
      <c r="AF140" s="297"/>
    </row>
    <row r="141" spans="1:32">
      <c r="A141" s="297"/>
      <c r="B141" s="297"/>
      <c r="C141" s="297"/>
      <c r="D141" s="297"/>
      <c r="E141" s="297"/>
      <c r="F141" s="297"/>
      <c r="G141" s="297"/>
      <c r="H141" s="298"/>
      <c r="I141" s="298"/>
      <c r="J141" s="299"/>
      <c r="K141" s="299"/>
      <c r="L141" s="297"/>
      <c r="M141" s="298"/>
      <c r="N141" s="298"/>
      <c r="O141" s="299"/>
      <c r="P141" s="299"/>
      <c r="Q141" s="297"/>
      <c r="R141" s="298"/>
      <c r="S141" s="298"/>
      <c r="T141" s="299"/>
      <c r="U141" s="299"/>
      <c r="V141" s="297"/>
      <c r="W141" s="298"/>
      <c r="X141" s="298"/>
      <c r="Y141" s="299"/>
      <c r="Z141" s="299"/>
      <c r="AA141" s="297"/>
      <c r="AB141" s="297"/>
      <c r="AC141" s="297"/>
      <c r="AD141" s="297"/>
      <c r="AE141" s="297"/>
      <c r="AF141" s="297"/>
    </row>
    <row r="142" spans="1:32">
      <c r="A142" s="297"/>
      <c r="B142" s="297"/>
      <c r="C142" s="297"/>
      <c r="D142" s="297"/>
      <c r="E142" s="297"/>
      <c r="F142" s="297"/>
      <c r="G142" s="297"/>
      <c r="H142" s="298"/>
      <c r="I142" s="298"/>
      <c r="J142" s="300"/>
      <c r="K142" s="300"/>
      <c r="L142" s="297"/>
      <c r="M142" s="298"/>
      <c r="N142" s="298"/>
      <c r="O142" s="300"/>
      <c r="P142" s="300"/>
      <c r="Q142" s="297"/>
      <c r="R142" s="298"/>
      <c r="S142" s="298"/>
      <c r="T142" s="300"/>
      <c r="U142" s="300"/>
      <c r="V142" s="297"/>
      <c r="W142" s="298"/>
      <c r="X142" s="298"/>
      <c r="Y142" s="300"/>
      <c r="Z142" s="300"/>
      <c r="AA142" s="297"/>
      <c r="AB142" s="297"/>
      <c r="AC142" s="297"/>
      <c r="AD142" s="297"/>
      <c r="AE142" s="297"/>
      <c r="AF142" s="297"/>
    </row>
    <row r="143" spans="1:32">
      <c r="A143" s="297"/>
      <c r="B143" s="297"/>
      <c r="C143" s="297"/>
      <c r="D143" s="297"/>
      <c r="E143" s="297"/>
      <c r="F143" s="297"/>
      <c r="G143" s="297"/>
      <c r="H143" s="298"/>
      <c r="I143" s="298"/>
      <c r="J143" s="300"/>
      <c r="K143" s="300"/>
      <c r="L143" s="297"/>
      <c r="M143" s="298"/>
      <c r="N143" s="298"/>
      <c r="O143" s="300"/>
      <c r="P143" s="300"/>
      <c r="Q143" s="297"/>
      <c r="R143" s="298"/>
      <c r="S143" s="298"/>
      <c r="T143" s="300"/>
      <c r="U143" s="300"/>
      <c r="V143" s="297"/>
      <c r="W143" s="298"/>
      <c r="X143" s="298"/>
      <c r="Y143" s="300"/>
      <c r="Z143" s="300"/>
      <c r="AA143" s="297"/>
      <c r="AB143" s="297"/>
      <c r="AC143" s="297"/>
      <c r="AD143" s="297"/>
      <c r="AE143" s="297"/>
      <c r="AF143" s="297"/>
    </row>
    <row r="144" spans="1:32">
      <c r="A144" s="297"/>
      <c r="B144" s="297"/>
      <c r="C144" s="297"/>
      <c r="D144" s="297"/>
      <c r="E144" s="297"/>
      <c r="F144" s="297"/>
      <c r="G144" s="297"/>
      <c r="H144" s="298"/>
      <c r="I144" s="298"/>
      <c r="J144" s="300"/>
      <c r="K144" s="300"/>
      <c r="L144" s="297"/>
      <c r="M144" s="298"/>
      <c r="N144" s="298"/>
      <c r="O144" s="300"/>
      <c r="P144" s="300"/>
      <c r="Q144" s="297"/>
      <c r="R144" s="298"/>
      <c r="S144" s="298"/>
      <c r="T144" s="300"/>
      <c r="U144" s="300"/>
      <c r="V144" s="297"/>
      <c r="W144" s="298"/>
      <c r="X144" s="298"/>
      <c r="Y144" s="300"/>
      <c r="Z144" s="300"/>
      <c r="AA144" s="297"/>
      <c r="AB144" s="297"/>
      <c r="AC144" s="297"/>
      <c r="AD144" s="297"/>
      <c r="AE144" s="297"/>
      <c r="AF144" s="297"/>
    </row>
    <row r="145" spans="1:32">
      <c r="A145" s="297"/>
      <c r="B145" s="297"/>
      <c r="C145" s="297"/>
      <c r="D145" s="297"/>
      <c r="E145" s="297"/>
      <c r="F145" s="297"/>
      <c r="G145" s="297"/>
      <c r="H145" s="297"/>
      <c r="I145" s="297"/>
      <c r="J145" s="297"/>
      <c r="K145" s="297"/>
      <c r="L145" s="297"/>
      <c r="M145" s="298"/>
      <c r="N145" s="298"/>
      <c r="O145" s="299"/>
      <c r="P145" s="299"/>
      <c r="Q145" s="297"/>
      <c r="R145" s="298"/>
      <c r="S145" s="298"/>
      <c r="T145" s="299"/>
      <c r="U145" s="299"/>
      <c r="V145" s="297"/>
      <c r="W145" s="298"/>
      <c r="X145" s="298"/>
      <c r="Y145" s="299"/>
      <c r="Z145" s="299"/>
      <c r="AA145" s="297"/>
      <c r="AB145" s="297"/>
      <c r="AC145" s="297"/>
      <c r="AD145" s="297"/>
      <c r="AE145" s="297"/>
      <c r="AF145" s="297"/>
    </row>
    <row r="146" spans="1:32">
      <c r="A146" s="297"/>
      <c r="B146" s="297"/>
      <c r="C146" s="297"/>
      <c r="D146" s="297"/>
      <c r="E146" s="297"/>
      <c r="F146" s="297"/>
      <c r="G146" s="297"/>
      <c r="H146" s="297"/>
      <c r="I146" s="297"/>
      <c r="J146" s="297"/>
      <c r="K146" s="297"/>
      <c r="L146" s="297"/>
      <c r="M146" s="298"/>
      <c r="N146" s="298"/>
      <c r="O146" s="299"/>
      <c r="P146" s="299"/>
      <c r="Q146" s="297"/>
      <c r="R146" s="298"/>
      <c r="S146" s="298"/>
      <c r="T146" s="299"/>
      <c r="U146" s="299"/>
      <c r="V146" s="297"/>
      <c r="W146" s="298"/>
      <c r="X146" s="298"/>
      <c r="Y146" s="299"/>
      <c r="Z146" s="299"/>
      <c r="AA146" s="297"/>
      <c r="AB146" s="297"/>
      <c r="AC146" s="297"/>
      <c r="AD146" s="297"/>
      <c r="AE146" s="297"/>
      <c r="AF146" s="297"/>
    </row>
    <row r="147" spans="1:32">
      <c r="A147" s="297"/>
      <c r="B147" s="297"/>
      <c r="C147" s="297"/>
      <c r="D147" s="297"/>
      <c r="E147" s="297"/>
      <c r="F147" s="297"/>
      <c r="G147" s="297"/>
      <c r="H147" s="297"/>
      <c r="I147" s="297"/>
      <c r="J147" s="297"/>
      <c r="K147" s="297"/>
      <c r="L147" s="297"/>
      <c r="M147" s="298"/>
      <c r="N147" s="298"/>
      <c r="O147" s="299"/>
      <c r="P147" s="299"/>
      <c r="Q147" s="297"/>
      <c r="R147" s="298"/>
      <c r="S147" s="298"/>
      <c r="T147" s="299"/>
      <c r="U147" s="299"/>
      <c r="V147" s="297"/>
      <c r="W147" s="298"/>
      <c r="X147" s="298"/>
      <c r="Y147" s="299"/>
      <c r="Z147" s="299"/>
      <c r="AA147" s="297"/>
      <c r="AB147" s="297"/>
      <c r="AC147" s="297"/>
      <c r="AD147" s="297"/>
      <c r="AE147" s="297"/>
      <c r="AF147" s="297"/>
    </row>
    <row r="148" spans="1:32">
      <c r="A148" s="297"/>
      <c r="B148" s="297"/>
      <c r="C148" s="297"/>
      <c r="D148" s="297"/>
      <c r="E148" s="297"/>
      <c r="F148" s="297"/>
      <c r="G148" s="297"/>
      <c r="H148" s="297"/>
      <c r="I148" s="297"/>
      <c r="J148" s="297"/>
      <c r="K148" s="297"/>
      <c r="L148" s="297"/>
      <c r="M148" s="298"/>
      <c r="N148" s="298"/>
      <c r="O148" s="300"/>
      <c r="P148" s="300"/>
      <c r="Q148" s="297"/>
      <c r="R148" s="298"/>
      <c r="S148" s="298"/>
      <c r="T148" s="300"/>
      <c r="U148" s="300"/>
      <c r="V148" s="297"/>
      <c r="W148" s="298"/>
      <c r="X148" s="298"/>
      <c r="Y148" s="300"/>
      <c r="Z148" s="300"/>
      <c r="AA148" s="297"/>
      <c r="AB148" s="297"/>
      <c r="AC148" s="297"/>
      <c r="AD148" s="297"/>
      <c r="AE148" s="297"/>
      <c r="AF148" s="297"/>
    </row>
    <row r="149" spans="1:32">
      <c r="A149" s="297"/>
      <c r="B149" s="297"/>
      <c r="C149" s="297"/>
      <c r="D149" s="297"/>
      <c r="E149" s="297"/>
      <c r="F149" s="297"/>
      <c r="G149" s="297"/>
      <c r="H149" s="297"/>
      <c r="I149" s="297"/>
      <c r="J149" s="297"/>
      <c r="K149" s="297"/>
      <c r="L149" s="297"/>
      <c r="M149" s="298"/>
      <c r="N149" s="298"/>
      <c r="O149" s="300"/>
      <c r="P149" s="300"/>
      <c r="Q149" s="297"/>
      <c r="R149" s="298"/>
      <c r="S149" s="298"/>
      <c r="T149" s="300"/>
      <c r="U149" s="300"/>
      <c r="V149" s="297"/>
      <c r="W149" s="298"/>
      <c r="X149" s="298"/>
      <c r="Y149" s="300"/>
      <c r="Z149" s="300"/>
      <c r="AA149" s="297"/>
      <c r="AB149" s="297"/>
      <c r="AC149" s="297"/>
      <c r="AD149" s="297"/>
      <c r="AE149" s="297"/>
      <c r="AF149" s="297"/>
    </row>
    <row r="150" spans="1:32">
      <c r="A150" s="297"/>
      <c r="B150" s="297"/>
      <c r="C150" s="297"/>
      <c r="D150" s="297"/>
      <c r="E150" s="297"/>
      <c r="F150" s="297"/>
      <c r="G150" s="297"/>
      <c r="H150" s="297"/>
      <c r="I150" s="297"/>
      <c r="J150" s="297"/>
      <c r="K150" s="297"/>
      <c r="L150" s="297"/>
      <c r="M150" s="298"/>
      <c r="N150" s="298"/>
      <c r="O150" s="300"/>
      <c r="P150" s="300"/>
      <c r="Q150" s="297"/>
      <c r="R150" s="298"/>
      <c r="S150" s="298"/>
      <c r="T150" s="300"/>
      <c r="U150" s="300"/>
      <c r="V150" s="297"/>
      <c r="W150" s="298"/>
      <c r="X150" s="298"/>
      <c r="Y150" s="300"/>
      <c r="Z150" s="300"/>
      <c r="AA150" s="297"/>
      <c r="AB150" s="297"/>
      <c r="AC150" s="297"/>
      <c r="AD150" s="297"/>
      <c r="AE150" s="297"/>
      <c r="AF150" s="297"/>
    </row>
    <row r="151" spans="1:32">
      <c r="A151" s="297"/>
      <c r="B151" s="297"/>
      <c r="C151" s="297"/>
      <c r="D151" s="297"/>
      <c r="E151" s="297"/>
      <c r="F151" s="297"/>
      <c r="G151" s="297"/>
      <c r="H151" s="297"/>
      <c r="I151" s="297"/>
      <c r="J151" s="297"/>
      <c r="K151" s="297"/>
      <c r="L151" s="297"/>
      <c r="M151" s="298"/>
      <c r="N151" s="298"/>
      <c r="O151" s="299"/>
      <c r="P151" s="299"/>
      <c r="Q151" s="297"/>
      <c r="R151" s="298"/>
      <c r="S151" s="298"/>
      <c r="T151" s="299"/>
      <c r="U151" s="299"/>
      <c r="V151" s="297"/>
      <c r="W151" s="298"/>
      <c r="X151" s="298"/>
      <c r="Y151" s="299"/>
      <c r="Z151" s="299"/>
      <c r="AA151" s="297"/>
      <c r="AB151" s="297"/>
      <c r="AC151" s="297"/>
      <c r="AD151" s="297"/>
      <c r="AE151" s="297"/>
      <c r="AF151" s="297"/>
    </row>
    <row r="152" spans="1:32">
      <c r="A152" s="297"/>
      <c r="B152" s="297"/>
      <c r="C152" s="297"/>
      <c r="D152" s="297"/>
      <c r="E152" s="297"/>
      <c r="F152" s="297"/>
      <c r="G152" s="297"/>
      <c r="H152" s="297"/>
      <c r="I152" s="297"/>
      <c r="J152" s="297"/>
      <c r="K152" s="297"/>
      <c r="L152" s="297"/>
      <c r="M152" s="298"/>
      <c r="N152" s="298"/>
      <c r="O152" s="299"/>
      <c r="P152" s="299"/>
      <c r="Q152" s="297"/>
      <c r="R152" s="298"/>
      <c r="S152" s="298"/>
      <c r="T152" s="299"/>
      <c r="U152" s="299"/>
      <c r="V152" s="297"/>
      <c r="W152" s="298"/>
      <c r="X152" s="298"/>
      <c r="Y152" s="299"/>
      <c r="Z152" s="299"/>
      <c r="AA152" s="297"/>
      <c r="AB152" s="297"/>
      <c r="AC152" s="297"/>
      <c r="AD152" s="297"/>
      <c r="AE152" s="297"/>
      <c r="AF152" s="297"/>
    </row>
    <row r="153" spans="1:32">
      <c r="A153" s="297"/>
      <c r="B153" s="297"/>
      <c r="C153" s="297"/>
      <c r="D153" s="297"/>
      <c r="E153" s="297"/>
      <c r="F153" s="297"/>
      <c r="G153" s="297"/>
      <c r="H153" s="297"/>
      <c r="I153" s="297"/>
      <c r="J153" s="297"/>
      <c r="K153" s="297"/>
      <c r="L153" s="297"/>
      <c r="M153" s="298"/>
      <c r="N153" s="298"/>
      <c r="O153" s="299"/>
      <c r="P153" s="299"/>
      <c r="Q153" s="297"/>
      <c r="R153" s="298"/>
      <c r="S153" s="298"/>
      <c r="T153" s="299"/>
      <c r="U153" s="299"/>
      <c r="V153" s="297"/>
      <c r="W153" s="298"/>
      <c r="X153" s="298"/>
      <c r="Y153" s="299"/>
      <c r="Z153" s="299"/>
      <c r="AA153" s="297"/>
      <c r="AB153" s="297"/>
      <c r="AC153" s="297"/>
      <c r="AD153" s="297"/>
      <c r="AE153" s="297"/>
      <c r="AF153" s="297"/>
    </row>
    <row r="154" spans="1:32">
      <c r="A154" s="297"/>
      <c r="B154" s="297"/>
      <c r="C154" s="297"/>
      <c r="D154" s="297"/>
      <c r="E154" s="297"/>
      <c r="F154" s="297"/>
      <c r="G154" s="297"/>
      <c r="H154" s="297"/>
      <c r="I154" s="297"/>
      <c r="J154" s="297"/>
      <c r="K154" s="297"/>
      <c r="L154" s="297"/>
      <c r="M154" s="298"/>
      <c r="N154" s="298"/>
      <c r="O154" s="300"/>
      <c r="P154" s="300"/>
      <c r="Q154" s="297"/>
      <c r="R154" s="298"/>
      <c r="S154" s="298"/>
      <c r="T154" s="300"/>
      <c r="U154" s="300"/>
      <c r="V154" s="297"/>
      <c r="W154" s="298"/>
      <c r="X154" s="298"/>
      <c r="Y154" s="300"/>
      <c r="Z154" s="300"/>
      <c r="AA154" s="297"/>
      <c r="AB154" s="297"/>
      <c r="AC154" s="297"/>
      <c r="AD154" s="297"/>
      <c r="AE154" s="297"/>
      <c r="AF154" s="297"/>
    </row>
    <row r="155" spans="1:32">
      <c r="A155" s="297"/>
      <c r="B155" s="297"/>
      <c r="C155" s="297"/>
      <c r="D155" s="297"/>
      <c r="E155" s="297"/>
      <c r="F155" s="297"/>
      <c r="G155" s="297"/>
      <c r="H155" s="297"/>
      <c r="I155" s="297"/>
      <c r="J155" s="297"/>
      <c r="K155" s="297"/>
      <c r="L155" s="297"/>
      <c r="M155" s="298"/>
      <c r="N155" s="298"/>
      <c r="O155" s="300"/>
      <c r="P155" s="300"/>
      <c r="Q155" s="297"/>
      <c r="R155" s="298"/>
      <c r="S155" s="298"/>
      <c r="T155" s="300"/>
      <c r="U155" s="300"/>
      <c r="V155" s="297"/>
      <c r="W155" s="298"/>
      <c r="X155" s="298"/>
      <c r="Y155" s="300"/>
      <c r="Z155" s="300"/>
      <c r="AA155" s="297"/>
      <c r="AB155" s="297"/>
      <c r="AC155" s="297"/>
      <c r="AD155" s="297"/>
      <c r="AE155" s="297"/>
      <c r="AF155" s="297"/>
    </row>
    <row r="156" spans="1:32">
      <c r="A156" s="297"/>
      <c r="B156" s="297"/>
      <c r="C156" s="297"/>
      <c r="D156" s="297"/>
      <c r="E156" s="297"/>
      <c r="F156" s="297"/>
      <c r="G156" s="297"/>
      <c r="H156" s="297"/>
      <c r="I156" s="297"/>
      <c r="J156" s="297"/>
      <c r="K156" s="297"/>
      <c r="L156" s="297"/>
      <c r="M156" s="298"/>
      <c r="N156" s="298"/>
      <c r="O156" s="300"/>
      <c r="P156" s="300"/>
      <c r="Q156" s="297"/>
      <c r="R156" s="298"/>
      <c r="S156" s="298"/>
      <c r="T156" s="300"/>
      <c r="U156" s="300"/>
      <c r="V156" s="297"/>
      <c r="W156" s="298"/>
      <c r="X156" s="298"/>
      <c r="Y156" s="300"/>
      <c r="Z156" s="300"/>
      <c r="AA156" s="297"/>
      <c r="AB156" s="297"/>
      <c r="AC156" s="297"/>
      <c r="AD156" s="297"/>
      <c r="AE156" s="297"/>
      <c r="AF156" s="297"/>
    </row>
    <row r="157" spans="1:32">
      <c r="A157" s="297"/>
      <c r="B157" s="297"/>
      <c r="C157" s="297"/>
      <c r="D157" s="297"/>
      <c r="E157" s="297"/>
      <c r="F157" s="297"/>
      <c r="G157" s="297"/>
      <c r="H157" s="297"/>
      <c r="I157" s="297"/>
      <c r="J157" s="297"/>
      <c r="K157" s="297"/>
      <c r="L157" s="297"/>
      <c r="M157" s="297"/>
      <c r="N157" s="297"/>
      <c r="O157" s="297"/>
      <c r="P157" s="297"/>
      <c r="Q157" s="297"/>
      <c r="R157" s="297"/>
      <c r="S157" s="297"/>
      <c r="T157" s="297"/>
      <c r="U157" s="297"/>
      <c r="V157" s="297"/>
      <c r="W157" s="297"/>
      <c r="X157" s="297"/>
      <c r="Y157" s="297"/>
      <c r="Z157" s="297"/>
      <c r="AA157" s="297"/>
      <c r="AB157" s="297"/>
      <c r="AC157" s="297"/>
      <c r="AD157" s="297"/>
      <c r="AE157" s="297"/>
      <c r="AF157" s="297"/>
    </row>
    <row r="158" spans="1:32">
      <c r="A158" s="297"/>
      <c r="B158" s="297"/>
      <c r="C158" s="297"/>
      <c r="D158" s="297"/>
      <c r="E158" s="297"/>
      <c r="F158" s="297"/>
      <c r="G158" s="297"/>
      <c r="H158" s="297"/>
      <c r="I158" s="297"/>
      <c r="J158" s="297"/>
      <c r="K158" s="297"/>
      <c r="L158" s="297"/>
      <c r="M158" s="297"/>
      <c r="N158" s="297"/>
      <c r="O158" s="297"/>
      <c r="P158" s="297"/>
      <c r="Q158" s="297"/>
      <c r="R158" s="297"/>
      <c r="S158" s="297"/>
      <c r="T158" s="297"/>
      <c r="U158" s="297"/>
      <c r="V158" s="297"/>
      <c r="W158" s="297"/>
      <c r="X158" s="297"/>
      <c r="Y158" s="297"/>
      <c r="Z158" s="297"/>
      <c r="AA158" s="297"/>
      <c r="AB158" s="297"/>
      <c r="AC158" s="297"/>
      <c r="AD158" s="297"/>
      <c r="AE158" s="297"/>
      <c r="AF158" s="297"/>
    </row>
    <row r="159" spans="1:32">
      <c r="A159" s="297"/>
      <c r="B159" s="297"/>
      <c r="C159" s="297"/>
      <c r="D159" s="297"/>
      <c r="E159" s="297"/>
      <c r="F159" s="297"/>
      <c r="G159" s="297"/>
      <c r="H159" s="297"/>
      <c r="I159" s="297"/>
      <c r="J159" s="297"/>
      <c r="K159" s="297"/>
      <c r="L159" s="297"/>
      <c r="M159" s="297"/>
      <c r="N159" s="297"/>
      <c r="O159" s="297"/>
      <c r="P159" s="297"/>
      <c r="Q159" s="297"/>
      <c r="R159" s="297"/>
      <c r="S159" s="297"/>
      <c r="T159" s="297"/>
      <c r="U159" s="297"/>
      <c r="V159" s="297"/>
      <c r="W159" s="297"/>
      <c r="X159" s="297"/>
      <c r="Y159" s="297"/>
      <c r="Z159" s="297"/>
      <c r="AA159" s="297"/>
      <c r="AB159" s="297"/>
      <c r="AC159" s="297"/>
      <c r="AD159" s="297"/>
      <c r="AE159" s="297"/>
      <c r="AF159" s="297"/>
    </row>
    <row r="160" spans="1:32">
      <c r="A160" s="297"/>
      <c r="B160" s="297"/>
      <c r="C160" s="297"/>
      <c r="D160" s="297"/>
      <c r="E160" s="297"/>
      <c r="F160" s="297"/>
      <c r="G160" s="297"/>
      <c r="H160" s="297"/>
      <c r="I160" s="297"/>
      <c r="J160" s="297"/>
      <c r="K160" s="297"/>
      <c r="L160" s="297"/>
      <c r="M160" s="297"/>
      <c r="N160" s="297"/>
      <c r="O160" s="297"/>
      <c r="P160" s="297"/>
      <c r="Q160" s="297"/>
      <c r="R160" s="297"/>
      <c r="S160" s="297"/>
      <c r="T160" s="297"/>
      <c r="U160" s="297"/>
      <c r="V160" s="297"/>
      <c r="W160" s="297"/>
      <c r="X160" s="297"/>
      <c r="Y160" s="297"/>
      <c r="Z160" s="297"/>
      <c r="AA160" s="297"/>
      <c r="AB160" s="297"/>
      <c r="AC160" s="297"/>
      <c r="AD160" s="297"/>
      <c r="AE160" s="297"/>
      <c r="AF160" s="297"/>
    </row>
    <row r="161" spans="1:32">
      <c r="A161" s="297"/>
      <c r="B161" s="297"/>
      <c r="C161" s="297"/>
      <c r="D161" s="297"/>
      <c r="E161" s="297"/>
      <c r="F161" s="297"/>
      <c r="G161" s="297"/>
      <c r="H161" s="297"/>
      <c r="I161" s="297"/>
      <c r="J161" s="297"/>
      <c r="K161" s="297"/>
      <c r="L161" s="297"/>
      <c r="M161" s="297"/>
      <c r="N161" s="297"/>
      <c r="O161" s="297"/>
      <c r="P161" s="297"/>
      <c r="Q161" s="297"/>
      <c r="R161" s="297"/>
      <c r="S161" s="297"/>
      <c r="T161" s="297"/>
      <c r="U161" s="297"/>
      <c r="V161" s="297"/>
      <c r="W161" s="297"/>
      <c r="X161" s="297"/>
      <c r="Y161" s="297"/>
      <c r="Z161" s="297"/>
      <c r="AA161" s="297"/>
      <c r="AB161" s="297"/>
      <c r="AC161" s="297"/>
      <c r="AD161" s="297"/>
      <c r="AE161" s="297"/>
      <c r="AF161" s="297"/>
    </row>
    <row r="162" spans="1:32">
      <c r="A162" s="297"/>
      <c r="B162" s="297"/>
      <c r="C162" s="297"/>
      <c r="D162" s="297"/>
      <c r="E162" s="297"/>
      <c r="F162" s="297"/>
      <c r="G162" s="297"/>
      <c r="H162" s="297"/>
      <c r="I162" s="297"/>
      <c r="J162" s="297"/>
      <c r="K162" s="297"/>
      <c r="L162" s="297"/>
      <c r="M162" s="297"/>
      <c r="N162" s="297"/>
      <c r="O162" s="297"/>
      <c r="P162" s="297"/>
      <c r="Q162" s="297"/>
      <c r="R162" s="297"/>
      <c r="S162" s="297"/>
      <c r="T162" s="297"/>
      <c r="U162" s="297"/>
      <c r="V162" s="297"/>
      <c r="W162" s="297"/>
      <c r="X162" s="297"/>
      <c r="Y162" s="297"/>
      <c r="Z162" s="297"/>
      <c r="AA162" s="297"/>
      <c r="AB162" s="297"/>
      <c r="AC162" s="297"/>
      <c r="AD162" s="297"/>
      <c r="AE162" s="297"/>
      <c r="AF162" s="297"/>
    </row>
    <row r="163" spans="1:32">
      <c r="A163" s="297"/>
      <c r="B163" s="297"/>
      <c r="C163" s="297"/>
      <c r="D163" s="297"/>
      <c r="E163" s="297"/>
      <c r="F163" s="297"/>
      <c r="G163" s="297"/>
      <c r="H163" s="297"/>
      <c r="I163" s="297"/>
      <c r="J163" s="297"/>
      <c r="K163" s="297"/>
      <c r="L163" s="297"/>
      <c r="M163" s="297"/>
      <c r="N163" s="297"/>
      <c r="O163" s="297"/>
      <c r="P163" s="297"/>
      <c r="Q163" s="297"/>
      <c r="R163" s="297"/>
      <c r="S163" s="297"/>
      <c r="T163" s="297"/>
      <c r="U163" s="297"/>
      <c r="V163" s="297"/>
      <c r="W163" s="297"/>
      <c r="X163" s="297"/>
      <c r="Y163" s="297"/>
      <c r="Z163" s="297"/>
      <c r="AA163" s="297"/>
      <c r="AB163" s="297"/>
      <c r="AC163" s="297"/>
      <c r="AD163" s="297"/>
      <c r="AE163" s="297"/>
      <c r="AF163" s="297"/>
    </row>
    <row r="164" spans="1:32">
      <c r="A164" s="297"/>
      <c r="B164" s="297"/>
      <c r="C164" s="297"/>
      <c r="D164" s="297"/>
      <c r="E164" s="297"/>
      <c r="F164" s="297"/>
      <c r="G164" s="297"/>
      <c r="H164" s="297"/>
      <c r="I164" s="297"/>
      <c r="J164" s="297"/>
      <c r="K164" s="297"/>
      <c r="L164" s="297"/>
      <c r="M164" s="297"/>
      <c r="N164" s="297"/>
      <c r="O164" s="297"/>
      <c r="P164" s="297"/>
      <c r="Q164" s="297"/>
      <c r="R164" s="297"/>
      <c r="S164" s="297"/>
      <c r="T164" s="297"/>
      <c r="U164" s="297"/>
      <c r="V164" s="297"/>
      <c r="W164" s="297"/>
      <c r="X164" s="297"/>
      <c r="Y164" s="297"/>
      <c r="Z164" s="297"/>
      <c r="AA164" s="297"/>
      <c r="AB164" s="297"/>
      <c r="AC164" s="297"/>
      <c r="AD164" s="297"/>
      <c r="AE164" s="297"/>
      <c r="AF164" s="297"/>
    </row>
    <row r="165" spans="1:32">
      <c r="A165" s="297"/>
      <c r="B165" s="297"/>
      <c r="C165" s="297"/>
      <c r="D165" s="297"/>
      <c r="E165" s="297"/>
      <c r="F165" s="297"/>
      <c r="G165" s="297"/>
      <c r="H165" s="297"/>
      <c r="I165" s="297"/>
      <c r="J165" s="297"/>
      <c r="K165" s="297"/>
      <c r="L165" s="297"/>
      <c r="M165" s="297"/>
      <c r="N165" s="297"/>
      <c r="O165" s="297"/>
      <c r="P165" s="297"/>
      <c r="Q165" s="297"/>
      <c r="R165" s="297"/>
      <c r="S165" s="297"/>
      <c r="T165" s="297"/>
      <c r="U165" s="297"/>
      <c r="V165" s="297"/>
      <c r="W165" s="297"/>
      <c r="X165" s="297"/>
      <c r="Y165" s="297"/>
      <c r="Z165" s="297"/>
      <c r="AA165" s="297"/>
      <c r="AB165" s="297"/>
      <c r="AC165" s="297"/>
      <c r="AD165" s="297"/>
      <c r="AE165" s="297"/>
      <c r="AF165" s="297"/>
    </row>
    <row r="166" spans="1:32">
      <c r="A166" s="297"/>
      <c r="B166" s="297"/>
      <c r="C166" s="297"/>
      <c r="D166" s="297"/>
      <c r="E166" s="297"/>
      <c r="F166" s="297"/>
      <c r="G166" s="297"/>
      <c r="H166" s="297"/>
      <c r="I166" s="297"/>
      <c r="J166" s="297"/>
      <c r="K166" s="297"/>
      <c r="L166" s="297"/>
      <c r="M166" s="297"/>
      <c r="N166" s="297"/>
      <c r="O166" s="297"/>
      <c r="P166" s="297"/>
      <c r="Q166" s="297"/>
      <c r="R166" s="297"/>
      <c r="S166" s="297"/>
      <c r="T166" s="297"/>
      <c r="U166" s="297"/>
      <c r="V166" s="297"/>
      <c r="W166" s="297"/>
      <c r="X166" s="297"/>
      <c r="Y166" s="297"/>
      <c r="Z166" s="297"/>
      <c r="AA166" s="297"/>
      <c r="AB166" s="297"/>
      <c r="AC166" s="297"/>
      <c r="AD166" s="297"/>
      <c r="AE166" s="297"/>
      <c r="AF166" s="297"/>
    </row>
    <row r="167" spans="1:32">
      <c r="A167" s="297"/>
      <c r="B167" s="297"/>
      <c r="C167" s="297"/>
      <c r="D167" s="297"/>
      <c r="E167" s="297"/>
      <c r="F167" s="297"/>
      <c r="G167" s="297"/>
      <c r="H167" s="297"/>
      <c r="I167" s="297"/>
      <c r="J167" s="297"/>
      <c r="K167" s="297"/>
      <c r="L167" s="297"/>
      <c r="M167" s="297"/>
      <c r="N167" s="297"/>
      <c r="O167" s="297"/>
      <c r="P167" s="297"/>
      <c r="Q167" s="297"/>
      <c r="R167" s="297"/>
      <c r="S167" s="297"/>
      <c r="T167" s="297"/>
      <c r="U167" s="297"/>
      <c r="V167" s="297"/>
      <c r="W167" s="297"/>
      <c r="X167" s="297"/>
      <c r="Y167" s="297"/>
      <c r="Z167" s="297"/>
      <c r="AA167" s="297"/>
      <c r="AB167" s="297"/>
      <c r="AC167" s="297"/>
      <c r="AD167" s="297"/>
      <c r="AE167" s="297"/>
      <c r="AF167" s="297"/>
    </row>
    <row r="168" spans="1:32">
      <c r="A168" s="297"/>
      <c r="B168" s="297"/>
      <c r="C168" s="297"/>
      <c r="D168" s="297"/>
      <c r="E168" s="297"/>
      <c r="F168" s="297"/>
      <c r="G168" s="297"/>
      <c r="H168" s="297"/>
      <c r="I168" s="297"/>
      <c r="J168" s="297"/>
      <c r="K168" s="297"/>
      <c r="L168" s="297"/>
      <c r="M168" s="297"/>
      <c r="N168" s="297"/>
      <c r="O168" s="297"/>
      <c r="P168" s="297"/>
      <c r="Q168" s="297"/>
      <c r="R168" s="297"/>
      <c r="S168" s="297"/>
      <c r="T168" s="297"/>
      <c r="U168" s="297"/>
      <c r="V168" s="297"/>
      <c r="W168" s="297"/>
      <c r="X168" s="297"/>
      <c r="Y168" s="297"/>
      <c r="Z168" s="297"/>
      <c r="AA168" s="297"/>
      <c r="AB168" s="297"/>
      <c r="AC168" s="297"/>
      <c r="AD168" s="297"/>
      <c r="AE168" s="297"/>
      <c r="AF168" s="297"/>
    </row>
    <row r="169" spans="1:32">
      <c r="A169" s="297"/>
      <c r="B169" s="297"/>
      <c r="C169" s="297"/>
      <c r="D169" s="297"/>
      <c r="E169" s="297"/>
      <c r="F169" s="297"/>
      <c r="G169" s="297"/>
      <c r="H169" s="297"/>
      <c r="I169" s="297"/>
      <c r="J169" s="297"/>
      <c r="K169" s="297"/>
      <c r="L169" s="297"/>
      <c r="M169" s="297"/>
      <c r="N169" s="297"/>
      <c r="O169" s="297"/>
      <c r="P169" s="297"/>
      <c r="Q169" s="297"/>
      <c r="R169" s="297"/>
      <c r="S169" s="297"/>
      <c r="T169" s="297"/>
      <c r="U169" s="297"/>
      <c r="V169" s="297"/>
      <c r="W169" s="297"/>
      <c r="X169" s="297"/>
      <c r="Y169" s="297"/>
      <c r="Z169" s="297"/>
      <c r="AA169" s="297"/>
      <c r="AB169" s="297"/>
      <c r="AC169" s="297"/>
      <c r="AD169" s="297"/>
      <c r="AE169" s="297"/>
      <c r="AF169" s="297"/>
    </row>
    <row r="170" spans="1:32">
      <c r="A170" s="297"/>
      <c r="B170" s="297"/>
      <c r="C170" s="297"/>
      <c r="D170" s="297"/>
      <c r="E170" s="297"/>
      <c r="F170" s="297"/>
      <c r="G170" s="297"/>
      <c r="H170" s="297"/>
      <c r="I170" s="297"/>
      <c r="J170" s="297"/>
      <c r="K170" s="297"/>
      <c r="L170" s="297"/>
      <c r="M170" s="297"/>
      <c r="N170" s="297"/>
      <c r="O170" s="297"/>
      <c r="P170" s="297"/>
      <c r="Q170" s="297"/>
      <c r="R170" s="297"/>
      <c r="S170" s="297"/>
      <c r="T170" s="297"/>
      <c r="U170" s="297"/>
      <c r="V170" s="297"/>
      <c r="W170" s="297"/>
      <c r="X170" s="297"/>
      <c r="Y170" s="297"/>
      <c r="Z170" s="297"/>
      <c r="AA170" s="297"/>
      <c r="AB170" s="297"/>
      <c r="AC170" s="297"/>
      <c r="AD170" s="297"/>
      <c r="AE170" s="297"/>
      <c r="AF170" s="297"/>
    </row>
    <row r="171" spans="1:32">
      <c r="A171" s="297"/>
      <c r="B171" s="297"/>
      <c r="C171" s="297"/>
      <c r="D171" s="297"/>
      <c r="E171" s="297"/>
      <c r="F171" s="297"/>
      <c r="G171" s="297"/>
      <c r="H171" s="297"/>
      <c r="I171" s="297"/>
      <c r="J171" s="297"/>
      <c r="K171" s="297"/>
      <c r="L171" s="297"/>
      <c r="M171" s="297"/>
      <c r="N171" s="297"/>
      <c r="O171" s="297"/>
      <c r="P171" s="297"/>
      <c r="Q171" s="297"/>
      <c r="R171" s="297"/>
      <c r="S171" s="297"/>
      <c r="T171" s="297"/>
      <c r="U171" s="297"/>
      <c r="V171" s="297"/>
      <c r="W171" s="297"/>
      <c r="X171" s="297"/>
      <c r="Y171" s="297"/>
      <c r="Z171" s="297"/>
      <c r="AA171" s="297"/>
      <c r="AB171" s="297"/>
      <c r="AC171" s="297"/>
      <c r="AD171" s="297"/>
      <c r="AE171" s="297"/>
      <c r="AF171" s="297"/>
    </row>
    <row r="172" spans="1:32">
      <c r="A172" s="297"/>
      <c r="B172" s="297"/>
      <c r="C172" s="297"/>
      <c r="D172" s="297"/>
      <c r="E172" s="297"/>
      <c r="F172" s="297"/>
      <c r="G172" s="297"/>
      <c r="H172" s="297"/>
      <c r="I172" s="297"/>
      <c r="J172" s="297"/>
      <c r="K172" s="297"/>
      <c r="L172" s="297"/>
      <c r="M172" s="297"/>
      <c r="N172" s="297"/>
      <c r="O172" s="297"/>
      <c r="P172" s="297"/>
      <c r="Q172" s="297"/>
      <c r="R172" s="297"/>
      <c r="S172" s="297"/>
      <c r="T172" s="297"/>
      <c r="U172" s="297"/>
      <c r="V172" s="297"/>
      <c r="W172" s="297"/>
      <c r="X172" s="297"/>
      <c r="Y172" s="297"/>
      <c r="Z172" s="297"/>
      <c r="AA172" s="297"/>
      <c r="AB172" s="297"/>
      <c r="AC172" s="297"/>
      <c r="AD172" s="297"/>
      <c r="AE172" s="297"/>
      <c r="AF172" s="297"/>
    </row>
    <row r="173" spans="1:32">
      <c r="A173" s="297"/>
      <c r="B173" s="297"/>
      <c r="C173" s="297"/>
      <c r="D173" s="297"/>
      <c r="E173" s="297"/>
      <c r="F173" s="297"/>
      <c r="G173" s="297"/>
      <c r="H173" s="297"/>
      <c r="I173" s="297"/>
      <c r="J173" s="297"/>
      <c r="K173" s="297"/>
      <c r="L173" s="297"/>
      <c r="M173" s="297"/>
      <c r="N173" s="297"/>
      <c r="O173" s="297"/>
      <c r="P173" s="297"/>
      <c r="Q173" s="297"/>
      <c r="R173" s="297"/>
      <c r="S173" s="297"/>
      <c r="T173" s="297"/>
      <c r="U173" s="297"/>
      <c r="V173" s="297"/>
      <c r="W173" s="297"/>
      <c r="X173" s="297"/>
      <c r="Y173" s="297"/>
      <c r="Z173" s="297"/>
      <c r="AA173" s="297"/>
      <c r="AB173" s="297"/>
      <c r="AC173" s="297"/>
      <c r="AD173" s="297"/>
      <c r="AE173" s="297"/>
      <c r="AF173" s="297"/>
    </row>
    <row r="174" spans="1:32">
      <c r="A174" s="297"/>
      <c r="B174" s="297"/>
      <c r="C174" s="297"/>
      <c r="D174" s="297"/>
      <c r="E174" s="297"/>
      <c r="F174" s="297"/>
      <c r="G174" s="297"/>
      <c r="H174" s="297"/>
      <c r="I174" s="297"/>
      <c r="J174" s="297"/>
      <c r="K174" s="297"/>
      <c r="L174" s="297"/>
      <c r="M174" s="297"/>
      <c r="N174" s="297"/>
      <c r="O174" s="297"/>
      <c r="P174" s="297"/>
      <c r="Q174" s="297"/>
      <c r="R174" s="297"/>
      <c r="S174" s="297"/>
      <c r="T174" s="297"/>
      <c r="U174" s="297"/>
      <c r="V174" s="297"/>
      <c r="W174" s="297"/>
      <c r="X174" s="297"/>
      <c r="Y174" s="297"/>
      <c r="Z174" s="297"/>
      <c r="AA174" s="297"/>
      <c r="AB174" s="297"/>
      <c r="AC174" s="297"/>
      <c r="AD174" s="297"/>
      <c r="AE174" s="297"/>
      <c r="AF174" s="297"/>
    </row>
    <row r="175" spans="1:32">
      <c r="A175" s="297"/>
      <c r="B175" s="297"/>
      <c r="C175" s="297"/>
      <c r="D175" s="297"/>
      <c r="E175" s="297"/>
      <c r="F175" s="297"/>
      <c r="G175" s="297"/>
      <c r="H175" s="297"/>
      <c r="I175" s="297"/>
      <c r="J175" s="297"/>
      <c r="K175" s="297"/>
      <c r="L175" s="297"/>
      <c r="M175" s="297"/>
      <c r="N175" s="297"/>
      <c r="O175" s="297"/>
      <c r="P175" s="297"/>
      <c r="Q175" s="297"/>
      <c r="R175" s="297"/>
      <c r="S175" s="297"/>
      <c r="T175" s="297"/>
      <c r="U175" s="297"/>
      <c r="V175" s="297"/>
      <c r="W175" s="297"/>
      <c r="X175" s="297"/>
      <c r="Y175" s="297"/>
      <c r="Z175" s="297"/>
      <c r="AA175" s="297"/>
      <c r="AB175" s="297"/>
      <c r="AC175" s="297"/>
      <c r="AD175" s="297"/>
      <c r="AE175" s="297"/>
      <c r="AF175" s="297"/>
    </row>
    <row r="176" spans="1:32">
      <c r="A176" s="297"/>
      <c r="B176" s="297"/>
      <c r="C176" s="297"/>
      <c r="D176" s="297"/>
      <c r="E176" s="297"/>
      <c r="F176" s="297"/>
      <c r="G176" s="297"/>
      <c r="H176" s="297"/>
      <c r="I176" s="297"/>
      <c r="J176" s="297"/>
      <c r="K176" s="297"/>
      <c r="L176" s="297"/>
      <c r="M176" s="297"/>
      <c r="N176" s="297"/>
      <c r="O176" s="297"/>
      <c r="P176" s="297"/>
      <c r="Q176" s="297"/>
      <c r="R176" s="297"/>
      <c r="S176" s="297"/>
      <c r="T176" s="297"/>
      <c r="U176" s="297"/>
      <c r="V176" s="297"/>
      <c r="W176" s="297"/>
      <c r="X176" s="297"/>
      <c r="Y176" s="297"/>
      <c r="Z176" s="297"/>
      <c r="AA176" s="297"/>
      <c r="AB176" s="297"/>
      <c r="AC176" s="297"/>
      <c r="AD176" s="297"/>
      <c r="AE176" s="297"/>
      <c r="AF176" s="297"/>
    </row>
    <row r="177" spans="1:32">
      <c r="A177" s="297"/>
      <c r="B177" s="297"/>
      <c r="C177" s="297"/>
      <c r="D177" s="297"/>
      <c r="E177" s="297"/>
      <c r="F177" s="297"/>
      <c r="G177" s="297"/>
      <c r="H177" s="297"/>
      <c r="I177" s="297"/>
      <c r="J177" s="297"/>
      <c r="K177" s="297"/>
      <c r="L177" s="297"/>
      <c r="M177" s="297"/>
      <c r="N177" s="297"/>
      <c r="O177" s="297"/>
      <c r="P177" s="297"/>
      <c r="Q177" s="297"/>
      <c r="R177" s="297"/>
      <c r="S177" s="297"/>
      <c r="T177" s="297"/>
      <c r="U177" s="297"/>
      <c r="V177" s="297"/>
      <c r="W177" s="297"/>
      <c r="X177" s="297"/>
      <c r="Y177" s="297"/>
      <c r="Z177" s="297"/>
      <c r="AA177" s="297"/>
      <c r="AB177" s="297"/>
      <c r="AC177" s="297"/>
      <c r="AD177" s="297"/>
      <c r="AE177" s="297"/>
      <c r="AF177" s="297"/>
    </row>
    <row r="178" spans="1:32">
      <c r="A178" s="297"/>
      <c r="B178" s="297"/>
      <c r="C178" s="297"/>
      <c r="D178" s="297"/>
      <c r="E178" s="297"/>
      <c r="F178" s="297"/>
      <c r="G178" s="297"/>
      <c r="H178" s="297"/>
      <c r="I178" s="297"/>
      <c r="J178" s="297"/>
      <c r="K178" s="297"/>
      <c r="L178" s="297"/>
      <c r="M178" s="297"/>
      <c r="N178" s="297"/>
      <c r="O178" s="297"/>
      <c r="P178" s="297"/>
      <c r="Q178" s="297"/>
      <c r="R178" s="297"/>
      <c r="S178" s="297"/>
      <c r="T178" s="297"/>
      <c r="U178" s="297"/>
      <c r="V178" s="297"/>
      <c r="W178" s="297"/>
      <c r="X178" s="297"/>
      <c r="Y178" s="297"/>
      <c r="Z178" s="297"/>
      <c r="AA178" s="297"/>
      <c r="AB178" s="297"/>
      <c r="AC178" s="297"/>
      <c r="AD178" s="297"/>
      <c r="AE178" s="297"/>
      <c r="AF178" s="297"/>
    </row>
    <row r="179" spans="1:32">
      <c r="A179" s="297"/>
      <c r="B179" s="297"/>
      <c r="C179" s="297"/>
      <c r="D179" s="297"/>
      <c r="E179" s="297"/>
      <c r="F179" s="297"/>
      <c r="G179" s="297"/>
      <c r="H179" s="297"/>
      <c r="I179" s="297"/>
      <c r="J179" s="297"/>
      <c r="K179" s="297"/>
      <c r="L179" s="297"/>
      <c r="M179" s="297"/>
      <c r="N179" s="297"/>
      <c r="O179" s="297"/>
      <c r="P179" s="297"/>
      <c r="Q179" s="297"/>
      <c r="R179" s="297"/>
      <c r="S179" s="297"/>
      <c r="T179" s="297"/>
      <c r="U179" s="297"/>
      <c r="V179" s="297"/>
      <c r="W179" s="297"/>
      <c r="X179" s="297"/>
      <c r="Y179" s="297"/>
      <c r="Z179" s="297"/>
      <c r="AA179" s="297"/>
      <c r="AB179" s="297"/>
      <c r="AC179" s="297"/>
      <c r="AD179" s="297"/>
      <c r="AE179" s="297"/>
      <c r="AF179" s="297"/>
    </row>
    <row r="180" spans="1:32">
      <c r="A180" s="297"/>
      <c r="B180" s="297"/>
      <c r="C180" s="297"/>
      <c r="D180" s="297"/>
      <c r="E180" s="297"/>
      <c r="F180" s="297"/>
      <c r="G180" s="297"/>
      <c r="H180" s="297"/>
      <c r="I180" s="297"/>
      <c r="J180" s="297"/>
      <c r="K180" s="297"/>
      <c r="L180" s="297"/>
      <c r="M180" s="297"/>
      <c r="N180" s="297"/>
      <c r="O180" s="297"/>
      <c r="P180" s="297"/>
      <c r="Q180" s="297"/>
      <c r="R180" s="297"/>
      <c r="S180" s="297"/>
      <c r="T180" s="297"/>
      <c r="U180" s="297"/>
      <c r="V180" s="297"/>
      <c r="W180" s="297"/>
      <c r="X180" s="297"/>
      <c r="Y180" s="297"/>
      <c r="Z180" s="297"/>
      <c r="AA180" s="297"/>
      <c r="AB180" s="297"/>
      <c r="AC180" s="297"/>
      <c r="AD180" s="297"/>
      <c r="AE180" s="297"/>
      <c r="AF180" s="297"/>
    </row>
    <row r="181" spans="1:32">
      <c r="A181" s="297"/>
      <c r="B181" s="297"/>
      <c r="C181" s="297"/>
      <c r="D181" s="297"/>
      <c r="E181" s="297"/>
      <c r="F181" s="297"/>
      <c r="G181" s="297"/>
      <c r="H181" s="297"/>
      <c r="I181" s="297"/>
      <c r="J181" s="297"/>
      <c r="K181" s="297"/>
      <c r="L181" s="297"/>
      <c r="M181" s="297"/>
      <c r="N181" s="297"/>
      <c r="O181" s="297"/>
      <c r="P181" s="297"/>
      <c r="Q181" s="297"/>
      <c r="R181" s="297"/>
      <c r="S181" s="297"/>
      <c r="T181" s="297"/>
      <c r="U181" s="297"/>
      <c r="V181" s="297"/>
      <c r="W181" s="297"/>
      <c r="X181" s="297"/>
      <c r="Y181" s="297"/>
      <c r="Z181" s="297"/>
      <c r="AA181" s="297"/>
      <c r="AB181" s="297"/>
      <c r="AC181" s="297"/>
      <c r="AD181" s="297"/>
      <c r="AE181" s="297"/>
      <c r="AF181" s="297"/>
    </row>
    <row r="182" spans="1:32">
      <c r="A182" s="297"/>
      <c r="B182" s="297"/>
      <c r="C182" s="297"/>
      <c r="D182" s="297"/>
      <c r="E182" s="297"/>
      <c r="F182" s="297"/>
      <c r="G182" s="297"/>
      <c r="H182" s="297"/>
      <c r="I182" s="297"/>
      <c r="J182" s="297"/>
      <c r="K182" s="297"/>
      <c r="L182" s="297"/>
      <c r="M182" s="297"/>
      <c r="N182" s="297"/>
      <c r="O182" s="297"/>
      <c r="P182" s="297"/>
      <c r="Q182" s="297"/>
      <c r="R182" s="297"/>
      <c r="S182" s="297"/>
      <c r="T182" s="297"/>
      <c r="U182" s="297"/>
      <c r="V182" s="297"/>
      <c r="W182" s="297"/>
      <c r="X182" s="297"/>
      <c r="Y182" s="297"/>
      <c r="Z182" s="297"/>
      <c r="AA182" s="297"/>
      <c r="AB182" s="297"/>
      <c r="AC182" s="297"/>
      <c r="AD182" s="297"/>
      <c r="AE182" s="297"/>
      <c r="AF182" s="297"/>
    </row>
    <row r="183" spans="1:32">
      <c r="A183" s="297"/>
      <c r="B183" s="297"/>
      <c r="C183" s="297"/>
      <c r="D183" s="297"/>
      <c r="E183" s="297"/>
      <c r="F183" s="297"/>
      <c r="G183" s="297"/>
      <c r="H183" s="297"/>
      <c r="I183" s="297"/>
      <c r="J183" s="297"/>
      <c r="K183" s="297"/>
      <c r="L183" s="297"/>
      <c r="M183" s="297"/>
      <c r="N183" s="297"/>
      <c r="O183" s="297"/>
      <c r="P183" s="297"/>
      <c r="Q183" s="297"/>
      <c r="R183" s="297"/>
      <c r="S183" s="297"/>
      <c r="T183" s="297"/>
      <c r="U183" s="297"/>
      <c r="V183" s="297"/>
      <c r="W183" s="297"/>
      <c r="X183" s="297"/>
      <c r="Y183" s="297"/>
      <c r="Z183" s="297"/>
      <c r="AA183" s="297"/>
      <c r="AB183" s="297"/>
      <c r="AC183" s="297"/>
      <c r="AD183" s="297"/>
      <c r="AE183" s="297"/>
      <c r="AF183" s="297"/>
    </row>
    <row r="184" spans="1:32">
      <c r="A184" s="297"/>
      <c r="B184" s="297"/>
      <c r="C184" s="297"/>
      <c r="D184" s="297"/>
      <c r="E184" s="297"/>
      <c r="F184" s="297"/>
      <c r="G184" s="297"/>
      <c r="H184" s="297"/>
      <c r="I184" s="297"/>
      <c r="J184" s="297"/>
      <c r="K184" s="297"/>
      <c r="L184" s="297"/>
      <c r="M184" s="297"/>
      <c r="N184" s="297"/>
      <c r="O184" s="297"/>
      <c r="P184" s="297"/>
      <c r="Q184" s="297"/>
      <c r="R184" s="297"/>
      <c r="S184" s="297"/>
      <c r="T184" s="297"/>
      <c r="U184" s="297"/>
      <c r="V184" s="297"/>
      <c r="W184" s="297"/>
      <c r="X184" s="297"/>
      <c r="Y184" s="297"/>
      <c r="Z184" s="297"/>
      <c r="AA184" s="297"/>
      <c r="AB184" s="297"/>
      <c r="AC184" s="297"/>
      <c r="AD184" s="297"/>
      <c r="AE184" s="297"/>
      <c r="AF184" s="297"/>
    </row>
    <row r="185" spans="1:32">
      <c r="A185" s="297"/>
      <c r="B185" s="297"/>
      <c r="C185" s="297"/>
      <c r="D185" s="297"/>
      <c r="E185" s="297"/>
      <c r="F185" s="297"/>
      <c r="G185" s="297"/>
      <c r="H185" s="297"/>
      <c r="I185" s="297"/>
      <c r="J185" s="297"/>
      <c r="K185" s="297"/>
      <c r="L185" s="297"/>
      <c r="M185" s="297"/>
      <c r="N185" s="297"/>
      <c r="O185" s="297"/>
      <c r="P185" s="297"/>
      <c r="Q185" s="297"/>
      <c r="R185" s="297"/>
      <c r="S185" s="297"/>
      <c r="T185" s="297"/>
      <c r="U185" s="297"/>
      <c r="V185" s="297"/>
      <c r="W185" s="297"/>
      <c r="X185" s="297"/>
      <c r="Y185" s="297"/>
      <c r="Z185" s="297"/>
      <c r="AA185" s="297"/>
      <c r="AB185" s="297"/>
      <c r="AC185" s="297"/>
      <c r="AD185" s="297"/>
      <c r="AE185" s="297"/>
      <c r="AF185" s="297"/>
    </row>
    <row r="186" spans="1:32">
      <c r="A186" s="297"/>
      <c r="B186" s="297"/>
      <c r="C186" s="297"/>
      <c r="D186" s="297"/>
      <c r="E186" s="297"/>
      <c r="F186" s="297"/>
      <c r="G186" s="297"/>
      <c r="H186" s="297"/>
      <c r="I186" s="297"/>
      <c r="J186" s="297"/>
      <c r="K186" s="297"/>
      <c r="L186" s="297"/>
      <c r="M186" s="297"/>
      <c r="N186" s="297"/>
      <c r="O186" s="297"/>
      <c r="P186" s="297"/>
      <c r="Q186" s="297"/>
      <c r="R186" s="297"/>
      <c r="S186" s="297"/>
      <c r="T186" s="297"/>
      <c r="U186" s="297"/>
      <c r="V186" s="297"/>
      <c r="W186" s="297"/>
      <c r="X186" s="297"/>
      <c r="Y186" s="297"/>
      <c r="Z186" s="297"/>
      <c r="AA186" s="297"/>
      <c r="AB186" s="297"/>
      <c r="AC186" s="297"/>
      <c r="AD186" s="297"/>
      <c r="AE186" s="297"/>
      <c r="AF186" s="297"/>
    </row>
    <row r="187" spans="1:32">
      <c r="A187" s="297"/>
      <c r="B187" s="297"/>
      <c r="C187" s="297"/>
      <c r="D187" s="297"/>
      <c r="E187" s="297"/>
      <c r="F187" s="297"/>
      <c r="G187" s="297"/>
      <c r="H187" s="297"/>
      <c r="I187" s="297"/>
      <c r="J187" s="297"/>
      <c r="K187" s="297"/>
      <c r="L187" s="297"/>
      <c r="M187" s="297"/>
      <c r="N187" s="297"/>
      <c r="O187" s="297"/>
      <c r="P187" s="297"/>
      <c r="Q187" s="297"/>
      <c r="R187" s="297"/>
      <c r="S187" s="297"/>
      <c r="T187" s="297"/>
      <c r="U187" s="297"/>
      <c r="V187" s="297"/>
      <c r="W187" s="297"/>
      <c r="X187" s="297"/>
      <c r="Y187" s="297"/>
      <c r="Z187" s="297"/>
      <c r="AA187" s="297"/>
      <c r="AB187" s="297"/>
      <c r="AC187" s="297"/>
      <c r="AD187" s="297"/>
      <c r="AE187" s="297"/>
      <c r="AF187" s="297"/>
    </row>
    <row r="188" spans="1:32">
      <c r="A188" s="297"/>
      <c r="B188" s="297"/>
      <c r="C188" s="297"/>
      <c r="D188" s="297"/>
      <c r="E188" s="297"/>
      <c r="F188" s="297"/>
      <c r="G188" s="297"/>
      <c r="H188" s="297"/>
      <c r="I188" s="297"/>
      <c r="J188" s="297"/>
      <c r="K188" s="297"/>
      <c r="L188" s="297"/>
      <c r="M188" s="297"/>
      <c r="N188" s="297"/>
      <c r="O188" s="297"/>
      <c r="P188" s="297"/>
      <c r="Q188" s="297"/>
      <c r="R188" s="297"/>
      <c r="S188" s="297"/>
      <c r="T188" s="297"/>
      <c r="U188" s="297"/>
      <c r="V188" s="297"/>
      <c r="W188" s="297"/>
      <c r="X188" s="297"/>
      <c r="Y188" s="297"/>
      <c r="Z188" s="297"/>
      <c r="AA188" s="297"/>
      <c r="AB188" s="297"/>
      <c r="AC188" s="297"/>
      <c r="AD188" s="297"/>
      <c r="AE188" s="297"/>
      <c r="AF188" s="297"/>
    </row>
    <row r="189" spans="1:32">
      <c r="A189" s="297"/>
      <c r="B189" s="297"/>
      <c r="C189" s="297"/>
      <c r="D189" s="297"/>
      <c r="E189" s="297"/>
      <c r="F189" s="297"/>
      <c r="G189" s="297"/>
      <c r="H189" s="297"/>
      <c r="I189" s="297"/>
      <c r="J189" s="297"/>
      <c r="K189" s="297"/>
      <c r="L189" s="297"/>
      <c r="M189" s="297"/>
      <c r="N189" s="297"/>
      <c r="O189" s="297"/>
      <c r="P189" s="297"/>
      <c r="Q189" s="297"/>
      <c r="R189" s="297"/>
      <c r="S189" s="297"/>
      <c r="T189" s="297"/>
      <c r="U189" s="297"/>
      <c r="V189" s="297"/>
      <c r="W189" s="297"/>
      <c r="X189" s="297"/>
      <c r="Y189" s="297"/>
      <c r="Z189" s="297"/>
      <c r="AA189" s="297"/>
      <c r="AB189" s="297"/>
      <c r="AC189" s="297"/>
      <c r="AD189" s="297"/>
      <c r="AE189" s="297"/>
      <c r="AF189" s="297"/>
    </row>
    <row r="190" spans="1:32">
      <c r="A190" s="297"/>
      <c r="B190" s="297"/>
      <c r="C190" s="297"/>
      <c r="D190" s="297"/>
      <c r="E190" s="297"/>
      <c r="F190" s="297"/>
      <c r="G190" s="297"/>
      <c r="H190" s="297"/>
      <c r="I190" s="297"/>
      <c r="J190" s="297"/>
      <c r="K190" s="297"/>
      <c r="L190" s="297"/>
      <c r="M190" s="297"/>
      <c r="N190" s="297"/>
      <c r="O190" s="297"/>
      <c r="P190" s="297"/>
      <c r="Q190" s="297"/>
      <c r="R190" s="297"/>
      <c r="S190" s="297"/>
      <c r="T190" s="297"/>
      <c r="U190" s="297"/>
      <c r="V190" s="297"/>
      <c r="W190" s="297"/>
      <c r="X190" s="297"/>
      <c r="Y190" s="297"/>
      <c r="Z190" s="297"/>
      <c r="AA190" s="297"/>
      <c r="AB190" s="297"/>
      <c r="AC190" s="297"/>
      <c r="AD190" s="297"/>
      <c r="AE190" s="297"/>
      <c r="AF190" s="297"/>
    </row>
    <row r="191" spans="1:32">
      <c r="A191" s="297"/>
      <c r="B191" s="297"/>
      <c r="C191" s="297"/>
      <c r="D191" s="297"/>
      <c r="E191" s="297"/>
      <c r="F191" s="297"/>
      <c r="G191" s="297"/>
      <c r="H191" s="297"/>
      <c r="I191" s="297"/>
      <c r="J191" s="297"/>
      <c r="K191" s="297"/>
      <c r="L191" s="297"/>
      <c r="M191" s="297"/>
      <c r="N191" s="297"/>
      <c r="O191" s="297"/>
      <c r="P191" s="297"/>
      <c r="Q191" s="297"/>
      <c r="R191" s="297"/>
      <c r="S191" s="297"/>
      <c r="T191" s="297"/>
      <c r="U191" s="297"/>
      <c r="V191" s="297"/>
      <c r="W191" s="297"/>
      <c r="X191" s="297"/>
      <c r="Y191" s="297"/>
      <c r="Z191" s="297"/>
      <c r="AA191" s="297"/>
      <c r="AB191" s="297"/>
      <c r="AC191" s="297"/>
      <c r="AD191" s="297"/>
      <c r="AE191" s="297"/>
      <c r="AF191" s="297"/>
    </row>
    <row r="192" spans="1:32">
      <c r="A192" s="297"/>
      <c r="B192" s="297"/>
      <c r="C192" s="297"/>
      <c r="D192" s="297"/>
      <c r="E192" s="297"/>
      <c r="F192" s="297"/>
      <c r="G192" s="297"/>
      <c r="H192" s="297"/>
      <c r="I192" s="297"/>
      <c r="J192" s="297"/>
      <c r="K192" s="297"/>
      <c r="L192" s="297"/>
      <c r="M192" s="297"/>
      <c r="N192" s="297"/>
      <c r="O192" s="297"/>
      <c r="P192" s="297"/>
      <c r="Q192" s="297"/>
      <c r="R192" s="297"/>
      <c r="S192" s="297"/>
      <c r="T192" s="297"/>
      <c r="U192" s="297"/>
      <c r="V192" s="297"/>
      <c r="W192" s="297"/>
      <c r="X192" s="297"/>
      <c r="Y192" s="297"/>
      <c r="Z192" s="297"/>
      <c r="AA192" s="297"/>
      <c r="AB192" s="297"/>
      <c r="AC192" s="297"/>
      <c r="AD192" s="297"/>
      <c r="AE192" s="297"/>
      <c r="AF192" s="297"/>
    </row>
    <row r="193" spans="1:32">
      <c r="A193" s="297"/>
      <c r="B193" s="297"/>
      <c r="C193" s="297"/>
      <c r="D193" s="297"/>
      <c r="E193" s="297"/>
      <c r="F193" s="297"/>
      <c r="G193" s="297"/>
      <c r="H193" s="297"/>
      <c r="I193" s="297"/>
      <c r="J193" s="297"/>
      <c r="K193" s="297"/>
      <c r="L193" s="297"/>
      <c r="M193" s="297"/>
      <c r="N193" s="297"/>
      <c r="O193" s="297"/>
      <c r="P193" s="297"/>
      <c r="Q193" s="297"/>
      <c r="R193" s="297"/>
      <c r="S193" s="297"/>
      <c r="T193" s="297"/>
      <c r="U193" s="297"/>
      <c r="V193" s="297"/>
      <c r="W193" s="297"/>
      <c r="X193" s="297"/>
      <c r="Y193" s="297"/>
      <c r="Z193" s="297"/>
      <c r="AA193" s="297"/>
      <c r="AB193" s="297"/>
      <c r="AC193" s="297"/>
      <c r="AD193" s="297"/>
      <c r="AE193" s="297"/>
      <c r="AF193" s="297"/>
    </row>
    <row r="194" spans="1:32">
      <c r="A194" s="297"/>
      <c r="B194" s="297"/>
      <c r="C194" s="297"/>
      <c r="D194" s="297"/>
      <c r="E194" s="297"/>
      <c r="F194" s="297"/>
      <c r="G194" s="297"/>
      <c r="H194" s="297"/>
      <c r="I194" s="297"/>
      <c r="J194" s="297"/>
      <c r="K194" s="297"/>
      <c r="L194" s="297"/>
      <c r="M194" s="297"/>
      <c r="N194" s="297"/>
      <c r="O194" s="297"/>
      <c r="P194" s="297"/>
      <c r="Q194" s="297"/>
      <c r="R194" s="297"/>
      <c r="S194" s="297"/>
      <c r="T194" s="297"/>
      <c r="U194" s="297"/>
      <c r="V194" s="297"/>
      <c r="W194" s="297"/>
      <c r="X194" s="297"/>
      <c r="Y194" s="297"/>
      <c r="Z194" s="297"/>
      <c r="AA194" s="297"/>
      <c r="AB194" s="297"/>
      <c r="AC194" s="297"/>
      <c r="AD194" s="297"/>
      <c r="AE194" s="297"/>
      <c r="AF194" s="297"/>
    </row>
    <row r="195" spans="1:32">
      <c r="A195" s="297"/>
      <c r="B195" s="297"/>
      <c r="C195" s="297"/>
      <c r="D195" s="297"/>
      <c r="E195" s="297"/>
      <c r="F195" s="297"/>
      <c r="G195" s="297"/>
      <c r="H195" s="297"/>
      <c r="I195" s="297"/>
      <c r="J195" s="297"/>
      <c r="K195" s="297"/>
      <c r="L195" s="297"/>
      <c r="M195" s="297"/>
      <c r="N195" s="297"/>
      <c r="O195" s="297"/>
      <c r="P195" s="297"/>
      <c r="Q195" s="297"/>
      <c r="R195" s="297"/>
      <c r="S195" s="297"/>
      <c r="T195" s="297"/>
      <c r="U195" s="297"/>
      <c r="V195" s="297"/>
      <c r="W195" s="297"/>
      <c r="X195" s="297"/>
      <c r="Y195" s="297"/>
      <c r="Z195" s="297"/>
      <c r="AA195" s="297"/>
      <c r="AB195" s="297"/>
      <c r="AC195" s="297"/>
      <c r="AD195" s="297"/>
      <c r="AE195" s="297"/>
      <c r="AF195" s="297"/>
    </row>
    <row r="196" spans="1:32">
      <c r="A196" s="297"/>
      <c r="B196" s="297"/>
      <c r="C196" s="297"/>
      <c r="D196" s="297"/>
      <c r="E196" s="297"/>
      <c r="F196" s="297"/>
      <c r="G196" s="297"/>
      <c r="H196" s="297"/>
      <c r="I196" s="297"/>
      <c r="J196" s="297"/>
      <c r="K196" s="297"/>
      <c r="L196" s="297"/>
      <c r="M196" s="297"/>
      <c r="N196" s="297"/>
      <c r="O196" s="297"/>
      <c r="P196" s="297"/>
      <c r="Q196" s="297"/>
      <c r="R196" s="297"/>
      <c r="S196" s="297"/>
      <c r="T196" s="297"/>
      <c r="U196" s="297"/>
      <c r="V196" s="297"/>
      <c r="W196" s="297"/>
      <c r="X196" s="297"/>
      <c r="Y196" s="297"/>
      <c r="Z196" s="297"/>
      <c r="AA196" s="297"/>
      <c r="AB196" s="297"/>
      <c r="AC196" s="297"/>
      <c r="AD196" s="297"/>
      <c r="AE196" s="297"/>
      <c r="AF196" s="297"/>
    </row>
    <row r="197" spans="1:32">
      <c r="A197" s="297"/>
      <c r="B197" s="297"/>
      <c r="C197" s="297"/>
      <c r="D197" s="297"/>
      <c r="E197" s="297"/>
      <c r="F197" s="297"/>
      <c r="G197" s="297"/>
      <c r="H197" s="297"/>
      <c r="I197" s="297"/>
      <c r="J197" s="297"/>
      <c r="K197" s="297"/>
      <c r="L197" s="297"/>
      <c r="M197" s="297"/>
      <c r="N197" s="297"/>
      <c r="O197" s="297"/>
      <c r="P197" s="297"/>
      <c r="Q197" s="297"/>
      <c r="R197" s="297"/>
      <c r="S197" s="297"/>
      <c r="T197" s="297"/>
      <c r="U197" s="297"/>
      <c r="V197" s="297"/>
      <c r="W197" s="297"/>
      <c r="X197" s="297"/>
      <c r="Y197" s="297"/>
      <c r="Z197" s="297"/>
      <c r="AA197" s="297"/>
      <c r="AB197" s="297"/>
      <c r="AC197" s="297"/>
      <c r="AD197" s="297"/>
      <c r="AE197" s="297"/>
      <c r="AF197" s="297"/>
    </row>
    <row r="198" spans="1:32">
      <c r="A198" s="297"/>
      <c r="B198" s="297"/>
      <c r="C198" s="297"/>
      <c r="D198" s="297"/>
      <c r="E198" s="297"/>
      <c r="F198" s="297"/>
      <c r="G198" s="297"/>
      <c r="H198" s="297"/>
      <c r="I198" s="297"/>
      <c r="J198" s="297"/>
      <c r="K198" s="297"/>
      <c r="L198" s="297"/>
      <c r="M198" s="297"/>
      <c r="N198" s="297"/>
      <c r="O198" s="297"/>
      <c r="P198" s="297"/>
      <c r="Q198" s="297"/>
      <c r="R198" s="297"/>
      <c r="S198" s="297"/>
      <c r="T198" s="297"/>
      <c r="U198" s="297"/>
      <c r="V198" s="297"/>
      <c r="W198" s="297"/>
      <c r="X198" s="297"/>
      <c r="Y198" s="297"/>
      <c r="Z198" s="297"/>
      <c r="AA198" s="297"/>
      <c r="AB198" s="297"/>
      <c r="AC198" s="297"/>
      <c r="AD198" s="297"/>
      <c r="AE198" s="297"/>
      <c r="AF198" s="297"/>
    </row>
    <row r="199" spans="1:32">
      <c r="A199" s="297"/>
      <c r="B199" s="297"/>
      <c r="C199" s="297"/>
      <c r="D199" s="297"/>
      <c r="E199" s="297"/>
      <c r="F199" s="297"/>
      <c r="G199" s="297"/>
      <c r="H199" s="297"/>
      <c r="I199" s="297"/>
      <c r="J199" s="297"/>
      <c r="K199" s="297"/>
      <c r="L199" s="297"/>
      <c r="M199" s="297"/>
      <c r="N199" s="297"/>
      <c r="O199" s="297"/>
      <c r="P199" s="297"/>
      <c r="Q199" s="297"/>
      <c r="R199" s="297"/>
      <c r="S199" s="297"/>
      <c r="T199" s="297"/>
      <c r="U199" s="297"/>
      <c r="V199" s="297"/>
      <c r="W199" s="297"/>
      <c r="X199" s="297"/>
      <c r="Y199" s="297"/>
      <c r="Z199" s="297"/>
      <c r="AA199" s="297"/>
      <c r="AB199" s="297"/>
      <c r="AC199" s="297"/>
      <c r="AD199" s="297"/>
      <c r="AE199" s="297"/>
      <c r="AF199" s="297"/>
    </row>
    <row r="200" spans="1:32">
      <c r="A200" s="297"/>
      <c r="B200" s="297"/>
      <c r="C200" s="297"/>
      <c r="D200" s="297"/>
      <c r="E200" s="297"/>
      <c r="F200" s="297"/>
      <c r="G200" s="297"/>
      <c r="H200" s="297"/>
      <c r="I200" s="297"/>
      <c r="J200" s="297"/>
      <c r="K200" s="297"/>
      <c r="L200" s="297"/>
      <c r="M200" s="297"/>
      <c r="N200" s="297"/>
      <c r="O200" s="297"/>
      <c r="P200" s="297"/>
      <c r="Q200" s="297"/>
      <c r="R200" s="297"/>
      <c r="S200" s="297"/>
      <c r="T200" s="297"/>
      <c r="U200" s="297"/>
      <c r="V200" s="297"/>
      <c r="W200" s="297"/>
      <c r="X200" s="297"/>
      <c r="Y200" s="297"/>
      <c r="Z200" s="297"/>
      <c r="AA200" s="297"/>
      <c r="AB200" s="297"/>
      <c r="AC200" s="297"/>
      <c r="AD200" s="297"/>
      <c r="AE200" s="297"/>
      <c r="AF200" s="297"/>
    </row>
    <row r="201" spans="1:32">
      <c r="A201" s="297"/>
      <c r="B201" s="297"/>
      <c r="C201" s="297"/>
      <c r="D201" s="297"/>
      <c r="E201" s="297"/>
      <c r="F201" s="297"/>
      <c r="G201" s="297"/>
      <c r="H201" s="297"/>
      <c r="I201" s="297"/>
      <c r="J201" s="297"/>
      <c r="K201" s="297"/>
      <c r="L201" s="297"/>
      <c r="M201" s="297"/>
      <c r="N201" s="297"/>
      <c r="O201" s="297"/>
      <c r="P201" s="297"/>
      <c r="Q201" s="297"/>
      <c r="R201" s="297"/>
      <c r="S201" s="297"/>
      <c r="T201" s="297"/>
      <c r="U201" s="297"/>
      <c r="V201" s="297"/>
      <c r="W201" s="297"/>
      <c r="X201" s="297"/>
      <c r="Y201" s="297"/>
      <c r="Z201" s="297"/>
      <c r="AA201" s="297"/>
      <c r="AB201" s="297"/>
      <c r="AC201" s="297"/>
      <c r="AD201" s="297"/>
      <c r="AE201" s="297"/>
      <c r="AF201" s="297"/>
    </row>
    <row r="202" spans="1:32">
      <c r="A202" s="297"/>
      <c r="B202" s="297"/>
      <c r="C202" s="297"/>
      <c r="D202" s="297"/>
      <c r="E202" s="297"/>
      <c r="F202" s="297"/>
      <c r="G202" s="297"/>
      <c r="H202" s="297"/>
      <c r="I202" s="297"/>
      <c r="J202" s="297"/>
      <c r="K202" s="297"/>
      <c r="L202" s="297"/>
      <c r="M202" s="297"/>
      <c r="N202" s="297"/>
      <c r="O202" s="297"/>
      <c r="P202" s="297"/>
      <c r="Q202" s="297"/>
      <c r="R202" s="297"/>
      <c r="S202" s="297"/>
      <c r="T202" s="297"/>
      <c r="U202" s="297"/>
      <c r="V202" s="297"/>
      <c r="W202" s="297"/>
      <c r="X202" s="297"/>
      <c r="Y202" s="297"/>
      <c r="Z202" s="297"/>
      <c r="AA202" s="297"/>
      <c r="AB202" s="297"/>
      <c r="AC202" s="297"/>
      <c r="AD202" s="297"/>
      <c r="AE202" s="297"/>
      <c r="AF202" s="297"/>
    </row>
    <row r="203" spans="1:32">
      <c r="A203" s="297"/>
      <c r="B203" s="297"/>
      <c r="C203" s="297"/>
      <c r="D203" s="297"/>
      <c r="E203" s="297"/>
      <c r="F203" s="297"/>
      <c r="G203" s="297"/>
      <c r="H203" s="297"/>
      <c r="I203" s="297"/>
      <c r="J203" s="297"/>
      <c r="K203" s="297"/>
      <c r="L203" s="297"/>
      <c r="M203" s="297"/>
      <c r="N203" s="297"/>
      <c r="O203" s="297"/>
      <c r="P203" s="297"/>
      <c r="Q203" s="297"/>
      <c r="R203" s="297"/>
      <c r="S203" s="297"/>
      <c r="T203" s="297"/>
      <c r="U203" s="297"/>
      <c r="V203" s="297"/>
      <c r="W203" s="297"/>
      <c r="X203" s="297"/>
      <c r="Y203" s="297"/>
      <c r="Z203" s="297"/>
      <c r="AA203" s="297"/>
      <c r="AB203" s="297"/>
      <c r="AC203" s="297"/>
      <c r="AD203" s="297"/>
      <c r="AE203" s="297"/>
      <c r="AF203" s="297"/>
    </row>
    <row r="204" spans="1:32">
      <c r="A204" s="297"/>
      <c r="B204" s="297"/>
      <c r="C204" s="297"/>
      <c r="D204" s="297"/>
      <c r="E204" s="297"/>
      <c r="F204" s="297"/>
      <c r="G204" s="297"/>
      <c r="H204" s="297"/>
      <c r="I204" s="297"/>
      <c r="J204" s="297"/>
      <c r="K204" s="297"/>
      <c r="L204" s="297"/>
      <c r="M204" s="297"/>
      <c r="N204" s="297"/>
      <c r="O204" s="297"/>
      <c r="P204" s="297"/>
      <c r="Q204" s="297"/>
      <c r="R204" s="297"/>
      <c r="S204" s="297"/>
      <c r="T204" s="297"/>
      <c r="U204" s="297"/>
      <c r="V204" s="297"/>
      <c r="W204" s="297"/>
      <c r="X204" s="297"/>
      <c r="Y204" s="297"/>
      <c r="Z204" s="297"/>
      <c r="AA204" s="297"/>
      <c r="AB204" s="297"/>
      <c r="AC204" s="297"/>
      <c r="AD204" s="297"/>
      <c r="AE204" s="297"/>
      <c r="AF204" s="297"/>
    </row>
    <row r="205" spans="1:32">
      <c r="A205" s="297"/>
      <c r="B205" s="297"/>
      <c r="C205" s="297"/>
      <c r="D205" s="297"/>
      <c r="E205" s="297"/>
      <c r="F205" s="297"/>
      <c r="G205" s="297"/>
      <c r="H205" s="297"/>
      <c r="I205" s="297"/>
      <c r="J205" s="297"/>
      <c r="K205" s="297"/>
      <c r="L205" s="297"/>
      <c r="M205" s="297"/>
      <c r="N205" s="297"/>
      <c r="O205" s="297"/>
      <c r="P205" s="297"/>
      <c r="Q205" s="297"/>
      <c r="R205" s="297"/>
      <c r="S205" s="297"/>
      <c r="T205" s="297"/>
      <c r="U205" s="297"/>
      <c r="V205" s="297"/>
      <c r="W205" s="297"/>
      <c r="X205" s="297"/>
      <c r="Y205" s="297"/>
      <c r="Z205" s="297"/>
      <c r="AA205" s="297"/>
      <c r="AB205" s="297"/>
      <c r="AC205" s="297"/>
      <c r="AD205" s="297"/>
      <c r="AE205" s="297"/>
      <c r="AF205" s="297"/>
    </row>
    <row r="206" spans="1:32">
      <c r="A206" s="297"/>
      <c r="B206" s="297"/>
      <c r="C206" s="297"/>
      <c r="D206" s="297"/>
      <c r="E206" s="297"/>
      <c r="F206" s="297"/>
      <c r="G206" s="297"/>
      <c r="H206" s="297"/>
      <c r="I206" s="297"/>
      <c r="J206" s="297"/>
      <c r="K206" s="297"/>
      <c r="L206" s="297"/>
      <c r="M206" s="297"/>
      <c r="N206" s="297"/>
      <c r="O206" s="297"/>
      <c r="P206" s="297"/>
      <c r="Q206" s="297"/>
      <c r="R206" s="297"/>
      <c r="S206" s="297"/>
      <c r="T206" s="297"/>
      <c r="U206" s="297"/>
      <c r="V206" s="297"/>
      <c r="W206" s="297"/>
      <c r="X206" s="297"/>
      <c r="Y206" s="297"/>
      <c r="Z206" s="297"/>
      <c r="AA206" s="297"/>
      <c r="AB206" s="297"/>
      <c r="AC206" s="297"/>
      <c r="AD206" s="297"/>
      <c r="AE206" s="297"/>
      <c r="AF206" s="297"/>
    </row>
    <row r="207" spans="1:32">
      <c r="A207" s="297"/>
      <c r="B207" s="297"/>
      <c r="C207" s="297"/>
      <c r="D207" s="297"/>
      <c r="E207" s="297"/>
      <c r="F207" s="297"/>
      <c r="G207" s="297"/>
      <c r="H207" s="297"/>
      <c r="I207" s="297"/>
      <c r="J207" s="297"/>
      <c r="K207" s="297"/>
      <c r="L207" s="297"/>
      <c r="M207" s="297"/>
      <c r="N207" s="297"/>
      <c r="O207" s="297"/>
      <c r="P207" s="297"/>
      <c r="Q207" s="297"/>
      <c r="R207" s="297"/>
      <c r="S207" s="297"/>
      <c r="T207" s="297"/>
      <c r="U207" s="297"/>
      <c r="V207" s="297"/>
      <c r="W207" s="297"/>
      <c r="X207" s="297"/>
      <c r="Y207" s="297"/>
      <c r="Z207" s="297"/>
      <c r="AA207" s="297"/>
      <c r="AB207" s="297"/>
      <c r="AC207" s="297"/>
      <c r="AD207" s="297"/>
      <c r="AE207" s="297"/>
      <c r="AF207" s="297"/>
    </row>
    <row r="208" spans="1:32">
      <c r="A208" s="297"/>
      <c r="B208" s="297"/>
      <c r="C208" s="297"/>
      <c r="D208" s="297"/>
      <c r="E208" s="297"/>
      <c r="F208" s="297"/>
      <c r="G208" s="297"/>
      <c r="H208" s="297"/>
      <c r="I208" s="297"/>
      <c r="J208" s="297"/>
      <c r="K208" s="297"/>
      <c r="L208" s="297"/>
      <c r="M208" s="297"/>
      <c r="N208" s="297"/>
      <c r="O208" s="297"/>
      <c r="P208" s="297"/>
      <c r="Q208" s="297"/>
      <c r="R208" s="297"/>
      <c r="S208" s="297"/>
      <c r="T208" s="297"/>
      <c r="U208" s="297"/>
      <c r="V208" s="297"/>
      <c r="W208" s="297"/>
      <c r="X208" s="297"/>
      <c r="Y208" s="297"/>
      <c r="Z208" s="297"/>
      <c r="AA208" s="297"/>
      <c r="AB208" s="297"/>
      <c r="AC208" s="297"/>
      <c r="AD208" s="297"/>
      <c r="AE208" s="297"/>
      <c r="AF208" s="297"/>
    </row>
    <row r="209" spans="1:32">
      <c r="A209" s="297"/>
      <c r="B209" s="297"/>
      <c r="C209" s="297"/>
      <c r="D209" s="297"/>
      <c r="E209" s="297"/>
      <c r="F209" s="297"/>
      <c r="G209" s="297"/>
      <c r="H209" s="297"/>
      <c r="I209" s="297"/>
      <c r="J209" s="297"/>
      <c r="K209" s="297"/>
      <c r="L209" s="297"/>
      <c r="M209" s="297"/>
      <c r="N209" s="297"/>
      <c r="O209" s="297"/>
      <c r="P209" s="297"/>
      <c r="Q209" s="297"/>
      <c r="R209" s="297"/>
      <c r="S209" s="297"/>
      <c r="T209" s="297"/>
      <c r="U209" s="297"/>
      <c r="V209" s="297"/>
      <c r="W209" s="297"/>
      <c r="X209" s="297"/>
      <c r="Y209" s="297"/>
      <c r="Z209" s="297"/>
      <c r="AA209" s="297"/>
      <c r="AB209" s="297"/>
      <c r="AC209" s="297"/>
      <c r="AD209" s="297"/>
      <c r="AE209" s="297"/>
      <c r="AF209" s="297"/>
    </row>
    <row r="210" spans="1:32">
      <c r="A210" s="297"/>
      <c r="B210" s="297"/>
      <c r="C210" s="297"/>
      <c r="D210" s="297"/>
      <c r="E210" s="297"/>
      <c r="F210" s="297"/>
      <c r="G210" s="297"/>
      <c r="H210" s="297"/>
      <c r="I210" s="297"/>
      <c r="J210" s="297"/>
      <c r="K210" s="297"/>
      <c r="L210" s="297"/>
      <c r="M210" s="297"/>
      <c r="N210" s="297"/>
      <c r="O210" s="297"/>
      <c r="P210" s="297"/>
      <c r="Q210" s="297"/>
      <c r="R210" s="297"/>
      <c r="S210" s="297"/>
      <c r="T210" s="297"/>
      <c r="U210" s="297"/>
      <c r="V210" s="297"/>
      <c r="W210" s="297"/>
      <c r="X210" s="297"/>
      <c r="Y210" s="297"/>
      <c r="Z210" s="297"/>
      <c r="AA210" s="297"/>
      <c r="AB210" s="297"/>
      <c r="AC210" s="297"/>
      <c r="AD210" s="297"/>
      <c r="AE210" s="297"/>
      <c r="AF210" s="297"/>
    </row>
    <row r="211" spans="1:32">
      <c r="A211" s="297"/>
      <c r="B211" s="297"/>
      <c r="C211" s="297"/>
      <c r="D211" s="297"/>
      <c r="E211" s="297"/>
      <c r="F211" s="297"/>
      <c r="G211" s="297"/>
      <c r="H211" s="297"/>
      <c r="I211" s="297"/>
      <c r="J211" s="297"/>
      <c r="K211" s="297"/>
      <c r="L211" s="297"/>
      <c r="M211" s="297"/>
      <c r="N211" s="297"/>
      <c r="O211" s="297"/>
      <c r="P211" s="297"/>
      <c r="Q211" s="297"/>
      <c r="R211" s="297"/>
      <c r="S211" s="297"/>
      <c r="T211" s="297"/>
      <c r="U211" s="297"/>
      <c r="V211" s="297"/>
      <c r="W211" s="297"/>
      <c r="X211" s="297"/>
      <c r="Y211" s="297"/>
      <c r="Z211" s="297"/>
      <c r="AA211" s="297"/>
      <c r="AB211" s="297"/>
      <c r="AC211" s="297"/>
      <c r="AD211" s="297"/>
      <c r="AE211" s="297"/>
      <c r="AF211" s="297"/>
    </row>
    <row r="212" spans="1:32">
      <c r="A212" s="297"/>
      <c r="B212" s="297"/>
      <c r="C212" s="297"/>
      <c r="D212" s="297"/>
      <c r="E212" s="297"/>
      <c r="F212" s="297"/>
      <c r="G212" s="297"/>
      <c r="H212" s="297"/>
      <c r="I212" s="297"/>
      <c r="J212" s="297"/>
      <c r="K212" s="297"/>
      <c r="L212" s="297"/>
      <c r="M212" s="297"/>
      <c r="N212" s="297"/>
      <c r="O212" s="297"/>
      <c r="P212" s="297"/>
      <c r="Q212" s="297"/>
      <c r="R212" s="297"/>
      <c r="S212" s="297"/>
      <c r="T212" s="297"/>
      <c r="U212" s="297"/>
      <c r="V212" s="297"/>
      <c r="W212" s="297"/>
      <c r="X212" s="297"/>
      <c r="Y212" s="297"/>
      <c r="Z212" s="297"/>
      <c r="AA212" s="297"/>
      <c r="AB212" s="297"/>
      <c r="AC212" s="297"/>
      <c r="AD212" s="297"/>
      <c r="AE212" s="297"/>
      <c r="AF212" s="297"/>
    </row>
    <row r="213" spans="1:32">
      <c r="A213" s="297"/>
      <c r="B213" s="297"/>
      <c r="C213" s="297"/>
      <c r="D213" s="297"/>
      <c r="E213" s="297"/>
      <c r="F213" s="297"/>
      <c r="G213" s="297"/>
      <c r="H213" s="297"/>
      <c r="I213" s="297"/>
      <c r="J213" s="297"/>
      <c r="K213" s="297"/>
      <c r="L213" s="297"/>
      <c r="M213" s="297"/>
      <c r="N213" s="297"/>
      <c r="O213" s="297"/>
      <c r="P213" s="297"/>
      <c r="Q213" s="297"/>
      <c r="R213" s="297"/>
      <c r="S213" s="297"/>
      <c r="T213" s="297"/>
      <c r="U213" s="297"/>
      <c r="V213" s="297"/>
      <c r="W213" s="297"/>
      <c r="X213" s="297"/>
      <c r="Y213" s="297"/>
      <c r="Z213" s="297"/>
      <c r="AA213" s="297"/>
      <c r="AB213" s="297"/>
      <c r="AC213" s="297"/>
      <c r="AD213" s="297"/>
      <c r="AE213" s="297"/>
      <c r="AF213" s="297"/>
    </row>
    <row r="214" spans="1:32">
      <c r="A214" s="297"/>
      <c r="B214" s="297"/>
      <c r="C214" s="297"/>
      <c r="D214" s="297"/>
      <c r="E214" s="297"/>
      <c r="F214" s="297"/>
      <c r="G214" s="297"/>
      <c r="H214" s="297"/>
      <c r="I214" s="297"/>
      <c r="J214" s="297"/>
      <c r="K214" s="297"/>
      <c r="L214" s="297"/>
      <c r="M214" s="297"/>
      <c r="N214" s="297"/>
      <c r="O214" s="297"/>
      <c r="P214" s="297"/>
      <c r="Q214" s="297"/>
      <c r="R214" s="297"/>
      <c r="S214" s="297"/>
      <c r="T214" s="297"/>
      <c r="U214" s="297"/>
      <c r="V214" s="297"/>
      <c r="W214" s="297"/>
      <c r="X214" s="297"/>
      <c r="Y214" s="297"/>
      <c r="Z214" s="297"/>
      <c r="AA214" s="297"/>
      <c r="AB214" s="297"/>
      <c r="AC214" s="297"/>
      <c r="AD214" s="297"/>
      <c r="AE214" s="297"/>
      <c r="AF214" s="297"/>
    </row>
    <row r="215" spans="1:32">
      <c r="A215" s="297"/>
      <c r="B215" s="297"/>
      <c r="C215" s="297"/>
      <c r="D215" s="297"/>
      <c r="E215" s="297"/>
      <c r="F215" s="297"/>
      <c r="G215" s="297"/>
      <c r="H215" s="297"/>
      <c r="I215" s="297"/>
      <c r="J215" s="297"/>
      <c r="K215" s="297"/>
      <c r="L215" s="297"/>
      <c r="M215" s="297"/>
      <c r="N215" s="297"/>
      <c r="O215" s="297"/>
      <c r="P215" s="297"/>
      <c r="Q215" s="297"/>
      <c r="R215" s="297"/>
      <c r="S215" s="297"/>
      <c r="T215" s="297"/>
      <c r="U215" s="297"/>
      <c r="V215" s="297"/>
      <c r="W215" s="297"/>
      <c r="X215" s="297"/>
      <c r="Y215" s="297"/>
      <c r="Z215" s="297"/>
      <c r="AA215" s="297"/>
      <c r="AB215" s="297"/>
      <c r="AC215" s="297"/>
      <c r="AD215" s="297"/>
      <c r="AE215" s="297"/>
      <c r="AF215" s="297"/>
    </row>
    <row r="216" spans="1:32">
      <c r="A216" s="297"/>
      <c r="B216" s="297"/>
      <c r="C216" s="297"/>
      <c r="D216" s="297"/>
      <c r="E216" s="297"/>
      <c r="F216" s="297"/>
      <c r="G216" s="297"/>
      <c r="H216" s="297"/>
      <c r="I216" s="297"/>
      <c r="J216" s="297"/>
      <c r="K216" s="297"/>
      <c r="L216" s="297"/>
      <c r="M216" s="297"/>
      <c r="N216" s="297"/>
      <c r="O216" s="297"/>
      <c r="P216" s="297"/>
      <c r="Q216" s="297"/>
      <c r="R216" s="297"/>
      <c r="S216" s="297"/>
      <c r="T216" s="297"/>
      <c r="U216" s="297"/>
      <c r="V216" s="297"/>
      <c r="W216" s="297"/>
      <c r="X216" s="297"/>
      <c r="Y216" s="297"/>
      <c r="Z216" s="297"/>
      <c r="AA216" s="297"/>
      <c r="AB216" s="297"/>
      <c r="AC216" s="297"/>
      <c r="AD216" s="297"/>
      <c r="AE216" s="297"/>
      <c r="AF216" s="297"/>
    </row>
    <row r="217" spans="1:32">
      <c r="A217" s="297"/>
      <c r="B217" s="297"/>
      <c r="C217" s="297"/>
      <c r="D217" s="297"/>
      <c r="E217" s="297"/>
      <c r="F217" s="297"/>
      <c r="G217" s="297"/>
      <c r="H217" s="297"/>
      <c r="I217" s="297"/>
      <c r="J217" s="297"/>
      <c r="K217" s="297"/>
      <c r="L217" s="297"/>
      <c r="M217" s="297"/>
      <c r="N217" s="297"/>
      <c r="O217" s="297"/>
      <c r="P217" s="297"/>
      <c r="Q217" s="297"/>
      <c r="R217" s="297"/>
      <c r="S217" s="297"/>
      <c r="T217" s="297"/>
      <c r="U217" s="297"/>
      <c r="V217" s="297"/>
      <c r="W217" s="297"/>
      <c r="X217" s="297"/>
      <c r="Y217" s="297"/>
      <c r="Z217" s="297"/>
      <c r="AA217" s="297"/>
      <c r="AB217" s="297"/>
      <c r="AC217" s="297"/>
      <c r="AD217" s="297"/>
      <c r="AE217" s="297"/>
      <c r="AF217" s="297"/>
    </row>
    <row r="218" spans="1:32">
      <c r="A218" s="297"/>
      <c r="B218" s="297"/>
      <c r="C218" s="297"/>
      <c r="D218" s="297"/>
      <c r="E218" s="297"/>
      <c r="F218" s="297"/>
      <c r="G218" s="297"/>
      <c r="H218" s="297"/>
      <c r="I218" s="297"/>
      <c r="J218" s="297"/>
      <c r="K218" s="297"/>
      <c r="L218" s="297"/>
      <c r="M218" s="297"/>
      <c r="N218" s="297"/>
      <c r="O218" s="297"/>
      <c r="P218" s="297"/>
      <c r="Q218" s="297"/>
      <c r="R218" s="297"/>
      <c r="S218" s="297"/>
      <c r="T218" s="297"/>
      <c r="U218" s="297"/>
      <c r="V218" s="297"/>
      <c r="W218" s="297"/>
      <c r="X218" s="297"/>
      <c r="Y218" s="297"/>
      <c r="Z218" s="297"/>
      <c r="AA218" s="297"/>
      <c r="AB218" s="297"/>
      <c r="AC218" s="297"/>
      <c r="AD218" s="297"/>
      <c r="AE218" s="297"/>
      <c r="AF218" s="297"/>
    </row>
    <row r="219" spans="1:32">
      <c r="A219" s="297"/>
      <c r="B219" s="297"/>
      <c r="C219" s="297"/>
      <c r="D219" s="297"/>
      <c r="E219" s="297"/>
      <c r="F219" s="297"/>
      <c r="G219" s="297"/>
      <c r="H219" s="297"/>
      <c r="I219" s="297"/>
      <c r="J219" s="297"/>
      <c r="K219" s="297"/>
      <c r="L219" s="297"/>
      <c r="M219" s="297"/>
      <c r="N219" s="297"/>
      <c r="O219" s="297"/>
      <c r="P219" s="297"/>
      <c r="Q219" s="297"/>
      <c r="R219" s="297"/>
      <c r="S219" s="297"/>
      <c r="T219" s="297"/>
      <c r="U219" s="297"/>
      <c r="V219" s="297"/>
      <c r="W219" s="297"/>
      <c r="X219" s="297"/>
      <c r="Y219" s="297"/>
      <c r="Z219" s="297"/>
      <c r="AA219" s="297"/>
      <c r="AB219" s="297"/>
      <c r="AC219" s="297"/>
      <c r="AD219" s="297"/>
      <c r="AE219" s="297"/>
      <c r="AF219" s="297"/>
    </row>
    <row r="220" spans="1:32">
      <c r="A220" s="297"/>
      <c r="B220" s="297"/>
      <c r="C220" s="297"/>
      <c r="D220" s="297"/>
      <c r="E220" s="297"/>
      <c r="F220" s="297"/>
      <c r="G220" s="297"/>
      <c r="H220" s="297"/>
      <c r="I220" s="297"/>
      <c r="J220" s="297"/>
      <c r="K220" s="297"/>
      <c r="L220" s="297"/>
      <c r="M220" s="297"/>
      <c r="N220" s="297"/>
      <c r="O220" s="297"/>
      <c r="P220" s="297"/>
      <c r="Q220" s="297"/>
      <c r="R220" s="297"/>
      <c r="S220" s="297"/>
      <c r="T220" s="297"/>
      <c r="U220" s="297"/>
      <c r="V220" s="297"/>
      <c r="W220" s="297"/>
      <c r="X220" s="297"/>
      <c r="Y220" s="297"/>
      <c r="Z220" s="297"/>
      <c r="AA220" s="297"/>
      <c r="AB220" s="297"/>
      <c r="AC220" s="297"/>
      <c r="AD220" s="297"/>
      <c r="AE220" s="297"/>
      <c r="AF220" s="297"/>
    </row>
    <row r="221" spans="1:32">
      <c r="A221" s="297"/>
      <c r="B221" s="297"/>
      <c r="C221" s="297"/>
      <c r="D221" s="297"/>
      <c r="E221" s="297"/>
      <c r="F221" s="297"/>
      <c r="G221" s="297"/>
      <c r="H221" s="297"/>
      <c r="I221" s="297"/>
      <c r="J221" s="297"/>
      <c r="K221" s="297"/>
      <c r="L221" s="297"/>
      <c r="M221" s="297"/>
      <c r="N221" s="297"/>
      <c r="O221" s="297"/>
      <c r="P221" s="297"/>
      <c r="Q221" s="297"/>
      <c r="R221" s="297"/>
      <c r="S221" s="297"/>
      <c r="T221" s="297"/>
      <c r="U221" s="297"/>
      <c r="V221" s="297"/>
      <c r="W221" s="297"/>
      <c r="X221" s="297"/>
      <c r="Y221" s="297"/>
      <c r="Z221" s="297"/>
      <c r="AA221" s="297"/>
      <c r="AB221" s="297"/>
      <c r="AC221" s="297"/>
      <c r="AD221" s="297"/>
      <c r="AE221" s="297"/>
      <c r="AF221" s="297"/>
    </row>
    <row r="222" spans="1:32">
      <c r="A222" s="297"/>
      <c r="B222" s="297"/>
      <c r="C222" s="297"/>
      <c r="D222" s="297"/>
      <c r="E222" s="297"/>
      <c r="F222" s="297"/>
      <c r="G222" s="297"/>
      <c r="H222" s="297"/>
      <c r="I222" s="297"/>
      <c r="J222" s="297"/>
      <c r="K222" s="297"/>
      <c r="L222" s="297"/>
      <c r="M222" s="297"/>
      <c r="N222" s="297"/>
      <c r="O222" s="297"/>
      <c r="P222" s="297"/>
      <c r="Q222" s="297"/>
      <c r="R222" s="297"/>
      <c r="S222" s="297"/>
      <c r="T222" s="297"/>
      <c r="U222" s="297"/>
      <c r="V222" s="297"/>
      <c r="W222" s="297"/>
      <c r="X222" s="297"/>
      <c r="Y222" s="297"/>
      <c r="Z222" s="297"/>
      <c r="AA222" s="297"/>
      <c r="AB222" s="297"/>
      <c r="AC222" s="297"/>
      <c r="AD222" s="297"/>
      <c r="AE222" s="297"/>
      <c r="AF222" s="297"/>
    </row>
    <row r="223" spans="1:32">
      <c r="A223" s="297"/>
      <c r="B223" s="297"/>
      <c r="C223" s="297"/>
      <c r="D223" s="297"/>
      <c r="E223" s="297"/>
      <c r="F223" s="297"/>
      <c r="G223" s="297"/>
      <c r="H223" s="297"/>
      <c r="I223" s="297"/>
      <c r="J223" s="297"/>
      <c r="K223" s="297"/>
      <c r="L223" s="297"/>
      <c r="M223" s="297"/>
      <c r="N223" s="297"/>
      <c r="O223" s="297"/>
      <c r="P223" s="297"/>
      <c r="Q223" s="297"/>
      <c r="R223" s="297"/>
      <c r="S223" s="297"/>
      <c r="T223" s="297"/>
      <c r="U223" s="297"/>
      <c r="V223" s="297"/>
      <c r="W223" s="297"/>
      <c r="X223" s="297"/>
      <c r="Y223" s="297"/>
      <c r="Z223" s="297"/>
      <c r="AA223" s="297"/>
      <c r="AB223" s="297"/>
      <c r="AC223" s="297"/>
      <c r="AD223" s="297"/>
      <c r="AE223" s="297"/>
      <c r="AF223" s="297"/>
    </row>
    <row r="224" spans="1:32">
      <c r="A224" s="297"/>
      <c r="B224" s="297"/>
      <c r="C224" s="297"/>
      <c r="D224" s="297"/>
      <c r="E224" s="297"/>
      <c r="F224" s="297"/>
      <c r="G224" s="297"/>
      <c r="H224" s="297"/>
      <c r="I224" s="297"/>
      <c r="J224" s="297"/>
      <c r="K224" s="297"/>
      <c r="L224" s="297"/>
      <c r="M224" s="297"/>
      <c r="N224" s="297"/>
      <c r="O224" s="297"/>
      <c r="P224" s="297"/>
      <c r="Q224" s="297"/>
      <c r="R224" s="297"/>
      <c r="S224" s="297"/>
      <c r="T224" s="297"/>
      <c r="U224" s="297"/>
      <c r="V224" s="297"/>
      <c r="W224" s="297"/>
      <c r="X224" s="297"/>
      <c r="Y224" s="297"/>
      <c r="Z224" s="297"/>
      <c r="AA224" s="297"/>
      <c r="AB224" s="297"/>
      <c r="AC224" s="297"/>
      <c r="AD224" s="297"/>
      <c r="AE224" s="297"/>
      <c r="AF224" s="297"/>
    </row>
    <row r="225" spans="1:32">
      <c r="A225" s="297"/>
      <c r="B225" s="297"/>
      <c r="C225" s="297"/>
      <c r="D225" s="297"/>
      <c r="E225" s="297"/>
      <c r="F225" s="297"/>
      <c r="G225" s="297"/>
      <c r="H225" s="297"/>
      <c r="I225" s="297"/>
      <c r="J225" s="297"/>
      <c r="K225" s="297"/>
      <c r="L225" s="297"/>
      <c r="M225" s="297"/>
      <c r="N225" s="297"/>
      <c r="O225" s="297"/>
      <c r="P225" s="297"/>
      <c r="Q225" s="297"/>
      <c r="R225" s="297"/>
      <c r="S225" s="297"/>
      <c r="T225" s="297"/>
      <c r="U225" s="297"/>
      <c r="V225" s="297"/>
      <c r="W225" s="297"/>
      <c r="X225" s="297"/>
      <c r="Y225" s="297"/>
      <c r="Z225" s="297"/>
      <c r="AA225" s="297"/>
      <c r="AB225" s="297"/>
      <c r="AC225" s="297"/>
      <c r="AD225" s="297"/>
      <c r="AE225" s="297"/>
      <c r="AF225" s="297"/>
    </row>
    <row r="226" spans="1:32">
      <c r="A226" s="297"/>
      <c r="B226" s="297"/>
      <c r="C226" s="297"/>
      <c r="D226" s="297"/>
      <c r="E226" s="297"/>
      <c r="F226" s="297"/>
      <c r="G226" s="297"/>
      <c r="H226" s="297"/>
      <c r="I226" s="297"/>
      <c r="J226" s="297"/>
      <c r="K226" s="297"/>
      <c r="L226" s="297"/>
      <c r="M226" s="297"/>
      <c r="N226" s="297"/>
      <c r="O226" s="297"/>
      <c r="P226" s="297"/>
      <c r="Q226" s="297"/>
      <c r="R226" s="297"/>
      <c r="S226" s="297"/>
      <c r="T226" s="297"/>
      <c r="U226" s="297"/>
      <c r="V226" s="297"/>
      <c r="W226" s="297"/>
      <c r="X226" s="297"/>
      <c r="Y226" s="297"/>
      <c r="Z226" s="297"/>
      <c r="AA226" s="297"/>
      <c r="AB226" s="297"/>
      <c r="AC226" s="297"/>
      <c r="AD226" s="297"/>
      <c r="AE226" s="297"/>
      <c r="AF226" s="297"/>
    </row>
    <row r="227" spans="1:32">
      <c r="A227" s="297"/>
      <c r="B227" s="297"/>
      <c r="C227" s="297"/>
      <c r="D227" s="297"/>
      <c r="E227" s="297"/>
      <c r="F227" s="297"/>
      <c r="G227" s="297"/>
      <c r="H227" s="297"/>
      <c r="I227" s="297"/>
      <c r="J227" s="297"/>
      <c r="K227" s="297"/>
      <c r="L227" s="297"/>
      <c r="M227" s="297"/>
      <c r="N227" s="297"/>
      <c r="O227" s="297"/>
      <c r="P227" s="297"/>
      <c r="Q227" s="297"/>
      <c r="R227" s="297"/>
      <c r="S227" s="297"/>
      <c r="T227" s="297"/>
      <c r="U227" s="297"/>
      <c r="V227" s="297"/>
      <c r="W227" s="297"/>
      <c r="X227" s="297"/>
      <c r="Y227" s="297"/>
      <c r="Z227" s="297"/>
      <c r="AA227" s="297"/>
      <c r="AB227" s="297"/>
      <c r="AC227" s="297"/>
      <c r="AD227" s="297"/>
      <c r="AE227" s="297"/>
      <c r="AF227" s="297"/>
    </row>
    <row r="228" spans="1:32">
      <c r="A228" s="297"/>
      <c r="B228" s="297"/>
      <c r="C228" s="297"/>
      <c r="D228" s="297"/>
      <c r="E228" s="297"/>
      <c r="F228" s="297"/>
      <c r="G228" s="297"/>
      <c r="H228" s="297"/>
      <c r="I228" s="297"/>
      <c r="J228" s="297"/>
      <c r="K228" s="297"/>
      <c r="L228" s="297"/>
      <c r="M228" s="297"/>
      <c r="N228" s="297"/>
      <c r="O228" s="297"/>
      <c r="P228" s="297"/>
      <c r="Q228" s="297"/>
      <c r="R228" s="297"/>
      <c r="S228" s="297"/>
      <c r="T228" s="297"/>
      <c r="U228" s="297"/>
      <c r="V228" s="297"/>
      <c r="W228" s="297"/>
      <c r="X228" s="297"/>
      <c r="Y228" s="297"/>
      <c r="Z228" s="297"/>
      <c r="AA228" s="297"/>
      <c r="AB228" s="297"/>
      <c r="AC228" s="297"/>
      <c r="AD228" s="297"/>
      <c r="AE228" s="297"/>
      <c r="AF228" s="297"/>
    </row>
    <row r="229" spans="1:32">
      <c r="A229" s="297"/>
      <c r="B229" s="297"/>
      <c r="C229" s="297"/>
      <c r="D229" s="297"/>
      <c r="E229" s="297"/>
      <c r="F229" s="297"/>
      <c r="G229" s="297"/>
      <c r="H229" s="297"/>
      <c r="I229" s="297"/>
      <c r="J229" s="297"/>
      <c r="K229" s="297"/>
      <c r="L229" s="297"/>
      <c r="M229" s="297"/>
      <c r="N229" s="297"/>
      <c r="O229" s="297"/>
      <c r="P229" s="297"/>
      <c r="Q229" s="297"/>
      <c r="R229" s="297"/>
      <c r="S229" s="297"/>
      <c r="T229" s="297"/>
      <c r="U229" s="297"/>
      <c r="V229" s="297"/>
      <c r="W229" s="297"/>
      <c r="X229" s="297"/>
      <c r="Y229" s="297"/>
      <c r="Z229" s="297"/>
      <c r="AA229" s="297"/>
      <c r="AB229" s="297"/>
      <c r="AC229" s="297"/>
      <c r="AD229" s="297"/>
      <c r="AE229" s="297"/>
      <c r="AF229" s="297"/>
    </row>
    <row r="230" spans="1:32">
      <c r="A230" s="297"/>
      <c r="B230" s="297"/>
      <c r="C230" s="297"/>
      <c r="D230" s="297"/>
      <c r="E230" s="297"/>
      <c r="F230" s="297"/>
      <c r="G230" s="297"/>
      <c r="H230" s="297"/>
      <c r="I230" s="297"/>
      <c r="J230" s="297"/>
      <c r="K230" s="297"/>
      <c r="L230" s="297"/>
      <c r="M230" s="297"/>
      <c r="N230" s="297"/>
      <c r="O230" s="297"/>
      <c r="P230" s="297"/>
      <c r="Q230" s="297"/>
      <c r="R230" s="297"/>
      <c r="S230" s="297"/>
      <c r="T230" s="297"/>
      <c r="U230" s="297"/>
      <c r="V230" s="297"/>
      <c r="W230" s="297"/>
      <c r="X230" s="297"/>
      <c r="Y230" s="297"/>
      <c r="Z230" s="297"/>
      <c r="AA230" s="297"/>
      <c r="AB230" s="297"/>
      <c r="AC230" s="297"/>
      <c r="AD230" s="297"/>
      <c r="AE230" s="297"/>
      <c r="AF230" s="297"/>
    </row>
    <row r="231" spans="1:32">
      <c r="A231" s="297"/>
      <c r="B231" s="297"/>
      <c r="C231" s="297"/>
      <c r="D231" s="297"/>
      <c r="E231" s="297"/>
      <c r="F231" s="297"/>
      <c r="G231" s="297"/>
      <c r="H231" s="297"/>
      <c r="I231" s="297"/>
      <c r="J231" s="297"/>
      <c r="K231" s="297"/>
      <c r="L231" s="297"/>
      <c r="M231" s="297"/>
      <c r="N231" s="297"/>
      <c r="O231" s="297"/>
      <c r="P231" s="297"/>
      <c r="Q231" s="297"/>
      <c r="R231" s="297"/>
      <c r="S231" s="297"/>
      <c r="T231" s="297"/>
      <c r="U231" s="297"/>
      <c r="V231" s="297"/>
      <c r="W231" s="297"/>
      <c r="X231" s="297"/>
      <c r="Y231" s="297"/>
      <c r="Z231" s="297"/>
      <c r="AA231" s="297"/>
      <c r="AB231" s="297"/>
      <c r="AC231" s="297"/>
      <c r="AD231" s="297"/>
      <c r="AE231" s="297"/>
      <c r="AF231" s="297"/>
    </row>
    <row r="232" spans="1:32">
      <c r="A232" s="297"/>
      <c r="B232" s="297"/>
      <c r="C232" s="297"/>
      <c r="D232" s="297"/>
      <c r="E232" s="297"/>
      <c r="F232" s="297"/>
      <c r="G232" s="297"/>
      <c r="H232" s="297"/>
      <c r="I232" s="297"/>
      <c r="J232" s="297"/>
      <c r="K232" s="297"/>
      <c r="L232" s="297"/>
      <c r="M232" s="297"/>
      <c r="N232" s="297"/>
      <c r="O232" s="297"/>
      <c r="P232" s="297"/>
      <c r="Q232" s="297"/>
      <c r="R232" s="297"/>
      <c r="S232" s="297"/>
      <c r="T232" s="297"/>
      <c r="U232" s="297"/>
      <c r="V232" s="297"/>
      <c r="W232" s="297"/>
      <c r="X232" s="297"/>
      <c r="Y232" s="297"/>
      <c r="Z232" s="297"/>
      <c r="AA232" s="297"/>
      <c r="AB232" s="297"/>
      <c r="AC232" s="297"/>
      <c r="AD232" s="297"/>
      <c r="AE232" s="297"/>
      <c r="AF232" s="297"/>
    </row>
    <row r="233" spans="1:32">
      <c r="A233" s="297"/>
      <c r="B233" s="297"/>
      <c r="C233" s="297"/>
      <c r="D233" s="297"/>
      <c r="E233" s="297"/>
      <c r="F233" s="297"/>
      <c r="G233" s="297"/>
      <c r="H233" s="297"/>
      <c r="I233" s="297"/>
      <c r="J233" s="297"/>
      <c r="K233" s="297"/>
      <c r="L233" s="297"/>
      <c r="M233" s="297"/>
      <c r="N233" s="297"/>
      <c r="O233" s="297"/>
      <c r="P233" s="297"/>
      <c r="Q233" s="297"/>
      <c r="R233" s="297"/>
      <c r="S233" s="297"/>
      <c r="T233" s="297"/>
      <c r="U233" s="297"/>
      <c r="V233" s="297"/>
      <c r="W233" s="297"/>
      <c r="X233" s="297"/>
      <c r="Y233" s="297"/>
      <c r="Z233" s="297"/>
      <c r="AA233" s="297"/>
      <c r="AB233" s="297"/>
      <c r="AC233" s="297"/>
      <c r="AD233" s="297"/>
      <c r="AE233" s="297"/>
      <c r="AF233" s="297"/>
    </row>
    <row r="234" spans="1:32">
      <c r="A234" s="297"/>
      <c r="B234" s="297"/>
      <c r="C234" s="297"/>
      <c r="D234" s="297"/>
      <c r="E234" s="297"/>
      <c r="F234" s="297"/>
      <c r="G234" s="297"/>
      <c r="H234" s="297"/>
      <c r="I234" s="297"/>
      <c r="J234" s="297"/>
      <c r="K234" s="297"/>
      <c r="L234" s="297"/>
      <c r="M234" s="297"/>
      <c r="N234" s="297"/>
      <c r="O234" s="297"/>
      <c r="P234" s="297"/>
      <c r="Q234" s="297"/>
      <c r="R234" s="297"/>
      <c r="S234" s="297"/>
      <c r="T234" s="297"/>
      <c r="U234" s="297"/>
      <c r="V234" s="297"/>
      <c r="W234" s="297"/>
      <c r="X234" s="297"/>
      <c r="Y234" s="297"/>
      <c r="Z234" s="297"/>
      <c r="AA234" s="297"/>
      <c r="AB234" s="297"/>
      <c r="AC234" s="297"/>
      <c r="AD234" s="297"/>
      <c r="AE234" s="297"/>
      <c r="AF234" s="297"/>
    </row>
    <row r="235" spans="1:32">
      <c r="A235" s="297"/>
      <c r="B235" s="297"/>
      <c r="C235" s="297"/>
      <c r="D235" s="297"/>
      <c r="E235" s="297"/>
      <c r="F235" s="297"/>
      <c r="G235" s="297"/>
      <c r="H235" s="297"/>
      <c r="I235" s="297"/>
      <c r="J235" s="297"/>
      <c r="K235" s="297"/>
      <c r="L235" s="297"/>
      <c r="M235" s="297"/>
      <c r="N235" s="297"/>
      <c r="O235" s="297"/>
      <c r="P235" s="297"/>
      <c r="Q235" s="297"/>
      <c r="R235" s="297"/>
      <c r="S235" s="297"/>
      <c r="T235" s="297"/>
      <c r="U235" s="297"/>
      <c r="V235" s="297"/>
      <c r="W235" s="297"/>
      <c r="X235" s="297"/>
      <c r="Y235" s="297"/>
      <c r="Z235" s="297"/>
      <c r="AA235" s="297"/>
      <c r="AB235" s="297"/>
      <c r="AC235" s="297"/>
      <c r="AD235" s="297"/>
      <c r="AE235" s="297"/>
      <c r="AF235" s="297"/>
    </row>
    <row r="236" spans="1:32">
      <c r="A236" s="297"/>
      <c r="B236" s="297"/>
      <c r="C236" s="297"/>
      <c r="D236" s="297"/>
      <c r="E236" s="297"/>
      <c r="F236" s="297"/>
      <c r="G236" s="297"/>
      <c r="H236" s="297"/>
      <c r="I236" s="297"/>
      <c r="J236" s="297"/>
      <c r="K236" s="297"/>
      <c r="L236" s="297"/>
      <c r="M236" s="297"/>
      <c r="N236" s="297"/>
      <c r="O236" s="297"/>
      <c r="P236" s="297"/>
      <c r="Q236" s="297"/>
      <c r="R236" s="297"/>
      <c r="S236" s="297"/>
      <c r="T236" s="297"/>
      <c r="U236" s="297"/>
      <c r="V236" s="297"/>
      <c r="W236" s="297"/>
      <c r="X236" s="297"/>
      <c r="Y236" s="297"/>
      <c r="Z236" s="297"/>
      <c r="AA236" s="297"/>
      <c r="AB236" s="297"/>
      <c r="AC236" s="297"/>
      <c r="AD236" s="297"/>
      <c r="AE236" s="297"/>
      <c r="AF236" s="297"/>
    </row>
    <row r="237" spans="1:32">
      <c r="A237" s="297"/>
      <c r="B237" s="297"/>
      <c r="C237" s="297"/>
      <c r="D237" s="297"/>
      <c r="E237" s="297"/>
      <c r="F237" s="297"/>
      <c r="G237" s="297"/>
      <c r="H237" s="297"/>
      <c r="I237" s="297"/>
      <c r="J237" s="297"/>
      <c r="K237" s="297"/>
      <c r="L237" s="297"/>
      <c r="M237" s="297"/>
      <c r="N237" s="297"/>
      <c r="O237" s="297"/>
      <c r="P237" s="297"/>
      <c r="Q237" s="297"/>
      <c r="R237" s="297"/>
      <c r="S237" s="297"/>
      <c r="T237" s="297"/>
      <c r="U237" s="297"/>
      <c r="V237" s="297"/>
      <c r="W237" s="297"/>
      <c r="X237" s="297"/>
      <c r="Y237" s="297"/>
      <c r="Z237" s="297"/>
      <c r="AA237" s="297"/>
      <c r="AB237" s="297"/>
      <c r="AC237" s="297"/>
      <c r="AD237" s="297"/>
      <c r="AE237" s="297"/>
      <c r="AF237" s="297"/>
    </row>
    <row r="238" spans="1:32">
      <c r="A238" s="297"/>
      <c r="B238" s="297"/>
      <c r="C238" s="297"/>
      <c r="D238" s="297"/>
      <c r="E238" s="297"/>
      <c r="F238" s="297"/>
      <c r="G238" s="297"/>
      <c r="H238" s="297"/>
      <c r="I238" s="297"/>
      <c r="J238" s="297"/>
      <c r="K238" s="297"/>
      <c r="L238" s="297"/>
      <c r="M238" s="297"/>
      <c r="N238" s="297"/>
      <c r="O238" s="297"/>
      <c r="P238" s="297"/>
      <c r="Q238" s="297"/>
      <c r="R238" s="297"/>
      <c r="S238" s="297"/>
      <c r="T238" s="297"/>
      <c r="U238" s="297"/>
      <c r="V238" s="297"/>
      <c r="W238" s="297"/>
      <c r="X238" s="297"/>
      <c r="Y238" s="297"/>
      <c r="Z238" s="297"/>
      <c r="AA238" s="297"/>
      <c r="AB238" s="297"/>
      <c r="AC238" s="297"/>
      <c r="AD238" s="297"/>
      <c r="AE238" s="297"/>
      <c r="AF238" s="297"/>
    </row>
    <row r="239" spans="1:32">
      <c r="A239" s="297"/>
      <c r="B239" s="297"/>
      <c r="C239" s="297"/>
      <c r="D239" s="297"/>
      <c r="E239" s="297"/>
      <c r="F239" s="297"/>
      <c r="G239" s="297"/>
      <c r="H239" s="297"/>
      <c r="I239" s="297"/>
      <c r="J239" s="297"/>
      <c r="K239" s="297"/>
      <c r="L239" s="297"/>
      <c r="M239" s="297"/>
      <c r="N239" s="297"/>
      <c r="O239" s="297"/>
      <c r="P239" s="297"/>
      <c r="Q239" s="297"/>
      <c r="R239" s="297"/>
      <c r="S239" s="297"/>
      <c r="T239" s="297"/>
      <c r="U239" s="297"/>
      <c r="V239" s="297"/>
      <c r="W239" s="297"/>
      <c r="X239" s="297"/>
      <c r="Y239" s="297"/>
      <c r="Z239" s="297"/>
      <c r="AA239" s="297"/>
      <c r="AB239" s="297"/>
      <c r="AC239" s="297"/>
      <c r="AD239" s="297"/>
      <c r="AE239" s="297"/>
      <c r="AF239" s="297"/>
    </row>
    <row r="240" spans="1:32">
      <c r="A240" s="297"/>
      <c r="B240" s="297"/>
      <c r="C240" s="297"/>
      <c r="D240" s="297"/>
      <c r="E240" s="297"/>
      <c r="F240" s="297"/>
      <c r="G240" s="297"/>
      <c r="H240" s="297"/>
      <c r="I240" s="297"/>
      <c r="J240" s="297"/>
      <c r="K240" s="297"/>
      <c r="L240" s="297"/>
      <c r="M240" s="297"/>
      <c r="N240" s="297"/>
      <c r="O240" s="297"/>
      <c r="P240" s="297"/>
      <c r="Q240" s="297"/>
      <c r="R240" s="297"/>
      <c r="S240" s="297"/>
      <c r="T240" s="297"/>
      <c r="U240" s="297"/>
      <c r="V240" s="297"/>
      <c r="W240" s="297"/>
      <c r="X240" s="297"/>
      <c r="Y240" s="297"/>
      <c r="Z240" s="297"/>
      <c r="AA240" s="297"/>
      <c r="AB240" s="297"/>
      <c r="AC240" s="297"/>
      <c r="AD240" s="297"/>
      <c r="AE240" s="297"/>
      <c r="AF240" s="297"/>
    </row>
    <row r="241" spans="1:32">
      <c r="A241" s="297"/>
      <c r="B241" s="297"/>
      <c r="C241" s="297"/>
      <c r="D241" s="297"/>
      <c r="E241" s="297"/>
      <c r="F241" s="297"/>
      <c r="G241" s="297"/>
      <c r="H241" s="297"/>
      <c r="I241" s="297"/>
      <c r="J241" s="297"/>
      <c r="K241" s="297"/>
      <c r="L241" s="297"/>
      <c r="M241" s="297"/>
      <c r="N241" s="297"/>
      <c r="O241" s="297"/>
      <c r="P241" s="297"/>
      <c r="Q241" s="297"/>
      <c r="R241" s="297"/>
      <c r="S241" s="297"/>
      <c r="T241" s="297"/>
      <c r="U241" s="297"/>
      <c r="V241" s="297"/>
      <c r="W241" s="297"/>
      <c r="X241" s="297"/>
      <c r="Y241" s="297"/>
      <c r="Z241" s="297"/>
      <c r="AA241" s="297"/>
      <c r="AB241" s="297"/>
      <c r="AC241" s="297"/>
      <c r="AD241" s="297"/>
      <c r="AE241" s="297"/>
      <c r="AF241" s="297"/>
    </row>
    <row r="242" spans="1:32">
      <c r="A242" s="297"/>
      <c r="B242" s="297"/>
      <c r="C242" s="297"/>
      <c r="D242" s="297"/>
      <c r="E242" s="297"/>
      <c r="F242" s="297"/>
      <c r="G242" s="297"/>
      <c r="H242" s="297"/>
      <c r="I242" s="297"/>
      <c r="J242" s="297"/>
      <c r="K242" s="297"/>
      <c r="L242" s="297"/>
      <c r="M242" s="297"/>
      <c r="N242" s="297"/>
      <c r="O242" s="297"/>
      <c r="P242" s="297"/>
      <c r="Q242" s="297"/>
      <c r="R242" s="297"/>
      <c r="S242" s="297"/>
      <c r="T242" s="297"/>
      <c r="U242" s="297"/>
      <c r="V242" s="297"/>
      <c r="W242" s="297"/>
      <c r="X242" s="297"/>
      <c r="Y242" s="297"/>
      <c r="Z242" s="297"/>
      <c r="AA242" s="297"/>
      <c r="AB242" s="297"/>
      <c r="AC242" s="297"/>
      <c r="AD242" s="297"/>
      <c r="AE242" s="297"/>
      <c r="AF242" s="297"/>
    </row>
    <row r="243" spans="1:32">
      <c r="A243" s="297"/>
      <c r="B243" s="297"/>
      <c r="C243" s="297"/>
      <c r="D243" s="297"/>
      <c r="E243" s="297"/>
      <c r="F243" s="297"/>
      <c r="G243" s="297"/>
      <c r="H243" s="297"/>
      <c r="I243" s="297"/>
      <c r="J243" s="297"/>
      <c r="K243" s="297"/>
      <c r="L243" s="297"/>
      <c r="M243" s="297"/>
      <c r="N243" s="297"/>
      <c r="O243" s="297"/>
      <c r="P243" s="297"/>
      <c r="Q243" s="297"/>
      <c r="R243" s="297"/>
      <c r="S243" s="297"/>
      <c r="T243" s="297"/>
      <c r="U243" s="297"/>
      <c r="V243" s="297"/>
      <c r="W243" s="297"/>
      <c r="X243" s="297"/>
      <c r="Y243" s="297"/>
      <c r="Z243" s="297"/>
      <c r="AA243" s="297"/>
      <c r="AB243" s="297"/>
      <c r="AC243" s="297"/>
      <c r="AD243" s="297"/>
      <c r="AE243" s="297"/>
      <c r="AF243" s="297"/>
    </row>
    <row r="244" spans="1:32">
      <c r="A244" s="297"/>
      <c r="B244" s="297"/>
      <c r="C244" s="297"/>
      <c r="D244" s="297"/>
      <c r="E244" s="297"/>
      <c r="F244" s="297"/>
      <c r="G244" s="297"/>
      <c r="H244" s="297"/>
      <c r="I244" s="297"/>
      <c r="J244" s="297"/>
      <c r="K244" s="297"/>
      <c r="L244" s="297"/>
      <c r="M244" s="297"/>
      <c r="N244" s="297"/>
      <c r="O244" s="297"/>
      <c r="P244" s="297"/>
      <c r="Q244" s="297"/>
      <c r="R244" s="297"/>
      <c r="S244" s="297"/>
      <c r="T244" s="297"/>
      <c r="U244" s="297"/>
      <c r="V244" s="297"/>
      <c r="W244" s="297"/>
      <c r="X244" s="297"/>
      <c r="Y244" s="297"/>
      <c r="Z244" s="297"/>
      <c r="AA244" s="297"/>
      <c r="AB244" s="297"/>
      <c r="AC244" s="297"/>
      <c r="AD244" s="297"/>
      <c r="AE244" s="297"/>
      <c r="AF244" s="297"/>
    </row>
    <row r="245" spans="1:32">
      <c r="A245" s="297"/>
      <c r="B245" s="297"/>
      <c r="C245" s="297"/>
      <c r="D245" s="297"/>
      <c r="E245" s="297"/>
      <c r="F245" s="297"/>
      <c r="G245" s="297"/>
      <c r="H245" s="297"/>
      <c r="I245" s="297"/>
      <c r="J245" s="297"/>
      <c r="K245" s="297"/>
      <c r="L245" s="297"/>
      <c r="M245" s="297"/>
      <c r="N245" s="297"/>
      <c r="O245" s="297"/>
      <c r="P245" s="297"/>
      <c r="Q245" s="297"/>
      <c r="R245" s="297"/>
      <c r="S245" s="297"/>
      <c r="T245" s="297"/>
      <c r="U245" s="297"/>
      <c r="V245" s="297"/>
      <c r="W245" s="297"/>
      <c r="X245" s="297"/>
      <c r="Y245" s="297"/>
      <c r="Z245" s="297"/>
      <c r="AA245" s="297"/>
      <c r="AB245" s="297"/>
      <c r="AC245" s="297"/>
      <c r="AD245" s="297"/>
      <c r="AE245" s="297"/>
      <c r="AF245" s="297"/>
    </row>
    <row r="246" spans="1:32">
      <c r="A246" s="297"/>
      <c r="B246" s="297"/>
      <c r="C246" s="297"/>
      <c r="D246" s="297"/>
      <c r="E246" s="297"/>
      <c r="F246" s="297"/>
      <c r="G246" s="297"/>
      <c r="H246" s="297"/>
      <c r="I246" s="297"/>
      <c r="J246" s="297"/>
      <c r="K246" s="297"/>
      <c r="L246" s="297"/>
      <c r="M246" s="297"/>
      <c r="N246" s="297"/>
      <c r="O246" s="297"/>
      <c r="P246" s="297"/>
      <c r="Q246" s="297"/>
      <c r="R246" s="297"/>
      <c r="S246" s="297"/>
      <c r="T246" s="297"/>
      <c r="U246" s="297"/>
      <c r="V246" s="297"/>
      <c r="W246" s="297"/>
      <c r="X246" s="297"/>
      <c r="Y246" s="297"/>
      <c r="Z246" s="297"/>
      <c r="AA246" s="297"/>
      <c r="AB246" s="297"/>
      <c r="AC246" s="297"/>
      <c r="AD246" s="297"/>
      <c r="AE246" s="297"/>
      <c r="AF246" s="297"/>
    </row>
    <row r="247" spans="1:32">
      <c r="A247" s="297"/>
      <c r="B247" s="297"/>
      <c r="C247" s="297"/>
      <c r="D247" s="297"/>
      <c r="E247" s="297"/>
      <c r="F247" s="297"/>
      <c r="G247" s="297"/>
      <c r="H247" s="297"/>
      <c r="I247" s="297"/>
      <c r="J247" s="297"/>
      <c r="K247" s="297"/>
      <c r="L247" s="297"/>
      <c r="M247" s="297"/>
      <c r="N247" s="297"/>
      <c r="O247" s="297"/>
      <c r="P247" s="297"/>
      <c r="Q247" s="297"/>
      <c r="R247" s="297"/>
      <c r="S247" s="297"/>
      <c r="T247" s="297"/>
      <c r="U247" s="297"/>
      <c r="V247" s="297"/>
      <c r="W247" s="297"/>
      <c r="X247" s="297"/>
      <c r="Y247" s="297"/>
      <c r="Z247" s="297"/>
      <c r="AA247" s="297"/>
      <c r="AB247" s="297"/>
      <c r="AC247" s="297"/>
      <c r="AD247" s="297"/>
      <c r="AE247" s="297"/>
      <c r="AF247" s="297"/>
    </row>
    <row r="248" spans="1:32">
      <c r="A248" s="297"/>
      <c r="B248" s="297"/>
      <c r="C248" s="297"/>
      <c r="D248" s="297"/>
      <c r="E248" s="297"/>
      <c r="F248" s="297"/>
      <c r="G248" s="297"/>
      <c r="H248" s="297"/>
      <c r="I248" s="297"/>
      <c r="J248" s="297"/>
      <c r="K248" s="297"/>
      <c r="L248" s="297"/>
      <c r="M248" s="297"/>
      <c r="N248" s="297"/>
      <c r="O248" s="297"/>
      <c r="P248" s="297"/>
      <c r="Q248" s="297"/>
      <c r="R248" s="297"/>
      <c r="S248" s="297"/>
      <c r="T248" s="297"/>
      <c r="U248" s="297"/>
      <c r="V248" s="297"/>
      <c r="W248" s="297"/>
      <c r="X248" s="297"/>
      <c r="Y248" s="297"/>
      <c r="Z248" s="297"/>
      <c r="AA248" s="297"/>
      <c r="AB248" s="297"/>
      <c r="AC248" s="297"/>
      <c r="AD248" s="297"/>
      <c r="AE248" s="297"/>
      <c r="AF248" s="297"/>
    </row>
    <row r="249" spans="1:32">
      <c r="A249" s="297"/>
      <c r="B249" s="297"/>
      <c r="C249" s="297"/>
      <c r="D249" s="297"/>
      <c r="E249" s="297"/>
      <c r="F249" s="297"/>
      <c r="G249" s="297"/>
      <c r="H249" s="297"/>
      <c r="I249" s="297"/>
      <c r="J249" s="297"/>
      <c r="K249" s="297"/>
      <c r="L249" s="297"/>
      <c r="M249" s="297"/>
      <c r="N249" s="297"/>
      <c r="O249" s="297"/>
      <c r="P249" s="297"/>
      <c r="Q249" s="297"/>
      <c r="R249" s="297"/>
      <c r="S249" s="297"/>
      <c r="T249" s="297"/>
      <c r="U249" s="297"/>
      <c r="V249" s="297"/>
      <c r="W249" s="297"/>
      <c r="X249" s="297"/>
      <c r="Y249" s="297"/>
      <c r="Z249" s="297"/>
      <c r="AA249" s="297"/>
      <c r="AB249" s="297"/>
      <c r="AC249" s="297"/>
      <c r="AD249" s="297"/>
      <c r="AE249" s="297"/>
      <c r="AF249" s="297"/>
    </row>
    <row r="250" spans="1:32">
      <c r="A250" s="297"/>
      <c r="B250" s="297"/>
      <c r="C250" s="297"/>
      <c r="D250" s="297"/>
      <c r="E250" s="297"/>
      <c r="F250" s="297"/>
      <c r="G250" s="297"/>
      <c r="H250" s="297"/>
      <c r="I250" s="297"/>
      <c r="J250" s="297"/>
      <c r="K250" s="297"/>
      <c r="L250" s="297"/>
      <c r="M250" s="297"/>
      <c r="N250" s="297"/>
      <c r="O250" s="297"/>
      <c r="P250" s="297"/>
      <c r="Q250" s="297"/>
      <c r="R250" s="297"/>
      <c r="S250" s="297"/>
      <c r="T250" s="297"/>
      <c r="U250" s="297"/>
      <c r="V250" s="297"/>
      <c r="W250" s="297"/>
      <c r="X250" s="297"/>
      <c r="Y250" s="297"/>
      <c r="Z250" s="297"/>
      <c r="AA250" s="297"/>
      <c r="AB250" s="297"/>
      <c r="AC250" s="297"/>
      <c r="AD250" s="297"/>
      <c r="AE250" s="297"/>
      <c r="AF250" s="297"/>
    </row>
    <row r="251" spans="1:32">
      <c r="A251" s="297"/>
      <c r="B251" s="297"/>
      <c r="C251" s="297"/>
      <c r="D251" s="297"/>
      <c r="E251" s="297"/>
      <c r="F251" s="297"/>
      <c r="G251" s="297"/>
      <c r="H251" s="297"/>
      <c r="I251" s="297"/>
      <c r="J251" s="297"/>
      <c r="K251" s="297"/>
      <c r="L251" s="297"/>
      <c r="M251" s="297"/>
      <c r="N251" s="297"/>
      <c r="O251" s="297"/>
      <c r="P251" s="297"/>
      <c r="Q251" s="297"/>
      <c r="R251" s="297"/>
      <c r="S251" s="297"/>
      <c r="T251" s="297"/>
      <c r="U251" s="297"/>
      <c r="V251" s="297"/>
      <c r="W251" s="297"/>
      <c r="X251" s="297"/>
      <c r="Y251" s="297"/>
      <c r="Z251" s="297"/>
      <c r="AA251" s="297"/>
      <c r="AB251" s="297"/>
      <c r="AC251" s="297"/>
      <c r="AD251" s="297"/>
      <c r="AE251" s="297"/>
      <c r="AF251" s="297"/>
    </row>
    <row r="252" spans="1:32">
      <c r="A252" s="297"/>
      <c r="B252" s="297"/>
      <c r="C252" s="297"/>
      <c r="D252" s="297"/>
      <c r="E252" s="297"/>
      <c r="F252" s="297"/>
      <c r="G252" s="297"/>
      <c r="H252" s="297"/>
      <c r="I252" s="297"/>
      <c r="J252" s="297"/>
      <c r="K252" s="297"/>
      <c r="L252" s="297"/>
      <c r="M252" s="297"/>
      <c r="N252" s="297"/>
      <c r="O252" s="297"/>
      <c r="P252" s="297"/>
      <c r="Q252" s="297"/>
      <c r="R252" s="297"/>
      <c r="S252" s="297"/>
      <c r="T252" s="297"/>
      <c r="U252" s="297"/>
      <c r="V252" s="297"/>
      <c r="W252" s="297"/>
      <c r="X252" s="297"/>
      <c r="Y252" s="297"/>
      <c r="Z252" s="297"/>
      <c r="AA252" s="297"/>
      <c r="AB252" s="297"/>
      <c r="AC252" s="297"/>
      <c r="AD252" s="297"/>
      <c r="AE252" s="297"/>
      <c r="AF252" s="297"/>
    </row>
    <row r="253" spans="1:32">
      <c r="A253" s="297"/>
      <c r="B253" s="297"/>
      <c r="C253" s="297"/>
      <c r="D253" s="297"/>
      <c r="E253" s="297"/>
      <c r="F253" s="297"/>
      <c r="G253" s="297"/>
      <c r="H253" s="297"/>
      <c r="I253" s="297"/>
      <c r="J253" s="297"/>
      <c r="K253" s="297"/>
      <c r="L253" s="297"/>
      <c r="M253" s="297"/>
      <c r="N253" s="297"/>
      <c r="O253" s="297"/>
      <c r="P253" s="297"/>
      <c r="Q253" s="297"/>
      <c r="R253" s="297"/>
      <c r="S253" s="297"/>
      <c r="T253" s="297"/>
      <c r="U253" s="297"/>
      <c r="V253" s="297"/>
      <c r="W253" s="297"/>
      <c r="X253" s="297"/>
      <c r="Y253" s="297"/>
      <c r="Z253" s="297"/>
      <c r="AA253" s="297"/>
      <c r="AB253" s="297"/>
      <c r="AC253" s="297"/>
      <c r="AD253" s="297"/>
      <c r="AE253" s="297"/>
      <c r="AF253" s="297"/>
    </row>
    <row r="254" spans="1:32">
      <c r="A254" s="297"/>
      <c r="B254" s="297"/>
      <c r="C254" s="297"/>
      <c r="D254" s="297"/>
      <c r="E254" s="297"/>
      <c r="F254" s="297"/>
      <c r="G254" s="297"/>
      <c r="H254" s="297"/>
      <c r="I254" s="297"/>
      <c r="J254" s="297"/>
      <c r="K254" s="297"/>
      <c r="L254" s="297"/>
      <c r="M254" s="297"/>
      <c r="N254" s="297"/>
      <c r="O254" s="297"/>
      <c r="P254" s="297"/>
      <c r="Q254" s="297"/>
      <c r="R254" s="297"/>
      <c r="S254" s="297"/>
      <c r="T254" s="297"/>
      <c r="U254" s="297"/>
      <c r="V254" s="297"/>
      <c r="W254" s="297"/>
      <c r="X254" s="297"/>
      <c r="Y254" s="297"/>
      <c r="Z254" s="297"/>
      <c r="AA254" s="297"/>
      <c r="AB254" s="297"/>
      <c r="AC254" s="297"/>
      <c r="AD254" s="297"/>
      <c r="AE254" s="297"/>
      <c r="AF254" s="297"/>
    </row>
    <row r="255" spans="1:32">
      <c r="A255" s="297"/>
      <c r="B255" s="297"/>
      <c r="C255" s="297"/>
      <c r="D255" s="297"/>
      <c r="E255" s="297"/>
      <c r="F255" s="297"/>
      <c r="G255" s="297"/>
      <c r="H255" s="297"/>
      <c r="I255" s="297"/>
      <c r="J255" s="297"/>
      <c r="K255" s="297"/>
      <c r="L255" s="297"/>
      <c r="M255" s="297"/>
      <c r="N255" s="297"/>
      <c r="O255" s="297"/>
      <c r="P255" s="297"/>
      <c r="Q255" s="297"/>
      <c r="R255" s="297"/>
      <c r="S255" s="297"/>
      <c r="T255" s="297"/>
      <c r="U255" s="297"/>
      <c r="V255" s="297"/>
      <c r="W255" s="297"/>
      <c r="X255" s="297"/>
      <c r="Y255" s="297"/>
      <c r="Z255" s="297"/>
      <c r="AA255" s="297"/>
      <c r="AB255" s="297"/>
      <c r="AC255" s="297"/>
      <c r="AD255" s="297"/>
      <c r="AE255" s="297"/>
      <c r="AF255" s="297"/>
    </row>
    <row r="256" spans="1:32">
      <c r="A256" s="297"/>
      <c r="B256" s="297"/>
      <c r="C256" s="297"/>
      <c r="D256" s="297"/>
      <c r="E256" s="297"/>
      <c r="F256" s="297"/>
      <c r="G256" s="297"/>
      <c r="H256" s="297"/>
      <c r="I256" s="297"/>
      <c r="J256" s="297"/>
      <c r="K256" s="297"/>
      <c r="L256" s="297"/>
      <c r="M256" s="297"/>
      <c r="N256" s="297"/>
      <c r="O256" s="297"/>
      <c r="P256" s="297"/>
      <c r="Q256" s="297"/>
      <c r="R256" s="297"/>
      <c r="S256" s="297"/>
      <c r="T256" s="297"/>
      <c r="U256" s="297"/>
      <c r="V256" s="297"/>
      <c r="W256" s="297"/>
      <c r="X256" s="297"/>
      <c r="Y256" s="297"/>
      <c r="Z256" s="297"/>
      <c r="AA256" s="297"/>
      <c r="AB256" s="297"/>
      <c r="AC256" s="297"/>
      <c r="AD256" s="297"/>
      <c r="AE256" s="297"/>
      <c r="AF256" s="297"/>
    </row>
    <row r="257" spans="1:32">
      <c r="A257" s="297"/>
      <c r="B257" s="297"/>
      <c r="C257" s="297"/>
      <c r="D257" s="297"/>
      <c r="E257" s="297"/>
      <c r="F257" s="297"/>
      <c r="G257" s="297"/>
      <c r="H257" s="297"/>
      <c r="I257" s="297"/>
      <c r="J257" s="297"/>
      <c r="K257" s="297"/>
      <c r="L257" s="297"/>
      <c r="M257" s="297"/>
      <c r="N257" s="297"/>
      <c r="O257" s="297"/>
      <c r="P257" s="297"/>
      <c r="Q257" s="297"/>
      <c r="R257" s="297"/>
      <c r="S257" s="297"/>
      <c r="T257" s="297"/>
      <c r="U257" s="297"/>
      <c r="V257" s="297"/>
      <c r="W257" s="297"/>
      <c r="X257" s="297"/>
      <c r="Y257" s="297"/>
      <c r="Z257" s="297"/>
      <c r="AA257" s="297"/>
      <c r="AB257" s="297"/>
      <c r="AC257" s="297"/>
      <c r="AD257" s="297"/>
      <c r="AE257" s="297"/>
      <c r="AF257" s="297"/>
    </row>
    <row r="258" spans="1:32">
      <c r="A258" s="297"/>
      <c r="B258" s="297"/>
      <c r="C258" s="297"/>
      <c r="D258" s="297"/>
      <c r="E258" s="297"/>
      <c r="F258" s="297"/>
      <c r="G258" s="297"/>
      <c r="H258" s="297"/>
      <c r="I258" s="297"/>
      <c r="J258" s="297"/>
      <c r="K258" s="297"/>
      <c r="L258" s="297"/>
      <c r="M258" s="297"/>
      <c r="N258" s="297"/>
      <c r="O258" s="297"/>
      <c r="P258" s="297"/>
      <c r="Q258" s="297"/>
      <c r="R258" s="297"/>
      <c r="S258" s="297"/>
      <c r="T258" s="297"/>
      <c r="U258" s="297"/>
      <c r="V258" s="297"/>
      <c r="W258" s="297"/>
      <c r="X258" s="297"/>
      <c r="Y258" s="297"/>
      <c r="Z258" s="297"/>
      <c r="AA258" s="297"/>
      <c r="AB258" s="297"/>
      <c r="AC258" s="297"/>
      <c r="AD258" s="297"/>
      <c r="AE258" s="297"/>
      <c r="AF258" s="297"/>
    </row>
    <row r="259" spans="1:32">
      <c r="A259" s="297"/>
      <c r="B259" s="297"/>
      <c r="C259" s="297"/>
      <c r="D259" s="297"/>
      <c r="E259" s="297"/>
      <c r="F259" s="297"/>
      <c r="G259" s="297"/>
      <c r="H259" s="297"/>
      <c r="I259" s="297"/>
      <c r="J259" s="297"/>
      <c r="K259" s="297"/>
      <c r="L259" s="297"/>
      <c r="M259" s="297"/>
      <c r="N259" s="297"/>
      <c r="O259" s="297"/>
      <c r="P259" s="297"/>
      <c r="Q259" s="297"/>
      <c r="R259" s="297"/>
      <c r="S259" s="297"/>
      <c r="T259" s="297"/>
      <c r="U259" s="297"/>
      <c r="V259" s="297"/>
      <c r="W259" s="297"/>
      <c r="X259" s="297"/>
      <c r="Y259" s="297"/>
      <c r="Z259" s="297"/>
      <c r="AA259" s="297"/>
      <c r="AB259" s="297"/>
      <c r="AC259" s="297"/>
      <c r="AD259" s="297"/>
      <c r="AE259" s="297"/>
      <c r="AF259" s="297"/>
    </row>
    <row r="260" spans="1:32">
      <c r="A260" s="297"/>
      <c r="B260" s="297"/>
      <c r="C260" s="297"/>
      <c r="D260" s="297"/>
      <c r="E260" s="297"/>
      <c r="F260" s="297"/>
      <c r="G260" s="297"/>
      <c r="H260" s="297"/>
      <c r="I260" s="297"/>
      <c r="J260" s="297"/>
      <c r="K260" s="297"/>
      <c r="L260" s="297"/>
      <c r="M260" s="297"/>
      <c r="N260" s="297"/>
      <c r="O260" s="297"/>
      <c r="P260" s="297"/>
      <c r="Q260" s="297"/>
      <c r="R260" s="297"/>
      <c r="S260" s="297"/>
      <c r="T260" s="297"/>
      <c r="U260" s="297"/>
      <c r="V260" s="297"/>
      <c r="W260" s="297"/>
      <c r="X260" s="297"/>
      <c r="Y260" s="297"/>
      <c r="Z260" s="297"/>
      <c r="AA260" s="297"/>
      <c r="AB260" s="297"/>
      <c r="AC260" s="297"/>
      <c r="AD260" s="297"/>
      <c r="AE260" s="297"/>
      <c r="AF260" s="297"/>
    </row>
    <row r="261" spans="1:32">
      <c r="A261" s="297"/>
      <c r="B261" s="297"/>
      <c r="C261" s="297"/>
      <c r="D261" s="297"/>
      <c r="E261" s="297"/>
      <c r="F261" s="297"/>
      <c r="G261" s="297"/>
      <c r="H261" s="297"/>
      <c r="I261" s="297"/>
      <c r="J261" s="297"/>
      <c r="K261" s="297"/>
      <c r="L261" s="297"/>
      <c r="M261" s="297"/>
      <c r="N261" s="297"/>
      <c r="O261" s="297"/>
      <c r="P261" s="297"/>
      <c r="Q261" s="297"/>
      <c r="R261" s="297"/>
      <c r="S261" s="297"/>
      <c r="T261" s="297"/>
      <c r="U261" s="297"/>
      <c r="V261" s="297"/>
      <c r="W261" s="297"/>
      <c r="X261" s="297"/>
      <c r="Y261" s="297"/>
      <c r="Z261" s="297"/>
      <c r="AA261" s="297"/>
      <c r="AB261" s="297"/>
      <c r="AC261" s="297"/>
      <c r="AD261" s="297"/>
      <c r="AE261" s="297"/>
      <c r="AF261" s="297"/>
    </row>
    <row r="262" spans="1:32">
      <c r="A262" s="297"/>
      <c r="B262" s="297"/>
      <c r="C262" s="297"/>
      <c r="D262" s="297"/>
      <c r="E262" s="297"/>
      <c r="F262" s="297"/>
      <c r="G262" s="297"/>
      <c r="H262" s="297"/>
      <c r="I262" s="297"/>
      <c r="J262" s="297"/>
      <c r="K262" s="297"/>
      <c r="L262" s="297"/>
      <c r="M262" s="297"/>
      <c r="N262" s="297"/>
      <c r="O262" s="297"/>
      <c r="P262" s="297"/>
      <c r="Q262" s="297"/>
      <c r="R262" s="297"/>
      <c r="S262" s="297"/>
      <c r="T262" s="297"/>
      <c r="U262" s="297"/>
      <c r="V262" s="297"/>
      <c r="W262" s="297"/>
      <c r="X262" s="297"/>
      <c r="Y262" s="297"/>
      <c r="Z262" s="297"/>
      <c r="AA262" s="297"/>
      <c r="AB262" s="297"/>
      <c r="AC262" s="297"/>
      <c r="AD262" s="297"/>
      <c r="AE262" s="297"/>
      <c r="AF262" s="297"/>
    </row>
    <row r="263" spans="1:32">
      <c r="A263" s="297"/>
      <c r="B263" s="297"/>
      <c r="C263" s="297"/>
      <c r="D263" s="297"/>
      <c r="E263" s="297"/>
      <c r="F263" s="297"/>
      <c r="G263" s="297"/>
      <c r="H263" s="297"/>
      <c r="I263" s="297"/>
      <c r="J263" s="297"/>
      <c r="K263" s="297"/>
      <c r="L263" s="297"/>
      <c r="M263" s="297"/>
      <c r="N263" s="297"/>
      <c r="O263" s="297"/>
      <c r="P263" s="297"/>
      <c r="Q263" s="297"/>
      <c r="R263" s="297"/>
      <c r="S263" s="297"/>
      <c r="T263" s="297"/>
      <c r="U263" s="297"/>
      <c r="V263" s="297"/>
      <c r="W263" s="297"/>
      <c r="X263" s="297"/>
      <c r="Y263" s="297"/>
      <c r="Z263" s="297"/>
      <c r="AA263" s="297"/>
      <c r="AB263" s="297"/>
      <c r="AC263" s="297"/>
      <c r="AD263" s="297"/>
      <c r="AE263" s="297"/>
      <c r="AF263" s="297"/>
    </row>
    <row r="264" spans="1:32">
      <c r="A264" s="297"/>
      <c r="B264" s="297"/>
      <c r="C264" s="297"/>
      <c r="D264" s="297"/>
      <c r="E264" s="297"/>
      <c r="F264" s="297"/>
      <c r="G264" s="297"/>
      <c r="H264" s="297"/>
      <c r="I264" s="297"/>
      <c r="J264" s="297"/>
      <c r="K264" s="297"/>
      <c r="L264" s="297"/>
      <c r="M264" s="297"/>
      <c r="N264" s="297"/>
      <c r="O264" s="297"/>
      <c r="P264" s="297"/>
      <c r="Q264" s="297"/>
      <c r="R264" s="297"/>
      <c r="S264" s="297"/>
      <c r="T264" s="297"/>
      <c r="U264" s="297"/>
      <c r="V264" s="297"/>
      <c r="W264" s="297"/>
      <c r="X264" s="297"/>
      <c r="Y264" s="297"/>
      <c r="Z264" s="297"/>
      <c r="AA264" s="297"/>
      <c r="AB264" s="297"/>
      <c r="AC264" s="297"/>
      <c r="AD264" s="297"/>
      <c r="AE264" s="297"/>
      <c r="AF264" s="297"/>
    </row>
    <row r="265" spans="1:32">
      <c r="A265" s="297"/>
      <c r="B265" s="297"/>
      <c r="C265" s="297"/>
      <c r="D265" s="297"/>
      <c r="E265" s="297"/>
      <c r="F265" s="297"/>
      <c r="G265" s="297"/>
      <c r="H265" s="297"/>
      <c r="I265" s="297"/>
      <c r="J265" s="297"/>
      <c r="K265" s="297"/>
      <c r="L265" s="297"/>
      <c r="M265" s="297"/>
      <c r="N265" s="297"/>
      <c r="O265" s="297"/>
      <c r="P265" s="297"/>
      <c r="Q265" s="297"/>
      <c r="R265" s="297"/>
      <c r="S265" s="297"/>
      <c r="T265" s="297"/>
      <c r="U265" s="297"/>
      <c r="V265" s="297"/>
      <c r="W265" s="297"/>
      <c r="X265" s="297"/>
      <c r="Y265" s="297"/>
      <c r="Z265" s="297"/>
      <c r="AA265" s="297"/>
      <c r="AB265" s="297"/>
      <c r="AC265" s="297"/>
      <c r="AD265" s="297"/>
      <c r="AE265" s="297"/>
      <c r="AF265" s="297"/>
    </row>
    <row r="266" spans="1:32">
      <c r="A266" s="297"/>
      <c r="B266" s="297"/>
      <c r="C266" s="297"/>
      <c r="D266" s="297"/>
      <c r="E266" s="297"/>
      <c r="F266" s="297"/>
      <c r="G266" s="297"/>
      <c r="H266" s="297"/>
      <c r="I266" s="297"/>
      <c r="J266" s="297"/>
      <c r="K266" s="297"/>
      <c r="L266" s="297"/>
      <c r="M266" s="297"/>
      <c r="N266" s="297"/>
      <c r="O266" s="297"/>
      <c r="P266" s="297"/>
      <c r="Q266" s="297"/>
      <c r="R266" s="297"/>
      <c r="S266" s="297"/>
      <c r="T266" s="297"/>
      <c r="U266" s="297"/>
      <c r="V266" s="297"/>
      <c r="W266" s="297"/>
      <c r="X266" s="297"/>
      <c r="Y266" s="297"/>
      <c r="Z266" s="297"/>
      <c r="AA266" s="297"/>
      <c r="AB266" s="297"/>
      <c r="AC266" s="297"/>
      <c r="AD266" s="297"/>
      <c r="AE266" s="297"/>
      <c r="AF266" s="297"/>
    </row>
    <row r="267" spans="1:32">
      <c r="A267" s="297"/>
      <c r="B267" s="297"/>
      <c r="C267" s="297"/>
      <c r="D267" s="297"/>
      <c r="E267" s="297"/>
      <c r="F267" s="297"/>
      <c r="G267" s="297"/>
      <c r="H267" s="297"/>
      <c r="I267" s="297"/>
      <c r="J267" s="297"/>
      <c r="K267" s="297"/>
      <c r="L267" s="297"/>
      <c r="M267" s="297"/>
      <c r="N267" s="297"/>
      <c r="O267" s="297"/>
      <c r="P267" s="297"/>
      <c r="Q267" s="297"/>
      <c r="R267" s="297"/>
      <c r="S267" s="297"/>
      <c r="T267" s="297"/>
      <c r="U267" s="297"/>
      <c r="V267" s="297"/>
      <c r="W267" s="297"/>
      <c r="X267" s="297"/>
      <c r="Y267" s="297"/>
      <c r="Z267" s="297"/>
      <c r="AA267" s="297"/>
      <c r="AB267" s="297"/>
      <c r="AC267" s="297"/>
      <c r="AD267" s="297"/>
      <c r="AE267" s="297"/>
      <c r="AF267" s="297"/>
    </row>
    <row r="268" spans="1:32">
      <c r="A268" s="297"/>
      <c r="B268" s="297"/>
      <c r="C268" s="297"/>
      <c r="D268" s="297"/>
      <c r="E268" s="297"/>
      <c r="F268" s="297"/>
      <c r="G268" s="297"/>
      <c r="H268" s="297"/>
      <c r="I268" s="297"/>
      <c r="J268" s="297"/>
      <c r="K268" s="297"/>
      <c r="L268" s="297"/>
      <c r="M268" s="297"/>
      <c r="N268" s="297"/>
      <c r="O268" s="297"/>
      <c r="P268" s="297"/>
      <c r="Q268" s="297"/>
      <c r="R268" s="297"/>
      <c r="S268" s="297"/>
      <c r="T268" s="297"/>
      <c r="U268" s="297"/>
      <c r="V268" s="297"/>
      <c r="W268" s="297"/>
      <c r="X268" s="297"/>
      <c r="Y268" s="297"/>
      <c r="Z268" s="297"/>
      <c r="AA268" s="297"/>
      <c r="AB268" s="297"/>
      <c r="AC268" s="297"/>
      <c r="AD268" s="297"/>
      <c r="AE268" s="297"/>
      <c r="AF268" s="297"/>
    </row>
    <row r="269" spans="1:32">
      <c r="A269" s="297"/>
      <c r="B269" s="297"/>
      <c r="C269" s="297"/>
      <c r="D269" s="297"/>
      <c r="E269" s="297"/>
      <c r="F269" s="297"/>
      <c r="G269" s="297"/>
      <c r="H269" s="297"/>
      <c r="I269" s="297"/>
      <c r="J269" s="297"/>
      <c r="K269" s="297"/>
      <c r="L269" s="297"/>
      <c r="M269" s="297"/>
      <c r="N269" s="297"/>
      <c r="O269" s="297"/>
      <c r="P269" s="297"/>
      <c r="Q269" s="297"/>
      <c r="R269" s="297"/>
      <c r="S269" s="297"/>
      <c r="T269" s="297"/>
      <c r="U269" s="297"/>
      <c r="V269" s="297"/>
      <c r="W269" s="297"/>
      <c r="X269" s="297"/>
      <c r="Y269" s="297"/>
      <c r="Z269" s="297"/>
      <c r="AA269" s="297"/>
      <c r="AB269" s="297"/>
      <c r="AC269" s="297"/>
      <c r="AD269" s="297"/>
      <c r="AE269" s="297"/>
      <c r="AF269" s="297"/>
    </row>
    <row r="270" spans="1:32">
      <c r="A270" s="297"/>
      <c r="B270" s="297"/>
      <c r="C270" s="297"/>
      <c r="D270" s="297"/>
      <c r="E270" s="297"/>
      <c r="F270" s="297"/>
      <c r="G270" s="297"/>
      <c r="H270" s="297"/>
      <c r="I270" s="297"/>
      <c r="J270" s="297"/>
      <c r="K270" s="297"/>
      <c r="L270" s="297"/>
      <c r="M270" s="297"/>
      <c r="N270" s="297"/>
      <c r="O270" s="297"/>
      <c r="P270" s="297"/>
      <c r="Q270" s="297"/>
      <c r="R270" s="297"/>
      <c r="S270" s="297"/>
      <c r="T270" s="297"/>
      <c r="U270" s="297"/>
      <c r="V270" s="297"/>
      <c r="W270" s="297"/>
      <c r="X270" s="297"/>
      <c r="Y270" s="297"/>
      <c r="Z270" s="297"/>
      <c r="AA270" s="297"/>
      <c r="AB270" s="297"/>
      <c r="AC270" s="297"/>
      <c r="AD270" s="297"/>
      <c r="AE270" s="297"/>
      <c r="AF270" s="297"/>
    </row>
    <row r="271" spans="1:32">
      <c r="A271" s="297"/>
      <c r="B271" s="297"/>
      <c r="C271" s="297"/>
      <c r="D271" s="297"/>
      <c r="E271" s="297"/>
      <c r="F271" s="297"/>
      <c r="G271" s="297"/>
      <c r="H271" s="297"/>
      <c r="I271" s="297"/>
      <c r="J271" s="297"/>
      <c r="K271" s="297"/>
      <c r="L271" s="297"/>
      <c r="M271" s="297"/>
      <c r="N271" s="297"/>
      <c r="O271" s="297"/>
      <c r="P271" s="297"/>
      <c r="Q271" s="297"/>
      <c r="R271" s="297"/>
      <c r="S271" s="297"/>
      <c r="T271" s="297"/>
      <c r="U271" s="297"/>
      <c r="V271" s="297"/>
      <c r="W271" s="297"/>
      <c r="X271" s="297"/>
      <c r="Y271" s="297"/>
      <c r="Z271" s="297"/>
      <c r="AA271" s="297"/>
      <c r="AB271" s="297"/>
      <c r="AC271" s="297"/>
      <c r="AD271" s="297"/>
      <c r="AE271" s="297"/>
      <c r="AF271" s="297"/>
    </row>
    <row r="272" spans="1:32">
      <c r="A272" s="297"/>
      <c r="B272" s="297"/>
      <c r="C272" s="297"/>
      <c r="D272" s="297"/>
      <c r="E272" s="297"/>
      <c r="F272" s="297"/>
      <c r="G272" s="297"/>
      <c r="H272" s="297"/>
      <c r="I272" s="297"/>
      <c r="J272" s="297"/>
      <c r="K272" s="297"/>
      <c r="L272" s="297"/>
      <c r="M272" s="297"/>
      <c r="N272" s="297"/>
      <c r="O272" s="297"/>
      <c r="P272" s="297"/>
      <c r="Q272" s="297"/>
      <c r="R272" s="297"/>
      <c r="S272" s="297"/>
      <c r="T272" s="297"/>
      <c r="U272" s="297"/>
      <c r="V272" s="297"/>
      <c r="W272" s="297"/>
      <c r="X272" s="297"/>
      <c r="Y272" s="297"/>
      <c r="Z272" s="297"/>
      <c r="AA272" s="297"/>
      <c r="AB272" s="297"/>
      <c r="AC272" s="297"/>
      <c r="AD272" s="297"/>
      <c r="AE272" s="297"/>
      <c r="AF272" s="297"/>
    </row>
    <row r="273" spans="1:32">
      <c r="A273" s="297"/>
      <c r="B273" s="297"/>
      <c r="C273" s="297"/>
      <c r="D273" s="297"/>
      <c r="E273" s="297"/>
      <c r="F273" s="297"/>
      <c r="G273" s="297"/>
      <c r="H273" s="297"/>
      <c r="I273" s="297"/>
      <c r="J273" s="297"/>
      <c r="K273" s="297"/>
      <c r="L273" s="297"/>
      <c r="M273" s="297"/>
      <c r="N273" s="297"/>
      <c r="O273" s="297"/>
      <c r="P273" s="297"/>
      <c r="Q273" s="297"/>
      <c r="R273" s="297"/>
      <c r="S273" s="297"/>
      <c r="T273" s="297"/>
      <c r="U273" s="297"/>
      <c r="V273" s="297"/>
      <c r="W273" s="297"/>
      <c r="X273" s="297"/>
      <c r="Y273" s="297"/>
      <c r="Z273" s="297"/>
      <c r="AA273" s="297"/>
      <c r="AB273" s="297"/>
      <c r="AC273" s="297"/>
      <c r="AD273" s="297"/>
      <c r="AE273" s="297"/>
      <c r="AF273" s="297"/>
    </row>
    <row r="274" spans="1:32">
      <c r="A274" s="297"/>
      <c r="B274" s="297"/>
      <c r="C274" s="297"/>
      <c r="D274" s="297"/>
      <c r="E274" s="297"/>
      <c r="F274" s="297"/>
      <c r="G274" s="297"/>
      <c r="H274" s="297"/>
      <c r="I274" s="297"/>
      <c r="J274" s="297"/>
      <c r="K274" s="297"/>
      <c r="L274" s="297"/>
      <c r="M274" s="297"/>
      <c r="N274" s="297"/>
      <c r="O274" s="297"/>
      <c r="P274" s="297"/>
      <c r="Q274" s="297"/>
      <c r="R274" s="297"/>
      <c r="S274" s="297"/>
      <c r="T274" s="297"/>
      <c r="U274" s="297"/>
      <c r="V274" s="297"/>
      <c r="W274" s="297"/>
      <c r="X274" s="297"/>
      <c r="Y274" s="297"/>
      <c r="Z274" s="297"/>
      <c r="AA274" s="297"/>
      <c r="AB274" s="297"/>
      <c r="AC274" s="297"/>
      <c r="AD274" s="297"/>
      <c r="AE274" s="297"/>
      <c r="AF274" s="297"/>
    </row>
    <row r="275" spans="1:32">
      <c r="A275" s="297"/>
      <c r="B275" s="297"/>
      <c r="C275" s="297"/>
      <c r="D275" s="297"/>
      <c r="E275" s="297"/>
      <c r="F275" s="297"/>
      <c r="G275" s="297"/>
      <c r="H275" s="297"/>
      <c r="I275" s="297"/>
      <c r="J275" s="297"/>
      <c r="K275" s="297"/>
      <c r="L275" s="297"/>
      <c r="M275" s="297"/>
      <c r="N275" s="297"/>
      <c r="O275" s="297"/>
      <c r="P275" s="297"/>
      <c r="Q275" s="297"/>
      <c r="R275" s="297"/>
      <c r="S275" s="297"/>
      <c r="T275" s="297"/>
      <c r="U275" s="297"/>
      <c r="V275" s="297"/>
      <c r="W275" s="297"/>
      <c r="X275" s="297"/>
      <c r="Y275" s="297"/>
      <c r="Z275" s="297"/>
      <c r="AA275" s="297"/>
      <c r="AB275" s="297"/>
      <c r="AC275" s="297"/>
      <c r="AD275" s="297"/>
      <c r="AE275" s="297"/>
      <c r="AF275" s="297"/>
    </row>
    <row r="276" spans="1:32">
      <c r="A276" s="297"/>
      <c r="B276" s="297"/>
      <c r="C276" s="297"/>
      <c r="D276" s="297"/>
      <c r="E276" s="297"/>
      <c r="F276" s="297"/>
      <c r="G276" s="297"/>
      <c r="H276" s="297"/>
      <c r="I276" s="297"/>
      <c r="J276" s="297"/>
      <c r="K276" s="297"/>
      <c r="L276" s="297"/>
      <c r="M276" s="297"/>
      <c r="N276" s="297"/>
      <c r="O276" s="297"/>
      <c r="P276" s="297"/>
      <c r="Q276" s="297"/>
      <c r="R276" s="297"/>
      <c r="S276" s="297"/>
      <c r="T276" s="297"/>
      <c r="U276" s="297"/>
      <c r="V276" s="297"/>
      <c r="W276" s="297"/>
      <c r="X276" s="297"/>
      <c r="Y276" s="297"/>
      <c r="Z276" s="297"/>
      <c r="AA276" s="297"/>
      <c r="AB276" s="297"/>
      <c r="AC276" s="297"/>
      <c r="AD276" s="297"/>
      <c r="AE276" s="297"/>
      <c r="AF276" s="297"/>
    </row>
    <row r="277" spans="1:32">
      <c r="A277" s="297"/>
      <c r="B277" s="297"/>
      <c r="C277" s="297"/>
      <c r="D277" s="297"/>
      <c r="E277" s="297"/>
      <c r="F277" s="297"/>
      <c r="G277" s="297"/>
      <c r="H277" s="297"/>
      <c r="I277" s="297"/>
      <c r="J277" s="297"/>
      <c r="K277" s="297"/>
      <c r="L277" s="297"/>
      <c r="M277" s="297"/>
      <c r="N277" s="297"/>
      <c r="O277" s="297"/>
      <c r="P277" s="297"/>
      <c r="Q277" s="297"/>
      <c r="R277" s="297"/>
      <c r="S277" s="297"/>
      <c r="T277" s="297"/>
      <c r="U277" s="297"/>
      <c r="V277" s="297"/>
      <c r="W277" s="297"/>
      <c r="X277" s="297"/>
      <c r="Y277" s="297"/>
      <c r="Z277" s="297"/>
      <c r="AA277" s="297"/>
      <c r="AB277" s="297"/>
      <c r="AC277" s="297"/>
      <c r="AD277" s="297"/>
      <c r="AE277" s="297"/>
      <c r="AF277" s="297"/>
    </row>
    <row r="278" spans="1:32">
      <c r="A278" s="297"/>
      <c r="B278" s="297"/>
      <c r="C278" s="297"/>
      <c r="D278" s="297"/>
      <c r="E278" s="297"/>
      <c r="F278" s="297"/>
      <c r="G278" s="297"/>
      <c r="H278" s="297"/>
      <c r="I278" s="297"/>
      <c r="J278" s="297"/>
      <c r="K278" s="297"/>
      <c r="L278" s="297"/>
      <c r="M278" s="297"/>
      <c r="N278" s="297"/>
      <c r="O278" s="297"/>
      <c r="P278" s="297"/>
      <c r="Q278" s="297"/>
      <c r="R278" s="297"/>
      <c r="S278" s="297"/>
      <c r="T278" s="297"/>
      <c r="U278" s="297"/>
      <c r="V278" s="297"/>
      <c r="W278" s="297"/>
      <c r="X278" s="297"/>
      <c r="Y278" s="297"/>
      <c r="Z278" s="297"/>
      <c r="AA278" s="297"/>
      <c r="AB278" s="297"/>
      <c r="AC278" s="297"/>
      <c r="AD278" s="297"/>
      <c r="AE278" s="297"/>
      <c r="AF278" s="297"/>
    </row>
    <row r="279" spans="1:32">
      <c r="A279" s="297"/>
      <c r="B279" s="297"/>
      <c r="C279" s="297"/>
      <c r="D279" s="297"/>
      <c r="E279" s="297"/>
      <c r="F279" s="297"/>
      <c r="G279" s="297"/>
      <c r="H279" s="297"/>
      <c r="I279" s="297"/>
      <c r="J279" s="297"/>
      <c r="K279" s="297"/>
      <c r="L279" s="297"/>
      <c r="M279" s="297"/>
      <c r="N279" s="297"/>
      <c r="O279" s="297"/>
      <c r="P279" s="297"/>
      <c r="Q279" s="297"/>
      <c r="R279" s="297"/>
      <c r="S279" s="297"/>
      <c r="T279" s="297"/>
      <c r="U279" s="297"/>
      <c r="V279" s="297"/>
      <c r="W279" s="297"/>
      <c r="X279" s="297"/>
      <c r="Y279" s="297"/>
      <c r="Z279" s="297"/>
      <c r="AA279" s="297"/>
      <c r="AB279" s="297"/>
      <c r="AC279" s="297"/>
      <c r="AD279" s="297"/>
      <c r="AE279" s="297"/>
      <c r="AF279" s="297"/>
    </row>
    <row r="280" spans="1:32">
      <c r="A280" s="297"/>
      <c r="B280" s="297"/>
      <c r="C280" s="297"/>
      <c r="D280" s="297"/>
      <c r="E280" s="297"/>
      <c r="F280" s="297"/>
      <c r="G280" s="297"/>
      <c r="H280" s="297"/>
      <c r="I280" s="297"/>
      <c r="J280" s="297"/>
      <c r="K280" s="297"/>
      <c r="L280" s="297"/>
      <c r="M280" s="297"/>
      <c r="N280" s="297"/>
      <c r="O280" s="297"/>
      <c r="P280" s="297"/>
      <c r="Q280" s="297"/>
      <c r="R280" s="297"/>
      <c r="S280" s="297"/>
      <c r="T280" s="297"/>
      <c r="U280" s="297"/>
      <c r="V280" s="297"/>
      <c r="W280" s="297"/>
      <c r="X280" s="297"/>
      <c r="Y280" s="297"/>
      <c r="Z280" s="297"/>
      <c r="AA280" s="297"/>
      <c r="AB280" s="297"/>
      <c r="AC280" s="297"/>
      <c r="AD280" s="297"/>
      <c r="AE280" s="297"/>
      <c r="AF280" s="297"/>
    </row>
    <row r="281" spans="1:32">
      <c r="A281" s="297"/>
      <c r="B281" s="297"/>
      <c r="C281" s="297"/>
      <c r="D281" s="297"/>
      <c r="E281" s="297"/>
      <c r="F281" s="297"/>
      <c r="G281" s="297"/>
      <c r="H281" s="297"/>
      <c r="I281" s="297"/>
      <c r="J281" s="297"/>
      <c r="K281" s="297"/>
      <c r="L281" s="297"/>
      <c r="M281" s="297"/>
      <c r="N281" s="297"/>
      <c r="O281" s="297"/>
      <c r="P281" s="297"/>
      <c r="Q281" s="297"/>
      <c r="R281" s="297"/>
      <c r="S281" s="297"/>
      <c r="T281" s="297"/>
      <c r="U281" s="297"/>
      <c r="V281" s="297"/>
      <c r="W281" s="297"/>
      <c r="X281" s="297"/>
      <c r="Y281" s="297"/>
      <c r="Z281" s="297"/>
      <c r="AA281" s="297"/>
      <c r="AB281" s="297"/>
      <c r="AC281" s="297"/>
      <c r="AD281" s="297"/>
      <c r="AE281" s="297"/>
      <c r="AF281" s="297"/>
    </row>
    <row r="282" spans="1:32">
      <c r="A282" s="297"/>
      <c r="B282" s="297"/>
      <c r="C282" s="297"/>
      <c r="D282" s="297"/>
      <c r="E282" s="297"/>
      <c r="F282" s="297"/>
      <c r="G282" s="297"/>
      <c r="H282" s="297"/>
      <c r="I282" s="297"/>
      <c r="J282" s="297"/>
      <c r="K282" s="297"/>
      <c r="L282" s="297"/>
      <c r="M282" s="297"/>
      <c r="N282" s="297"/>
      <c r="O282" s="297"/>
      <c r="P282" s="297"/>
      <c r="Q282" s="297"/>
      <c r="R282" s="297"/>
      <c r="S282" s="297"/>
      <c r="T282" s="297"/>
      <c r="U282" s="297"/>
      <c r="V282" s="297"/>
      <c r="W282" s="297"/>
      <c r="X282" s="297"/>
      <c r="Y282" s="297"/>
      <c r="Z282" s="297"/>
      <c r="AA282" s="297"/>
      <c r="AB282" s="297"/>
      <c r="AC282" s="297"/>
      <c r="AD282" s="297"/>
      <c r="AE282" s="297"/>
      <c r="AF282" s="297"/>
    </row>
    <row r="283" spans="1:32">
      <c r="A283" s="297"/>
      <c r="B283" s="297"/>
      <c r="C283" s="297"/>
      <c r="D283" s="297"/>
      <c r="E283" s="297"/>
      <c r="F283" s="297"/>
      <c r="G283" s="297"/>
      <c r="H283" s="297"/>
      <c r="I283" s="297"/>
      <c r="J283" s="297"/>
      <c r="K283" s="297"/>
      <c r="L283" s="297"/>
      <c r="M283" s="297"/>
      <c r="N283" s="297"/>
      <c r="O283" s="297"/>
      <c r="P283" s="297"/>
      <c r="Q283" s="297"/>
      <c r="R283" s="297"/>
      <c r="S283" s="297"/>
      <c r="T283" s="297"/>
      <c r="U283" s="297"/>
      <c r="V283" s="297"/>
      <c r="W283" s="297"/>
      <c r="X283" s="297"/>
      <c r="Y283" s="297"/>
      <c r="Z283" s="297"/>
      <c r="AA283" s="297"/>
      <c r="AB283" s="297"/>
      <c r="AC283" s="297"/>
      <c r="AD283" s="297"/>
      <c r="AE283" s="297"/>
      <c r="AF283" s="297"/>
    </row>
    <row r="284" spans="1:32">
      <c r="A284" s="297"/>
      <c r="B284" s="297"/>
      <c r="C284" s="297"/>
      <c r="D284" s="297"/>
      <c r="E284" s="297"/>
      <c r="F284" s="297"/>
      <c r="G284" s="297"/>
      <c r="H284" s="297"/>
      <c r="I284" s="297"/>
      <c r="J284" s="297"/>
      <c r="K284" s="297"/>
      <c r="L284" s="297"/>
      <c r="M284" s="297"/>
      <c r="N284" s="297"/>
      <c r="O284" s="297"/>
      <c r="P284" s="297"/>
      <c r="Q284" s="297"/>
      <c r="R284" s="297"/>
      <c r="S284" s="297"/>
      <c r="T284" s="297"/>
      <c r="U284" s="297"/>
      <c r="V284" s="297"/>
      <c r="W284" s="297"/>
      <c r="X284" s="297"/>
      <c r="Y284" s="297"/>
      <c r="Z284" s="297"/>
      <c r="AA284" s="297"/>
      <c r="AB284" s="297"/>
      <c r="AC284" s="297"/>
      <c r="AD284" s="297"/>
      <c r="AE284" s="297"/>
      <c r="AF284" s="297"/>
    </row>
    <row r="285" spans="1:32">
      <c r="A285" s="297"/>
      <c r="B285" s="297"/>
      <c r="C285" s="297"/>
      <c r="D285" s="297"/>
      <c r="E285" s="297"/>
      <c r="F285" s="297"/>
      <c r="G285" s="297"/>
      <c r="H285" s="297"/>
      <c r="I285" s="297"/>
      <c r="J285" s="297"/>
      <c r="K285" s="297"/>
      <c r="L285" s="297"/>
      <c r="M285" s="297"/>
      <c r="N285" s="297"/>
      <c r="O285" s="297"/>
      <c r="P285" s="297"/>
      <c r="Q285" s="297"/>
      <c r="R285" s="297"/>
      <c r="S285" s="297"/>
      <c r="T285" s="297"/>
      <c r="U285" s="297"/>
      <c r="V285" s="297"/>
      <c r="W285" s="297"/>
      <c r="X285" s="297"/>
      <c r="Y285" s="297"/>
      <c r="Z285" s="297"/>
      <c r="AA285" s="297"/>
      <c r="AB285" s="297"/>
      <c r="AC285" s="297"/>
      <c r="AD285" s="297"/>
      <c r="AE285" s="297"/>
      <c r="AF285" s="297"/>
    </row>
    <row r="286" spans="1:32">
      <c r="A286" s="297"/>
      <c r="B286" s="297"/>
      <c r="C286" s="297"/>
      <c r="D286" s="297"/>
      <c r="E286" s="297"/>
      <c r="F286" s="297"/>
      <c r="G286" s="297"/>
      <c r="H286" s="297"/>
      <c r="I286" s="297"/>
      <c r="J286" s="297"/>
      <c r="K286" s="297"/>
      <c r="L286" s="297"/>
      <c r="M286" s="297"/>
      <c r="N286" s="297"/>
      <c r="O286" s="297"/>
      <c r="P286" s="297"/>
      <c r="Q286" s="297"/>
      <c r="R286" s="297"/>
      <c r="S286" s="297"/>
      <c r="T286" s="297"/>
      <c r="U286" s="297"/>
      <c r="V286" s="297"/>
      <c r="W286" s="297"/>
      <c r="X286" s="297"/>
      <c r="Y286" s="297"/>
      <c r="Z286" s="297"/>
      <c r="AA286" s="297"/>
      <c r="AB286" s="297"/>
      <c r="AC286" s="297"/>
      <c r="AD286" s="297"/>
      <c r="AE286" s="297"/>
      <c r="AF286" s="297"/>
    </row>
    <row r="287" spans="1:32">
      <c r="A287" s="297"/>
      <c r="B287" s="297"/>
      <c r="C287" s="297"/>
      <c r="D287" s="297"/>
      <c r="E287" s="297"/>
      <c r="F287" s="297"/>
      <c r="G287" s="297"/>
      <c r="H287" s="297"/>
      <c r="I287" s="297"/>
      <c r="J287" s="297"/>
      <c r="K287" s="297"/>
      <c r="L287" s="297"/>
      <c r="M287" s="297"/>
      <c r="N287" s="297"/>
      <c r="O287" s="297"/>
      <c r="P287" s="297"/>
      <c r="Q287" s="297"/>
      <c r="R287" s="297"/>
      <c r="S287" s="297"/>
      <c r="T287" s="297"/>
      <c r="U287" s="297"/>
      <c r="V287" s="297"/>
      <c r="W287" s="297"/>
      <c r="X287" s="297"/>
      <c r="Y287" s="297"/>
      <c r="Z287" s="297"/>
      <c r="AA287" s="297"/>
      <c r="AB287" s="297"/>
      <c r="AC287" s="297"/>
      <c r="AD287" s="297"/>
      <c r="AE287" s="297"/>
      <c r="AF287" s="297"/>
    </row>
    <row r="288" spans="1:32">
      <c r="A288" s="297"/>
      <c r="B288" s="297"/>
      <c r="C288" s="297"/>
      <c r="D288" s="297"/>
      <c r="E288" s="297"/>
      <c r="F288" s="297"/>
      <c r="G288" s="297"/>
      <c r="H288" s="297"/>
      <c r="I288" s="297"/>
      <c r="J288" s="297"/>
      <c r="K288" s="297"/>
      <c r="L288" s="297"/>
      <c r="M288" s="297"/>
      <c r="N288" s="297"/>
      <c r="O288" s="297"/>
      <c r="P288" s="297"/>
      <c r="Q288" s="297"/>
      <c r="R288" s="297"/>
      <c r="S288" s="297"/>
      <c r="T288" s="297"/>
      <c r="U288" s="297"/>
      <c r="V288" s="297"/>
      <c r="W288" s="297"/>
      <c r="X288" s="297"/>
      <c r="Y288" s="297"/>
      <c r="Z288" s="297"/>
      <c r="AA288" s="297"/>
      <c r="AB288" s="297"/>
      <c r="AC288" s="297"/>
      <c r="AD288" s="297"/>
      <c r="AE288" s="297"/>
      <c r="AF288" s="297"/>
    </row>
    <row r="289" spans="1:32">
      <c r="A289" s="297"/>
      <c r="B289" s="297"/>
      <c r="C289" s="297"/>
      <c r="D289" s="297"/>
      <c r="E289" s="297"/>
      <c r="F289" s="297"/>
      <c r="G289" s="297"/>
      <c r="H289" s="297"/>
      <c r="I289" s="297"/>
      <c r="J289" s="297"/>
      <c r="K289" s="297"/>
      <c r="L289" s="297"/>
      <c r="M289" s="297"/>
      <c r="N289" s="297"/>
      <c r="O289" s="297"/>
      <c r="P289" s="297"/>
      <c r="Q289" s="297"/>
      <c r="R289" s="297"/>
      <c r="S289" s="297"/>
      <c r="T289" s="297"/>
      <c r="U289" s="297"/>
      <c r="V289" s="297"/>
      <c r="W289" s="297"/>
      <c r="X289" s="297"/>
      <c r="Y289" s="297"/>
      <c r="Z289" s="297"/>
      <c r="AA289" s="297"/>
      <c r="AB289" s="297"/>
      <c r="AC289" s="297"/>
      <c r="AD289" s="297"/>
      <c r="AE289" s="297"/>
      <c r="AF289" s="297"/>
    </row>
    <row r="290" spans="1:32">
      <c r="A290" s="297"/>
      <c r="B290" s="297"/>
      <c r="C290" s="297"/>
      <c r="D290" s="297"/>
      <c r="E290" s="297"/>
      <c r="F290" s="297"/>
      <c r="G290" s="297"/>
      <c r="H290" s="297"/>
      <c r="I290" s="297"/>
      <c r="J290" s="297"/>
      <c r="K290" s="297"/>
      <c r="L290" s="297"/>
      <c r="M290" s="297"/>
      <c r="N290" s="297"/>
      <c r="O290" s="297"/>
      <c r="P290" s="297"/>
      <c r="Q290" s="297"/>
      <c r="R290" s="297"/>
      <c r="S290" s="297"/>
      <c r="T290" s="297"/>
      <c r="U290" s="297"/>
      <c r="V290" s="297"/>
      <c r="W290" s="297"/>
      <c r="X290" s="297"/>
      <c r="Y290" s="297"/>
      <c r="Z290" s="297"/>
      <c r="AA290" s="297"/>
      <c r="AB290" s="297"/>
      <c r="AC290" s="297"/>
      <c r="AD290" s="297"/>
      <c r="AE290" s="297"/>
      <c r="AF290" s="297"/>
    </row>
    <row r="291" spans="1:32">
      <c r="A291" s="297"/>
      <c r="B291" s="297"/>
      <c r="C291" s="297"/>
      <c r="D291" s="297"/>
      <c r="E291" s="297"/>
      <c r="F291" s="297"/>
      <c r="G291" s="297"/>
      <c r="H291" s="297"/>
      <c r="I291" s="297"/>
      <c r="J291" s="297"/>
      <c r="K291" s="297"/>
      <c r="L291" s="297"/>
      <c r="M291" s="297"/>
      <c r="N291" s="297"/>
      <c r="O291" s="297"/>
      <c r="P291" s="297"/>
      <c r="Q291" s="297"/>
      <c r="R291" s="297"/>
      <c r="S291" s="297"/>
      <c r="T291" s="297"/>
      <c r="U291" s="297"/>
      <c r="V291" s="297"/>
      <c r="W291" s="297"/>
      <c r="X291" s="297"/>
      <c r="Y291" s="297"/>
      <c r="Z291" s="297"/>
      <c r="AA291" s="297"/>
      <c r="AB291" s="297"/>
      <c r="AC291" s="297"/>
      <c r="AD291" s="297"/>
      <c r="AE291" s="297"/>
      <c r="AF291" s="297"/>
    </row>
    <row r="292" spans="1:32">
      <c r="A292" s="297"/>
      <c r="B292" s="297"/>
      <c r="C292" s="297"/>
      <c r="D292" s="297"/>
      <c r="E292" s="297"/>
      <c r="F292" s="297"/>
      <c r="G292" s="297"/>
      <c r="H292" s="297"/>
      <c r="I292" s="297"/>
      <c r="J292" s="297"/>
      <c r="K292" s="297"/>
      <c r="L292" s="297"/>
      <c r="M292" s="297"/>
      <c r="N292" s="297"/>
      <c r="O292" s="297"/>
      <c r="P292" s="297"/>
      <c r="Q292" s="297"/>
      <c r="R292" s="297"/>
      <c r="S292" s="297"/>
      <c r="T292" s="297"/>
      <c r="U292" s="297"/>
      <c r="V292" s="297"/>
      <c r="W292" s="297"/>
      <c r="X292" s="297"/>
      <c r="Y292" s="297"/>
      <c r="Z292" s="297"/>
      <c r="AA292" s="297"/>
      <c r="AB292" s="297"/>
      <c r="AC292" s="297"/>
      <c r="AD292" s="297"/>
      <c r="AE292" s="297"/>
      <c r="AF292" s="297"/>
    </row>
    <row r="293" spans="1:32">
      <c r="A293" s="297"/>
      <c r="B293" s="297"/>
      <c r="C293" s="297"/>
      <c r="D293" s="297"/>
      <c r="E293" s="297"/>
      <c r="F293" s="297"/>
      <c r="G293" s="297"/>
      <c r="H293" s="297"/>
      <c r="I293" s="297"/>
      <c r="J293" s="297"/>
      <c r="K293" s="297"/>
      <c r="L293" s="297"/>
      <c r="M293" s="297"/>
      <c r="N293" s="297"/>
      <c r="O293" s="297"/>
      <c r="P293" s="297"/>
      <c r="Q293" s="297"/>
      <c r="R293" s="297"/>
      <c r="S293" s="297"/>
      <c r="T293" s="297"/>
      <c r="U293" s="297"/>
      <c r="V293" s="297"/>
      <c r="W293" s="297"/>
      <c r="X293" s="297"/>
      <c r="Y293" s="297"/>
      <c r="Z293" s="297"/>
      <c r="AA293" s="297"/>
      <c r="AB293" s="297"/>
      <c r="AC293" s="297"/>
      <c r="AD293" s="297"/>
      <c r="AE293" s="297"/>
      <c r="AF293" s="297"/>
    </row>
    <row r="294" spans="1:32">
      <c r="A294" s="297"/>
      <c r="B294" s="297"/>
      <c r="C294" s="297"/>
      <c r="D294" s="297"/>
      <c r="E294" s="297"/>
      <c r="F294" s="297"/>
      <c r="G294" s="297"/>
      <c r="H294" s="297"/>
      <c r="I294" s="297"/>
      <c r="J294" s="297"/>
      <c r="K294" s="297"/>
      <c r="L294" s="297"/>
      <c r="M294" s="297"/>
      <c r="N294" s="297"/>
      <c r="O294" s="297"/>
      <c r="P294" s="297"/>
      <c r="Q294" s="297"/>
      <c r="R294" s="297"/>
      <c r="S294" s="297"/>
      <c r="T294" s="297"/>
      <c r="U294" s="297"/>
      <c r="V294" s="297"/>
      <c r="W294" s="297"/>
      <c r="X294" s="297"/>
      <c r="Y294" s="297"/>
      <c r="Z294" s="297"/>
      <c r="AA294" s="297"/>
      <c r="AB294" s="297"/>
      <c r="AC294" s="297"/>
      <c r="AD294" s="297"/>
      <c r="AE294" s="297"/>
      <c r="AF294" s="297"/>
    </row>
    <row r="295" spans="1:32">
      <c r="A295" s="297"/>
      <c r="B295" s="297"/>
      <c r="C295" s="297"/>
      <c r="D295" s="297"/>
      <c r="E295" s="297"/>
      <c r="F295" s="297"/>
      <c r="G295" s="297"/>
      <c r="H295" s="297"/>
      <c r="I295" s="297"/>
      <c r="J295" s="297"/>
      <c r="K295" s="297"/>
      <c r="L295" s="297"/>
      <c r="M295" s="297"/>
      <c r="N295" s="297"/>
      <c r="O295" s="297"/>
      <c r="P295" s="297"/>
      <c r="Q295" s="297"/>
      <c r="R295" s="297"/>
      <c r="S295" s="297"/>
      <c r="T295" s="297"/>
      <c r="U295" s="297"/>
      <c r="V295" s="297"/>
      <c r="W295" s="297"/>
      <c r="X295" s="297"/>
      <c r="Y295" s="297"/>
      <c r="Z295" s="297"/>
      <c r="AA295" s="297"/>
      <c r="AB295" s="297"/>
      <c r="AC295" s="297"/>
      <c r="AD295" s="297"/>
      <c r="AE295" s="297"/>
      <c r="AF295" s="297"/>
    </row>
    <row r="296" spans="1:32">
      <c r="A296" s="297"/>
      <c r="B296" s="297"/>
      <c r="C296" s="297"/>
      <c r="D296" s="297"/>
      <c r="E296" s="297"/>
      <c r="F296" s="297"/>
      <c r="G296" s="297"/>
      <c r="H296" s="297"/>
      <c r="I296" s="297"/>
      <c r="J296" s="297"/>
      <c r="K296" s="297"/>
      <c r="L296" s="297"/>
      <c r="M296" s="297"/>
      <c r="N296" s="297"/>
      <c r="O296" s="297"/>
      <c r="P296" s="297"/>
      <c r="Q296" s="297"/>
      <c r="R296" s="297"/>
      <c r="S296" s="297"/>
      <c r="T296" s="297"/>
      <c r="U296" s="297"/>
      <c r="V296" s="297"/>
      <c r="W296" s="297"/>
      <c r="X296" s="297"/>
      <c r="Y296" s="297"/>
      <c r="Z296" s="297"/>
      <c r="AA296" s="297"/>
      <c r="AB296" s="297"/>
      <c r="AC296" s="297"/>
      <c r="AD296" s="297"/>
      <c r="AE296" s="297"/>
      <c r="AF296" s="297"/>
    </row>
    <row r="297" spans="1:32">
      <c r="A297" s="297"/>
      <c r="B297" s="297"/>
      <c r="C297" s="297"/>
      <c r="D297" s="297"/>
      <c r="E297" s="297"/>
      <c r="F297" s="297"/>
      <c r="G297" s="297"/>
      <c r="H297" s="297"/>
      <c r="I297" s="297"/>
      <c r="J297" s="297"/>
      <c r="K297" s="297"/>
      <c r="L297" s="297"/>
      <c r="M297" s="297"/>
      <c r="N297" s="297"/>
      <c r="O297" s="297"/>
      <c r="P297" s="297"/>
      <c r="Q297" s="297"/>
      <c r="R297" s="297"/>
      <c r="S297" s="297"/>
      <c r="T297" s="297"/>
      <c r="U297" s="297"/>
      <c r="V297" s="297"/>
      <c r="W297" s="297"/>
      <c r="X297" s="297"/>
      <c r="Y297" s="297"/>
      <c r="Z297" s="297"/>
      <c r="AA297" s="297"/>
      <c r="AB297" s="297"/>
      <c r="AC297" s="297"/>
      <c r="AD297" s="297"/>
      <c r="AE297" s="297"/>
      <c r="AF297" s="297"/>
    </row>
    <row r="298" spans="1:32">
      <c r="A298" s="297"/>
      <c r="B298" s="297"/>
      <c r="C298" s="297"/>
      <c r="D298" s="297"/>
      <c r="E298" s="297"/>
      <c r="F298" s="297"/>
      <c r="G298" s="297"/>
      <c r="H298" s="297"/>
      <c r="I298" s="297"/>
      <c r="J298" s="297"/>
      <c r="K298" s="297"/>
      <c r="L298" s="297"/>
      <c r="M298" s="297"/>
      <c r="N298" s="297"/>
      <c r="O298" s="297"/>
      <c r="P298" s="297"/>
      <c r="Q298" s="297"/>
      <c r="R298" s="297"/>
      <c r="S298" s="297"/>
      <c r="T298" s="297"/>
      <c r="U298" s="297"/>
      <c r="V298" s="297"/>
      <c r="W298" s="297"/>
      <c r="X298" s="297"/>
      <c r="Y298" s="297"/>
      <c r="Z298" s="297"/>
      <c r="AA298" s="297"/>
      <c r="AB298" s="297"/>
      <c r="AC298" s="297"/>
      <c r="AD298" s="297"/>
      <c r="AE298" s="297"/>
      <c r="AF298" s="297"/>
    </row>
    <row r="299" spans="1:32">
      <c r="A299" s="297"/>
      <c r="B299" s="297"/>
      <c r="C299" s="297"/>
      <c r="D299" s="297"/>
      <c r="E299" s="297"/>
      <c r="F299" s="297"/>
      <c r="G299" s="297"/>
      <c r="H299" s="297"/>
      <c r="I299" s="297"/>
      <c r="J299" s="297"/>
      <c r="K299" s="297"/>
      <c r="L299" s="297"/>
      <c r="M299" s="297"/>
      <c r="N299" s="297"/>
      <c r="O299" s="297"/>
      <c r="P299" s="297"/>
      <c r="Q299" s="297"/>
      <c r="R299" s="297"/>
      <c r="S299" s="297"/>
      <c r="T299" s="297"/>
      <c r="U299" s="297"/>
      <c r="V299" s="297"/>
      <c r="W299" s="297"/>
      <c r="X299" s="297"/>
      <c r="Y299" s="297"/>
      <c r="Z299" s="297"/>
      <c r="AA299" s="297"/>
      <c r="AB299" s="297"/>
      <c r="AC299" s="297"/>
      <c r="AD299" s="297"/>
      <c r="AE299" s="297"/>
      <c r="AF299" s="297"/>
    </row>
    <row r="300" spans="1:32">
      <c r="A300" s="297"/>
      <c r="B300" s="297"/>
      <c r="C300" s="297"/>
      <c r="D300" s="297"/>
      <c r="E300" s="297"/>
      <c r="F300" s="297"/>
      <c r="G300" s="297"/>
      <c r="H300" s="297"/>
      <c r="I300" s="297"/>
      <c r="J300" s="297"/>
      <c r="K300" s="297"/>
      <c r="L300" s="297"/>
      <c r="M300" s="297"/>
      <c r="N300" s="297"/>
      <c r="O300" s="297"/>
      <c r="P300" s="297"/>
      <c r="Q300" s="297"/>
      <c r="R300" s="297"/>
      <c r="S300" s="297"/>
      <c r="T300" s="297"/>
      <c r="U300" s="297"/>
      <c r="V300" s="297"/>
      <c r="W300" s="297"/>
      <c r="X300" s="297"/>
      <c r="Y300" s="297"/>
      <c r="Z300" s="297"/>
      <c r="AA300" s="297"/>
      <c r="AB300" s="297"/>
      <c r="AC300" s="297"/>
      <c r="AD300" s="297"/>
      <c r="AE300" s="297"/>
      <c r="AF300" s="297"/>
    </row>
    <row r="301" spans="1:32">
      <c r="A301" s="297"/>
      <c r="B301" s="297"/>
      <c r="C301" s="297"/>
      <c r="D301" s="297"/>
      <c r="E301" s="297"/>
      <c r="F301" s="297"/>
      <c r="G301" s="297"/>
      <c r="H301" s="297"/>
      <c r="I301" s="297"/>
      <c r="J301" s="297"/>
      <c r="K301" s="297"/>
      <c r="L301" s="297"/>
      <c r="M301" s="297"/>
      <c r="N301" s="297"/>
      <c r="O301" s="297"/>
      <c r="P301" s="297"/>
      <c r="Q301" s="297"/>
      <c r="R301" s="297"/>
      <c r="S301" s="297"/>
      <c r="T301" s="297"/>
      <c r="U301" s="297"/>
      <c r="V301" s="297"/>
      <c r="W301" s="297"/>
      <c r="X301" s="297"/>
      <c r="Y301" s="297"/>
      <c r="Z301" s="297"/>
      <c r="AA301" s="297"/>
      <c r="AB301" s="297"/>
      <c r="AC301" s="297"/>
      <c r="AD301" s="297"/>
      <c r="AE301" s="297"/>
      <c r="AF301" s="297"/>
    </row>
    <row r="302" spans="1:32">
      <c r="A302" s="297"/>
      <c r="B302" s="297"/>
      <c r="C302" s="297"/>
      <c r="D302" s="297"/>
      <c r="E302" s="297"/>
      <c r="F302" s="297"/>
      <c r="G302" s="297"/>
      <c r="H302" s="297"/>
      <c r="I302" s="297"/>
      <c r="J302" s="297"/>
      <c r="K302" s="297"/>
      <c r="L302" s="297"/>
      <c r="M302" s="297"/>
      <c r="N302" s="297"/>
      <c r="O302" s="297"/>
      <c r="P302" s="297"/>
      <c r="Q302" s="297"/>
      <c r="R302" s="297"/>
      <c r="S302" s="297"/>
      <c r="T302" s="297"/>
      <c r="U302" s="297"/>
      <c r="V302" s="297"/>
      <c r="W302" s="297"/>
      <c r="X302" s="297"/>
      <c r="Y302" s="297"/>
      <c r="Z302" s="297"/>
      <c r="AA302" s="297"/>
      <c r="AB302" s="297"/>
      <c r="AC302" s="297"/>
      <c r="AD302" s="297"/>
      <c r="AE302" s="297"/>
      <c r="AF302" s="297"/>
    </row>
    <row r="303" spans="1:32">
      <c r="A303" s="297"/>
      <c r="B303" s="297"/>
      <c r="C303" s="297"/>
      <c r="D303" s="297"/>
      <c r="E303" s="297"/>
      <c r="F303" s="297"/>
      <c r="G303" s="297"/>
      <c r="H303" s="297"/>
      <c r="I303" s="297"/>
      <c r="J303" s="297"/>
      <c r="K303" s="297"/>
      <c r="L303" s="297"/>
      <c r="M303" s="297"/>
      <c r="N303" s="297"/>
      <c r="O303" s="297"/>
      <c r="P303" s="297"/>
      <c r="Q303" s="297"/>
      <c r="R303" s="297"/>
      <c r="S303" s="297"/>
      <c r="T303" s="297"/>
      <c r="U303" s="297"/>
      <c r="V303" s="297"/>
      <c r="W303" s="297"/>
      <c r="X303" s="297"/>
      <c r="Y303" s="297"/>
      <c r="Z303" s="297"/>
      <c r="AA303" s="297"/>
      <c r="AB303" s="297"/>
      <c r="AC303" s="297"/>
      <c r="AD303" s="297"/>
      <c r="AE303" s="297"/>
      <c r="AF303" s="297"/>
    </row>
    <row r="304" spans="1:32">
      <c r="A304" s="297"/>
      <c r="B304" s="297"/>
      <c r="C304" s="297"/>
      <c r="D304" s="297"/>
      <c r="E304" s="297"/>
      <c r="F304" s="297"/>
      <c r="G304" s="297"/>
      <c r="H304" s="297"/>
      <c r="I304" s="297"/>
      <c r="J304" s="297"/>
      <c r="K304" s="297"/>
      <c r="L304" s="297"/>
      <c r="M304" s="297"/>
      <c r="N304" s="297"/>
      <c r="O304" s="297"/>
      <c r="P304" s="297"/>
      <c r="Q304" s="297"/>
      <c r="R304" s="297"/>
      <c r="S304" s="297"/>
      <c r="T304" s="297"/>
      <c r="U304" s="297"/>
      <c r="V304" s="297"/>
      <c r="W304" s="297"/>
      <c r="X304" s="297"/>
      <c r="Y304" s="297"/>
      <c r="Z304" s="297"/>
      <c r="AA304" s="297"/>
      <c r="AB304" s="297"/>
      <c r="AC304" s="297"/>
      <c r="AD304" s="297"/>
      <c r="AE304" s="297"/>
      <c r="AF304" s="297"/>
    </row>
    <row r="305" spans="1:32">
      <c r="A305" s="297"/>
      <c r="B305" s="297"/>
      <c r="C305" s="297"/>
      <c r="D305" s="297"/>
      <c r="E305" s="297"/>
      <c r="F305" s="297"/>
      <c r="G305" s="297"/>
      <c r="H305" s="297"/>
      <c r="I305" s="297"/>
      <c r="J305" s="297"/>
      <c r="K305" s="297"/>
      <c r="L305" s="297"/>
      <c r="M305" s="297"/>
      <c r="N305" s="297"/>
      <c r="O305" s="297"/>
      <c r="P305" s="297"/>
      <c r="Q305" s="297"/>
      <c r="R305" s="297"/>
      <c r="S305" s="297"/>
      <c r="T305" s="297"/>
      <c r="U305" s="297"/>
      <c r="V305" s="297"/>
      <c r="W305" s="297"/>
      <c r="X305" s="297"/>
      <c r="Y305" s="297"/>
      <c r="Z305" s="297"/>
      <c r="AA305" s="297"/>
      <c r="AB305" s="297"/>
      <c r="AC305" s="297"/>
      <c r="AD305" s="297"/>
      <c r="AE305" s="297"/>
      <c r="AF305" s="297"/>
    </row>
    <row r="306" spans="1:32">
      <c r="A306" s="297"/>
      <c r="B306" s="297"/>
      <c r="C306" s="297"/>
      <c r="D306" s="297"/>
      <c r="E306" s="297"/>
      <c r="F306" s="297"/>
      <c r="G306" s="297"/>
      <c r="H306" s="297"/>
      <c r="I306" s="297"/>
      <c r="J306" s="297"/>
      <c r="K306" s="297"/>
      <c r="L306" s="297"/>
      <c r="M306" s="297"/>
      <c r="N306" s="297"/>
      <c r="O306" s="297"/>
      <c r="P306" s="297"/>
      <c r="Q306" s="297"/>
      <c r="R306" s="297"/>
      <c r="S306" s="297"/>
      <c r="T306" s="297"/>
      <c r="U306" s="297"/>
      <c r="V306" s="297"/>
      <c r="W306" s="297"/>
      <c r="X306" s="297"/>
      <c r="Y306" s="297"/>
      <c r="Z306" s="297"/>
      <c r="AA306" s="297"/>
      <c r="AB306" s="297"/>
      <c r="AC306" s="297"/>
      <c r="AD306" s="297"/>
      <c r="AE306" s="297"/>
      <c r="AF306" s="297"/>
    </row>
    <row r="307" spans="1:32">
      <c r="A307" s="297"/>
      <c r="B307" s="297"/>
      <c r="C307" s="297"/>
      <c r="D307" s="297"/>
      <c r="E307" s="297"/>
      <c r="F307" s="297"/>
      <c r="G307" s="297"/>
      <c r="H307" s="297"/>
      <c r="I307" s="297"/>
      <c r="J307" s="297"/>
      <c r="K307" s="297"/>
      <c r="L307" s="297"/>
      <c r="M307" s="297"/>
      <c r="N307" s="297"/>
      <c r="O307" s="297"/>
      <c r="P307" s="297"/>
      <c r="Q307" s="297"/>
      <c r="R307" s="297"/>
      <c r="S307" s="297"/>
      <c r="T307" s="297"/>
      <c r="U307" s="297"/>
      <c r="V307" s="297"/>
      <c r="W307" s="297"/>
      <c r="X307" s="297"/>
      <c r="Y307" s="297"/>
      <c r="Z307" s="297"/>
      <c r="AA307" s="297"/>
      <c r="AB307" s="297"/>
      <c r="AC307" s="297"/>
      <c r="AD307" s="297"/>
      <c r="AE307" s="297"/>
      <c r="AF307" s="297"/>
    </row>
    <row r="308" spans="1:32">
      <c r="A308" s="297"/>
      <c r="B308" s="297"/>
      <c r="C308" s="297"/>
      <c r="D308" s="297"/>
      <c r="E308" s="297"/>
      <c r="F308" s="297"/>
      <c r="G308" s="297"/>
      <c r="H308" s="297"/>
      <c r="I308" s="297"/>
      <c r="J308" s="297"/>
      <c r="K308" s="297"/>
      <c r="L308" s="297"/>
      <c r="M308" s="297"/>
      <c r="N308" s="297"/>
      <c r="O308" s="297"/>
      <c r="P308" s="297"/>
      <c r="Q308" s="297"/>
      <c r="R308" s="297"/>
      <c r="S308" s="297"/>
      <c r="T308" s="297"/>
      <c r="U308" s="297"/>
      <c r="V308" s="297"/>
      <c r="W308" s="297"/>
      <c r="X308" s="297"/>
      <c r="Y308" s="297"/>
      <c r="Z308" s="297"/>
      <c r="AA308" s="297"/>
      <c r="AB308" s="297"/>
      <c r="AC308" s="297"/>
      <c r="AD308" s="297"/>
      <c r="AE308" s="297"/>
      <c r="AF308" s="297"/>
    </row>
    <row r="309" spans="1:32">
      <c r="A309" s="297"/>
      <c r="B309" s="297"/>
      <c r="C309" s="297"/>
      <c r="D309" s="297"/>
      <c r="E309" s="297"/>
      <c r="F309" s="297"/>
      <c r="G309" s="297"/>
      <c r="H309" s="297"/>
      <c r="I309" s="297"/>
      <c r="J309" s="297"/>
      <c r="K309" s="297"/>
      <c r="L309" s="297"/>
      <c r="M309" s="297"/>
      <c r="N309" s="297"/>
      <c r="O309" s="297"/>
      <c r="P309" s="297"/>
      <c r="Q309" s="297"/>
      <c r="R309" s="297"/>
      <c r="S309" s="297"/>
      <c r="T309" s="297"/>
      <c r="U309" s="297"/>
      <c r="V309" s="297"/>
      <c r="W309" s="297"/>
      <c r="X309" s="297"/>
      <c r="Y309" s="297"/>
      <c r="Z309" s="297"/>
      <c r="AA309" s="297"/>
      <c r="AB309" s="297"/>
      <c r="AC309" s="297"/>
      <c r="AD309" s="297"/>
      <c r="AE309" s="297"/>
      <c r="AF309" s="297"/>
    </row>
    <row r="310" spans="1:32">
      <c r="A310" s="297"/>
      <c r="B310" s="297"/>
      <c r="C310" s="297"/>
      <c r="D310" s="297"/>
      <c r="E310" s="297"/>
      <c r="F310" s="297"/>
      <c r="G310" s="297"/>
      <c r="H310" s="297"/>
      <c r="I310" s="297"/>
      <c r="J310" s="297"/>
      <c r="K310" s="297"/>
      <c r="L310" s="297"/>
      <c r="M310" s="297"/>
      <c r="N310" s="297"/>
      <c r="O310" s="297"/>
      <c r="P310" s="297"/>
      <c r="Q310" s="297"/>
      <c r="R310" s="297"/>
      <c r="S310" s="297"/>
      <c r="T310" s="297"/>
      <c r="U310" s="297"/>
      <c r="V310" s="297"/>
      <c r="W310" s="297"/>
      <c r="X310" s="297"/>
      <c r="Y310" s="297"/>
      <c r="Z310" s="297"/>
      <c r="AA310" s="297"/>
      <c r="AB310" s="297"/>
      <c r="AC310" s="297"/>
      <c r="AD310" s="297"/>
      <c r="AE310" s="297"/>
      <c r="AF310" s="297"/>
    </row>
    <row r="311" spans="1:32">
      <c r="A311" s="297"/>
      <c r="B311" s="297"/>
      <c r="C311" s="297"/>
      <c r="D311" s="297"/>
      <c r="E311" s="297"/>
      <c r="F311" s="297"/>
      <c r="G311" s="297"/>
      <c r="H311" s="297"/>
      <c r="I311" s="297"/>
      <c r="J311" s="297"/>
      <c r="K311" s="297"/>
      <c r="L311" s="297"/>
      <c r="M311" s="297"/>
      <c r="N311" s="297"/>
      <c r="O311" s="297"/>
      <c r="P311" s="297"/>
      <c r="Q311" s="297"/>
      <c r="R311" s="297"/>
      <c r="S311" s="297"/>
      <c r="T311" s="297"/>
      <c r="U311" s="297"/>
      <c r="V311" s="297"/>
      <c r="W311" s="297"/>
      <c r="X311" s="297"/>
      <c r="Y311" s="297"/>
      <c r="Z311" s="297"/>
      <c r="AA311" s="297"/>
      <c r="AB311" s="297"/>
      <c r="AC311" s="297"/>
      <c r="AD311" s="297"/>
      <c r="AE311" s="297"/>
      <c r="AF311" s="297"/>
    </row>
    <row r="312" spans="1:32">
      <c r="A312" s="297"/>
      <c r="B312" s="297"/>
      <c r="C312" s="297"/>
      <c r="D312" s="297"/>
      <c r="E312" s="297"/>
      <c r="F312" s="297"/>
      <c r="G312" s="297"/>
      <c r="H312" s="297"/>
      <c r="I312" s="297"/>
      <c r="J312" s="297"/>
      <c r="K312" s="297"/>
      <c r="L312" s="297"/>
      <c r="M312" s="297"/>
      <c r="N312" s="297"/>
      <c r="O312" s="297"/>
      <c r="P312" s="297"/>
      <c r="Q312" s="297"/>
      <c r="R312" s="297"/>
      <c r="S312" s="297"/>
      <c r="T312" s="297"/>
      <c r="U312" s="297"/>
      <c r="V312" s="297"/>
      <c r="W312" s="297"/>
      <c r="X312" s="297"/>
      <c r="Y312" s="297"/>
      <c r="Z312" s="297"/>
      <c r="AA312" s="297"/>
      <c r="AB312" s="297"/>
      <c r="AC312" s="297"/>
      <c r="AD312" s="297"/>
      <c r="AE312" s="297"/>
      <c r="AF312" s="297"/>
    </row>
    <row r="313" spans="1:32">
      <c r="A313" s="297"/>
      <c r="B313" s="297"/>
      <c r="C313" s="297"/>
      <c r="D313" s="297"/>
      <c r="E313" s="297"/>
      <c r="F313" s="297"/>
      <c r="G313" s="297"/>
      <c r="H313" s="297"/>
      <c r="I313" s="297"/>
      <c r="J313" s="297"/>
      <c r="K313" s="297"/>
      <c r="L313" s="297"/>
      <c r="M313" s="297"/>
      <c r="N313" s="297"/>
      <c r="O313" s="297"/>
      <c r="P313" s="297"/>
      <c r="Q313" s="297"/>
      <c r="R313" s="297"/>
      <c r="S313" s="297"/>
      <c r="T313" s="297"/>
      <c r="U313" s="297"/>
      <c r="V313" s="297"/>
      <c r="W313" s="297"/>
      <c r="X313" s="297"/>
      <c r="Y313" s="297"/>
      <c r="Z313" s="297"/>
      <c r="AA313" s="297"/>
      <c r="AB313" s="297"/>
      <c r="AC313" s="297"/>
      <c r="AD313" s="297"/>
      <c r="AE313" s="297"/>
      <c r="AF313" s="297"/>
    </row>
    <row r="314" spans="1:32">
      <c r="A314" s="297"/>
      <c r="B314" s="297"/>
      <c r="C314" s="297"/>
      <c r="D314" s="297"/>
      <c r="E314" s="297"/>
      <c r="F314" s="297"/>
      <c r="G314" s="297"/>
      <c r="H314" s="297"/>
      <c r="I314" s="297"/>
      <c r="J314" s="297"/>
      <c r="K314" s="297"/>
      <c r="L314" s="297"/>
      <c r="M314" s="297"/>
      <c r="N314" s="297"/>
      <c r="O314" s="297"/>
      <c r="P314" s="297"/>
      <c r="Q314" s="297"/>
      <c r="R314" s="297"/>
      <c r="S314" s="297"/>
      <c r="T314" s="297"/>
      <c r="U314" s="297"/>
      <c r="V314" s="297"/>
      <c r="W314" s="297"/>
      <c r="X314" s="297"/>
      <c r="Y314" s="297"/>
      <c r="Z314" s="297"/>
      <c r="AA314" s="297"/>
      <c r="AB314" s="297"/>
      <c r="AC314" s="297"/>
      <c r="AD314" s="297"/>
      <c r="AE314" s="297"/>
      <c r="AF314" s="297"/>
    </row>
    <row r="315" spans="1:32">
      <c r="A315" s="297"/>
      <c r="B315" s="297"/>
      <c r="C315" s="297"/>
      <c r="D315" s="297"/>
      <c r="E315" s="297"/>
      <c r="F315" s="297"/>
      <c r="G315" s="297"/>
      <c r="H315" s="297"/>
      <c r="I315" s="297"/>
      <c r="J315" s="297"/>
      <c r="K315" s="297"/>
      <c r="L315" s="297"/>
      <c r="M315" s="297"/>
      <c r="N315" s="297"/>
      <c r="O315" s="297"/>
      <c r="P315" s="297"/>
      <c r="Q315" s="297"/>
      <c r="R315" s="297"/>
      <c r="S315" s="297"/>
      <c r="T315" s="297"/>
      <c r="U315" s="297"/>
      <c r="V315" s="297"/>
      <c r="W315" s="297"/>
      <c r="X315" s="297"/>
      <c r="Y315" s="297"/>
      <c r="Z315" s="297"/>
      <c r="AA315" s="297"/>
      <c r="AB315" s="297"/>
      <c r="AC315" s="297"/>
      <c r="AD315" s="297"/>
      <c r="AE315" s="297"/>
      <c r="AF315" s="297"/>
    </row>
    <row r="316" spans="1:32">
      <c r="A316" s="297"/>
      <c r="B316" s="297"/>
      <c r="C316" s="297"/>
      <c r="D316" s="297"/>
      <c r="E316" s="297"/>
      <c r="F316" s="297"/>
      <c r="G316" s="297"/>
      <c r="H316" s="297"/>
      <c r="I316" s="297"/>
      <c r="J316" s="297"/>
      <c r="K316" s="297"/>
      <c r="L316" s="297"/>
      <c r="M316" s="297"/>
      <c r="N316" s="297"/>
      <c r="O316" s="297"/>
      <c r="P316" s="297"/>
      <c r="Q316" s="297"/>
      <c r="R316" s="297"/>
      <c r="S316" s="297"/>
      <c r="T316" s="297"/>
      <c r="U316" s="297"/>
      <c r="V316" s="297"/>
      <c r="W316" s="297"/>
      <c r="X316" s="297"/>
      <c r="Y316" s="297"/>
      <c r="Z316" s="297"/>
      <c r="AA316" s="297"/>
      <c r="AB316" s="297"/>
      <c r="AC316" s="297"/>
      <c r="AD316" s="297"/>
      <c r="AE316" s="297"/>
      <c r="AF316" s="297"/>
    </row>
    <row r="317" spans="1:32">
      <c r="A317" s="297"/>
      <c r="B317" s="297"/>
      <c r="C317" s="297"/>
      <c r="D317" s="297"/>
      <c r="E317" s="297"/>
      <c r="F317" s="297"/>
      <c r="G317" s="297"/>
      <c r="H317" s="297"/>
      <c r="I317" s="297"/>
      <c r="J317" s="297"/>
      <c r="K317" s="297"/>
      <c r="L317" s="297"/>
      <c r="M317" s="297"/>
      <c r="N317" s="297"/>
      <c r="O317" s="297"/>
      <c r="P317" s="297"/>
      <c r="Q317" s="297"/>
      <c r="R317" s="297"/>
      <c r="S317" s="297"/>
      <c r="T317" s="297"/>
      <c r="U317" s="297"/>
      <c r="V317" s="297"/>
      <c r="W317" s="297"/>
      <c r="X317" s="297"/>
      <c r="Y317" s="297"/>
      <c r="Z317" s="297"/>
      <c r="AA317" s="297"/>
      <c r="AB317" s="297"/>
      <c r="AC317" s="297"/>
      <c r="AD317" s="297"/>
      <c r="AE317" s="297"/>
      <c r="AF317" s="297"/>
    </row>
    <row r="318" spans="1:32">
      <c r="A318" s="297"/>
      <c r="B318" s="297"/>
      <c r="C318" s="297"/>
      <c r="D318" s="297"/>
      <c r="E318" s="297"/>
      <c r="F318" s="297"/>
      <c r="G318" s="297"/>
      <c r="H318" s="297"/>
      <c r="I318" s="297"/>
      <c r="J318" s="297"/>
      <c r="K318" s="297"/>
      <c r="L318" s="297"/>
      <c r="M318" s="297"/>
      <c r="N318" s="297"/>
      <c r="O318" s="297"/>
      <c r="P318" s="297"/>
      <c r="Q318" s="297"/>
      <c r="R318" s="297"/>
      <c r="S318" s="297"/>
      <c r="T318" s="297"/>
      <c r="U318" s="297"/>
      <c r="V318" s="297"/>
      <c r="W318" s="297"/>
      <c r="X318" s="297"/>
      <c r="Y318" s="297"/>
      <c r="Z318" s="297"/>
      <c r="AA318" s="297"/>
      <c r="AB318" s="297"/>
      <c r="AC318" s="297"/>
      <c r="AD318" s="297"/>
      <c r="AE318" s="297"/>
      <c r="AF318" s="297"/>
    </row>
    <row r="319" spans="1:32">
      <c r="A319" s="297"/>
      <c r="B319" s="297"/>
      <c r="C319" s="297"/>
      <c r="D319" s="297"/>
      <c r="E319" s="297"/>
      <c r="F319" s="297"/>
      <c r="G319" s="297"/>
      <c r="H319" s="297"/>
      <c r="I319" s="297"/>
      <c r="J319" s="297"/>
      <c r="K319" s="297"/>
      <c r="L319" s="297"/>
      <c r="M319" s="297"/>
      <c r="N319" s="297"/>
      <c r="O319" s="297"/>
      <c r="P319" s="297"/>
      <c r="Q319" s="297"/>
      <c r="R319" s="297"/>
      <c r="S319" s="297"/>
      <c r="T319" s="297"/>
      <c r="U319" s="297"/>
      <c r="V319" s="297"/>
      <c r="W319" s="297"/>
      <c r="X319" s="297"/>
      <c r="Y319" s="297"/>
      <c r="Z319" s="297"/>
      <c r="AA319" s="297"/>
      <c r="AB319" s="297"/>
      <c r="AC319" s="297"/>
      <c r="AD319" s="297"/>
      <c r="AE319" s="297"/>
      <c r="AF319" s="297"/>
    </row>
    <row r="320" spans="1:32">
      <c r="A320" s="297"/>
      <c r="B320" s="297"/>
      <c r="C320" s="297"/>
      <c r="D320" s="297"/>
      <c r="E320" s="297"/>
      <c r="F320" s="297"/>
      <c r="G320" s="297"/>
      <c r="H320" s="297"/>
      <c r="I320" s="297"/>
      <c r="J320" s="297"/>
      <c r="K320" s="297"/>
      <c r="L320" s="297"/>
      <c r="M320" s="297"/>
      <c r="N320" s="297"/>
      <c r="O320" s="297"/>
      <c r="P320" s="297"/>
      <c r="Q320" s="297"/>
      <c r="R320" s="297"/>
      <c r="S320" s="297"/>
      <c r="T320" s="297"/>
      <c r="U320" s="297"/>
      <c r="V320" s="297"/>
      <c r="W320" s="297"/>
      <c r="X320" s="297"/>
      <c r="Y320" s="297"/>
      <c r="Z320" s="297"/>
      <c r="AA320" s="297"/>
      <c r="AB320" s="297"/>
      <c r="AC320" s="297"/>
      <c r="AD320" s="297"/>
      <c r="AE320" s="297"/>
      <c r="AF320" s="297"/>
    </row>
    <row r="321" spans="1:32">
      <c r="A321" s="297"/>
      <c r="B321" s="297"/>
      <c r="C321" s="297"/>
      <c r="D321" s="297"/>
      <c r="E321" s="297"/>
      <c r="F321" s="297"/>
      <c r="G321" s="297"/>
      <c r="H321" s="297"/>
      <c r="I321" s="297"/>
      <c r="J321" s="297"/>
      <c r="K321" s="297"/>
      <c r="L321" s="297"/>
      <c r="M321" s="297"/>
      <c r="N321" s="297"/>
      <c r="O321" s="297"/>
      <c r="P321" s="297"/>
      <c r="Q321" s="297"/>
      <c r="R321" s="297"/>
      <c r="S321" s="297"/>
      <c r="T321" s="297"/>
      <c r="U321" s="297"/>
      <c r="V321" s="297"/>
      <c r="W321" s="297"/>
      <c r="X321" s="297"/>
      <c r="Y321" s="297"/>
      <c r="Z321" s="297"/>
      <c r="AA321" s="297"/>
      <c r="AB321" s="297"/>
      <c r="AC321" s="297"/>
      <c r="AD321" s="297"/>
      <c r="AE321" s="297"/>
      <c r="AF321" s="297"/>
    </row>
    <row r="322" spans="1:32">
      <c r="A322" s="297"/>
      <c r="B322" s="297"/>
      <c r="C322" s="297"/>
      <c r="D322" s="297"/>
      <c r="E322" s="297"/>
      <c r="F322" s="297"/>
      <c r="G322" s="297"/>
      <c r="H322" s="297"/>
      <c r="I322" s="297"/>
      <c r="J322" s="297"/>
      <c r="K322" s="297"/>
      <c r="L322" s="297"/>
      <c r="M322" s="297"/>
      <c r="N322" s="297"/>
      <c r="O322" s="297"/>
      <c r="P322" s="297"/>
      <c r="Q322" s="297"/>
      <c r="R322" s="297"/>
      <c r="S322" s="297"/>
      <c r="T322" s="297"/>
      <c r="U322" s="297"/>
      <c r="V322" s="297"/>
      <c r="W322" s="297"/>
      <c r="X322" s="297"/>
      <c r="Y322" s="297"/>
      <c r="Z322" s="297"/>
      <c r="AA322" s="297"/>
      <c r="AB322" s="297"/>
      <c r="AC322" s="297"/>
      <c r="AD322" s="297"/>
      <c r="AE322" s="297"/>
      <c r="AF322" s="297"/>
    </row>
    <row r="323" spans="1:32">
      <c r="A323" s="297"/>
      <c r="B323" s="297"/>
      <c r="C323" s="297"/>
      <c r="D323" s="297"/>
      <c r="E323" s="297"/>
      <c r="F323" s="297"/>
      <c r="G323" s="297"/>
      <c r="H323" s="297"/>
      <c r="I323" s="297"/>
      <c r="J323" s="297"/>
      <c r="K323" s="297"/>
      <c r="L323" s="297"/>
      <c r="M323" s="297"/>
      <c r="N323" s="297"/>
      <c r="O323" s="297"/>
      <c r="P323" s="297"/>
      <c r="Q323" s="297"/>
      <c r="R323" s="297"/>
      <c r="S323" s="297"/>
      <c r="T323" s="297"/>
      <c r="U323" s="297"/>
      <c r="V323" s="297"/>
      <c r="W323" s="297"/>
      <c r="X323" s="297"/>
      <c r="Y323" s="297"/>
      <c r="Z323" s="297"/>
      <c r="AA323" s="297"/>
      <c r="AB323" s="297"/>
      <c r="AC323" s="297"/>
      <c r="AD323" s="297"/>
      <c r="AE323" s="297"/>
      <c r="AF323" s="297"/>
    </row>
    <row r="324" spans="1:32">
      <c r="A324" s="297"/>
      <c r="B324" s="297"/>
      <c r="C324" s="297"/>
      <c r="D324" s="297"/>
      <c r="E324" s="297"/>
      <c r="F324" s="297"/>
      <c r="G324" s="297"/>
      <c r="H324" s="297"/>
      <c r="I324" s="297"/>
      <c r="J324" s="297"/>
      <c r="K324" s="297"/>
      <c r="L324" s="297"/>
      <c r="M324" s="297"/>
      <c r="N324" s="297"/>
      <c r="O324" s="297"/>
      <c r="P324" s="297"/>
      <c r="Q324" s="297"/>
      <c r="R324" s="297"/>
      <c r="S324" s="297"/>
      <c r="T324" s="297"/>
      <c r="U324" s="297"/>
      <c r="V324" s="297"/>
      <c r="W324" s="297"/>
      <c r="X324" s="297"/>
      <c r="Y324" s="297"/>
      <c r="Z324" s="297"/>
      <c r="AA324" s="297"/>
      <c r="AB324" s="297"/>
      <c r="AC324" s="297"/>
      <c r="AD324" s="297"/>
      <c r="AE324" s="297"/>
      <c r="AF324" s="297"/>
    </row>
    <row r="325" spans="1:32">
      <c r="A325" s="297"/>
      <c r="B325" s="297"/>
      <c r="C325" s="297"/>
      <c r="D325" s="297"/>
      <c r="E325" s="297"/>
      <c r="F325" s="297"/>
      <c r="G325" s="297"/>
      <c r="H325" s="297"/>
      <c r="I325" s="297"/>
      <c r="J325" s="297"/>
      <c r="K325" s="297"/>
      <c r="L325" s="297"/>
      <c r="M325" s="297"/>
      <c r="N325" s="297"/>
      <c r="O325" s="297"/>
      <c r="P325" s="297"/>
      <c r="Q325" s="297"/>
      <c r="R325" s="297"/>
      <c r="S325" s="297"/>
      <c r="T325" s="297"/>
      <c r="U325" s="297"/>
      <c r="V325" s="297"/>
      <c r="W325" s="297"/>
      <c r="X325" s="297"/>
      <c r="Y325" s="297"/>
      <c r="Z325" s="297"/>
      <c r="AA325" s="297"/>
      <c r="AB325" s="297"/>
      <c r="AC325" s="297"/>
      <c r="AD325" s="297"/>
      <c r="AE325" s="297"/>
      <c r="AF325" s="297"/>
    </row>
    <row r="326" spans="1:32">
      <c r="A326" s="297"/>
      <c r="B326" s="297"/>
      <c r="C326" s="297"/>
      <c r="D326" s="297"/>
      <c r="E326" s="297"/>
      <c r="F326" s="297"/>
      <c r="G326" s="297"/>
      <c r="H326" s="297"/>
      <c r="I326" s="297"/>
      <c r="J326" s="297"/>
      <c r="K326" s="297"/>
      <c r="L326" s="297"/>
      <c r="M326" s="297"/>
      <c r="N326" s="297"/>
      <c r="O326" s="297"/>
      <c r="P326" s="297"/>
      <c r="Q326" s="297"/>
      <c r="R326" s="297"/>
      <c r="S326" s="297"/>
      <c r="T326" s="297"/>
      <c r="U326" s="297"/>
      <c r="V326" s="297"/>
      <c r="W326" s="297"/>
      <c r="X326" s="297"/>
      <c r="Y326" s="297"/>
      <c r="Z326" s="297"/>
      <c r="AA326" s="297"/>
      <c r="AB326" s="297"/>
      <c r="AC326" s="297"/>
      <c r="AD326" s="297"/>
      <c r="AE326" s="297"/>
      <c r="AF326" s="297"/>
    </row>
    <row r="327" spans="1:32">
      <c r="A327" s="297"/>
      <c r="B327" s="297"/>
      <c r="C327" s="297"/>
      <c r="D327" s="297"/>
      <c r="E327" s="297"/>
      <c r="F327" s="297"/>
      <c r="G327" s="297"/>
      <c r="H327" s="297"/>
      <c r="I327" s="297"/>
      <c r="J327" s="297"/>
      <c r="K327" s="297"/>
      <c r="L327" s="297"/>
      <c r="M327" s="297"/>
      <c r="N327" s="297"/>
      <c r="O327" s="297"/>
      <c r="P327" s="297"/>
      <c r="Q327" s="297"/>
      <c r="R327" s="297"/>
      <c r="S327" s="297"/>
      <c r="T327" s="297"/>
      <c r="U327" s="297"/>
      <c r="V327" s="297"/>
      <c r="W327" s="297"/>
      <c r="X327" s="297"/>
      <c r="Y327" s="297"/>
      <c r="Z327" s="297"/>
      <c r="AA327" s="297"/>
      <c r="AB327" s="297"/>
      <c r="AC327" s="297"/>
      <c r="AD327" s="297"/>
      <c r="AE327" s="297"/>
      <c r="AF327" s="297"/>
    </row>
    <row r="328" spans="1:32">
      <c r="A328" s="297"/>
      <c r="B328" s="297"/>
      <c r="C328" s="297"/>
      <c r="D328" s="297"/>
      <c r="E328" s="297"/>
      <c r="F328" s="297"/>
      <c r="G328" s="297"/>
      <c r="H328" s="297"/>
      <c r="I328" s="297"/>
      <c r="J328" s="297"/>
      <c r="K328" s="297"/>
      <c r="L328" s="297"/>
      <c r="M328" s="297"/>
      <c r="N328" s="297"/>
      <c r="O328" s="297"/>
      <c r="P328" s="297"/>
      <c r="Q328" s="297"/>
      <c r="R328" s="297"/>
      <c r="S328" s="297"/>
      <c r="T328" s="297"/>
      <c r="U328" s="297"/>
      <c r="V328" s="297"/>
      <c r="W328" s="297"/>
      <c r="X328" s="297"/>
      <c r="Y328" s="297"/>
      <c r="Z328" s="297"/>
      <c r="AA328" s="297"/>
      <c r="AB328" s="297"/>
      <c r="AC328" s="297"/>
      <c r="AD328" s="297"/>
      <c r="AE328" s="297"/>
      <c r="AF328" s="297"/>
    </row>
    <row r="329" spans="1:32">
      <c r="A329" s="297"/>
      <c r="B329" s="297"/>
      <c r="C329" s="297"/>
      <c r="D329" s="297"/>
      <c r="E329" s="297"/>
      <c r="F329" s="297"/>
      <c r="G329" s="297"/>
      <c r="H329" s="297"/>
      <c r="I329" s="297"/>
      <c r="J329" s="297"/>
      <c r="K329" s="297"/>
      <c r="L329" s="297"/>
      <c r="M329" s="297"/>
      <c r="N329" s="297"/>
      <c r="O329" s="297"/>
      <c r="P329" s="297"/>
      <c r="Q329" s="297"/>
      <c r="R329" s="297"/>
      <c r="S329" s="297"/>
      <c r="T329" s="297"/>
      <c r="U329" s="297"/>
      <c r="V329" s="297"/>
      <c r="W329" s="297"/>
      <c r="X329" s="297"/>
      <c r="Y329" s="297"/>
      <c r="Z329" s="297"/>
      <c r="AA329" s="297"/>
      <c r="AB329" s="297"/>
      <c r="AC329" s="297"/>
      <c r="AD329" s="297"/>
      <c r="AE329" s="297"/>
      <c r="AF329" s="297"/>
    </row>
    <row r="330" spans="1:32">
      <c r="A330" s="297"/>
      <c r="B330" s="297"/>
      <c r="C330" s="297"/>
      <c r="D330" s="297"/>
      <c r="E330" s="297"/>
      <c r="F330" s="297"/>
      <c r="G330" s="297"/>
      <c r="H330" s="297"/>
      <c r="I330" s="297"/>
      <c r="J330" s="297"/>
      <c r="K330" s="297"/>
      <c r="L330" s="297"/>
      <c r="M330" s="297"/>
      <c r="N330" s="297"/>
      <c r="O330" s="297"/>
      <c r="P330" s="297"/>
      <c r="Q330" s="297"/>
      <c r="R330" s="297"/>
      <c r="S330" s="297"/>
      <c r="T330" s="297"/>
      <c r="U330" s="297"/>
      <c r="V330" s="297"/>
      <c r="W330" s="297"/>
      <c r="X330" s="297"/>
      <c r="Y330" s="297"/>
      <c r="Z330" s="297"/>
      <c r="AA330" s="297"/>
      <c r="AB330" s="297"/>
      <c r="AC330" s="297"/>
      <c r="AD330" s="297"/>
      <c r="AE330" s="297"/>
      <c r="AF330" s="297"/>
    </row>
    <row r="331" spans="1:32">
      <c r="A331" s="297"/>
      <c r="B331" s="297"/>
      <c r="C331" s="297"/>
      <c r="D331" s="297"/>
      <c r="E331" s="297"/>
      <c r="F331" s="297"/>
      <c r="G331" s="297"/>
      <c r="H331" s="297"/>
      <c r="I331" s="297"/>
      <c r="J331" s="297"/>
      <c r="K331" s="297"/>
      <c r="L331" s="297"/>
      <c r="M331" s="297"/>
      <c r="N331" s="297"/>
      <c r="O331" s="297"/>
      <c r="P331" s="297"/>
      <c r="Q331" s="297"/>
      <c r="R331" s="297"/>
      <c r="S331" s="297"/>
      <c r="T331" s="297"/>
      <c r="U331" s="297"/>
      <c r="V331" s="297"/>
      <c r="W331" s="297"/>
      <c r="X331" s="297"/>
      <c r="Y331" s="297"/>
      <c r="Z331" s="297"/>
      <c r="AA331" s="297"/>
      <c r="AB331" s="297"/>
      <c r="AC331" s="297"/>
      <c r="AD331" s="297"/>
      <c r="AE331" s="297"/>
      <c r="AF331" s="297"/>
    </row>
    <row r="332" spans="1:32">
      <c r="A332" s="297"/>
      <c r="B332" s="297"/>
      <c r="C332" s="297"/>
      <c r="D332" s="297"/>
      <c r="E332" s="297"/>
      <c r="F332" s="297"/>
      <c r="G332" s="297"/>
      <c r="H332" s="297"/>
      <c r="I332" s="297"/>
      <c r="J332" s="297"/>
      <c r="K332" s="297"/>
      <c r="L332" s="297"/>
      <c r="M332" s="297"/>
      <c r="N332" s="297"/>
      <c r="O332" s="297"/>
      <c r="P332" s="297"/>
      <c r="Q332" s="297"/>
      <c r="R332" s="297"/>
      <c r="S332" s="297"/>
      <c r="T332" s="297"/>
      <c r="U332" s="297"/>
      <c r="V332" s="297"/>
      <c r="W332" s="297"/>
      <c r="X332" s="297"/>
      <c r="Y332" s="297"/>
      <c r="Z332" s="297"/>
      <c r="AA332" s="297"/>
      <c r="AB332" s="297"/>
      <c r="AC332" s="297"/>
      <c r="AD332" s="297"/>
      <c r="AE332" s="297"/>
      <c r="AF332" s="297"/>
    </row>
    <row r="333" spans="1:32">
      <c r="A333" s="297"/>
      <c r="B333" s="297"/>
      <c r="C333" s="297"/>
      <c r="D333" s="297"/>
      <c r="E333" s="297"/>
      <c r="F333" s="297"/>
      <c r="G333" s="297"/>
      <c r="H333" s="297"/>
      <c r="I333" s="297"/>
      <c r="J333" s="297"/>
      <c r="K333" s="297"/>
      <c r="L333" s="297"/>
      <c r="M333" s="297"/>
      <c r="N333" s="297"/>
      <c r="O333" s="297"/>
      <c r="P333" s="297"/>
      <c r="Q333" s="297"/>
      <c r="R333" s="297"/>
      <c r="S333" s="297"/>
      <c r="T333" s="297"/>
      <c r="U333" s="297"/>
      <c r="V333" s="297"/>
      <c r="W333" s="297"/>
      <c r="X333" s="297"/>
      <c r="Y333" s="297"/>
      <c r="Z333" s="297"/>
      <c r="AA333" s="297"/>
      <c r="AB333" s="297"/>
      <c r="AC333" s="297"/>
      <c r="AD333" s="297"/>
      <c r="AE333" s="297"/>
      <c r="AF333" s="297"/>
    </row>
    <row r="334" spans="1:32">
      <c r="A334" s="297"/>
      <c r="B334" s="297"/>
      <c r="C334" s="297"/>
      <c r="D334" s="297"/>
      <c r="E334" s="297"/>
      <c r="F334" s="297"/>
      <c r="G334" s="297"/>
      <c r="H334" s="297"/>
      <c r="I334" s="297"/>
      <c r="J334" s="297"/>
      <c r="K334" s="297"/>
      <c r="L334" s="297"/>
      <c r="M334" s="297"/>
      <c r="N334" s="297"/>
      <c r="O334" s="297"/>
      <c r="P334" s="297"/>
      <c r="Q334" s="297"/>
      <c r="R334" s="297"/>
      <c r="S334" s="297"/>
      <c r="T334" s="297"/>
      <c r="U334" s="297"/>
      <c r="V334" s="297"/>
      <c r="W334" s="297"/>
      <c r="X334" s="297"/>
      <c r="Y334" s="297"/>
      <c r="Z334" s="297"/>
      <c r="AA334" s="297"/>
      <c r="AB334" s="297"/>
      <c r="AC334" s="297"/>
      <c r="AD334" s="297"/>
      <c r="AE334" s="297"/>
      <c r="AF334" s="297"/>
    </row>
    <row r="335" spans="1:32">
      <c r="A335" s="297"/>
      <c r="B335" s="297"/>
      <c r="C335" s="297"/>
      <c r="D335" s="297"/>
      <c r="E335" s="297"/>
      <c r="F335" s="297"/>
      <c r="G335" s="297"/>
      <c r="H335" s="297"/>
      <c r="I335" s="297"/>
      <c r="J335" s="297"/>
      <c r="K335" s="297"/>
      <c r="L335" s="297"/>
      <c r="M335" s="297"/>
      <c r="N335" s="297"/>
      <c r="O335" s="297"/>
      <c r="P335" s="297"/>
      <c r="Q335" s="297"/>
      <c r="R335" s="297"/>
      <c r="S335" s="297"/>
      <c r="T335" s="297"/>
      <c r="U335" s="297"/>
      <c r="V335" s="297"/>
      <c r="W335" s="297"/>
      <c r="X335" s="297"/>
      <c r="Y335" s="297"/>
      <c r="Z335" s="297"/>
      <c r="AA335" s="297"/>
      <c r="AB335" s="297"/>
      <c r="AC335" s="297"/>
      <c r="AD335" s="297"/>
      <c r="AE335" s="297"/>
      <c r="AF335" s="297"/>
    </row>
    <row r="336" spans="1:32">
      <c r="A336" s="297"/>
      <c r="B336" s="297"/>
      <c r="C336" s="297"/>
      <c r="D336" s="297"/>
      <c r="E336" s="297"/>
      <c r="F336" s="297"/>
      <c r="G336" s="297"/>
      <c r="H336" s="297"/>
      <c r="I336" s="297"/>
      <c r="J336" s="297"/>
      <c r="K336" s="297"/>
      <c r="L336" s="297"/>
      <c r="M336" s="297"/>
      <c r="N336" s="297"/>
      <c r="O336" s="297"/>
      <c r="P336" s="297"/>
      <c r="Q336" s="297"/>
      <c r="R336" s="297"/>
      <c r="S336" s="297"/>
      <c r="T336" s="297"/>
      <c r="U336" s="297"/>
      <c r="V336" s="297"/>
      <c r="W336" s="297"/>
      <c r="X336" s="297"/>
      <c r="Y336" s="297"/>
      <c r="Z336" s="297"/>
      <c r="AA336" s="297"/>
      <c r="AB336" s="297"/>
      <c r="AC336" s="297"/>
      <c r="AD336" s="297"/>
      <c r="AE336" s="297"/>
      <c r="AF336" s="297"/>
    </row>
    <row r="337" spans="1:32">
      <c r="A337" s="297"/>
      <c r="B337" s="297"/>
      <c r="C337" s="297"/>
      <c r="D337" s="297"/>
      <c r="E337" s="297"/>
      <c r="F337" s="297"/>
      <c r="G337" s="297"/>
      <c r="H337" s="297"/>
      <c r="I337" s="297"/>
      <c r="J337" s="297"/>
      <c r="K337" s="297"/>
      <c r="L337" s="297"/>
      <c r="M337" s="297"/>
      <c r="N337" s="297"/>
      <c r="O337" s="297"/>
      <c r="P337" s="297"/>
      <c r="Q337" s="297"/>
      <c r="R337" s="297"/>
      <c r="S337" s="297"/>
      <c r="T337" s="297"/>
      <c r="U337" s="297"/>
      <c r="V337" s="297"/>
      <c r="W337" s="297"/>
      <c r="X337" s="297"/>
      <c r="Y337" s="297"/>
      <c r="Z337" s="297"/>
      <c r="AA337" s="297"/>
      <c r="AB337" s="297"/>
      <c r="AC337" s="297"/>
      <c r="AD337" s="297"/>
      <c r="AE337" s="297"/>
      <c r="AF337" s="297"/>
    </row>
    <row r="338" spans="1:32">
      <c r="A338" s="297"/>
      <c r="B338" s="297"/>
      <c r="C338" s="297"/>
      <c r="D338" s="297"/>
      <c r="E338" s="297"/>
      <c r="F338" s="297"/>
      <c r="G338" s="297"/>
      <c r="H338" s="297"/>
      <c r="I338" s="297"/>
      <c r="J338" s="297"/>
      <c r="K338" s="297"/>
      <c r="L338" s="297"/>
      <c r="M338" s="297"/>
      <c r="N338" s="297"/>
      <c r="O338" s="297"/>
      <c r="P338" s="297"/>
      <c r="Q338" s="297"/>
      <c r="R338" s="297"/>
      <c r="S338" s="297"/>
      <c r="T338" s="297"/>
      <c r="U338" s="297"/>
      <c r="V338" s="297"/>
      <c r="W338" s="297"/>
      <c r="X338" s="297"/>
      <c r="Y338" s="297"/>
      <c r="Z338" s="297"/>
      <c r="AA338" s="297"/>
      <c r="AB338" s="297"/>
      <c r="AC338" s="297"/>
      <c r="AD338" s="297"/>
      <c r="AE338" s="297"/>
      <c r="AF338" s="297"/>
    </row>
    <row r="339" spans="1:32">
      <c r="A339" s="297"/>
      <c r="B339" s="297"/>
      <c r="C339" s="297"/>
      <c r="D339" s="297"/>
      <c r="E339" s="297"/>
      <c r="F339" s="297"/>
      <c r="G339" s="297"/>
      <c r="H339" s="297"/>
      <c r="I339" s="297"/>
      <c r="J339" s="297"/>
      <c r="K339" s="297"/>
      <c r="L339" s="297"/>
      <c r="M339" s="297"/>
      <c r="N339" s="297"/>
      <c r="O339" s="297"/>
      <c r="P339" s="297"/>
      <c r="Q339" s="297"/>
      <c r="R339" s="297"/>
      <c r="S339" s="297"/>
      <c r="T339" s="297"/>
      <c r="U339" s="297"/>
      <c r="V339" s="297"/>
      <c r="W339" s="297"/>
      <c r="X339" s="297"/>
      <c r="Y339" s="297"/>
      <c r="Z339" s="297"/>
      <c r="AA339" s="297"/>
      <c r="AB339" s="297"/>
      <c r="AC339" s="297"/>
      <c r="AD339" s="297"/>
      <c r="AE339" s="297"/>
      <c r="AF339" s="297"/>
    </row>
    <row r="340" spans="1:32">
      <c r="A340" s="297"/>
      <c r="B340" s="297"/>
      <c r="C340" s="297"/>
      <c r="D340" s="297"/>
      <c r="E340" s="297"/>
      <c r="F340" s="297"/>
      <c r="G340" s="297"/>
      <c r="H340" s="297"/>
      <c r="I340" s="297"/>
      <c r="J340" s="297"/>
      <c r="K340" s="297"/>
      <c r="L340" s="297"/>
      <c r="M340" s="297"/>
      <c r="N340" s="297"/>
      <c r="O340" s="297"/>
      <c r="P340" s="297"/>
      <c r="Q340" s="297"/>
      <c r="R340" s="297"/>
      <c r="S340" s="297"/>
      <c r="T340" s="297"/>
      <c r="U340" s="297"/>
      <c r="V340" s="297"/>
      <c r="W340" s="297"/>
      <c r="X340" s="297"/>
      <c r="Y340" s="297"/>
      <c r="Z340" s="297"/>
      <c r="AA340" s="297"/>
      <c r="AB340" s="297"/>
      <c r="AC340" s="297"/>
      <c r="AD340" s="297"/>
      <c r="AE340" s="297"/>
      <c r="AF340" s="297"/>
    </row>
    <row r="341" spans="1:32">
      <c r="A341" s="297"/>
      <c r="B341" s="297"/>
      <c r="C341" s="297"/>
      <c r="D341" s="297"/>
      <c r="E341" s="297"/>
      <c r="F341" s="297"/>
      <c r="G341" s="297"/>
      <c r="H341" s="297"/>
      <c r="I341" s="297"/>
      <c r="J341" s="297"/>
      <c r="K341" s="297"/>
      <c r="L341" s="297"/>
      <c r="M341" s="297"/>
      <c r="N341" s="297"/>
      <c r="O341" s="297"/>
      <c r="P341" s="297"/>
      <c r="Q341" s="297"/>
      <c r="R341" s="297"/>
      <c r="S341" s="297"/>
      <c r="T341" s="297"/>
      <c r="U341" s="297"/>
      <c r="V341" s="297"/>
      <c r="W341" s="297"/>
      <c r="X341" s="297"/>
      <c r="Y341" s="297"/>
      <c r="Z341" s="297"/>
      <c r="AA341" s="297"/>
      <c r="AB341" s="297"/>
      <c r="AC341" s="297"/>
      <c r="AD341" s="297"/>
      <c r="AE341" s="297"/>
      <c r="AF341" s="297"/>
    </row>
    <row r="342" spans="1:32">
      <c r="A342" s="297"/>
      <c r="B342" s="297"/>
      <c r="C342" s="297"/>
      <c r="D342" s="297"/>
      <c r="E342" s="297"/>
      <c r="F342" s="297"/>
      <c r="G342" s="297"/>
      <c r="H342" s="297"/>
      <c r="I342" s="297"/>
      <c r="J342" s="297"/>
      <c r="K342" s="297"/>
      <c r="L342" s="297"/>
      <c r="M342" s="297"/>
      <c r="N342" s="297"/>
      <c r="O342" s="297"/>
      <c r="P342" s="297"/>
      <c r="Q342" s="297"/>
      <c r="R342" s="297"/>
      <c r="S342" s="297"/>
      <c r="T342" s="297"/>
      <c r="U342" s="297"/>
      <c r="V342" s="297"/>
      <c r="W342" s="297"/>
      <c r="X342" s="297"/>
      <c r="Y342" s="297"/>
      <c r="Z342" s="297"/>
      <c r="AA342" s="297"/>
      <c r="AB342" s="297"/>
      <c r="AC342" s="297"/>
      <c r="AD342" s="297"/>
      <c r="AE342" s="297"/>
      <c r="AF342" s="297"/>
    </row>
    <row r="343" spans="1:32">
      <c r="A343" s="297"/>
      <c r="B343" s="297"/>
      <c r="C343" s="297"/>
      <c r="D343" s="297"/>
      <c r="E343" s="297"/>
      <c r="F343" s="297"/>
      <c r="G343" s="297"/>
      <c r="H343" s="297"/>
      <c r="I343" s="297"/>
      <c r="J343" s="297"/>
      <c r="K343" s="297"/>
      <c r="L343" s="297"/>
      <c r="M343" s="297"/>
      <c r="N343" s="297"/>
      <c r="O343" s="297"/>
      <c r="P343" s="297"/>
      <c r="Q343" s="297"/>
      <c r="R343" s="297"/>
      <c r="S343" s="297"/>
      <c r="T343" s="297"/>
      <c r="U343" s="297"/>
      <c r="V343" s="297"/>
      <c r="W343" s="297"/>
      <c r="X343" s="297"/>
      <c r="Y343" s="297"/>
      <c r="Z343" s="297"/>
      <c r="AA343" s="297"/>
      <c r="AB343" s="297"/>
      <c r="AC343" s="297"/>
      <c r="AD343" s="297"/>
      <c r="AE343" s="297"/>
      <c r="AF343" s="297"/>
    </row>
    <row r="344" spans="1:32">
      <c r="A344" s="297"/>
      <c r="B344" s="297"/>
      <c r="C344" s="297"/>
      <c r="D344" s="297"/>
      <c r="E344" s="297"/>
      <c r="F344" s="297"/>
      <c r="G344" s="297"/>
      <c r="H344" s="297"/>
      <c r="I344" s="297"/>
      <c r="J344" s="297"/>
      <c r="K344" s="297"/>
      <c r="L344" s="297"/>
      <c r="M344" s="297"/>
      <c r="N344" s="297"/>
      <c r="O344" s="297"/>
      <c r="P344" s="297"/>
      <c r="Q344" s="297"/>
      <c r="R344" s="297"/>
      <c r="S344" s="297"/>
      <c r="T344" s="297"/>
      <c r="U344" s="297"/>
      <c r="V344" s="297"/>
      <c r="W344" s="297"/>
      <c r="X344" s="297"/>
      <c r="Y344" s="297"/>
      <c r="Z344" s="297"/>
      <c r="AA344" s="297"/>
      <c r="AB344" s="297"/>
      <c r="AC344" s="297"/>
      <c r="AD344" s="297"/>
      <c r="AE344" s="297"/>
      <c r="AF344" s="297"/>
    </row>
    <row r="345" spans="1:32">
      <c r="A345" s="297"/>
      <c r="B345" s="297"/>
      <c r="C345" s="297"/>
      <c r="D345" s="297"/>
      <c r="E345" s="297"/>
      <c r="F345" s="297"/>
      <c r="G345" s="297"/>
      <c r="H345" s="297"/>
      <c r="I345" s="297"/>
      <c r="J345" s="297"/>
      <c r="K345" s="297"/>
      <c r="L345" s="297"/>
      <c r="M345" s="297"/>
      <c r="N345" s="297"/>
      <c r="O345" s="297"/>
      <c r="P345" s="297"/>
      <c r="Q345" s="297"/>
      <c r="R345" s="297"/>
      <c r="S345" s="297"/>
      <c r="T345" s="297"/>
      <c r="U345" s="297"/>
      <c r="V345" s="297"/>
      <c r="W345" s="297"/>
      <c r="X345" s="297"/>
      <c r="Y345" s="297"/>
      <c r="Z345" s="297"/>
      <c r="AA345" s="297"/>
      <c r="AB345" s="297"/>
      <c r="AC345" s="297"/>
      <c r="AD345" s="297"/>
      <c r="AE345" s="297"/>
      <c r="AF345" s="297"/>
    </row>
    <row r="346" spans="1:32">
      <c r="A346" s="297"/>
      <c r="B346" s="297"/>
      <c r="C346" s="297"/>
      <c r="D346" s="297"/>
      <c r="E346" s="297"/>
      <c r="F346" s="297"/>
      <c r="G346" s="297"/>
      <c r="H346" s="297"/>
      <c r="I346" s="297"/>
      <c r="J346" s="297"/>
      <c r="K346" s="297"/>
      <c r="L346" s="297"/>
      <c r="M346" s="297"/>
      <c r="N346" s="297"/>
      <c r="O346" s="297"/>
      <c r="P346" s="297"/>
      <c r="Q346" s="297"/>
      <c r="R346" s="297"/>
      <c r="S346" s="297"/>
      <c r="T346" s="297"/>
      <c r="U346" s="297"/>
      <c r="V346" s="297"/>
      <c r="W346" s="297"/>
      <c r="X346" s="297"/>
      <c r="Y346" s="297"/>
      <c r="Z346" s="297"/>
      <c r="AA346" s="297"/>
      <c r="AB346" s="297"/>
      <c r="AC346" s="297"/>
      <c r="AD346" s="297"/>
      <c r="AE346" s="297"/>
      <c r="AF346" s="297"/>
    </row>
    <row r="347" spans="1:32">
      <c r="A347" s="297"/>
      <c r="B347" s="297"/>
      <c r="C347" s="297"/>
      <c r="D347" s="297"/>
      <c r="E347" s="297"/>
      <c r="F347" s="297"/>
      <c r="G347" s="297"/>
      <c r="H347" s="297"/>
      <c r="I347" s="297"/>
      <c r="J347" s="297"/>
      <c r="K347" s="297"/>
      <c r="L347" s="297"/>
      <c r="M347" s="297"/>
      <c r="N347" s="297"/>
      <c r="O347" s="297"/>
      <c r="P347" s="297"/>
      <c r="Q347" s="297"/>
      <c r="R347" s="297"/>
      <c r="S347" s="297"/>
      <c r="T347" s="297"/>
      <c r="U347" s="297"/>
      <c r="V347" s="297"/>
      <c r="W347" s="297"/>
      <c r="X347" s="297"/>
      <c r="Y347" s="297"/>
      <c r="Z347" s="297"/>
      <c r="AA347" s="297"/>
      <c r="AB347" s="297"/>
      <c r="AC347" s="297"/>
      <c r="AD347" s="297"/>
      <c r="AE347" s="297"/>
      <c r="AF347" s="297"/>
    </row>
    <row r="348" spans="1:32">
      <c r="A348" s="297"/>
      <c r="B348" s="297"/>
      <c r="C348" s="297"/>
      <c r="D348" s="297"/>
      <c r="E348" s="297"/>
      <c r="F348" s="297"/>
      <c r="G348" s="297"/>
      <c r="H348" s="297"/>
      <c r="I348" s="297"/>
      <c r="J348" s="297"/>
      <c r="K348" s="297"/>
      <c r="L348" s="297"/>
      <c r="M348" s="297"/>
      <c r="N348" s="297"/>
      <c r="O348" s="297"/>
      <c r="P348" s="297"/>
      <c r="Q348" s="297"/>
      <c r="R348" s="297"/>
      <c r="S348" s="297"/>
      <c r="T348" s="297"/>
      <c r="U348" s="297"/>
      <c r="V348" s="297"/>
      <c r="W348" s="297"/>
      <c r="X348" s="297"/>
      <c r="Y348" s="297"/>
      <c r="Z348" s="297"/>
      <c r="AA348" s="297"/>
      <c r="AB348" s="297"/>
      <c r="AC348" s="297"/>
      <c r="AD348" s="297"/>
      <c r="AE348" s="297"/>
      <c r="AF348" s="297"/>
    </row>
    <row r="349" spans="1:32">
      <c r="A349" s="297"/>
      <c r="B349" s="297"/>
      <c r="C349" s="297"/>
      <c r="D349" s="297"/>
      <c r="E349" s="297"/>
      <c r="F349" s="297"/>
      <c r="G349" s="297"/>
      <c r="H349" s="297"/>
      <c r="I349" s="297"/>
      <c r="J349" s="297"/>
      <c r="K349" s="297"/>
      <c r="L349" s="297"/>
      <c r="M349" s="297"/>
      <c r="N349" s="297"/>
      <c r="O349" s="297"/>
      <c r="P349" s="297"/>
      <c r="Q349" s="297"/>
      <c r="R349" s="297"/>
      <c r="S349" s="297"/>
      <c r="T349" s="297"/>
      <c r="U349" s="297"/>
      <c r="V349" s="297"/>
      <c r="W349" s="297"/>
      <c r="X349" s="297"/>
      <c r="Y349" s="297"/>
      <c r="Z349" s="297"/>
      <c r="AA349" s="297"/>
      <c r="AB349" s="297"/>
      <c r="AC349" s="297"/>
      <c r="AD349" s="297"/>
      <c r="AE349" s="297"/>
      <c r="AF349" s="297"/>
    </row>
    <row r="350" spans="1:32">
      <c r="A350" s="297"/>
      <c r="B350" s="297"/>
      <c r="C350" s="297"/>
      <c r="D350" s="297"/>
      <c r="E350" s="297"/>
      <c r="F350" s="297"/>
      <c r="G350" s="297"/>
      <c r="H350" s="297"/>
      <c r="I350" s="297"/>
      <c r="J350" s="297"/>
      <c r="K350" s="297"/>
      <c r="L350" s="297"/>
      <c r="M350" s="297"/>
      <c r="N350" s="297"/>
      <c r="O350" s="297"/>
      <c r="P350" s="297"/>
      <c r="Q350" s="297"/>
      <c r="R350" s="297"/>
      <c r="S350" s="297"/>
      <c r="T350" s="297"/>
      <c r="U350" s="297"/>
      <c r="V350" s="297"/>
      <c r="W350" s="297"/>
      <c r="X350" s="297"/>
      <c r="Y350" s="297"/>
      <c r="Z350" s="297"/>
      <c r="AA350" s="297"/>
      <c r="AB350" s="297"/>
      <c r="AC350" s="297"/>
      <c r="AD350" s="297"/>
      <c r="AE350" s="297"/>
      <c r="AF350" s="297"/>
    </row>
    <row r="351" spans="1:32">
      <c r="A351" s="297"/>
      <c r="B351" s="297"/>
      <c r="C351" s="297"/>
      <c r="D351" s="297"/>
      <c r="E351" s="297"/>
      <c r="F351" s="297"/>
      <c r="G351" s="297"/>
      <c r="H351" s="297"/>
      <c r="I351" s="297"/>
      <c r="J351" s="297"/>
      <c r="K351" s="297"/>
      <c r="L351" s="297"/>
      <c r="M351" s="297"/>
      <c r="N351" s="297"/>
      <c r="O351" s="297"/>
      <c r="P351" s="297"/>
      <c r="Q351" s="297"/>
      <c r="R351" s="297"/>
      <c r="S351" s="297"/>
      <c r="T351" s="297"/>
      <c r="U351" s="297"/>
      <c r="V351" s="297"/>
      <c r="W351" s="297"/>
      <c r="X351" s="297"/>
      <c r="Y351" s="297"/>
      <c r="Z351" s="297"/>
      <c r="AA351" s="297"/>
      <c r="AB351" s="297"/>
      <c r="AC351" s="297"/>
      <c r="AD351" s="297"/>
      <c r="AE351" s="297"/>
      <c r="AF351" s="297"/>
    </row>
    <row r="352" spans="1:32">
      <c r="A352" s="297"/>
      <c r="B352" s="297"/>
      <c r="C352" s="297"/>
      <c r="D352" s="297"/>
      <c r="E352" s="297"/>
      <c r="F352" s="297"/>
      <c r="G352" s="297"/>
      <c r="H352" s="297"/>
      <c r="I352" s="297"/>
      <c r="J352" s="297"/>
      <c r="K352" s="297"/>
      <c r="L352" s="297"/>
      <c r="M352" s="297"/>
      <c r="N352" s="297"/>
      <c r="O352" s="297"/>
      <c r="P352" s="297"/>
      <c r="Q352" s="297"/>
      <c r="R352" s="297"/>
      <c r="S352" s="297"/>
      <c r="T352" s="297"/>
      <c r="U352" s="297"/>
      <c r="V352" s="297"/>
      <c r="W352" s="297"/>
      <c r="X352" s="297"/>
      <c r="Y352" s="297"/>
      <c r="Z352" s="297"/>
      <c r="AA352" s="297"/>
      <c r="AB352" s="297"/>
      <c r="AC352" s="297"/>
      <c r="AD352" s="297"/>
      <c r="AE352" s="297"/>
      <c r="AF352" s="297"/>
    </row>
    <row r="353" spans="1:32">
      <c r="A353" s="297"/>
      <c r="B353" s="297"/>
      <c r="C353" s="297"/>
      <c r="D353" s="297"/>
      <c r="E353" s="297"/>
      <c r="F353" s="297"/>
      <c r="G353" s="297"/>
      <c r="H353" s="297"/>
      <c r="I353" s="297"/>
      <c r="J353" s="297"/>
      <c r="K353" s="297"/>
      <c r="L353" s="297"/>
      <c r="M353" s="297"/>
      <c r="N353" s="297"/>
      <c r="O353" s="297"/>
      <c r="P353" s="297"/>
      <c r="Q353" s="297"/>
      <c r="R353" s="297"/>
      <c r="S353" s="297"/>
      <c r="T353" s="297"/>
      <c r="U353" s="297"/>
      <c r="V353" s="297"/>
      <c r="W353" s="297"/>
      <c r="X353" s="297"/>
      <c r="Y353" s="297"/>
      <c r="Z353" s="297"/>
      <c r="AA353" s="297"/>
      <c r="AB353" s="297"/>
      <c r="AC353" s="297"/>
      <c r="AD353" s="297"/>
      <c r="AE353" s="297"/>
      <c r="AF353" s="297"/>
    </row>
    <row r="354" spans="1:32">
      <c r="A354" s="297"/>
      <c r="B354" s="297"/>
      <c r="C354" s="297"/>
      <c r="D354" s="297"/>
      <c r="E354" s="297"/>
      <c r="F354" s="297"/>
      <c r="G354" s="297"/>
      <c r="H354" s="297"/>
      <c r="I354" s="297"/>
      <c r="J354" s="297"/>
      <c r="K354" s="297"/>
      <c r="L354" s="297"/>
      <c r="M354" s="297"/>
      <c r="N354" s="297"/>
      <c r="O354" s="297"/>
      <c r="P354" s="297"/>
      <c r="Q354" s="297"/>
      <c r="R354" s="297"/>
      <c r="S354" s="297"/>
      <c r="T354" s="297"/>
      <c r="U354" s="297"/>
      <c r="V354" s="297"/>
      <c r="W354" s="297"/>
      <c r="X354" s="297"/>
      <c r="Y354" s="297"/>
      <c r="Z354" s="297"/>
      <c r="AA354" s="297"/>
      <c r="AB354" s="297"/>
      <c r="AC354" s="297"/>
      <c r="AD354" s="297"/>
      <c r="AE354" s="297"/>
      <c r="AF354" s="297"/>
    </row>
    <row r="355" spans="1:32">
      <c r="A355" s="297"/>
      <c r="B355" s="297"/>
      <c r="C355" s="297"/>
      <c r="D355" s="297"/>
      <c r="E355" s="297"/>
      <c r="F355" s="297"/>
      <c r="G355" s="297"/>
      <c r="H355" s="297"/>
      <c r="I355" s="297"/>
      <c r="J355" s="297"/>
      <c r="K355" s="297"/>
      <c r="L355" s="297"/>
      <c r="M355" s="297"/>
      <c r="N355" s="297"/>
      <c r="O355" s="297"/>
      <c r="P355" s="297"/>
      <c r="Q355" s="297"/>
      <c r="R355" s="297"/>
      <c r="S355" s="297"/>
      <c r="T355" s="297"/>
      <c r="U355" s="297"/>
      <c r="V355" s="297"/>
      <c r="W355" s="297"/>
      <c r="X355" s="297"/>
      <c r="Y355" s="297"/>
      <c r="Z355" s="297"/>
      <c r="AA355" s="297"/>
      <c r="AB355" s="297"/>
      <c r="AC355" s="297"/>
      <c r="AD355" s="297"/>
      <c r="AE355" s="297"/>
      <c r="AF355" s="297"/>
    </row>
    <row r="356" spans="1:32">
      <c r="A356" s="297"/>
      <c r="B356" s="297"/>
      <c r="C356" s="297"/>
      <c r="D356" s="297"/>
      <c r="E356" s="297"/>
      <c r="F356" s="297"/>
      <c r="G356" s="297"/>
      <c r="H356" s="297"/>
      <c r="I356" s="297"/>
      <c r="J356" s="297"/>
      <c r="K356" s="297"/>
      <c r="L356" s="297"/>
      <c r="M356" s="297"/>
      <c r="N356" s="297"/>
      <c r="O356" s="297"/>
      <c r="P356" s="297"/>
      <c r="Q356" s="297"/>
      <c r="R356" s="297"/>
      <c r="S356" s="297"/>
      <c r="T356" s="297"/>
      <c r="U356" s="297"/>
      <c r="V356" s="297"/>
      <c r="W356" s="297"/>
      <c r="X356" s="297"/>
      <c r="Y356" s="297"/>
      <c r="Z356" s="297"/>
      <c r="AA356" s="297"/>
      <c r="AB356" s="297"/>
      <c r="AC356" s="297"/>
      <c r="AD356" s="297"/>
      <c r="AE356" s="297"/>
      <c r="AF356" s="297"/>
    </row>
    <row r="357" spans="1:32">
      <c r="A357" s="297"/>
      <c r="B357" s="297"/>
      <c r="C357" s="297"/>
      <c r="D357" s="297"/>
      <c r="E357" s="297"/>
      <c r="F357" s="297"/>
      <c r="G357" s="297"/>
      <c r="H357" s="297"/>
      <c r="I357" s="297"/>
      <c r="J357" s="297"/>
      <c r="K357" s="297"/>
      <c r="L357" s="297"/>
      <c r="M357" s="297"/>
      <c r="N357" s="297"/>
      <c r="O357" s="297"/>
      <c r="P357" s="297"/>
      <c r="Q357" s="297"/>
      <c r="R357" s="297"/>
      <c r="S357" s="297"/>
      <c r="T357" s="297"/>
      <c r="U357" s="297"/>
      <c r="V357" s="297"/>
      <c r="W357" s="297"/>
      <c r="X357" s="297"/>
      <c r="Y357" s="297"/>
      <c r="Z357" s="297"/>
      <c r="AA357" s="297"/>
      <c r="AB357" s="297"/>
      <c r="AC357" s="297"/>
      <c r="AD357" s="297"/>
      <c r="AE357" s="297"/>
      <c r="AF357" s="297"/>
    </row>
    <row r="358" spans="1:32">
      <c r="A358" s="297"/>
      <c r="B358" s="297"/>
      <c r="C358" s="297"/>
      <c r="D358" s="297"/>
      <c r="E358" s="297"/>
      <c r="F358" s="297"/>
      <c r="G358" s="297"/>
      <c r="H358" s="297"/>
      <c r="I358" s="297"/>
      <c r="J358" s="297"/>
      <c r="K358" s="297"/>
      <c r="L358" s="297"/>
      <c r="M358" s="297"/>
      <c r="N358" s="297"/>
      <c r="O358" s="297"/>
      <c r="P358" s="297"/>
      <c r="Q358" s="297"/>
      <c r="R358" s="297"/>
      <c r="S358" s="297"/>
      <c r="T358" s="297"/>
      <c r="U358" s="297"/>
      <c r="V358" s="297"/>
      <c r="W358" s="297"/>
      <c r="X358" s="297"/>
      <c r="Y358" s="297"/>
      <c r="Z358" s="297"/>
      <c r="AA358" s="297"/>
      <c r="AB358" s="297"/>
      <c r="AC358" s="297"/>
      <c r="AD358" s="297"/>
      <c r="AE358" s="297"/>
      <c r="AF358" s="297"/>
    </row>
    <row r="359" spans="1:32">
      <c r="A359" s="297"/>
      <c r="B359" s="297"/>
      <c r="C359" s="297"/>
      <c r="D359" s="297"/>
      <c r="E359" s="297"/>
      <c r="F359" s="297"/>
      <c r="G359" s="297"/>
      <c r="H359" s="297"/>
      <c r="I359" s="297"/>
      <c r="J359" s="297"/>
      <c r="K359" s="297"/>
      <c r="L359" s="297"/>
      <c r="M359" s="297"/>
      <c r="N359" s="297"/>
      <c r="O359" s="297"/>
      <c r="P359" s="297"/>
      <c r="Q359" s="297"/>
      <c r="R359" s="297"/>
      <c r="S359" s="297"/>
      <c r="T359" s="297"/>
      <c r="U359" s="297"/>
      <c r="V359" s="297"/>
      <c r="W359" s="297"/>
      <c r="X359" s="297"/>
      <c r="Y359" s="297"/>
      <c r="Z359" s="297"/>
      <c r="AA359" s="297"/>
      <c r="AB359" s="297"/>
      <c r="AC359" s="297"/>
      <c r="AD359" s="297"/>
      <c r="AE359" s="297"/>
      <c r="AF359" s="297"/>
    </row>
    <row r="360" spans="1:32">
      <c r="A360" s="297"/>
      <c r="B360" s="297"/>
      <c r="C360" s="297"/>
      <c r="D360" s="297"/>
      <c r="E360" s="297"/>
      <c r="F360" s="297"/>
      <c r="G360" s="297"/>
      <c r="H360" s="297"/>
      <c r="I360" s="297"/>
      <c r="J360" s="297"/>
      <c r="K360" s="297"/>
      <c r="L360" s="297"/>
      <c r="M360" s="297"/>
      <c r="N360" s="297"/>
      <c r="O360" s="297"/>
      <c r="P360" s="297"/>
      <c r="Q360" s="297"/>
      <c r="R360" s="297"/>
      <c r="S360" s="297"/>
      <c r="T360" s="297"/>
      <c r="U360" s="297"/>
      <c r="V360" s="297"/>
      <c r="W360" s="297"/>
      <c r="X360" s="297"/>
      <c r="Y360" s="297"/>
      <c r="Z360" s="297"/>
      <c r="AA360" s="297"/>
      <c r="AB360" s="297"/>
      <c r="AC360" s="297"/>
      <c r="AD360" s="297"/>
      <c r="AE360" s="297"/>
      <c r="AF360" s="297"/>
    </row>
    <row r="361" spans="1:32">
      <c r="A361" s="297"/>
      <c r="B361" s="297"/>
      <c r="C361" s="297"/>
      <c r="D361" s="297"/>
      <c r="E361" s="297"/>
      <c r="F361" s="297"/>
      <c r="G361" s="297"/>
      <c r="H361" s="297"/>
      <c r="I361" s="297"/>
      <c r="J361" s="297"/>
      <c r="K361" s="297"/>
      <c r="L361" s="297"/>
      <c r="M361" s="297"/>
      <c r="N361" s="297"/>
      <c r="O361" s="297"/>
      <c r="P361" s="297"/>
      <c r="Q361" s="297"/>
      <c r="R361" s="297"/>
      <c r="S361" s="297"/>
      <c r="T361" s="297"/>
      <c r="U361" s="297"/>
      <c r="V361" s="297"/>
      <c r="W361" s="297"/>
      <c r="X361" s="297"/>
      <c r="Y361" s="297"/>
      <c r="Z361" s="297"/>
      <c r="AA361" s="297"/>
      <c r="AB361" s="297"/>
      <c r="AC361" s="297"/>
      <c r="AD361" s="297"/>
      <c r="AE361" s="297"/>
      <c r="AF361" s="297"/>
    </row>
    <row r="362" spans="1:32">
      <c r="A362" s="297"/>
      <c r="B362" s="297"/>
      <c r="C362" s="297"/>
      <c r="D362" s="297"/>
      <c r="E362" s="297"/>
      <c r="F362" s="297"/>
      <c r="G362" s="297"/>
      <c r="H362" s="297"/>
      <c r="I362" s="297"/>
      <c r="J362" s="297"/>
      <c r="K362" s="297"/>
      <c r="L362" s="297"/>
      <c r="M362" s="297"/>
      <c r="N362" s="297"/>
      <c r="O362" s="297"/>
      <c r="P362" s="297"/>
      <c r="Q362" s="297"/>
      <c r="R362" s="297"/>
      <c r="S362" s="297"/>
      <c r="T362" s="297"/>
      <c r="U362" s="297"/>
      <c r="V362" s="297"/>
      <c r="W362" s="297"/>
      <c r="X362" s="297"/>
      <c r="Y362" s="297"/>
      <c r="Z362" s="297"/>
      <c r="AA362" s="297"/>
      <c r="AB362" s="297"/>
      <c r="AC362" s="297"/>
      <c r="AD362" s="297"/>
      <c r="AE362" s="297"/>
      <c r="AF362" s="297"/>
    </row>
    <row r="363" spans="1:32">
      <c r="A363" s="297"/>
      <c r="B363" s="297"/>
      <c r="C363" s="297"/>
      <c r="D363" s="297"/>
      <c r="E363" s="297"/>
      <c r="F363" s="297"/>
      <c r="G363" s="297"/>
      <c r="H363" s="297"/>
      <c r="I363" s="297"/>
      <c r="J363" s="297"/>
      <c r="K363" s="297"/>
      <c r="L363" s="297"/>
      <c r="M363" s="297"/>
      <c r="N363" s="297"/>
      <c r="O363" s="297"/>
      <c r="P363" s="297"/>
      <c r="Q363" s="297"/>
      <c r="R363" s="297"/>
      <c r="S363" s="297"/>
      <c r="T363" s="297"/>
      <c r="U363" s="297"/>
      <c r="V363" s="297"/>
      <c r="W363" s="297"/>
      <c r="X363" s="297"/>
      <c r="Y363" s="297"/>
      <c r="Z363" s="297"/>
      <c r="AA363" s="297"/>
      <c r="AB363" s="297"/>
      <c r="AC363" s="297"/>
      <c r="AD363" s="297"/>
      <c r="AE363" s="297"/>
      <c r="AF363" s="297"/>
    </row>
    <row r="364" spans="1:32">
      <c r="A364" s="297"/>
      <c r="B364" s="297"/>
      <c r="C364" s="297"/>
      <c r="D364" s="297"/>
      <c r="E364" s="297"/>
      <c r="F364" s="297"/>
      <c r="G364" s="297"/>
      <c r="H364" s="297"/>
      <c r="I364" s="297"/>
      <c r="J364" s="297"/>
      <c r="K364" s="297"/>
      <c r="L364" s="297"/>
      <c r="M364" s="297"/>
      <c r="N364" s="297"/>
      <c r="O364" s="297"/>
      <c r="P364" s="297"/>
      <c r="Q364" s="297"/>
      <c r="R364" s="297"/>
      <c r="S364" s="297"/>
      <c r="T364" s="297"/>
      <c r="U364" s="297"/>
      <c r="V364" s="297"/>
      <c r="W364" s="297"/>
      <c r="X364" s="297"/>
      <c r="Y364" s="297"/>
      <c r="Z364" s="297"/>
      <c r="AA364" s="297"/>
      <c r="AB364" s="297"/>
      <c r="AC364" s="297"/>
      <c r="AD364" s="297"/>
      <c r="AE364" s="297"/>
      <c r="AF364" s="297"/>
    </row>
    <row r="365" spans="1:32">
      <c r="A365" s="297"/>
      <c r="B365" s="297"/>
      <c r="C365" s="297"/>
      <c r="D365" s="297"/>
      <c r="E365" s="297"/>
      <c r="F365" s="297"/>
      <c r="G365" s="297"/>
      <c r="H365" s="297"/>
      <c r="I365" s="297"/>
      <c r="J365" s="297"/>
      <c r="K365" s="297"/>
      <c r="L365" s="297"/>
      <c r="M365" s="297"/>
      <c r="N365" s="297"/>
      <c r="O365" s="297"/>
      <c r="P365" s="297"/>
      <c r="Q365" s="297"/>
      <c r="R365" s="297"/>
      <c r="S365" s="297"/>
      <c r="T365" s="297"/>
      <c r="U365" s="297"/>
      <c r="V365" s="297"/>
      <c r="W365" s="297"/>
      <c r="X365" s="297"/>
      <c r="Y365" s="297"/>
      <c r="Z365" s="297"/>
      <c r="AA365" s="297"/>
      <c r="AB365" s="297"/>
      <c r="AC365" s="297"/>
      <c r="AD365" s="297"/>
      <c r="AE365" s="297"/>
      <c r="AF365" s="297"/>
    </row>
    <row r="366" spans="1:32">
      <c r="A366" s="297"/>
      <c r="B366" s="297"/>
      <c r="C366" s="297"/>
      <c r="D366" s="297"/>
      <c r="E366" s="297"/>
      <c r="F366" s="297"/>
      <c r="G366" s="297"/>
      <c r="H366" s="297"/>
      <c r="I366" s="297"/>
      <c r="J366" s="297"/>
      <c r="K366" s="297"/>
      <c r="L366" s="297"/>
      <c r="M366" s="297"/>
      <c r="N366" s="297"/>
      <c r="O366" s="297"/>
      <c r="P366" s="297"/>
      <c r="Q366" s="297"/>
      <c r="R366" s="297"/>
      <c r="S366" s="297"/>
      <c r="T366" s="297"/>
      <c r="U366" s="297"/>
      <c r="V366" s="297"/>
      <c r="W366" s="297"/>
      <c r="X366" s="297"/>
      <c r="Y366" s="297"/>
      <c r="Z366" s="297"/>
      <c r="AA366" s="297"/>
      <c r="AB366" s="297"/>
      <c r="AC366" s="297"/>
      <c r="AD366" s="297"/>
      <c r="AE366" s="297"/>
      <c r="AF366" s="297"/>
    </row>
    <row r="367" spans="1:32">
      <c r="A367" s="297"/>
      <c r="B367" s="297"/>
      <c r="C367" s="297"/>
      <c r="D367" s="297"/>
      <c r="E367" s="297"/>
      <c r="F367" s="297"/>
      <c r="G367" s="297"/>
      <c r="H367" s="297"/>
      <c r="I367" s="297"/>
      <c r="J367" s="297"/>
      <c r="K367" s="297"/>
      <c r="L367" s="297"/>
      <c r="M367" s="297"/>
      <c r="N367" s="297"/>
      <c r="O367" s="297"/>
      <c r="P367" s="297"/>
      <c r="Q367" s="297"/>
      <c r="R367" s="297"/>
      <c r="S367" s="297"/>
      <c r="T367" s="297"/>
      <c r="U367" s="297"/>
      <c r="V367" s="297"/>
      <c r="W367" s="297"/>
      <c r="X367" s="297"/>
      <c r="Y367" s="297"/>
      <c r="Z367" s="297"/>
      <c r="AA367" s="297"/>
      <c r="AB367" s="297"/>
      <c r="AC367" s="297"/>
      <c r="AD367" s="297"/>
      <c r="AE367" s="297"/>
      <c r="AF367" s="297"/>
    </row>
    <row r="368" spans="1:32">
      <c r="A368" s="297"/>
      <c r="B368" s="297"/>
      <c r="C368" s="297"/>
      <c r="D368" s="297"/>
      <c r="E368" s="297"/>
      <c r="F368" s="297"/>
      <c r="G368" s="297"/>
      <c r="H368" s="297"/>
      <c r="I368" s="297"/>
      <c r="J368" s="297"/>
      <c r="K368" s="297"/>
      <c r="L368" s="297"/>
      <c r="M368" s="297"/>
      <c r="N368" s="297"/>
      <c r="O368" s="297"/>
      <c r="P368" s="297"/>
      <c r="Q368" s="297"/>
      <c r="R368" s="297"/>
      <c r="S368" s="297"/>
      <c r="T368" s="297"/>
      <c r="U368" s="297"/>
      <c r="V368" s="297"/>
      <c r="W368" s="297"/>
      <c r="X368" s="297"/>
      <c r="Y368" s="297"/>
      <c r="Z368" s="297"/>
      <c r="AA368" s="297"/>
      <c r="AB368" s="297"/>
      <c r="AC368" s="297"/>
      <c r="AD368" s="297"/>
      <c r="AE368" s="297"/>
      <c r="AF368" s="297"/>
    </row>
    <row r="369" spans="1:32">
      <c r="A369" s="297"/>
      <c r="B369" s="297"/>
      <c r="C369" s="297"/>
      <c r="D369" s="297"/>
      <c r="E369" s="297"/>
      <c r="F369" s="297"/>
      <c r="G369" s="297"/>
      <c r="H369" s="297"/>
      <c r="I369" s="297"/>
      <c r="J369" s="297"/>
      <c r="K369" s="297"/>
      <c r="L369" s="297"/>
      <c r="M369" s="297"/>
      <c r="N369" s="297"/>
      <c r="O369" s="297"/>
      <c r="P369" s="297"/>
      <c r="Q369" s="297"/>
      <c r="R369" s="297"/>
      <c r="S369" s="297"/>
      <c r="T369" s="297"/>
      <c r="U369" s="297"/>
      <c r="V369" s="297"/>
      <c r="W369" s="297"/>
      <c r="X369" s="297"/>
      <c r="Y369" s="297"/>
      <c r="Z369" s="297"/>
      <c r="AA369" s="297"/>
      <c r="AB369" s="297"/>
      <c r="AC369" s="297"/>
      <c r="AD369" s="297"/>
      <c r="AE369" s="297"/>
      <c r="AF369" s="297"/>
    </row>
    <row r="370" spans="1:32">
      <c r="A370" s="297"/>
      <c r="B370" s="297"/>
      <c r="C370" s="297"/>
      <c r="D370" s="297"/>
      <c r="E370" s="297"/>
      <c r="F370" s="297"/>
      <c r="G370" s="297"/>
      <c r="H370" s="297"/>
      <c r="I370" s="297"/>
      <c r="J370" s="297"/>
      <c r="K370" s="297"/>
      <c r="L370" s="297"/>
      <c r="M370" s="297"/>
      <c r="N370" s="297"/>
      <c r="O370" s="297"/>
      <c r="P370" s="297"/>
      <c r="Q370" s="297"/>
      <c r="R370" s="297"/>
      <c r="S370" s="297"/>
      <c r="T370" s="297"/>
      <c r="U370" s="297"/>
      <c r="V370" s="297"/>
      <c r="W370" s="297"/>
      <c r="X370" s="297"/>
      <c r="Y370" s="297"/>
      <c r="Z370" s="297"/>
      <c r="AA370" s="297"/>
      <c r="AB370" s="297"/>
      <c r="AC370" s="297"/>
      <c r="AD370" s="297"/>
      <c r="AE370" s="297"/>
      <c r="AF370" s="297"/>
    </row>
    <row r="371" spans="1:32">
      <c r="A371" s="297"/>
      <c r="B371" s="297"/>
      <c r="C371" s="297"/>
      <c r="D371" s="297"/>
      <c r="E371" s="297"/>
      <c r="F371" s="297"/>
      <c r="G371" s="297"/>
      <c r="H371" s="297"/>
      <c r="I371" s="297"/>
      <c r="J371" s="297"/>
      <c r="K371" s="297"/>
      <c r="L371" s="297"/>
      <c r="M371" s="297"/>
      <c r="N371" s="297"/>
      <c r="O371" s="297"/>
      <c r="P371" s="297"/>
      <c r="Q371" s="297"/>
      <c r="R371" s="297"/>
      <c r="S371" s="297"/>
      <c r="T371" s="297"/>
      <c r="U371" s="297"/>
      <c r="V371" s="297"/>
      <c r="W371" s="297"/>
      <c r="X371" s="297"/>
      <c r="Y371" s="297"/>
      <c r="Z371" s="297"/>
      <c r="AA371" s="297"/>
      <c r="AB371" s="297"/>
      <c r="AC371" s="297"/>
      <c r="AD371" s="297"/>
      <c r="AE371" s="297"/>
      <c r="AF371" s="297"/>
    </row>
    <row r="372" spans="1:32">
      <c r="A372" s="297"/>
      <c r="B372" s="297"/>
      <c r="C372" s="297"/>
      <c r="D372" s="297"/>
      <c r="E372" s="297"/>
      <c r="F372" s="297"/>
      <c r="G372" s="297"/>
      <c r="H372" s="297"/>
      <c r="I372" s="297"/>
      <c r="J372" s="297"/>
      <c r="K372" s="297"/>
      <c r="L372" s="297"/>
      <c r="M372" s="297"/>
      <c r="N372" s="297"/>
      <c r="O372" s="297"/>
      <c r="P372" s="297"/>
      <c r="Q372" s="297"/>
      <c r="R372" s="297"/>
      <c r="S372" s="297"/>
      <c r="T372" s="297"/>
      <c r="U372" s="297"/>
      <c r="V372" s="297"/>
      <c r="W372" s="297"/>
      <c r="X372" s="297"/>
      <c r="Y372" s="297"/>
      <c r="Z372" s="297"/>
      <c r="AA372" s="297"/>
      <c r="AB372" s="297"/>
      <c r="AC372" s="297"/>
      <c r="AD372" s="297"/>
      <c r="AE372" s="297"/>
      <c r="AF372" s="297"/>
    </row>
    <row r="373" spans="1:32">
      <c r="A373" s="297"/>
      <c r="B373" s="297"/>
      <c r="C373" s="297"/>
      <c r="D373" s="297"/>
      <c r="E373" s="297"/>
      <c r="F373" s="297"/>
      <c r="G373" s="297"/>
      <c r="H373" s="297"/>
      <c r="I373" s="297"/>
      <c r="J373" s="297"/>
      <c r="K373" s="297"/>
      <c r="L373" s="297"/>
      <c r="M373" s="297"/>
      <c r="N373" s="297"/>
      <c r="O373" s="297"/>
      <c r="P373" s="297"/>
      <c r="Q373" s="297"/>
      <c r="R373" s="297"/>
      <c r="S373" s="297"/>
      <c r="T373" s="297"/>
      <c r="U373" s="297"/>
      <c r="V373" s="297"/>
      <c r="W373" s="297"/>
      <c r="X373" s="297"/>
      <c r="Y373" s="297"/>
      <c r="Z373" s="297"/>
      <c r="AA373" s="297"/>
      <c r="AB373" s="297"/>
      <c r="AC373" s="297"/>
      <c r="AD373" s="297"/>
      <c r="AE373" s="297"/>
      <c r="AF373" s="297"/>
    </row>
    <row r="374" spans="1:32">
      <c r="A374" s="297"/>
      <c r="B374" s="297"/>
      <c r="C374" s="297"/>
      <c r="D374" s="297"/>
      <c r="E374" s="297"/>
      <c r="F374" s="297"/>
      <c r="G374" s="297"/>
      <c r="H374" s="297"/>
      <c r="I374" s="297"/>
      <c r="J374" s="297"/>
      <c r="K374" s="297"/>
      <c r="L374" s="297"/>
      <c r="M374" s="297"/>
      <c r="N374" s="297"/>
      <c r="O374" s="297"/>
      <c r="P374" s="297"/>
      <c r="Q374" s="297"/>
      <c r="R374" s="297"/>
      <c r="S374" s="297"/>
      <c r="T374" s="297"/>
      <c r="U374" s="297"/>
      <c r="V374" s="297"/>
      <c r="W374" s="297"/>
      <c r="X374" s="297"/>
      <c r="Y374" s="297"/>
      <c r="Z374" s="297"/>
      <c r="AA374" s="297"/>
      <c r="AB374" s="297"/>
      <c r="AC374" s="297"/>
      <c r="AD374" s="297"/>
      <c r="AE374" s="297"/>
      <c r="AF374" s="297"/>
    </row>
    <row r="375" spans="1:32">
      <c r="A375" s="297"/>
      <c r="B375" s="297"/>
      <c r="C375" s="297"/>
      <c r="D375" s="297"/>
      <c r="E375" s="297"/>
      <c r="F375" s="297"/>
      <c r="G375" s="297"/>
      <c r="H375" s="297"/>
      <c r="I375" s="297"/>
      <c r="J375" s="297"/>
      <c r="K375" s="297"/>
      <c r="L375" s="297"/>
      <c r="M375" s="297"/>
      <c r="N375" s="297"/>
      <c r="O375" s="297"/>
      <c r="P375" s="297"/>
      <c r="Q375" s="297"/>
      <c r="R375" s="297"/>
      <c r="S375" s="297"/>
      <c r="T375" s="297"/>
      <c r="U375" s="297"/>
      <c r="V375" s="297"/>
      <c r="W375" s="297"/>
      <c r="X375" s="297"/>
      <c r="Y375" s="297"/>
      <c r="Z375" s="297"/>
      <c r="AA375" s="297"/>
      <c r="AB375" s="297"/>
      <c r="AC375" s="297"/>
      <c r="AD375" s="297"/>
      <c r="AE375" s="297"/>
      <c r="AF375" s="297"/>
    </row>
    <row r="376" spans="1:32">
      <c r="A376" s="297"/>
      <c r="B376" s="297"/>
      <c r="C376" s="297"/>
      <c r="D376" s="297"/>
      <c r="E376" s="297"/>
      <c r="F376" s="297"/>
      <c r="G376" s="297"/>
      <c r="H376" s="297"/>
      <c r="I376" s="297"/>
      <c r="J376" s="297"/>
      <c r="K376" s="297"/>
      <c r="L376" s="297"/>
      <c r="M376" s="297"/>
      <c r="N376" s="297"/>
      <c r="O376" s="297"/>
      <c r="P376" s="297"/>
      <c r="Q376" s="297"/>
      <c r="R376" s="297"/>
      <c r="S376" s="297"/>
      <c r="T376" s="297"/>
      <c r="U376" s="297"/>
      <c r="V376" s="297"/>
      <c r="W376" s="297"/>
      <c r="X376" s="297"/>
      <c r="Y376" s="297"/>
      <c r="Z376" s="297"/>
      <c r="AA376" s="297"/>
      <c r="AB376" s="297"/>
      <c r="AC376" s="297"/>
      <c r="AD376" s="297"/>
      <c r="AE376" s="297"/>
      <c r="AF376" s="297"/>
    </row>
    <row r="377" spans="1:32">
      <c r="A377" s="297"/>
      <c r="B377" s="297"/>
      <c r="C377" s="297"/>
      <c r="D377" s="297"/>
      <c r="E377" s="297"/>
      <c r="F377" s="297"/>
      <c r="G377" s="297"/>
      <c r="H377" s="297"/>
      <c r="I377" s="297"/>
      <c r="J377" s="297"/>
      <c r="K377" s="297"/>
      <c r="L377" s="297"/>
      <c r="M377" s="297"/>
      <c r="N377" s="297"/>
      <c r="O377" s="297"/>
      <c r="P377" s="297"/>
      <c r="Q377" s="297"/>
      <c r="R377" s="297"/>
      <c r="S377" s="297"/>
      <c r="T377" s="297"/>
      <c r="U377" s="297"/>
      <c r="V377" s="297"/>
      <c r="W377" s="297"/>
      <c r="X377" s="297"/>
      <c r="Y377" s="297"/>
      <c r="Z377" s="297"/>
      <c r="AA377" s="297"/>
      <c r="AB377" s="297"/>
      <c r="AC377" s="297"/>
      <c r="AD377" s="297"/>
      <c r="AE377" s="297"/>
      <c r="AF377" s="297"/>
    </row>
    <row r="378" spans="1:32">
      <c r="A378" s="297"/>
      <c r="B378" s="297"/>
      <c r="C378" s="297"/>
      <c r="D378" s="297"/>
      <c r="E378" s="297"/>
      <c r="F378" s="297"/>
      <c r="G378" s="297"/>
      <c r="H378" s="297"/>
      <c r="I378" s="297"/>
      <c r="J378" s="297"/>
      <c r="K378" s="297"/>
      <c r="L378" s="297"/>
      <c r="M378" s="297"/>
      <c r="N378" s="297"/>
      <c r="O378" s="297"/>
      <c r="P378" s="297"/>
      <c r="Q378" s="297"/>
      <c r="R378" s="297"/>
      <c r="S378" s="297"/>
      <c r="T378" s="297"/>
      <c r="U378" s="297"/>
      <c r="V378" s="297"/>
      <c r="W378" s="297"/>
      <c r="X378" s="297"/>
      <c r="Y378" s="297"/>
      <c r="Z378" s="297"/>
      <c r="AA378" s="297"/>
      <c r="AB378" s="297"/>
      <c r="AC378" s="297"/>
      <c r="AD378" s="297"/>
      <c r="AE378" s="297"/>
      <c r="AF378" s="297"/>
    </row>
    <row r="379" spans="1:32">
      <c r="A379" s="297"/>
      <c r="B379" s="297"/>
      <c r="C379" s="297"/>
      <c r="D379" s="297"/>
      <c r="E379" s="297"/>
      <c r="F379" s="297"/>
      <c r="G379" s="297"/>
      <c r="H379" s="297"/>
      <c r="I379" s="297"/>
      <c r="J379" s="297"/>
      <c r="K379" s="297"/>
      <c r="L379" s="297"/>
      <c r="M379" s="297"/>
      <c r="N379" s="297"/>
      <c r="O379" s="297"/>
      <c r="P379" s="297"/>
      <c r="Q379" s="297"/>
      <c r="R379" s="297"/>
      <c r="S379" s="297"/>
      <c r="T379" s="297"/>
      <c r="U379" s="297"/>
      <c r="V379" s="297"/>
      <c r="W379" s="297"/>
      <c r="X379" s="297"/>
      <c r="Y379" s="297"/>
      <c r="Z379" s="297"/>
      <c r="AA379" s="297"/>
      <c r="AB379" s="297"/>
      <c r="AC379" s="297"/>
      <c r="AD379" s="297"/>
      <c r="AE379" s="297"/>
      <c r="AF379" s="297"/>
    </row>
    <row r="380" spans="1:32">
      <c r="A380" s="297"/>
      <c r="B380" s="297"/>
      <c r="C380" s="297"/>
      <c r="D380" s="297"/>
      <c r="E380" s="297"/>
      <c r="F380" s="297"/>
      <c r="G380" s="297"/>
      <c r="H380" s="297"/>
      <c r="I380" s="297"/>
      <c r="J380" s="297"/>
      <c r="K380" s="297"/>
      <c r="L380" s="297"/>
      <c r="M380" s="297"/>
      <c r="N380" s="297"/>
      <c r="O380" s="297"/>
      <c r="P380" s="297"/>
      <c r="Q380" s="297"/>
      <c r="R380" s="297"/>
      <c r="S380" s="297"/>
      <c r="T380" s="297"/>
      <c r="U380" s="297"/>
      <c r="V380" s="297"/>
      <c r="W380" s="297"/>
      <c r="X380" s="297"/>
      <c r="Y380" s="297"/>
      <c r="Z380" s="297"/>
      <c r="AA380" s="297"/>
      <c r="AB380" s="297"/>
      <c r="AC380" s="297"/>
      <c r="AD380" s="297"/>
      <c r="AE380" s="297"/>
      <c r="AF380" s="297"/>
    </row>
    <row r="381" spans="1:32">
      <c r="A381" s="297"/>
      <c r="B381" s="297"/>
      <c r="C381" s="297"/>
      <c r="D381" s="297"/>
      <c r="E381" s="297"/>
      <c r="F381" s="297"/>
      <c r="G381" s="297"/>
      <c r="H381" s="297"/>
      <c r="I381" s="297"/>
      <c r="J381" s="297"/>
      <c r="K381" s="297"/>
      <c r="L381" s="297"/>
      <c r="M381" s="297"/>
      <c r="N381" s="297"/>
      <c r="O381" s="297"/>
      <c r="P381" s="297"/>
      <c r="Q381" s="297"/>
      <c r="R381" s="297"/>
      <c r="S381" s="297"/>
      <c r="T381" s="297"/>
      <c r="U381" s="297"/>
      <c r="V381" s="297"/>
      <c r="W381" s="297"/>
      <c r="X381" s="297"/>
      <c r="Y381" s="297"/>
      <c r="Z381" s="297"/>
      <c r="AA381" s="297"/>
      <c r="AB381" s="297"/>
      <c r="AC381" s="297"/>
      <c r="AD381" s="297"/>
      <c r="AE381" s="297"/>
      <c r="AF381" s="297"/>
    </row>
    <row r="382" spans="1:32">
      <c r="A382" s="297"/>
      <c r="B382" s="297"/>
      <c r="C382" s="297"/>
      <c r="D382" s="297"/>
      <c r="E382" s="297"/>
      <c r="F382" s="297"/>
      <c r="G382" s="297"/>
      <c r="H382" s="297"/>
      <c r="I382" s="297"/>
      <c r="J382" s="297"/>
      <c r="K382" s="297"/>
      <c r="L382" s="297"/>
      <c r="M382" s="297"/>
      <c r="N382" s="297"/>
      <c r="O382" s="297"/>
      <c r="P382" s="297"/>
      <c r="Q382" s="297"/>
      <c r="R382" s="297"/>
      <c r="S382" s="297"/>
      <c r="T382" s="297"/>
      <c r="U382" s="297"/>
      <c r="V382" s="297"/>
      <c r="W382" s="297"/>
      <c r="X382" s="297"/>
      <c r="Y382" s="297"/>
      <c r="Z382" s="297"/>
      <c r="AA382" s="297"/>
      <c r="AB382" s="297"/>
      <c r="AC382" s="297"/>
      <c r="AD382" s="297"/>
      <c r="AE382" s="297"/>
      <c r="AF382" s="297"/>
    </row>
    <row r="383" spans="1:32">
      <c r="A383" s="297"/>
      <c r="B383" s="297"/>
      <c r="C383" s="297"/>
      <c r="D383" s="297"/>
      <c r="E383" s="297"/>
      <c r="F383" s="297"/>
      <c r="G383" s="297"/>
      <c r="H383" s="297"/>
      <c r="I383" s="297"/>
      <c r="J383" s="297"/>
      <c r="K383" s="297"/>
      <c r="L383" s="297"/>
      <c r="M383" s="297"/>
      <c r="N383" s="297"/>
      <c r="O383" s="297"/>
      <c r="P383" s="297"/>
      <c r="Q383" s="297"/>
      <c r="R383" s="297"/>
      <c r="S383" s="297"/>
      <c r="T383" s="297"/>
      <c r="U383" s="297"/>
      <c r="V383" s="297"/>
      <c r="W383" s="297"/>
      <c r="X383" s="297"/>
      <c r="Y383" s="297"/>
      <c r="Z383" s="297"/>
      <c r="AA383" s="297"/>
      <c r="AB383" s="297"/>
      <c r="AC383" s="297"/>
      <c r="AD383" s="297"/>
      <c r="AE383" s="297"/>
      <c r="AF383" s="297"/>
    </row>
    <row r="384" spans="1:32">
      <c r="A384" s="297"/>
      <c r="B384" s="297"/>
      <c r="C384" s="297"/>
      <c r="D384" s="297"/>
      <c r="E384" s="297"/>
      <c r="F384" s="297"/>
      <c r="G384" s="297"/>
      <c r="H384" s="297"/>
      <c r="I384" s="297"/>
      <c r="J384" s="297"/>
      <c r="K384" s="297"/>
      <c r="L384" s="297"/>
      <c r="M384" s="297"/>
      <c r="N384" s="297"/>
      <c r="O384" s="297"/>
      <c r="P384" s="297"/>
      <c r="Q384" s="297"/>
      <c r="R384" s="297"/>
      <c r="S384" s="297"/>
      <c r="T384" s="297"/>
      <c r="U384" s="297"/>
      <c r="V384" s="297"/>
      <c r="W384" s="297"/>
      <c r="X384" s="297"/>
      <c r="Y384" s="297"/>
      <c r="Z384" s="297"/>
      <c r="AA384" s="297"/>
      <c r="AB384" s="297"/>
      <c r="AC384" s="297"/>
      <c r="AD384" s="297"/>
      <c r="AE384" s="297"/>
      <c r="AF384" s="297"/>
    </row>
    <row r="385" spans="1:32">
      <c r="A385" s="297"/>
      <c r="B385" s="297"/>
      <c r="C385" s="297"/>
      <c r="D385" s="297"/>
      <c r="E385" s="297"/>
      <c r="F385" s="297"/>
      <c r="G385" s="297"/>
      <c r="H385" s="297"/>
      <c r="I385" s="297"/>
      <c r="J385" s="297"/>
      <c r="K385" s="297"/>
      <c r="L385" s="297"/>
      <c r="M385" s="297"/>
      <c r="N385" s="297"/>
      <c r="O385" s="297"/>
      <c r="P385" s="297"/>
      <c r="Q385" s="297"/>
      <c r="R385" s="297"/>
      <c r="S385" s="297"/>
      <c r="T385" s="297"/>
      <c r="U385" s="297"/>
      <c r="V385" s="297"/>
      <c r="W385" s="297"/>
      <c r="X385" s="297"/>
      <c r="Y385" s="297"/>
      <c r="Z385" s="297"/>
      <c r="AA385" s="297"/>
      <c r="AB385" s="297"/>
      <c r="AC385" s="297"/>
      <c r="AD385" s="297"/>
      <c r="AE385" s="297"/>
      <c r="AF385" s="297"/>
    </row>
    <row r="386" spans="1:32">
      <c r="A386" s="297"/>
      <c r="B386" s="297"/>
      <c r="C386" s="297"/>
      <c r="D386" s="297"/>
      <c r="E386" s="297"/>
      <c r="F386" s="297"/>
      <c r="G386" s="297"/>
      <c r="H386" s="297"/>
      <c r="I386" s="297"/>
      <c r="J386" s="297"/>
      <c r="K386" s="297"/>
      <c r="L386" s="297"/>
      <c r="M386" s="297"/>
      <c r="N386" s="297"/>
      <c r="O386" s="297"/>
      <c r="P386" s="297"/>
      <c r="Q386" s="297"/>
      <c r="R386" s="297"/>
      <c r="S386" s="297"/>
      <c r="T386" s="297"/>
      <c r="U386" s="297"/>
      <c r="V386" s="297"/>
      <c r="W386" s="297"/>
      <c r="X386" s="297"/>
      <c r="Y386" s="297"/>
      <c r="Z386" s="297"/>
      <c r="AA386" s="297"/>
      <c r="AB386" s="297"/>
      <c r="AC386" s="297"/>
      <c r="AD386" s="297"/>
      <c r="AE386" s="297"/>
      <c r="AF386" s="297"/>
    </row>
    <row r="387" spans="1:32">
      <c r="A387" s="297"/>
      <c r="B387" s="297"/>
      <c r="C387" s="297"/>
      <c r="D387" s="297"/>
      <c r="E387" s="297"/>
      <c r="F387" s="297"/>
      <c r="G387" s="297"/>
      <c r="H387" s="297"/>
      <c r="I387" s="297"/>
      <c r="J387" s="297"/>
      <c r="K387" s="297"/>
      <c r="L387" s="297"/>
      <c r="M387" s="297"/>
      <c r="N387" s="297"/>
      <c r="O387" s="297"/>
      <c r="P387" s="297"/>
      <c r="Q387" s="297"/>
      <c r="R387" s="297"/>
      <c r="S387" s="297"/>
      <c r="T387" s="297"/>
      <c r="U387" s="297"/>
      <c r="V387" s="297"/>
      <c r="W387" s="297"/>
      <c r="X387" s="297"/>
      <c r="Y387" s="297"/>
      <c r="Z387" s="297"/>
      <c r="AA387" s="297"/>
      <c r="AB387" s="297"/>
      <c r="AC387" s="297"/>
      <c r="AD387" s="297"/>
      <c r="AE387" s="297"/>
      <c r="AF387" s="297"/>
    </row>
    <row r="388" spans="1:32">
      <c r="A388" s="297"/>
      <c r="B388" s="297"/>
      <c r="C388" s="297"/>
      <c r="D388" s="297"/>
      <c r="E388" s="297"/>
      <c r="F388" s="297"/>
      <c r="G388" s="297"/>
      <c r="H388" s="297"/>
      <c r="I388" s="297"/>
      <c r="J388" s="297"/>
      <c r="K388" s="297"/>
      <c r="L388" s="297"/>
      <c r="M388" s="297"/>
      <c r="N388" s="297"/>
      <c r="O388" s="297"/>
      <c r="P388" s="297"/>
      <c r="Q388" s="297"/>
      <c r="R388" s="297"/>
      <c r="S388" s="297"/>
      <c r="T388" s="297"/>
      <c r="U388" s="297"/>
      <c r="V388" s="297"/>
      <c r="W388" s="297"/>
      <c r="X388" s="297"/>
      <c r="Y388" s="297"/>
      <c r="Z388" s="297"/>
      <c r="AA388" s="297"/>
      <c r="AB388" s="297"/>
      <c r="AC388" s="297"/>
      <c r="AD388" s="297"/>
      <c r="AE388" s="297"/>
      <c r="AF388" s="297"/>
    </row>
    <row r="389" spans="1:32">
      <c r="A389" s="297"/>
      <c r="B389" s="297"/>
      <c r="C389" s="297"/>
      <c r="D389" s="297"/>
      <c r="E389" s="297"/>
      <c r="F389" s="297"/>
      <c r="G389" s="297"/>
      <c r="H389" s="297"/>
      <c r="I389" s="297"/>
      <c r="J389" s="297"/>
      <c r="K389" s="297"/>
      <c r="L389" s="297"/>
      <c r="M389" s="297"/>
      <c r="N389" s="297"/>
      <c r="O389" s="297"/>
      <c r="P389" s="297"/>
      <c r="Q389" s="297"/>
      <c r="R389" s="297"/>
      <c r="S389" s="297"/>
      <c r="T389" s="297"/>
      <c r="U389" s="297"/>
      <c r="V389" s="297"/>
      <c r="W389" s="297"/>
      <c r="X389" s="297"/>
      <c r="Y389" s="297"/>
      <c r="Z389" s="297"/>
      <c r="AA389" s="297"/>
      <c r="AB389" s="297"/>
      <c r="AC389" s="297"/>
      <c r="AD389" s="297"/>
      <c r="AE389" s="297"/>
      <c r="AF389" s="297"/>
    </row>
    <row r="390" spans="1:32">
      <c r="A390" s="297"/>
      <c r="B390" s="297"/>
      <c r="C390" s="297"/>
      <c r="D390" s="297"/>
      <c r="E390" s="297"/>
      <c r="F390" s="297"/>
      <c r="G390" s="297"/>
      <c r="H390" s="297"/>
      <c r="I390" s="297"/>
      <c r="J390" s="297"/>
      <c r="K390" s="297"/>
      <c r="L390" s="297"/>
      <c r="M390" s="297"/>
      <c r="N390" s="297"/>
      <c r="O390" s="297"/>
      <c r="P390" s="297"/>
      <c r="Q390" s="297"/>
      <c r="R390" s="297"/>
      <c r="S390" s="297"/>
      <c r="T390" s="297"/>
      <c r="U390" s="297"/>
      <c r="V390" s="297"/>
      <c r="W390" s="297"/>
      <c r="X390" s="297"/>
      <c r="Y390" s="297"/>
      <c r="Z390" s="297"/>
      <c r="AA390" s="297"/>
      <c r="AB390" s="297"/>
      <c r="AC390" s="297"/>
      <c r="AD390" s="297"/>
      <c r="AE390" s="297"/>
      <c r="AF390" s="297"/>
    </row>
    <row r="391" spans="1:32">
      <c r="A391" s="297"/>
      <c r="B391" s="297"/>
      <c r="C391" s="297"/>
      <c r="D391" s="297"/>
      <c r="E391" s="297"/>
      <c r="F391" s="297"/>
      <c r="G391" s="297"/>
      <c r="H391" s="297"/>
      <c r="I391" s="297"/>
      <c r="J391" s="297"/>
      <c r="K391" s="297"/>
      <c r="L391" s="297"/>
      <c r="M391" s="297"/>
      <c r="N391" s="297"/>
      <c r="O391" s="297"/>
      <c r="P391" s="297"/>
      <c r="Q391" s="297"/>
      <c r="R391" s="297"/>
      <c r="S391" s="297"/>
      <c r="T391" s="297"/>
      <c r="U391" s="297"/>
      <c r="V391" s="297"/>
      <c r="W391" s="297"/>
      <c r="X391" s="297"/>
      <c r="Y391" s="297"/>
      <c r="Z391" s="297"/>
      <c r="AA391" s="297"/>
      <c r="AB391" s="297"/>
      <c r="AC391" s="297"/>
      <c r="AD391" s="297"/>
      <c r="AE391" s="297"/>
      <c r="AF391" s="297"/>
    </row>
    <row r="392" spans="1:32">
      <c r="A392" s="297"/>
      <c r="B392" s="297"/>
      <c r="C392" s="297"/>
      <c r="D392" s="297"/>
      <c r="E392" s="297"/>
      <c r="F392" s="297"/>
      <c r="G392" s="297"/>
      <c r="H392" s="297"/>
      <c r="I392" s="297"/>
      <c r="J392" s="297"/>
      <c r="K392" s="297"/>
      <c r="L392" s="297"/>
      <c r="M392" s="297"/>
      <c r="N392" s="297"/>
      <c r="O392" s="297"/>
      <c r="P392" s="297"/>
      <c r="Q392" s="297"/>
      <c r="R392" s="297"/>
      <c r="S392" s="297"/>
      <c r="T392" s="297"/>
      <c r="U392" s="297"/>
      <c r="V392" s="297"/>
      <c r="W392" s="297"/>
      <c r="X392" s="297"/>
      <c r="Y392" s="297"/>
      <c r="Z392" s="297"/>
      <c r="AA392" s="297"/>
      <c r="AB392" s="297"/>
      <c r="AC392" s="297"/>
      <c r="AD392" s="297"/>
      <c r="AE392" s="297"/>
      <c r="AF392" s="297"/>
    </row>
    <row r="393" spans="1:32">
      <c r="A393" s="297"/>
      <c r="B393" s="297"/>
      <c r="C393" s="297"/>
      <c r="D393" s="297"/>
      <c r="E393" s="297"/>
      <c r="F393" s="297"/>
      <c r="G393" s="297"/>
      <c r="H393" s="297"/>
      <c r="I393" s="297"/>
      <c r="J393" s="297"/>
      <c r="K393" s="297"/>
      <c r="L393" s="297"/>
      <c r="M393" s="297"/>
      <c r="N393" s="297"/>
      <c r="O393" s="297"/>
      <c r="P393" s="297"/>
      <c r="Q393" s="297"/>
      <c r="R393" s="297"/>
      <c r="S393" s="297"/>
      <c r="T393" s="297"/>
      <c r="U393" s="297"/>
      <c r="V393" s="297"/>
      <c r="W393" s="297"/>
      <c r="X393" s="297"/>
      <c r="Y393" s="297"/>
      <c r="Z393" s="297"/>
      <c r="AA393" s="297"/>
      <c r="AB393" s="297"/>
      <c r="AC393" s="297"/>
      <c r="AD393" s="297"/>
      <c r="AE393" s="297"/>
      <c r="AF393" s="297"/>
    </row>
    <row r="394" spans="1:32">
      <c r="A394" s="297"/>
      <c r="B394" s="297"/>
      <c r="C394" s="297"/>
      <c r="D394" s="297"/>
      <c r="E394" s="297"/>
      <c r="F394" s="297"/>
      <c r="G394" s="297"/>
      <c r="H394" s="297"/>
      <c r="I394" s="297"/>
      <c r="J394" s="297"/>
      <c r="K394" s="297"/>
      <c r="L394" s="297"/>
      <c r="M394" s="297"/>
      <c r="N394" s="297"/>
      <c r="O394" s="297"/>
      <c r="P394" s="297"/>
      <c r="Q394" s="297"/>
      <c r="R394" s="297"/>
      <c r="S394" s="297"/>
      <c r="T394" s="297"/>
      <c r="U394" s="297"/>
      <c r="V394" s="297"/>
      <c r="W394" s="297"/>
      <c r="X394" s="297"/>
      <c r="Y394" s="297"/>
      <c r="Z394" s="297"/>
      <c r="AA394" s="297"/>
      <c r="AB394" s="297"/>
      <c r="AC394" s="297"/>
      <c r="AD394" s="297"/>
      <c r="AE394" s="297"/>
      <c r="AF394" s="297"/>
    </row>
    <row r="395" spans="1:32">
      <c r="A395" s="297"/>
      <c r="B395" s="297"/>
      <c r="C395" s="297"/>
      <c r="D395" s="297"/>
      <c r="E395" s="297"/>
      <c r="F395" s="297"/>
      <c r="G395" s="297"/>
      <c r="H395" s="297"/>
      <c r="I395" s="297"/>
      <c r="J395" s="297"/>
      <c r="K395" s="297"/>
      <c r="L395" s="297"/>
      <c r="M395" s="297"/>
      <c r="N395" s="297"/>
      <c r="O395" s="297"/>
      <c r="P395" s="297"/>
      <c r="Q395" s="297"/>
      <c r="R395" s="297"/>
      <c r="S395" s="297"/>
      <c r="T395" s="297"/>
      <c r="U395" s="297"/>
      <c r="V395" s="297"/>
      <c r="W395" s="297"/>
      <c r="X395" s="297"/>
      <c r="Y395" s="297"/>
      <c r="Z395" s="297"/>
      <c r="AA395" s="297"/>
      <c r="AB395" s="297"/>
      <c r="AC395" s="297"/>
      <c r="AD395" s="297"/>
      <c r="AE395" s="297"/>
      <c r="AF395" s="297"/>
    </row>
    <row r="396" spans="1:32">
      <c r="A396" s="297"/>
      <c r="B396" s="297"/>
      <c r="C396" s="297"/>
      <c r="D396" s="297"/>
      <c r="E396" s="297"/>
      <c r="F396" s="297"/>
      <c r="G396" s="297"/>
      <c r="H396" s="297"/>
      <c r="I396" s="297"/>
      <c r="J396" s="297"/>
      <c r="K396" s="297"/>
      <c r="L396" s="297"/>
      <c r="M396" s="297"/>
      <c r="N396" s="297"/>
      <c r="O396" s="297"/>
      <c r="P396" s="297"/>
      <c r="Q396" s="297"/>
      <c r="R396" s="297"/>
      <c r="S396" s="297"/>
      <c r="T396" s="297"/>
      <c r="U396" s="297"/>
      <c r="V396" s="297"/>
      <c r="W396" s="297"/>
      <c r="X396" s="297"/>
      <c r="Y396" s="297"/>
      <c r="Z396" s="297"/>
      <c r="AA396" s="297"/>
      <c r="AB396" s="297"/>
      <c r="AC396" s="297"/>
      <c r="AD396" s="297"/>
      <c r="AE396" s="297"/>
      <c r="AF396" s="297"/>
    </row>
    <row r="397" spans="1:32">
      <c r="A397" s="297"/>
      <c r="B397" s="297"/>
      <c r="C397" s="297"/>
      <c r="D397" s="297"/>
      <c r="E397" s="297"/>
      <c r="F397" s="297"/>
      <c r="G397" s="297"/>
      <c r="H397" s="297"/>
      <c r="I397" s="297"/>
      <c r="J397" s="297"/>
      <c r="K397" s="297"/>
      <c r="L397" s="297"/>
      <c r="M397" s="297"/>
      <c r="N397" s="297"/>
      <c r="O397" s="297"/>
      <c r="P397" s="297"/>
      <c r="Q397" s="297"/>
      <c r="R397" s="297"/>
      <c r="S397" s="297"/>
      <c r="T397" s="297"/>
      <c r="U397" s="297"/>
      <c r="V397" s="297"/>
      <c r="W397" s="297"/>
      <c r="X397" s="297"/>
      <c r="Y397" s="297"/>
      <c r="Z397" s="297"/>
      <c r="AA397" s="297"/>
      <c r="AB397" s="297"/>
      <c r="AC397" s="297"/>
      <c r="AD397" s="297"/>
      <c r="AE397" s="297"/>
      <c r="AF397" s="297"/>
    </row>
    <row r="398" spans="1:32">
      <c r="A398" s="297"/>
      <c r="B398" s="297"/>
      <c r="C398" s="297"/>
      <c r="D398" s="297"/>
      <c r="E398" s="297"/>
      <c r="F398" s="297"/>
      <c r="G398" s="297"/>
      <c r="H398" s="297"/>
      <c r="I398" s="297"/>
      <c r="J398" s="297"/>
      <c r="K398" s="297"/>
      <c r="L398" s="297"/>
      <c r="M398" s="297"/>
      <c r="N398" s="297"/>
      <c r="O398" s="297"/>
      <c r="P398" s="297"/>
      <c r="Q398" s="297"/>
      <c r="R398" s="297"/>
      <c r="S398" s="297"/>
      <c r="T398" s="297"/>
      <c r="U398" s="297"/>
      <c r="V398" s="297"/>
      <c r="W398" s="297"/>
      <c r="X398" s="297"/>
      <c r="Y398" s="297"/>
      <c r="Z398" s="297"/>
      <c r="AA398" s="297"/>
      <c r="AB398" s="297"/>
      <c r="AC398" s="297"/>
      <c r="AD398" s="297"/>
      <c r="AE398" s="297"/>
      <c r="AF398" s="297"/>
    </row>
    <row r="399" spans="1:32">
      <c r="A399" s="297"/>
      <c r="B399" s="297"/>
      <c r="C399" s="297"/>
      <c r="D399" s="297"/>
      <c r="E399" s="297"/>
      <c r="F399" s="297"/>
      <c r="G399" s="297"/>
      <c r="H399" s="297"/>
      <c r="I399" s="297"/>
      <c r="J399" s="297"/>
      <c r="K399" s="297"/>
      <c r="L399" s="297"/>
      <c r="M399" s="297"/>
      <c r="N399" s="297"/>
      <c r="O399" s="297"/>
      <c r="P399" s="297"/>
      <c r="Q399" s="297"/>
      <c r="R399" s="297"/>
      <c r="S399" s="297"/>
      <c r="T399" s="297"/>
      <c r="U399" s="297"/>
      <c r="V399" s="297"/>
      <c r="W399" s="297"/>
      <c r="X399" s="297"/>
      <c r="Y399" s="297"/>
      <c r="Z399" s="297"/>
      <c r="AA399" s="297"/>
      <c r="AB399" s="297"/>
      <c r="AC399" s="297"/>
      <c r="AD399" s="297"/>
      <c r="AE399" s="297"/>
      <c r="AF399" s="297"/>
    </row>
  </sheetData>
  <sheetProtection sheet="1"/>
  <phoneticPr fontId="2" type="noConversion"/>
  <pageMargins left="0.75" right="0.75" top="1" bottom="1" header="0.5" footer="0.5"/>
  <pageSetup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/>
  <dimension ref="A1:AD139"/>
  <sheetViews>
    <sheetView topLeftCell="K1" zoomScale="85" workbookViewId="0">
      <selection activeCell="X37" sqref="X37"/>
    </sheetView>
  </sheetViews>
  <sheetFormatPr defaultRowHeight="12.75"/>
  <cols>
    <col min="1" max="1" width="10.85546875" style="1" bestFit="1" customWidth="1"/>
    <col min="2" max="4" width="9.140625" style="9"/>
    <col min="5" max="5" width="13.85546875" style="9" bestFit="1" customWidth="1"/>
    <col min="6" max="10" width="9.140625" style="1"/>
    <col min="11" max="11" width="15.7109375" style="1" customWidth="1"/>
    <col min="12" max="12" width="11.85546875" style="1" bestFit="1" customWidth="1"/>
    <col min="13" max="16" width="9.140625" style="1"/>
    <col min="17" max="17" width="14.28515625" style="1" customWidth="1"/>
    <col min="18" max="22" width="9.140625" style="1"/>
    <col min="23" max="23" width="13.7109375" style="1" customWidth="1"/>
    <col min="24" max="28" width="9.140625" style="1"/>
    <col min="29" max="29" width="13.7109375" style="1" customWidth="1"/>
    <col min="30" max="16384" width="9.140625" style="1"/>
  </cols>
  <sheetData>
    <row r="1" spans="1:30" ht="13.5" thickBot="1">
      <c r="A1" s="4" t="s">
        <v>0</v>
      </c>
      <c r="B1" s="11" t="s">
        <v>1</v>
      </c>
      <c r="C1" s="11" t="s">
        <v>2</v>
      </c>
      <c r="D1" s="11" t="s">
        <v>3</v>
      </c>
      <c r="E1" s="12" t="s">
        <v>4</v>
      </c>
      <c r="G1" s="4" t="s">
        <v>8</v>
      </c>
      <c r="H1" s="11" t="s">
        <v>1</v>
      </c>
      <c r="I1" s="11" t="s">
        <v>2</v>
      </c>
      <c r="J1" s="11" t="s">
        <v>3</v>
      </c>
      <c r="K1" s="12" t="s">
        <v>4</v>
      </c>
      <c r="M1" s="4" t="s">
        <v>9</v>
      </c>
      <c r="N1" s="11" t="s">
        <v>1</v>
      </c>
      <c r="O1" s="11" t="s">
        <v>2</v>
      </c>
      <c r="P1" s="11" t="s">
        <v>3</v>
      </c>
      <c r="Q1" s="12" t="s">
        <v>4</v>
      </c>
      <c r="S1" s="4" t="s">
        <v>10</v>
      </c>
      <c r="T1" s="11" t="s">
        <v>1</v>
      </c>
      <c r="U1" s="11" t="s">
        <v>2</v>
      </c>
      <c r="V1" s="11" t="s">
        <v>3</v>
      </c>
      <c r="W1" s="12" t="s">
        <v>4</v>
      </c>
      <c r="Y1" s="4" t="s">
        <v>12</v>
      </c>
      <c r="Z1" s="11" t="s">
        <v>1</v>
      </c>
      <c r="AA1" s="11" t="s">
        <v>2</v>
      </c>
      <c r="AB1" s="11" t="s">
        <v>3</v>
      </c>
      <c r="AC1" s="12" t="s">
        <v>4</v>
      </c>
    </row>
    <row r="2" spans="1:30">
      <c r="A2" s="133">
        <v>1</v>
      </c>
      <c r="B2" s="100">
        <v>60</v>
      </c>
      <c r="C2" s="158">
        <v>33</v>
      </c>
      <c r="D2" s="100">
        <v>1241</v>
      </c>
      <c r="E2" s="170" t="s">
        <v>7</v>
      </c>
      <c r="G2" s="133">
        <v>1</v>
      </c>
      <c r="H2" s="100">
        <v>47</v>
      </c>
      <c r="I2" s="158">
        <v>126</v>
      </c>
      <c r="J2" s="100">
        <v>148</v>
      </c>
      <c r="K2" s="170" t="s">
        <v>7</v>
      </c>
      <c r="M2" s="133">
        <v>1</v>
      </c>
      <c r="N2" s="100">
        <v>1218</v>
      </c>
      <c r="O2" s="158">
        <v>469</v>
      </c>
      <c r="P2" s="100">
        <v>868</v>
      </c>
      <c r="Q2" s="170" t="s">
        <v>11</v>
      </c>
      <c r="S2" s="133">
        <v>1</v>
      </c>
      <c r="T2" s="100">
        <v>1126</v>
      </c>
      <c r="U2" s="158">
        <v>67</v>
      </c>
      <c r="V2" s="100">
        <v>340</v>
      </c>
      <c r="W2" s="170" t="s">
        <v>11</v>
      </c>
      <c r="Y2" s="133" t="s">
        <v>13</v>
      </c>
      <c r="Z2" s="100">
        <v>71</v>
      </c>
      <c r="AA2" s="158">
        <v>494</v>
      </c>
      <c r="AB2" s="100">
        <v>435</v>
      </c>
      <c r="AC2" s="170" t="s">
        <v>11</v>
      </c>
      <c r="AD2" s="1" t="s">
        <v>19</v>
      </c>
    </row>
    <row r="3" spans="1:30">
      <c r="A3" s="133">
        <v>2</v>
      </c>
      <c r="B3" s="100">
        <v>571</v>
      </c>
      <c r="C3" s="100">
        <v>330</v>
      </c>
      <c r="D3" s="100">
        <v>288</v>
      </c>
      <c r="E3" s="170" t="s">
        <v>5</v>
      </c>
      <c r="G3" s="133">
        <v>2</v>
      </c>
      <c r="H3" s="100">
        <v>1319</v>
      </c>
      <c r="I3" s="100">
        <v>233</v>
      </c>
      <c r="J3" s="100">
        <v>57</v>
      </c>
      <c r="K3" s="170" t="s">
        <v>7</v>
      </c>
      <c r="M3" s="133">
        <v>2</v>
      </c>
      <c r="N3" s="100">
        <v>980</v>
      </c>
      <c r="O3" s="100">
        <v>236</v>
      </c>
      <c r="P3" s="100">
        <v>971</v>
      </c>
      <c r="Q3" s="170" t="s">
        <v>7</v>
      </c>
      <c r="S3" s="133">
        <v>2</v>
      </c>
      <c r="T3" s="100">
        <v>180</v>
      </c>
      <c r="U3" s="100">
        <v>107</v>
      </c>
      <c r="V3" s="100">
        <v>501</v>
      </c>
      <c r="W3" s="170" t="s">
        <v>7</v>
      </c>
      <c r="Y3" s="133" t="s">
        <v>14</v>
      </c>
      <c r="Z3" s="158">
        <v>1038</v>
      </c>
      <c r="AA3" s="158">
        <v>175</v>
      </c>
      <c r="AB3" s="100">
        <v>1388</v>
      </c>
      <c r="AC3" s="170" t="s">
        <v>5</v>
      </c>
    </row>
    <row r="4" spans="1:30">
      <c r="A4" s="133">
        <v>3</v>
      </c>
      <c r="B4" s="158">
        <v>716</v>
      </c>
      <c r="C4" s="158">
        <v>45</v>
      </c>
      <c r="D4" s="100">
        <v>1272</v>
      </c>
      <c r="E4" s="170" t="s">
        <v>6</v>
      </c>
      <c r="G4" s="133">
        <v>3</v>
      </c>
      <c r="H4" s="158">
        <v>279</v>
      </c>
      <c r="I4" s="158">
        <v>66</v>
      </c>
      <c r="J4" s="100">
        <v>461</v>
      </c>
      <c r="K4" s="170" t="s">
        <v>6</v>
      </c>
      <c r="M4" s="133">
        <v>3</v>
      </c>
      <c r="N4" s="158">
        <v>222</v>
      </c>
      <c r="O4" s="158">
        <v>64</v>
      </c>
      <c r="P4" s="100">
        <v>1405</v>
      </c>
      <c r="Q4" s="170" t="s">
        <v>5</v>
      </c>
      <c r="S4" s="133">
        <v>3</v>
      </c>
      <c r="T4" s="158">
        <v>281</v>
      </c>
      <c r="U4" s="158">
        <v>456</v>
      </c>
      <c r="V4" s="100">
        <v>1403</v>
      </c>
      <c r="W4" s="170" t="s">
        <v>7</v>
      </c>
      <c r="Y4" s="133" t="s">
        <v>15</v>
      </c>
      <c r="Z4" s="100">
        <v>1218</v>
      </c>
      <c r="AA4" s="100">
        <v>469</v>
      </c>
      <c r="AB4" s="100">
        <v>868</v>
      </c>
      <c r="AC4" s="170" t="s">
        <v>6</v>
      </c>
    </row>
    <row r="5" spans="1:30" ht="14.25" customHeight="1" thickBot="1">
      <c r="A5" s="133">
        <v>4</v>
      </c>
      <c r="B5" s="100">
        <v>188</v>
      </c>
      <c r="C5" s="100">
        <v>111</v>
      </c>
      <c r="D5" s="100">
        <v>65</v>
      </c>
      <c r="E5" s="170" t="s">
        <v>7</v>
      </c>
      <c r="G5" s="133">
        <v>4</v>
      </c>
      <c r="H5" s="100">
        <v>1038</v>
      </c>
      <c r="I5" s="100">
        <v>175</v>
      </c>
      <c r="J5" s="100">
        <v>1388</v>
      </c>
      <c r="K5" s="170" t="s">
        <v>11</v>
      </c>
      <c r="M5" s="133">
        <v>4</v>
      </c>
      <c r="N5" s="100">
        <v>858</v>
      </c>
      <c r="O5" s="100">
        <v>68</v>
      </c>
      <c r="P5" s="100">
        <v>263</v>
      </c>
      <c r="Q5" s="170" t="s">
        <v>7</v>
      </c>
      <c r="S5" s="133">
        <v>4</v>
      </c>
      <c r="T5" s="100">
        <v>79</v>
      </c>
      <c r="U5" s="100">
        <v>16</v>
      </c>
      <c r="V5" s="100">
        <v>1391</v>
      </c>
      <c r="W5" s="170" t="s">
        <v>5</v>
      </c>
      <c r="Y5" s="136" t="s">
        <v>16</v>
      </c>
      <c r="Z5" s="238">
        <v>1126</v>
      </c>
      <c r="AA5" s="238">
        <v>67</v>
      </c>
      <c r="AB5" s="164">
        <v>340</v>
      </c>
      <c r="AC5" s="173" t="s">
        <v>5</v>
      </c>
    </row>
    <row r="6" spans="1:30">
      <c r="A6" s="133">
        <v>5</v>
      </c>
      <c r="B6" s="100">
        <v>71</v>
      </c>
      <c r="C6" s="158">
        <v>494</v>
      </c>
      <c r="D6" s="100">
        <v>435</v>
      </c>
      <c r="E6" s="170" t="s">
        <v>11</v>
      </c>
      <c r="G6" s="133">
        <v>5</v>
      </c>
      <c r="H6" s="100">
        <v>11</v>
      </c>
      <c r="I6" s="158">
        <v>190</v>
      </c>
      <c r="J6" s="100">
        <v>179</v>
      </c>
      <c r="K6" s="170" t="s">
        <v>7</v>
      </c>
      <c r="M6" s="133">
        <v>5</v>
      </c>
      <c r="N6" s="100">
        <v>93</v>
      </c>
      <c r="O6" s="158">
        <v>492</v>
      </c>
      <c r="P6" s="100">
        <v>157</v>
      </c>
      <c r="Q6" s="170" t="s">
        <v>5</v>
      </c>
      <c r="S6" s="133">
        <v>5</v>
      </c>
      <c r="T6" s="100">
        <v>395</v>
      </c>
      <c r="U6" s="158">
        <v>254</v>
      </c>
      <c r="V6" s="100">
        <v>217</v>
      </c>
      <c r="W6" s="170" t="s">
        <v>7</v>
      </c>
    </row>
    <row r="7" spans="1:30">
      <c r="A7" s="133">
        <v>6</v>
      </c>
      <c r="B7" s="100">
        <v>648</v>
      </c>
      <c r="C7" s="100">
        <v>56</v>
      </c>
      <c r="D7" s="100">
        <v>945</v>
      </c>
      <c r="E7" s="170" t="s">
        <v>7</v>
      </c>
      <c r="G7" s="133">
        <v>6</v>
      </c>
      <c r="H7" s="100">
        <v>563</v>
      </c>
      <c r="I7" s="100">
        <v>1114</v>
      </c>
      <c r="J7" s="100">
        <v>343</v>
      </c>
      <c r="K7" s="170" t="s">
        <v>7</v>
      </c>
      <c r="M7" s="133">
        <v>6</v>
      </c>
      <c r="N7" s="100">
        <v>296</v>
      </c>
      <c r="O7" s="100">
        <v>647</v>
      </c>
      <c r="P7" s="100">
        <v>1108</v>
      </c>
      <c r="Q7" s="170" t="s">
        <v>7</v>
      </c>
      <c r="S7" s="133">
        <v>6</v>
      </c>
      <c r="T7" s="100">
        <v>811</v>
      </c>
      <c r="U7" s="100">
        <v>176</v>
      </c>
      <c r="V7" s="100">
        <v>322</v>
      </c>
      <c r="W7" s="170" t="s">
        <v>6</v>
      </c>
    </row>
    <row r="8" spans="1:30">
      <c r="A8" s="133">
        <v>7</v>
      </c>
      <c r="B8" s="100">
        <v>378</v>
      </c>
      <c r="C8" s="100">
        <v>316</v>
      </c>
      <c r="D8" s="100">
        <v>311</v>
      </c>
      <c r="E8" s="170" t="s">
        <v>7</v>
      </c>
      <c r="G8" s="133">
        <v>7</v>
      </c>
      <c r="H8" s="100">
        <v>302</v>
      </c>
      <c r="I8" s="100">
        <v>292</v>
      </c>
      <c r="J8" s="100">
        <v>61</v>
      </c>
      <c r="K8" s="170" t="s">
        <v>5</v>
      </c>
      <c r="M8" s="133">
        <v>7</v>
      </c>
      <c r="N8" s="100">
        <v>177</v>
      </c>
      <c r="O8" s="100">
        <v>27</v>
      </c>
      <c r="P8" s="100">
        <v>365</v>
      </c>
      <c r="Q8" s="170" t="s">
        <v>6</v>
      </c>
      <c r="S8" s="133">
        <v>7</v>
      </c>
      <c r="T8" s="100">
        <v>364</v>
      </c>
      <c r="U8" s="100">
        <v>48</v>
      </c>
      <c r="V8" s="100">
        <v>710</v>
      </c>
      <c r="W8" s="170" t="s">
        <v>5</v>
      </c>
    </row>
    <row r="9" spans="1:30" ht="13.5" thickBot="1">
      <c r="A9" s="136">
        <v>8</v>
      </c>
      <c r="B9" s="164">
        <v>237</v>
      </c>
      <c r="C9" s="164">
        <v>121</v>
      </c>
      <c r="D9" s="164">
        <v>386</v>
      </c>
      <c r="E9" s="173" t="s">
        <v>5</v>
      </c>
      <c r="G9" s="136">
        <v>8</v>
      </c>
      <c r="H9" s="164">
        <v>224</v>
      </c>
      <c r="I9" s="164">
        <v>522</v>
      </c>
      <c r="J9" s="164">
        <v>1006</v>
      </c>
      <c r="K9" s="173" t="s">
        <v>5</v>
      </c>
      <c r="M9" s="136">
        <v>8</v>
      </c>
      <c r="N9" s="164">
        <v>782</v>
      </c>
      <c r="O9" s="164">
        <v>341</v>
      </c>
      <c r="P9" s="164">
        <v>358</v>
      </c>
      <c r="Q9" s="173" t="s">
        <v>7</v>
      </c>
      <c r="S9" s="136">
        <v>8</v>
      </c>
      <c r="T9" s="164">
        <v>486</v>
      </c>
      <c r="U9" s="164">
        <v>968</v>
      </c>
      <c r="V9" s="164">
        <v>662</v>
      </c>
      <c r="W9" s="173" t="s">
        <v>7</v>
      </c>
    </row>
    <row r="11" spans="1:30" ht="18">
      <c r="A11" s="293" t="s">
        <v>128</v>
      </c>
      <c r="B11"/>
      <c r="C11"/>
      <c r="D11"/>
      <c r="E11"/>
      <c r="F11"/>
      <c r="G11" s="293" t="s">
        <v>38</v>
      </c>
      <c r="H11"/>
      <c r="I11"/>
      <c r="J11"/>
      <c r="K11"/>
      <c r="L11"/>
      <c r="M11" s="293" t="s">
        <v>129</v>
      </c>
      <c r="N11"/>
      <c r="O11"/>
      <c r="P11"/>
      <c r="Q11"/>
      <c r="R11"/>
      <c r="S11" s="293" t="s">
        <v>130</v>
      </c>
      <c r="T11"/>
      <c r="U11"/>
      <c r="V11"/>
      <c r="W11"/>
    </row>
    <row r="12" spans="1:30" ht="18">
      <c r="A12" s="293" t="s">
        <v>126</v>
      </c>
      <c r="B12"/>
      <c r="C12"/>
      <c r="D12"/>
      <c r="E12"/>
      <c r="F12"/>
      <c r="G12" s="293" t="s">
        <v>126</v>
      </c>
      <c r="H12"/>
      <c r="I12"/>
      <c r="J12"/>
      <c r="K12"/>
      <c r="L12"/>
      <c r="M12" s="293" t="s">
        <v>126</v>
      </c>
      <c r="N12"/>
      <c r="O12"/>
      <c r="P12"/>
      <c r="Q12"/>
      <c r="R12"/>
      <c r="S12" s="293" t="s">
        <v>126</v>
      </c>
      <c r="T12"/>
      <c r="U12"/>
      <c r="V12"/>
      <c r="W12"/>
    </row>
    <row r="13" spans="1:30">
      <c r="A13"/>
      <c r="B13" s="10"/>
      <c r="C13" s="115" t="s">
        <v>99</v>
      </c>
      <c r="D13" s="115" t="s">
        <v>127</v>
      </c>
      <c r="E13"/>
      <c r="F13"/>
      <c r="G13"/>
      <c r="H13" s="10"/>
      <c r="I13" s="115" t="s">
        <v>99</v>
      </c>
      <c r="J13" s="115" t="s">
        <v>127</v>
      </c>
      <c r="K13"/>
      <c r="L13"/>
      <c r="M13"/>
      <c r="N13" s="10"/>
      <c r="O13" s="115" t="s">
        <v>99</v>
      </c>
      <c r="P13" s="115" t="s">
        <v>127</v>
      </c>
      <c r="Q13"/>
      <c r="R13"/>
      <c r="S13"/>
      <c r="T13" s="10"/>
      <c r="U13" s="115" t="s">
        <v>99</v>
      </c>
      <c r="V13" s="115" t="s">
        <v>127</v>
      </c>
      <c r="W13"/>
    </row>
    <row r="14" spans="1:30" ht="13.5" thickBot="1">
      <c r="A14" s="115" t="s">
        <v>100</v>
      </c>
      <c r="B14" s="115" t="s">
        <v>101</v>
      </c>
      <c r="C14" s="115" t="s">
        <v>90</v>
      </c>
      <c r="D14" s="115" t="s">
        <v>90</v>
      </c>
      <c r="E14"/>
      <c r="F14"/>
      <c r="G14" s="115" t="s">
        <v>100</v>
      </c>
      <c r="H14" s="115" t="s">
        <v>101</v>
      </c>
      <c r="I14" s="115" t="s">
        <v>90</v>
      </c>
      <c r="J14" s="115" t="s">
        <v>90</v>
      </c>
      <c r="K14"/>
      <c r="L14"/>
      <c r="M14" s="115" t="s">
        <v>100</v>
      </c>
      <c r="N14" s="115" t="s">
        <v>101</v>
      </c>
      <c r="O14" s="115" t="s">
        <v>90</v>
      </c>
      <c r="P14" s="115" t="s">
        <v>90</v>
      </c>
      <c r="Q14"/>
      <c r="R14"/>
      <c r="S14" s="115" t="s">
        <v>100</v>
      </c>
      <c r="T14" s="115" t="s">
        <v>101</v>
      </c>
      <c r="U14" s="115" t="s">
        <v>90</v>
      </c>
      <c r="V14" s="115" t="s">
        <v>90</v>
      </c>
      <c r="W14"/>
    </row>
    <row r="15" spans="1:30">
      <c r="A15" s="199">
        <f t="shared" ref="A15:A22" si="0">B2</f>
        <v>60</v>
      </c>
      <c r="B15" s="198" t="s">
        <v>102</v>
      </c>
      <c r="C15" s="199">
        <v>16</v>
      </c>
      <c r="D15" s="200">
        <f>IF(E15="Winner",30,IF(E15="Finalist",20,IF(E15="Semi Finalist",10,)))</f>
        <v>0</v>
      </c>
      <c r="E15" s="162" t="str">
        <f>E2</f>
        <v>Quarter Finalist</v>
      </c>
      <c r="F15"/>
      <c r="G15" s="199">
        <f t="shared" ref="G15:G22" si="1">H2</f>
        <v>47</v>
      </c>
      <c r="H15" s="198" t="s">
        <v>102</v>
      </c>
      <c r="I15" s="199">
        <v>16</v>
      </c>
      <c r="J15" s="200">
        <f>IF(K15="Winner",30,IF(K15="Finalist",20,IF(K15="Semi Finalist",10,)))</f>
        <v>0</v>
      </c>
      <c r="K15" s="162" t="str">
        <f>K2</f>
        <v>Quarter Finalist</v>
      </c>
      <c r="L15"/>
      <c r="M15" s="199">
        <f t="shared" ref="M15:M22" si="2">N2</f>
        <v>1218</v>
      </c>
      <c r="N15" s="198" t="s">
        <v>102</v>
      </c>
      <c r="O15" s="199">
        <v>16</v>
      </c>
      <c r="P15" s="200">
        <f>IF(Q15="Winner",30,IF(Q15="Finalist",20,IF(Q15="Semi Finalist",10,)))</f>
        <v>30</v>
      </c>
      <c r="Q15" s="162" t="str">
        <f>Q2</f>
        <v>Winner</v>
      </c>
      <c r="R15"/>
      <c r="S15" s="199">
        <f t="shared" ref="S15:S22" si="3">T2</f>
        <v>1126</v>
      </c>
      <c r="T15" s="198" t="s">
        <v>102</v>
      </c>
      <c r="U15" s="199">
        <v>16</v>
      </c>
      <c r="V15" s="200">
        <f>IF(W15="Winner",30,IF(W15="Finalist",20,IF(W15="Semi Finalist",10,)))</f>
        <v>30</v>
      </c>
      <c r="W15" s="162" t="str">
        <f>W2</f>
        <v>Winner</v>
      </c>
    </row>
    <row r="16" spans="1:30">
      <c r="A16" s="202">
        <f t="shared" si="0"/>
        <v>571</v>
      </c>
      <c r="B16" s="201" t="s">
        <v>103</v>
      </c>
      <c r="C16" s="202">
        <v>15</v>
      </c>
      <c r="D16" s="205">
        <f t="shared" ref="D16:D38" si="4">IF(E16="Winner",30,IF(E16="Finalist",20,IF(E16="Semi Finalist",10,)))</f>
        <v>10</v>
      </c>
      <c r="E16" s="162" t="str">
        <f t="shared" ref="E16:E22" si="5">E3</f>
        <v>Semi Finalist</v>
      </c>
      <c r="F16"/>
      <c r="G16" s="202">
        <f t="shared" si="1"/>
        <v>1319</v>
      </c>
      <c r="H16" s="201" t="s">
        <v>103</v>
      </c>
      <c r="I16" s="202">
        <v>15</v>
      </c>
      <c r="J16" s="205">
        <f t="shared" ref="J16:J38" si="6">IF(K16="Winner",30,IF(K16="Finalist",20,IF(K16="Semi Finalist",10,)))</f>
        <v>0</v>
      </c>
      <c r="K16" s="162" t="str">
        <f t="shared" ref="K16:K22" si="7">K3</f>
        <v>Quarter Finalist</v>
      </c>
      <c r="L16"/>
      <c r="M16" s="202">
        <f t="shared" si="2"/>
        <v>980</v>
      </c>
      <c r="N16" s="201" t="s">
        <v>103</v>
      </c>
      <c r="O16" s="202">
        <v>15</v>
      </c>
      <c r="P16" s="205">
        <f t="shared" ref="P16:P38" si="8">IF(Q16="Winner",30,IF(Q16="Finalist",20,IF(Q16="Semi Finalist",10,)))</f>
        <v>0</v>
      </c>
      <c r="Q16" s="162" t="str">
        <f t="shared" ref="Q16:Q22" si="9">Q3</f>
        <v>Quarter Finalist</v>
      </c>
      <c r="R16"/>
      <c r="S16" s="202">
        <f t="shared" si="3"/>
        <v>180</v>
      </c>
      <c r="T16" s="201" t="s">
        <v>103</v>
      </c>
      <c r="U16" s="202">
        <v>15</v>
      </c>
      <c r="V16" s="205">
        <f t="shared" ref="V16:V38" si="10">IF(W16="Winner",30,IF(W16="Finalist",20,IF(W16="Semi Finalist",10,)))</f>
        <v>0</v>
      </c>
      <c r="W16" s="162" t="str">
        <f t="shared" ref="W16:W22" si="11">W3</f>
        <v>Quarter Finalist</v>
      </c>
    </row>
    <row r="17" spans="1:23">
      <c r="A17" s="202">
        <f t="shared" si="0"/>
        <v>716</v>
      </c>
      <c r="B17" s="201" t="s">
        <v>104</v>
      </c>
      <c r="C17" s="202">
        <v>14</v>
      </c>
      <c r="D17" s="205">
        <f t="shared" si="4"/>
        <v>20</v>
      </c>
      <c r="E17" s="162" t="str">
        <f t="shared" si="5"/>
        <v>Finalist</v>
      </c>
      <c r="F17"/>
      <c r="G17" s="202">
        <f t="shared" si="1"/>
        <v>279</v>
      </c>
      <c r="H17" s="201" t="s">
        <v>104</v>
      </c>
      <c r="I17" s="202">
        <v>14</v>
      </c>
      <c r="J17" s="205">
        <f t="shared" si="6"/>
        <v>20</v>
      </c>
      <c r="K17" s="162" t="str">
        <f t="shared" si="7"/>
        <v>Finalist</v>
      </c>
      <c r="L17"/>
      <c r="M17" s="202">
        <f t="shared" si="2"/>
        <v>222</v>
      </c>
      <c r="N17" s="201" t="s">
        <v>104</v>
      </c>
      <c r="O17" s="202">
        <v>14</v>
      </c>
      <c r="P17" s="205">
        <f t="shared" si="8"/>
        <v>10</v>
      </c>
      <c r="Q17" s="162" t="str">
        <f t="shared" si="9"/>
        <v>Semi Finalist</v>
      </c>
      <c r="R17"/>
      <c r="S17" s="202">
        <f t="shared" si="3"/>
        <v>281</v>
      </c>
      <c r="T17" s="201" t="s">
        <v>104</v>
      </c>
      <c r="U17" s="202">
        <v>14</v>
      </c>
      <c r="V17" s="205">
        <f t="shared" si="10"/>
        <v>0</v>
      </c>
      <c r="W17" s="162" t="str">
        <f t="shared" si="11"/>
        <v>Quarter Finalist</v>
      </c>
    </row>
    <row r="18" spans="1:23">
      <c r="A18" s="202">
        <f t="shared" si="0"/>
        <v>188</v>
      </c>
      <c r="B18" s="201" t="s">
        <v>105</v>
      </c>
      <c r="C18" s="202">
        <v>13</v>
      </c>
      <c r="D18" s="205">
        <f t="shared" si="4"/>
        <v>0</v>
      </c>
      <c r="E18" s="162" t="str">
        <f t="shared" si="5"/>
        <v>Quarter Finalist</v>
      </c>
      <c r="F18"/>
      <c r="G18" s="202">
        <f t="shared" si="1"/>
        <v>1038</v>
      </c>
      <c r="H18" s="201" t="s">
        <v>105</v>
      </c>
      <c r="I18" s="202">
        <v>13</v>
      </c>
      <c r="J18" s="205">
        <f t="shared" si="6"/>
        <v>30</v>
      </c>
      <c r="K18" s="162" t="str">
        <f t="shared" si="7"/>
        <v>Winner</v>
      </c>
      <c r="L18"/>
      <c r="M18" s="202">
        <f t="shared" si="2"/>
        <v>858</v>
      </c>
      <c r="N18" s="201" t="s">
        <v>105</v>
      </c>
      <c r="O18" s="202">
        <v>13</v>
      </c>
      <c r="P18" s="205">
        <f t="shared" si="8"/>
        <v>0</v>
      </c>
      <c r="Q18" s="162" t="str">
        <f t="shared" si="9"/>
        <v>Quarter Finalist</v>
      </c>
      <c r="R18"/>
      <c r="S18" s="202">
        <f t="shared" si="3"/>
        <v>79</v>
      </c>
      <c r="T18" s="201" t="s">
        <v>105</v>
      </c>
      <c r="U18" s="202">
        <v>13</v>
      </c>
      <c r="V18" s="205">
        <f t="shared" si="10"/>
        <v>10</v>
      </c>
      <c r="W18" s="162" t="str">
        <f t="shared" si="11"/>
        <v>Semi Finalist</v>
      </c>
    </row>
    <row r="19" spans="1:23">
      <c r="A19" s="202">
        <f t="shared" si="0"/>
        <v>71</v>
      </c>
      <c r="B19" s="201" t="s">
        <v>106</v>
      </c>
      <c r="C19" s="202">
        <v>12</v>
      </c>
      <c r="D19" s="205">
        <f t="shared" si="4"/>
        <v>30</v>
      </c>
      <c r="E19" s="162" t="str">
        <f t="shared" si="5"/>
        <v>Winner</v>
      </c>
      <c r="F19" s="158"/>
      <c r="G19" s="202">
        <f t="shared" si="1"/>
        <v>11</v>
      </c>
      <c r="H19" s="201" t="s">
        <v>106</v>
      </c>
      <c r="I19" s="202">
        <v>12</v>
      </c>
      <c r="J19" s="205">
        <f t="shared" si="6"/>
        <v>0</v>
      </c>
      <c r="K19" s="162" t="str">
        <f t="shared" si="7"/>
        <v>Quarter Finalist</v>
      </c>
      <c r="L19" s="158"/>
      <c r="M19" s="202">
        <f t="shared" si="2"/>
        <v>93</v>
      </c>
      <c r="N19" s="201" t="s">
        <v>106</v>
      </c>
      <c r="O19" s="202">
        <v>12</v>
      </c>
      <c r="P19" s="205">
        <f t="shared" si="8"/>
        <v>10</v>
      </c>
      <c r="Q19" s="162" t="str">
        <f t="shared" si="9"/>
        <v>Semi Finalist</v>
      </c>
      <c r="R19" s="158"/>
      <c r="S19" s="202">
        <f t="shared" si="3"/>
        <v>395</v>
      </c>
      <c r="T19" s="201" t="s">
        <v>106</v>
      </c>
      <c r="U19" s="202">
        <v>12</v>
      </c>
      <c r="V19" s="205">
        <f t="shared" si="10"/>
        <v>0</v>
      </c>
      <c r="W19" s="162" t="str">
        <f t="shared" si="11"/>
        <v>Quarter Finalist</v>
      </c>
    </row>
    <row r="20" spans="1:23">
      <c r="A20" s="202">
        <f t="shared" si="0"/>
        <v>648</v>
      </c>
      <c r="B20" s="201" t="s">
        <v>107</v>
      </c>
      <c r="C20" s="202">
        <v>11</v>
      </c>
      <c r="D20" s="205">
        <f t="shared" si="4"/>
        <v>0</v>
      </c>
      <c r="E20" s="162" t="str">
        <f t="shared" si="5"/>
        <v>Quarter Finalist</v>
      </c>
      <c r="F20"/>
      <c r="G20" s="202">
        <f t="shared" si="1"/>
        <v>563</v>
      </c>
      <c r="H20" s="201" t="s">
        <v>107</v>
      </c>
      <c r="I20" s="202">
        <v>11</v>
      </c>
      <c r="J20" s="205">
        <f t="shared" si="6"/>
        <v>0</v>
      </c>
      <c r="K20" s="162" t="str">
        <f t="shared" si="7"/>
        <v>Quarter Finalist</v>
      </c>
      <c r="L20"/>
      <c r="M20" s="202">
        <f t="shared" si="2"/>
        <v>296</v>
      </c>
      <c r="N20" s="201" t="s">
        <v>107</v>
      </c>
      <c r="O20" s="202">
        <v>11</v>
      </c>
      <c r="P20" s="205">
        <f t="shared" si="8"/>
        <v>0</v>
      </c>
      <c r="Q20" s="162" t="str">
        <f t="shared" si="9"/>
        <v>Quarter Finalist</v>
      </c>
      <c r="R20"/>
      <c r="S20" s="202">
        <f t="shared" si="3"/>
        <v>811</v>
      </c>
      <c r="T20" s="201" t="s">
        <v>107</v>
      </c>
      <c r="U20" s="202">
        <v>11</v>
      </c>
      <c r="V20" s="205">
        <f t="shared" si="10"/>
        <v>20</v>
      </c>
      <c r="W20" s="162" t="str">
        <f t="shared" si="11"/>
        <v>Finalist</v>
      </c>
    </row>
    <row r="21" spans="1:23">
      <c r="A21" s="202">
        <f t="shared" si="0"/>
        <v>378</v>
      </c>
      <c r="B21" s="201" t="s">
        <v>108</v>
      </c>
      <c r="C21" s="202">
        <v>10</v>
      </c>
      <c r="D21" s="205">
        <f t="shared" si="4"/>
        <v>0</v>
      </c>
      <c r="E21" s="162" t="str">
        <f t="shared" si="5"/>
        <v>Quarter Finalist</v>
      </c>
      <c r="F21"/>
      <c r="G21" s="202">
        <f t="shared" si="1"/>
        <v>302</v>
      </c>
      <c r="H21" s="201" t="s">
        <v>108</v>
      </c>
      <c r="I21" s="202">
        <v>10</v>
      </c>
      <c r="J21" s="205">
        <f t="shared" si="6"/>
        <v>10</v>
      </c>
      <c r="K21" s="162" t="str">
        <f t="shared" si="7"/>
        <v>Semi Finalist</v>
      </c>
      <c r="L21"/>
      <c r="M21" s="202">
        <f t="shared" si="2"/>
        <v>177</v>
      </c>
      <c r="N21" s="201" t="s">
        <v>108</v>
      </c>
      <c r="O21" s="202">
        <v>10</v>
      </c>
      <c r="P21" s="205">
        <f t="shared" si="8"/>
        <v>20</v>
      </c>
      <c r="Q21" s="162" t="str">
        <f t="shared" si="9"/>
        <v>Finalist</v>
      </c>
      <c r="R21"/>
      <c r="S21" s="202">
        <f t="shared" si="3"/>
        <v>364</v>
      </c>
      <c r="T21" s="201" t="s">
        <v>108</v>
      </c>
      <c r="U21" s="202">
        <v>10</v>
      </c>
      <c r="V21" s="205">
        <f t="shared" si="10"/>
        <v>10</v>
      </c>
      <c r="W21" s="162" t="str">
        <f t="shared" si="11"/>
        <v>Semi Finalist</v>
      </c>
    </row>
    <row r="22" spans="1:23" ht="13.5" thickBot="1">
      <c r="A22" s="209">
        <f t="shared" si="0"/>
        <v>237</v>
      </c>
      <c r="B22" s="208" t="s">
        <v>109</v>
      </c>
      <c r="C22" s="209">
        <v>9</v>
      </c>
      <c r="D22" s="210">
        <f t="shared" si="4"/>
        <v>10</v>
      </c>
      <c r="E22" s="162" t="str">
        <f t="shared" si="5"/>
        <v>Semi Finalist</v>
      </c>
      <c r="F22"/>
      <c r="G22" s="209">
        <f t="shared" si="1"/>
        <v>224</v>
      </c>
      <c r="H22" s="208" t="s">
        <v>109</v>
      </c>
      <c r="I22" s="209">
        <v>9</v>
      </c>
      <c r="J22" s="210">
        <f t="shared" si="6"/>
        <v>10</v>
      </c>
      <c r="K22" s="162" t="str">
        <f t="shared" si="7"/>
        <v>Semi Finalist</v>
      </c>
      <c r="L22"/>
      <c r="M22" s="209">
        <f t="shared" si="2"/>
        <v>782</v>
      </c>
      <c r="N22" s="208" t="s">
        <v>109</v>
      </c>
      <c r="O22" s="209">
        <v>9</v>
      </c>
      <c r="P22" s="210">
        <f t="shared" si="8"/>
        <v>0</v>
      </c>
      <c r="Q22" s="162" t="str">
        <f t="shared" si="9"/>
        <v>Quarter Finalist</v>
      </c>
      <c r="R22"/>
      <c r="S22" s="209">
        <f t="shared" si="3"/>
        <v>486</v>
      </c>
      <c r="T22" s="208" t="s">
        <v>109</v>
      </c>
      <c r="U22" s="209">
        <v>9</v>
      </c>
      <c r="V22" s="210">
        <f t="shared" si="10"/>
        <v>0</v>
      </c>
      <c r="W22" s="162" t="str">
        <f t="shared" si="11"/>
        <v>Quarter Finalist</v>
      </c>
    </row>
    <row r="23" spans="1:23">
      <c r="A23" s="202">
        <f t="shared" ref="A23:A30" si="12">C2</f>
        <v>33</v>
      </c>
      <c r="B23" s="201" t="s">
        <v>110</v>
      </c>
      <c r="C23" s="202">
        <v>16</v>
      </c>
      <c r="D23" s="205">
        <f t="shared" si="4"/>
        <v>0</v>
      </c>
      <c r="E23" t="str">
        <f t="shared" ref="E23:E38" si="13">E15</f>
        <v>Quarter Finalist</v>
      </c>
      <c r="F23"/>
      <c r="G23" s="202">
        <f t="shared" ref="G23:G30" si="14">I2</f>
        <v>126</v>
      </c>
      <c r="H23" s="201" t="s">
        <v>110</v>
      </c>
      <c r="I23" s="202">
        <v>16</v>
      </c>
      <c r="J23" s="205">
        <f t="shared" si="6"/>
        <v>0</v>
      </c>
      <c r="K23" t="str">
        <f t="shared" ref="K23:K38" si="15">K15</f>
        <v>Quarter Finalist</v>
      </c>
      <c r="L23"/>
      <c r="M23" s="202">
        <f t="shared" ref="M23:M30" si="16">O2</f>
        <v>469</v>
      </c>
      <c r="N23" s="201" t="s">
        <v>110</v>
      </c>
      <c r="O23" s="202">
        <v>16</v>
      </c>
      <c r="P23" s="205">
        <f t="shared" si="8"/>
        <v>30</v>
      </c>
      <c r="Q23" t="str">
        <f t="shared" ref="Q23:Q38" si="17">Q15</f>
        <v>Winner</v>
      </c>
      <c r="R23"/>
      <c r="S23" s="202">
        <f t="shared" ref="S23:S30" si="18">U2</f>
        <v>67</v>
      </c>
      <c r="T23" s="201" t="s">
        <v>110</v>
      </c>
      <c r="U23" s="202">
        <v>16</v>
      </c>
      <c r="V23" s="205">
        <f t="shared" si="10"/>
        <v>30</v>
      </c>
      <c r="W23" t="str">
        <f t="shared" ref="W23:W38" si="19">W15</f>
        <v>Winner</v>
      </c>
    </row>
    <row r="24" spans="1:23">
      <c r="A24" s="202">
        <f t="shared" si="12"/>
        <v>330</v>
      </c>
      <c r="B24" s="201" t="s">
        <v>111</v>
      </c>
      <c r="C24" s="202">
        <v>15</v>
      </c>
      <c r="D24" s="205">
        <f t="shared" si="4"/>
        <v>10</v>
      </c>
      <c r="E24" t="str">
        <f t="shared" si="13"/>
        <v>Semi Finalist</v>
      </c>
      <c r="F24"/>
      <c r="G24" s="202">
        <f t="shared" si="14"/>
        <v>233</v>
      </c>
      <c r="H24" s="201" t="s">
        <v>111</v>
      </c>
      <c r="I24" s="202">
        <v>15</v>
      </c>
      <c r="J24" s="205">
        <f t="shared" si="6"/>
        <v>0</v>
      </c>
      <c r="K24" t="str">
        <f t="shared" si="15"/>
        <v>Quarter Finalist</v>
      </c>
      <c r="L24"/>
      <c r="M24" s="202">
        <f t="shared" si="16"/>
        <v>236</v>
      </c>
      <c r="N24" s="201" t="s">
        <v>111</v>
      </c>
      <c r="O24" s="202">
        <v>15</v>
      </c>
      <c r="P24" s="205">
        <f t="shared" si="8"/>
        <v>0</v>
      </c>
      <c r="Q24" t="str">
        <f t="shared" si="17"/>
        <v>Quarter Finalist</v>
      </c>
      <c r="R24"/>
      <c r="S24" s="202">
        <f t="shared" si="18"/>
        <v>107</v>
      </c>
      <c r="T24" s="201" t="s">
        <v>111</v>
      </c>
      <c r="U24" s="202">
        <v>15</v>
      </c>
      <c r="V24" s="205">
        <f t="shared" si="10"/>
        <v>0</v>
      </c>
      <c r="W24" t="str">
        <f t="shared" si="19"/>
        <v>Quarter Finalist</v>
      </c>
    </row>
    <row r="25" spans="1:23">
      <c r="A25" s="202">
        <f t="shared" si="12"/>
        <v>45</v>
      </c>
      <c r="B25" s="201" t="s">
        <v>112</v>
      </c>
      <c r="C25" s="202">
        <v>14</v>
      </c>
      <c r="D25" s="205">
        <f t="shared" si="4"/>
        <v>20</v>
      </c>
      <c r="E25" t="str">
        <f t="shared" si="13"/>
        <v>Finalist</v>
      </c>
      <c r="F25"/>
      <c r="G25" s="202">
        <f t="shared" si="14"/>
        <v>66</v>
      </c>
      <c r="H25" s="201" t="s">
        <v>112</v>
      </c>
      <c r="I25" s="202">
        <v>14</v>
      </c>
      <c r="J25" s="205">
        <f t="shared" si="6"/>
        <v>20</v>
      </c>
      <c r="K25" t="str">
        <f t="shared" si="15"/>
        <v>Finalist</v>
      </c>
      <c r="L25"/>
      <c r="M25" s="202">
        <f t="shared" si="16"/>
        <v>64</v>
      </c>
      <c r="N25" s="201" t="s">
        <v>112</v>
      </c>
      <c r="O25" s="202">
        <v>14</v>
      </c>
      <c r="P25" s="205">
        <f t="shared" si="8"/>
        <v>10</v>
      </c>
      <c r="Q25" t="str">
        <f t="shared" si="17"/>
        <v>Semi Finalist</v>
      </c>
      <c r="R25"/>
      <c r="S25" s="202">
        <f t="shared" si="18"/>
        <v>456</v>
      </c>
      <c r="T25" s="201" t="s">
        <v>112</v>
      </c>
      <c r="U25" s="202">
        <v>14</v>
      </c>
      <c r="V25" s="205">
        <f t="shared" si="10"/>
        <v>0</v>
      </c>
      <c r="W25" t="str">
        <f t="shared" si="19"/>
        <v>Quarter Finalist</v>
      </c>
    </row>
    <row r="26" spans="1:23">
      <c r="A26" s="202">
        <f t="shared" si="12"/>
        <v>111</v>
      </c>
      <c r="B26" s="201" t="s">
        <v>113</v>
      </c>
      <c r="C26" s="202">
        <v>13</v>
      </c>
      <c r="D26" s="205">
        <f t="shared" si="4"/>
        <v>0</v>
      </c>
      <c r="E26" t="str">
        <f t="shared" si="13"/>
        <v>Quarter Finalist</v>
      </c>
      <c r="F26"/>
      <c r="G26" s="202">
        <f t="shared" si="14"/>
        <v>175</v>
      </c>
      <c r="H26" s="201" t="s">
        <v>113</v>
      </c>
      <c r="I26" s="202">
        <v>13</v>
      </c>
      <c r="J26" s="205">
        <f t="shared" si="6"/>
        <v>30</v>
      </c>
      <c r="K26" t="str">
        <f t="shared" si="15"/>
        <v>Winner</v>
      </c>
      <c r="L26"/>
      <c r="M26" s="202">
        <f t="shared" si="16"/>
        <v>68</v>
      </c>
      <c r="N26" s="201" t="s">
        <v>113</v>
      </c>
      <c r="O26" s="202">
        <v>13</v>
      </c>
      <c r="P26" s="205">
        <f t="shared" si="8"/>
        <v>0</v>
      </c>
      <c r="Q26" t="str">
        <f t="shared" si="17"/>
        <v>Quarter Finalist</v>
      </c>
      <c r="R26"/>
      <c r="S26" s="202">
        <f t="shared" si="18"/>
        <v>16</v>
      </c>
      <c r="T26" s="201" t="s">
        <v>113</v>
      </c>
      <c r="U26" s="202">
        <v>13</v>
      </c>
      <c r="V26" s="205">
        <f t="shared" si="10"/>
        <v>10</v>
      </c>
      <c r="W26" t="str">
        <f t="shared" si="19"/>
        <v>Semi Finalist</v>
      </c>
    </row>
    <row r="27" spans="1:23">
      <c r="A27" s="202">
        <f t="shared" si="12"/>
        <v>494</v>
      </c>
      <c r="B27" s="201" t="s">
        <v>114</v>
      </c>
      <c r="C27" s="202">
        <v>12</v>
      </c>
      <c r="D27" s="205">
        <f t="shared" si="4"/>
        <v>30</v>
      </c>
      <c r="E27" t="str">
        <f t="shared" si="13"/>
        <v>Winner</v>
      </c>
      <c r="F27"/>
      <c r="G27" s="202">
        <f t="shared" si="14"/>
        <v>190</v>
      </c>
      <c r="H27" s="201" t="s">
        <v>114</v>
      </c>
      <c r="I27" s="202">
        <v>12</v>
      </c>
      <c r="J27" s="205">
        <f t="shared" si="6"/>
        <v>0</v>
      </c>
      <c r="K27" t="str">
        <f t="shared" si="15"/>
        <v>Quarter Finalist</v>
      </c>
      <c r="L27"/>
      <c r="M27" s="202">
        <f t="shared" si="16"/>
        <v>492</v>
      </c>
      <c r="N27" s="201" t="s">
        <v>114</v>
      </c>
      <c r="O27" s="202">
        <v>12</v>
      </c>
      <c r="P27" s="205">
        <f t="shared" si="8"/>
        <v>10</v>
      </c>
      <c r="Q27" t="str">
        <f t="shared" si="17"/>
        <v>Semi Finalist</v>
      </c>
      <c r="R27"/>
      <c r="S27" s="202">
        <f t="shared" si="18"/>
        <v>254</v>
      </c>
      <c r="T27" s="201" t="s">
        <v>114</v>
      </c>
      <c r="U27" s="202">
        <v>12</v>
      </c>
      <c r="V27" s="205">
        <f t="shared" si="10"/>
        <v>0</v>
      </c>
      <c r="W27" t="str">
        <f t="shared" si="19"/>
        <v>Quarter Finalist</v>
      </c>
    </row>
    <row r="28" spans="1:23">
      <c r="A28" s="202">
        <f t="shared" si="12"/>
        <v>56</v>
      </c>
      <c r="B28" s="201" t="s">
        <v>115</v>
      </c>
      <c r="C28" s="202">
        <v>11</v>
      </c>
      <c r="D28" s="205">
        <f t="shared" si="4"/>
        <v>0</v>
      </c>
      <c r="E28" t="str">
        <f t="shared" si="13"/>
        <v>Quarter Finalist</v>
      </c>
      <c r="F28"/>
      <c r="G28" s="202">
        <f t="shared" si="14"/>
        <v>1114</v>
      </c>
      <c r="H28" s="201" t="s">
        <v>115</v>
      </c>
      <c r="I28" s="202">
        <v>11</v>
      </c>
      <c r="J28" s="205">
        <f t="shared" si="6"/>
        <v>0</v>
      </c>
      <c r="K28" t="str">
        <f t="shared" si="15"/>
        <v>Quarter Finalist</v>
      </c>
      <c r="L28"/>
      <c r="M28" s="202">
        <f t="shared" si="16"/>
        <v>647</v>
      </c>
      <c r="N28" s="201" t="s">
        <v>115</v>
      </c>
      <c r="O28" s="202">
        <v>11</v>
      </c>
      <c r="P28" s="205">
        <f t="shared" si="8"/>
        <v>0</v>
      </c>
      <c r="Q28" t="str">
        <f t="shared" si="17"/>
        <v>Quarter Finalist</v>
      </c>
      <c r="R28"/>
      <c r="S28" s="202">
        <f t="shared" si="18"/>
        <v>176</v>
      </c>
      <c r="T28" s="201" t="s">
        <v>115</v>
      </c>
      <c r="U28" s="202">
        <v>11</v>
      </c>
      <c r="V28" s="205">
        <f t="shared" si="10"/>
        <v>20</v>
      </c>
      <c r="W28" t="str">
        <f t="shared" si="19"/>
        <v>Finalist</v>
      </c>
    </row>
    <row r="29" spans="1:23">
      <c r="A29" s="202">
        <f t="shared" si="12"/>
        <v>316</v>
      </c>
      <c r="B29" s="201" t="s">
        <v>116</v>
      </c>
      <c r="C29" s="202">
        <v>10</v>
      </c>
      <c r="D29" s="205">
        <f t="shared" si="4"/>
        <v>0</v>
      </c>
      <c r="E29" t="str">
        <f t="shared" si="13"/>
        <v>Quarter Finalist</v>
      </c>
      <c r="F29" s="158"/>
      <c r="G29" s="202">
        <f t="shared" si="14"/>
        <v>292</v>
      </c>
      <c r="H29" s="201" t="s">
        <v>116</v>
      </c>
      <c r="I29" s="202">
        <v>10</v>
      </c>
      <c r="J29" s="205">
        <f t="shared" si="6"/>
        <v>10</v>
      </c>
      <c r="K29" t="str">
        <f t="shared" si="15"/>
        <v>Semi Finalist</v>
      </c>
      <c r="L29" s="158"/>
      <c r="M29" s="202">
        <f t="shared" si="16"/>
        <v>27</v>
      </c>
      <c r="N29" s="201" t="s">
        <v>116</v>
      </c>
      <c r="O29" s="202">
        <v>10</v>
      </c>
      <c r="P29" s="205">
        <f t="shared" si="8"/>
        <v>20</v>
      </c>
      <c r="Q29" t="str">
        <f t="shared" si="17"/>
        <v>Finalist</v>
      </c>
      <c r="R29" s="158"/>
      <c r="S29" s="202">
        <f t="shared" si="18"/>
        <v>48</v>
      </c>
      <c r="T29" s="201" t="s">
        <v>116</v>
      </c>
      <c r="U29" s="202">
        <v>10</v>
      </c>
      <c r="V29" s="205">
        <f t="shared" si="10"/>
        <v>10</v>
      </c>
      <c r="W29" t="str">
        <f t="shared" si="19"/>
        <v>Semi Finalist</v>
      </c>
    </row>
    <row r="30" spans="1:23" ht="13.5" thickBot="1">
      <c r="A30" s="209">
        <f t="shared" si="12"/>
        <v>121</v>
      </c>
      <c r="B30" s="208" t="s">
        <v>117</v>
      </c>
      <c r="C30" s="209">
        <v>9</v>
      </c>
      <c r="D30" s="210">
        <f t="shared" si="4"/>
        <v>10</v>
      </c>
      <c r="E30" t="str">
        <f t="shared" si="13"/>
        <v>Semi Finalist</v>
      </c>
      <c r="F30"/>
      <c r="G30" s="209">
        <f t="shared" si="14"/>
        <v>522</v>
      </c>
      <c r="H30" s="208" t="s">
        <v>117</v>
      </c>
      <c r="I30" s="209">
        <v>9</v>
      </c>
      <c r="J30" s="210">
        <f t="shared" si="6"/>
        <v>10</v>
      </c>
      <c r="K30" t="str">
        <f t="shared" si="15"/>
        <v>Semi Finalist</v>
      </c>
      <c r="L30"/>
      <c r="M30" s="209">
        <f t="shared" si="16"/>
        <v>341</v>
      </c>
      <c r="N30" s="208" t="s">
        <v>117</v>
      </c>
      <c r="O30" s="209">
        <v>9</v>
      </c>
      <c r="P30" s="210">
        <f t="shared" si="8"/>
        <v>0</v>
      </c>
      <c r="Q30" t="str">
        <f t="shared" si="17"/>
        <v>Quarter Finalist</v>
      </c>
      <c r="R30"/>
      <c r="S30" s="209">
        <f t="shared" si="18"/>
        <v>968</v>
      </c>
      <c r="T30" s="208" t="s">
        <v>117</v>
      </c>
      <c r="U30" s="209">
        <v>9</v>
      </c>
      <c r="V30" s="210">
        <f t="shared" si="10"/>
        <v>0</v>
      </c>
      <c r="W30" t="str">
        <f t="shared" si="19"/>
        <v>Quarter Finalist</v>
      </c>
    </row>
    <row r="31" spans="1:23">
      <c r="A31" s="202">
        <f t="shared" ref="A31:A38" si="20">D2</f>
        <v>1241</v>
      </c>
      <c r="B31" s="201" t="s">
        <v>118</v>
      </c>
      <c r="C31" s="202">
        <v>8</v>
      </c>
      <c r="D31" s="205">
        <f t="shared" si="4"/>
        <v>0</v>
      </c>
      <c r="E31" t="str">
        <f t="shared" si="13"/>
        <v>Quarter Finalist</v>
      </c>
      <c r="F31"/>
      <c r="G31" s="202">
        <f t="shared" ref="G31:G38" si="21">J2</f>
        <v>148</v>
      </c>
      <c r="H31" s="201" t="s">
        <v>118</v>
      </c>
      <c r="I31" s="202">
        <v>8</v>
      </c>
      <c r="J31" s="205">
        <f t="shared" si="6"/>
        <v>0</v>
      </c>
      <c r="K31" t="str">
        <f t="shared" si="15"/>
        <v>Quarter Finalist</v>
      </c>
      <c r="L31"/>
      <c r="M31" s="202">
        <f t="shared" ref="M31:M38" si="22">P2</f>
        <v>868</v>
      </c>
      <c r="N31" s="201" t="s">
        <v>118</v>
      </c>
      <c r="O31" s="202">
        <v>8</v>
      </c>
      <c r="P31" s="205">
        <f t="shared" si="8"/>
        <v>30</v>
      </c>
      <c r="Q31" t="str">
        <f t="shared" si="17"/>
        <v>Winner</v>
      </c>
      <c r="R31"/>
      <c r="S31" s="202">
        <f t="shared" ref="S31:S38" si="23">V2</f>
        <v>340</v>
      </c>
      <c r="T31" s="201" t="s">
        <v>118</v>
      </c>
      <c r="U31" s="202">
        <v>8</v>
      </c>
      <c r="V31" s="205">
        <f t="shared" si="10"/>
        <v>30</v>
      </c>
      <c r="W31" t="str">
        <f t="shared" si="19"/>
        <v>Winner</v>
      </c>
    </row>
    <row r="32" spans="1:23">
      <c r="A32" s="202">
        <f t="shared" si="20"/>
        <v>288</v>
      </c>
      <c r="B32" s="201" t="s">
        <v>119</v>
      </c>
      <c r="C32" s="202">
        <v>7</v>
      </c>
      <c r="D32" s="205">
        <f t="shared" si="4"/>
        <v>10</v>
      </c>
      <c r="E32" t="str">
        <f t="shared" si="13"/>
        <v>Semi Finalist</v>
      </c>
      <c r="F32"/>
      <c r="G32" s="202">
        <f t="shared" si="21"/>
        <v>57</v>
      </c>
      <c r="H32" s="201" t="s">
        <v>119</v>
      </c>
      <c r="I32" s="202">
        <v>7</v>
      </c>
      <c r="J32" s="205">
        <f t="shared" si="6"/>
        <v>0</v>
      </c>
      <c r="K32" t="str">
        <f t="shared" si="15"/>
        <v>Quarter Finalist</v>
      </c>
      <c r="L32"/>
      <c r="M32" s="202">
        <f t="shared" si="22"/>
        <v>971</v>
      </c>
      <c r="N32" s="201" t="s">
        <v>119</v>
      </c>
      <c r="O32" s="202">
        <v>7</v>
      </c>
      <c r="P32" s="205">
        <f t="shared" si="8"/>
        <v>0</v>
      </c>
      <c r="Q32" t="str">
        <f t="shared" si="17"/>
        <v>Quarter Finalist</v>
      </c>
      <c r="R32"/>
      <c r="S32" s="202">
        <f t="shared" si="23"/>
        <v>501</v>
      </c>
      <c r="T32" s="201" t="s">
        <v>119</v>
      </c>
      <c r="U32" s="202">
        <v>7</v>
      </c>
      <c r="V32" s="205">
        <f t="shared" si="10"/>
        <v>0</v>
      </c>
      <c r="W32" t="str">
        <f t="shared" si="19"/>
        <v>Quarter Finalist</v>
      </c>
    </row>
    <row r="33" spans="1:23">
      <c r="A33" s="202">
        <f t="shared" si="20"/>
        <v>1272</v>
      </c>
      <c r="B33" s="201" t="s">
        <v>120</v>
      </c>
      <c r="C33" s="202">
        <v>6</v>
      </c>
      <c r="D33" s="205">
        <f t="shared" si="4"/>
        <v>20</v>
      </c>
      <c r="E33" t="str">
        <f t="shared" si="13"/>
        <v>Finalist</v>
      </c>
      <c r="F33"/>
      <c r="G33" s="202">
        <f t="shared" si="21"/>
        <v>461</v>
      </c>
      <c r="H33" s="201" t="s">
        <v>120</v>
      </c>
      <c r="I33" s="202">
        <v>6</v>
      </c>
      <c r="J33" s="205">
        <f t="shared" si="6"/>
        <v>20</v>
      </c>
      <c r="K33" t="str">
        <f t="shared" si="15"/>
        <v>Finalist</v>
      </c>
      <c r="L33"/>
      <c r="M33" s="202">
        <f t="shared" si="22"/>
        <v>1405</v>
      </c>
      <c r="N33" s="201" t="s">
        <v>120</v>
      </c>
      <c r="O33" s="202">
        <v>6</v>
      </c>
      <c r="P33" s="205">
        <f t="shared" si="8"/>
        <v>10</v>
      </c>
      <c r="Q33" t="str">
        <f t="shared" si="17"/>
        <v>Semi Finalist</v>
      </c>
      <c r="R33"/>
      <c r="S33" s="202">
        <f t="shared" si="23"/>
        <v>1403</v>
      </c>
      <c r="T33" s="201" t="s">
        <v>120</v>
      </c>
      <c r="U33" s="202">
        <v>6</v>
      </c>
      <c r="V33" s="205">
        <f t="shared" si="10"/>
        <v>0</v>
      </c>
      <c r="W33" t="str">
        <f t="shared" si="19"/>
        <v>Quarter Finalist</v>
      </c>
    </row>
    <row r="34" spans="1:23">
      <c r="A34" s="202">
        <f t="shared" si="20"/>
        <v>65</v>
      </c>
      <c r="B34" s="201" t="s">
        <v>121</v>
      </c>
      <c r="C34" s="202">
        <v>5</v>
      </c>
      <c r="D34" s="205">
        <f t="shared" si="4"/>
        <v>0</v>
      </c>
      <c r="E34" t="str">
        <f t="shared" si="13"/>
        <v>Quarter Finalist</v>
      </c>
      <c r="F34"/>
      <c r="G34" s="202">
        <f t="shared" si="21"/>
        <v>1388</v>
      </c>
      <c r="H34" s="201" t="s">
        <v>121</v>
      </c>
      <c r="I34" s="202">
        <v>5</v>
      </c>
      <c r="J34" s="205">
        <f t="shared" si="6"/>
        <v>30</v>
      </c>
      <c r="K34" t="str">
        <f t="shared" si="15"/>
        <v>Winner</v>
      </c>
      <c r="L34"/>
      <c r="M34" s="202">
        <f t="shared" si="22"/>
        <v>263</v>
      </c>
      <c r="N34" s="201" t="s">
        <v>121</v>
      </c>
      <c r="O34" s="202">
        <v>5</v>
      </c>
      <c r="P34" s="205">
        <f t="shared" si="8"/>
        <v>0</v>
      </c>
      <c r="Q34" t="str">
        <f t="shared" si="17"/>
        <v>Quarter Finalist</v>
      </c>
      <c r="R34"/>
      <c r="S34" s="202">
        <f t="shared" si="23"/>
        <v>1391</v>
      </c>
      <c r="T34" s="201" t="s">
        <v>121</v>
      </c>
      <c r="U34" s="202">
        <v>5</v>
      </c>
      <c r="V34" s="205">
        <f t="shared" si="10"/>
        <v>10</v>
      </c>
      <c r="W34" t="str">
        <f t="shared" si="19"/>
        <v>Semi Finalist</v>
      </c>
    </row>
    <row r="35" spans="1:23">
      <c r="A35" s="202">
        <f t="shared" si="20"/>
        <v>435</v>
      </c>
      <c r="B35" s="201" t="s">
        <v>122</v>
      </c>
      <c r="C35" s="202">
        <v>4</v>
      </c>
      <c r="D35" s="205">
        <f t="shared" si="4"/>
        <v>30</v>
      </c>
      <c r="E35" t="str">
        <f t="shared" si="13"/>
        <v>Winner</v>
      </c>
      <c r="F35"/>
      <c r="G35" s="202">
        <f t="shared" si="21"/>
        <v>179</v>
      </c>
      <c r="H35" s="201" t="s">
        <v>122</v>
      </c>
      <c r="I35" s="202">
        <v>4</v>
      </c>
      <c r="J35" s="205">
        <f t="shared" si="6"/>
        <v>0</v>
      </c>
      <c r="K35" t="str">
        <f t="shared" si="15"/>
        <v>Quarter Finalist</v>
      </c>
      <c r="L35"/>
      <c r="M35" s="202">
        <f t="shared" si="22"/>
        <v>157</v>
      </c>
      <c r="N35" s="201" t="s">
        <v>122</v>
      </c>
      <c r="O35" s="202">
        <v>4</v>
      </c>
      <c r="P35" s="205">
        <f t="shared" si="8"/>
        <v>10</v>
      </c>
      <c r="Q35" t="str">
        <f t="shared" si="17"/>
        <v>Semi Finalist</v>
      </c>
      <c r="R35"/>
      <c r="S35" s="202">
        <f t="shared" si="23"/>
        <v>217</v>
      </c>
      <c r="T35" s="201" t="s">
        <v>122</v>
      </c>
      <c r="U35" s="202">
        <v>4</v>
      </c>
      <c r="V35" s="205">
        <f t="shared" si="10"/>
        <v>0</v>
      </c>
      <c r="W35" t="str">
        <f t="shared" si="19"/>
        <v>Quarter Finalist</v>
      </c>
    </row>
    <row r="36" spans="1:23">
      <c r="A36" s="202">
        <f t="shared" si="20"/>
        <v>945</v>
      </c>
      <c r="B36" s="201" t="s">
        <v>123</v>
      </c>
      <c r="C36" s="202">
        <v>3</v>
      </c>
      <c r="D36" s="205">
        <f t="shared" si="4"/>
        <v>0</v>
      </c>
      <c r="E36" t="str">
        <f t="shared" si="13"/>
        <v>Quarter Finalist</v>
      </c>
      <c r="F36"/>
      <c r="G36" s="202">
        <f t="shared" si="21"/>
        <v>343</v>
      </c>
      <c r="H36" s="201" t="s">
        <v>123</v>
      </c>
      <c r="I36" s="202">
        <v>3</v>
      </c>
      <c r="J36" s="205">
        <f t="shared" si="6"/>
        <v>0</v>
      </c>
      <c r="K36" t="str">
        <f t="shared" si="15"/>
        <v>Quarter Finalist</v>
      </c>
      <c r="L36"/>
      <c r="M36" s="202">
        <f t="shared" si="22"/>
        <v>1108</v>
      </c>
      <c r="N36" s="201" t="s">
        <v>123</v>
      </c>
      <c r="O36" s="202">
        <v>3</v>
      </c>
      <c r="P36" s="205">
        <f t="shared" si="8"/>
        <v>0</v>
      </c>
      <c r="Q36" t="str">
        <f t="shared" si="17"/>
        <v>Quarter Finalist</v>
      </c>
      <c r="R36"/>
      <c r="S36" s="202">
        <f t="shared" si="23"/>
        <v>322</v>
      </c>
      <c r="T36" s="201" t="s">
        <v>123</v>
      </c>
      <c r="U36" s="202">
        <v>3</v>
      </c>
      <c r="V36" s="205">
        <f t="shared" si="10"/>
        <v>20</v>
      </c>
      <c r="W36" t="str">
        <f t="shared" si="19"/>
        <v>Finalist</v>
      </c>
    </row>
    <row r="37" spans="1:23">
      <c r="A37" s="202">
        <f t="shared" si="20"/>
        <v>311</v>
      </c>
      <c r="B37" s="201" t="s">
        <v>124</v>
      </c>
      <c r="C37" s="202">
        <v>2</v>
      </c>
      <c r="D37" s="205">
        <f t="shared" si="4"/>
        <v>0</v>
      </c>
      <c r="E37" t="str">
        <f t="shared" si="13"/>
        <v>Quarter Finalist</v>
      </c>
      <c r="F37"/>
      <c r="G37" s="202">
        <f t="shared" si="21"/>
        <v>61</v>
      </c>
      <c r="H37" s="201" t="s">
        <v>124</v>
      </c>
      <c r="I37" s="202">
        <v>2</v>
      </c>
      <c r="J37" s="205">
        <f t="shared" si="6"/>
        <v>10</v>
      </c>
      <c r="K37" t="str">
        <f t="shared" si="15"/>
        <v>Semi Finalist</v>
      </c>
      <c r="L37"/>
      <c r="M37" s="202">
        <f t="shared" si="22"/>
        <v>365</v>
      </c>
      <c r="N37" s="201" t="s">
        <v>124</v>
      </c>
      <c r="O37" s="202">
        <v>2</v>
      </c>
      <c r="P37" s="205">
        <f t="shared" si="8"/>
        <v>20</v>
      </c>
      <c r="Q37" t="str">
        <f t="shared" si="17"/>
        <v>Finalist</v>
      </c>
      <c r="R37"/>
      <c r="S37" s="202">
        <f t="shared" si="23"/>
        <v>710</v>
      </c>
      <c r="T37" s="201" t="s">
        <v>124</v>
      </c>
      <c r="U37" s="202">
        <v>2</v>
      </c>
      <c r="V37" s="205">
        <f t="shared" si="10"/>
        <v>10</v>
      </c>
      <c r="W37" t="str">
        <f t="shared" si="19"/>
        <v>Semi Finalist</v>
      </c>
    </row>
    <row r="38" spans="1:23" ht="13.5" thickBot="1">
      <c r="A38" s="209">
        <f t="shared" si="20"/>
        <v>386</v>
      </c>
      <c r="B38" s="208" t="s">
        <v>125</v>
      </c>
      <c r="C38" s="209">
        <v>1</v>
      </c>
      <c r="D38" s="210">
        <f t="shared" si="4"/>
        <v>10</v>
      </c>
      <c r="E38" t="str">
        <f t="shared" si="13"/>
        <v>Semi Finalist</v>
      </c>
      <c r="F38"/>
      <c r="G38" s="209">
        <f t="shared" si="21"/>
        <v>1006</v>
      </c>
      <c r="H38" s="208" t="s">
        <v>125</v>
      </c>
      <c r="I38" s="209">
        <v>1</v>
      </c>
      <c r="J38" s="210">
        <f t="shared" si="6"/>
        <v>10</v>
      </c>
      <c r="K38" t="str">
        <f t="shared" si="15"/>
        <v>Semi Finalist</v>
      </c>
      <c r="L38"/>
      <c r="M38" s="209">
        <f t="shared" si="22"/>
        <v>358</v>
      </c>
      <c r="N38" s="208" t="s">
        <v>125</v>
      </c>
      <c r="O38" s="209">
        <v>1</v>
      </c>
      <c r="P38" s="210">
        <f t="shared" si="8"/>
        <v>0</v>
      </c>
      <c r="Q38" t="str">
        <f t="shared" si="17"/>
        <v>Quarter Finalist</v>
      </c>
      <c r="R38"/>
      <c r="S38" s="209">
        <f t="shared" si="23"/>
        <v>662</v>
      </c>
      <c r="T38" s="208" t="s">
        <v>125</v>
      </c>
      <c r="U38" s="209">
        <v>1</v>
      </c>
      <c r="V38" s="210">
        <f t="shared" si="10"/>
        <v>0</v>
      </c>
      <c r="W38" t="str">
        <f t="shared" si="19"/>
        <v>Quarter Finalist</v>
      </c>
    </row>
    <row r="39" spans="1:23">
      <c r="A39"/>
      <c r="B39"/>
      <c r="C39" s="260">
        <f>SUM(C15:C38)</f>
        <v>236</v>
      </c>
      <c r="D39" s="260">
        <f>SUM(D15:D38)</f>
        <v>210</v>
      </c>
      <c r="E39"/>
      <c r="F39"/>
      <c r="G39"/>
      <c r="H39"/>
      <c r="I39" s="260">
        <f>SUM(I15:I38)</f>
        <v>236</v>
      </c>
      <c r="J39" s="260">
        <f>SUM(J15:J38)</f>
        <v>210</v>
      </c>
      <c r="K39"/>
      <c r="L39"/>
      <c r="M39"/>
      <c r="N39"/>
      <c r="O39" s="260">
        <f>SUM(O15:O38)</f>
        <v>236</v>
      </c>
      <c r="P39" s="260">
        <f>SUM(P15:P38)</f>
        <v>210</v>
      </c>
      <c r="Q39"/>
      <c r="R39"/>
      <c r="S39"/>
      <c r="T39"/>
      <c r="U39" s="260">
        <f>SUM(U15:U38)</f>
        <v>236</v>
      </c>
      <c r="V39" s="260">
        <f>SUM(V15:V38)</f>
        <v>210</v>
      </c>
      <c r="W39"/>
    </row>
    <row r="43" spans="1:23" ht="13.5" thickBot="1"/>
    <row r="44" spans="1:23">
      <c r="A44" s="1">
        <v>11</v>
      </c>
      <c r="B44" s="199">
        <v>12</v>
      </c>
    </row>
    <row r="45" spans="1:23">
      <c r="A45" s="1">
        <v>16</v>
      </c>
      <c r="B45" s="202">
        <v>13</v>
      </c>
    </row>
    <row r="46" spans="1:23">
      <c r="A46" s="1">
        <v>27</v>
      </c>
      <c r="B46" s="202">
        <v>10</v>
      </c>
    </row>
    <row r="47" spans="1:23">
      <c r="A47" s="1">
        <v>33</v>
      </c>
      <c r="B47" s="202">
        <v>16</v>
      </c>
    </row>
    <row r="48" spans="1:23">
      <c r="A48" s="1">
        <v>45</v>
      </c>
      <c r="B48" s="202">
        <v>14</v>
      </c>
    </row>
    <row r="49" spans="1:2">
      <c r="A49" s="1">
        <v>47</v>
      </c>
      <c r="B49" s="202">
        <v>16</v>
      </c>
    </row>
    <row r="50" spans="1:2">
      <c r="A50" s="1">
        <v>48</v>
      </c>
      <c r="B50" s="202">
        <v>10</v>
      </c>
    </row>
    <row r="51" spans="1:2" ht="13.5" thickBot="1">
      <c r="A51" s="1">
        <v>56</v>
      </c>
      <c r="B51" s="209">
        <v>11</v>
      </c>
    </row>
    <row r="52" spans="1:2">
      <c r="A52" s="1">
        <v>57</v>
      </c>
      <c r="B52" s="202">
        <v>7</v>
      </c>
    </row>
    <row r="53" spans="1:2">
      <c r="A53" s="1">
        <v>60</v>
      </c>
      <c r="B53" s="202">
        <v>16</v>
      </c>
    </row>
    <row r="54" spans="1:2">
      <c r="A54" s="1">
        <v>61</v>
      </c>
      <c r="B54" s="202">
        <v>2</v>
      </c>
    </row>
    <row r="55" spans="1:2">
      <c r="A55" s="1">
        <v>64</v>
      </c>
      <c r="B55" s="202">
        <v>14</v>
      </c>
    </row>
    <row r="56" spans="1:2">
      <c r="A56" s="1">
        <v>65</v>
      </c>
      <c r="B56" s="202">
        <v>5</v>
      </c>
    </row>
    <row r="57" spans="1:2">
      <c r="A57" s="1">
        <v>66</v>
      </c>
      <c r="B57" s="202">
        <v>14</v>
      </c>
    </row>
    <row r="58" spans="1:2">
      <c r="A58" s="1">
        <v>67</v>
      </c>
      <c r="B58" s="202">
        <v>16</v>
      </c>
    </row>
    <row r="59" spans="1:2" ht="13.5" thickBot="1">
      <c r="A59" s="1">
        <v>68</v>
      </c>
      <c r="B59" s="209">
        <v>13</v>
      </c>
    </row>
    <row r="60" spans="1:2">
      <c r="A60" s="1">
        <v>71</v>
      </c>
      <c r="B60" s="202">
        <v>12</v>
      </c>
    </row>
    <row r="61" spans="1:2">
      <c r="A61" s="1">
        <v>79</v>
      </c>
      <c r="B61" s="202">
        <v>13</v>
      </c>
    </row>
    <row r="62" spans="1:2">
      <c r="A62" s="1">
        <v>93</v>
      </c>
      <c r="B62" s="202">
        <v>12</v>
      </c>
    </row>
    <row r="63" spans="1:2">
      <c r="A63" s="1">
        <v>107</v>
      </c>
      <c r="B63" s="202">
        <v>15</v>
      </c>
    </row>
    <row r="64" spans="1:2">
      <c r="A64" s="1">
        <v>111</v>
      </c>
      <c r="B64" s="202">
        <v>13</v>
      </c>
    </row>
    <row r="65" spans="1:2">
      <c r="A65" s="1">
        <v>121</v>
      </c>
      <c r="B65" s="202">
        <v>9</v>
      </c>
    </row>
    <row r="66" spans="1:2">
      <c r="A66" s="1">
        <v>126</v>
      </c>
      <c r="B66" s="202">
        <v>16</v>
      </c>
    </row>
    <row r="67" spans="1:2" ht="13.5" thickBot="1">
      <c r="A67" s="1">
        <v>148</v>
      </c>
      <c r="B67" s="209">
        <v>8</v>
      </c>
    </row>
    <row r="68" spans="1:2">
      <c r="A68" s="1">
        <v>157</v>
      </c>
      <c r="B68" s="199">
        <v>4</v>
      </c>
    </row>
    <row r="69" spans="1:2">
      <c r="A69" s="1">
        <v>175</v>
      </c>
      <c r="B69" s="202">
        <v>13</v>
      </c>
    </row>
    <row r="70" spans="1:2">
      <c r="A70" s="1">
        <v>176</v>
      </c>
      <c r="B70" s="202">
        <v>11</v>
      </c>
    </row>
    <row r="71" spans="1:2">
      <c r="A71" s="1">
        <v>177</v>
      </c>
      <c r="B71" s="202">
        <v>10</v>
      </c>
    </row>
    <row r="72" spans="1:2">
      <c r="A72" s="1">
        <v>179</v>
      </c>
      <c r="B72" s="202">
        <v>4</v>
      </c>
    </row>
    <row r="73" spans="1:2">
      <c r="A73" s="1">
        <v>180</v>
      </c>
      <c r="B73" s="202">
        <v>15</v>
      </c>
    </row>
    <row r="74" spans="1:2">
      <c r="A74" s="1">
        <v>188</v>
      </c>
      <c r="B74" s="202">
        <v>13</v>
      </c>
    </row>
    <row r="75" spans="1:2" ht="13.5" thickBot="1">
      <c r="A75" s="1">
        <v>190</v>
      </c>
      <c r="B75" s="209">
        <v>12</v>
      </c>
    </row>
    <row r="76" spans="1:2">
      <c r="A76" s="1">
        <v>217</v>
      </c>
      <c r="B76" s="202">
        <v>4</v>
      </c>
    </row>
    <row r="77" spans="1:2">
      <c r="A77" s="1">
        <v>222</v>
      </c>
      <c r="B77" s="202">
        <v>14</v>
      </c>
    </row>
    <row r="78" spans="1:2">
      <c r="A78" s="1">
        <v>224</v>
      </c>
      <c r="B78" s="202">
        <v>9</v>
      </c>
    </row>
    <row r="79" spans="1:2">
      <c r="A79" s="1">
        <v>233</v>
      </c>
      <c r="B79" s="202">
        <v>15</v>
      </c>
    </row>
    <row r="80" spans="1:2">
      <c r="A80" s="1">
        <v>236</v>
      </c>
      <c r="B80" s="202">
        <v>15</v>
      </c>
    </row>
    <row r="81" spans="1:2">
      <c r="A81" s="1">
        <v>237</v>
      </c>
      <c r="B81" s="202">
        <v>9</v>
      </c>
    </row>
    <row r="82" spans="1:2">
      <c r="A82" s="1">
        <v>254</v>
      </c>
      <c r="B82" s="202">
        <v>12</v>
      </c>
    </row>
    <row r="83" spans="1:2" ht="13.5" thickBot="1">
      <c r="A83" s="1">
        <v>263</v>
      </c>
      <c r="B83" s="209">
        <v>5</v>
      </c>
    </row>
    <row r="84" spans="1:2">
      <c r="A84" s="1">
        <v>279</v>
      </c>
      <c r="B84" s="202">
        <v>14</v>
      </c>
    </row>
    <row r="85" spans="1:2">
      <c r="A85" s="1">
        <v>281</v>
      </c>
      <c r="B85" s="202">
        <v>14</v>
      </c>
    </row>
    <row r="86" spans="1:2">
      <c r="A86" s="1">
        <v>288</v>
      </c>
      <c r="B86" s="202">
        <v>7</v>
      </c>
    </row>
    <row r="87" spans="1:2">
      <c r="A87" s="1">
        <v>292</v>
      </c>
      <c r="B87" s="202">
        <v>10</v>
      </c>
    </row>
    <row r="88" spans="1:2">
      <c r="A88" s="1">
        <v>296</v>
      </c>
      <c r="B88" s="202">
        <v>11</v>
      </c>
    </row>
    <row r="89" spans="1:2">
      <c r="A89" s="1">
        <v>302</v>
      </c>
      <c r="B89" s="202">
        <v>10</v>
      </c>
    </row>
    <row r="90" spans="1:2">
      <c r="A90" s="1">
        <v>311</v>
      </c>
      <c r="B90" s="202">
        <v>2</v>
      </c>
    </row>
    <row r="91" spans="1:2" ht="13.5" thickBot="1">
      <c r="A91" s="1">
        <v>316</v>
      </c>
      <c r="B91" s="209">
        <v>10</v>
      </c>
    </row>
    <row r="92" spans="1:2">
      <c r="A92" s="1">
        <v>322</v>
      </c>
      <c r="B92" s="199">
        <v>3</v>
      </c>
    </row>
    <row r="93" spans="1:2">
      <c r="A93" s="1">
        <v>330</v>
      </c>
      <c r="B93" s="202">
        <v>15</v>
      </c>
    </row>
    <row r="94" spans="1:2">
      <c r="A94" s="1">
        <v>340</v>
      </c>
      <c r="B94" s="202">
        <v>8</v>
      </c>
    </row>
    <row r="95" spans="1:2">
      <c r="A95" s="1">
        <v>341</v>
      </c>
      <c r="B95" s="202">
        <v>9</v>
      </c>
    </row>
    <row r="96" spans="1:2">
      <c r="A96" s="1">
        <v>343</v>
      </c>
      <c r="B96" s="202">
        <v>3</v>
      </c>
    </row>
    <row r="97" spans="1:2">
      <c r="A97" s="1">
        <v>358</v>
      </c>
      <c r="B97" s="202">
        <v>1</v>
      </c>
    </row>
    <row r="98" spans="1:2">
      <c r="A98" s="1">
        <v>364</v>
      </c>
      <c r="B98" s="202">
        <v>10</v>
      </c>
    </row>
    <row r="99" spans="1:2" ht="13.5" thickBot="1">
      <c r="A99" s="1">
        <v>365</v>
      </c>
      <c r="B99" s="209">
        <v>2</v>
      </c>
    </row>
    <row r="100" spans="1:2">
      <c r="A100" s="1">
        <v>378</v>
      </c>
      <c r="B100" s="202">
        <v>10</v>
      </c>
    </row>
    <row r="101" spans="1:2">
      <c r="A101" s="1">
        <v>386</v>
      </c>
      <c r="B101" s="202">
        <v>1</v>
      </c>
    </row>
    <row r="102" spans="1:2">
      <c r="A102" s="1">
        <v>395</v>
      </c>
      <c r="B102" s="202">
        <v>12</v>
      </c>
    </row>
    <row r="103" spans="1:2">
      <c r="A103" s="1">
        <v>435</v>
      </c>
      <c r="B103" s="202">
        <v>4</v>
      </c>
    </row>
    <row r="104" spans="1:2">
      <c r="A104" s="1">
        <v>456</v>
      </c>
      <c r="B104" s="202">
        <v>14</v>
      </c>
    </row>
    <row r="105" spans="1:2">
      <c r="A105" s="1">
        <v>461</v>
      </c>
      <c r="B105" s="202">
        <v>6</v>
      </c>
    </row>
    <row r="106" spans="1:2">
      <c r="A106" s="1">
        <v>469</v>
      </c>
      <c r="B106" s="202">
        <v>16</v>
      </c>
    </row>
    <row r="107" spans="1:2" ht="13.5" thickBot="1">
      <c r="A107" s="1">
        <v>486</v>
      </c>
      <c r="B107" s="209">
        <v>9</v>
      </c>
    </row>
    <row r="108" spans="1:2">
      <c r="A108" s="1">
        <v>492</v>
      </c>
      <c r="B108" s="202">
        <v>12</v>
      </c>
    </row>
    <row r="109" spans="1:2">
      <c r="A109" s="1">
        <v>494</v>
      </c>
      <c r="B109" s="202">
        <v>12</v>
      </c>
    </row>
    <row r="110" spans="1:2">
      <c r="A110" s="1">
        <v>501</v>
      </c>
      <c r="B110" s="202">
        <v>7</v>
      </c>
    </row>
    <row r="111" spans="1:2">
      <c r="A111" s="1">
        <v>522</v>
      </c>
      <c r="B111" s="202">
        <v>9</v>
      </c>
    </row>
    <row r="112" spans="1:2">
      <c r="A112" s="1">
        <v>563</v>
      </c>
      <c r="B112" s="202">
        <v>11</v>
      </c>
    </row>
    <row r="113" spans="1:2">
      <c r="A113" s="1">
        <v>571</v>
      </c>
      <c r="B113" s="202">
        <v>15</v>
      </c>
    </row>
    <row r="114" spans="1:2">
      <c r="A114" s="1">
        <v>647</v>
      </c>
      <c r="B114" s="202">
        <v>11</v>
      </c>
    </row>
    <row r="115" spans="1:2" ht="13.5" thickBot="1">
      <c r="A115" s="1">
        <v>648</v>
      </c>
      <c r="B115" s="209">
        <v>11</v>
      </c>
    </row>
    <row r="116" spans="1:2">
      <c r="A116" s="1">
        <v>662</v>
      </c>
      <c r="B116" s="199">
        <v>1</v>
      </c>
    </row>
    <row r="117" spans="1:2">
      <c r="A117" s="1">
        <v>710</v>
      </c>
      <c r="B117" s="202">
        <v>2</v>
      </c>
    </row>
    <row r="118" spans="1:2">
      <c r="A118" s="1">
        <v>716</v>
      </c>
      <c r="B118" s="202">
        <v>14</v>
      </c>
    </row>
    <row r="119" spans="1:2">
      <c r="A119" s="1">
        <v>782</v>
      </c>
      <c r="B119" s="202">
        <v>9</v>
      </c>
    </row>
    <row r="120" spans="1:2">
      <c r="A120" s="1">
        <v>811</v>
      </c>
      <c r="B120" s="202">
        <v>11</v>
      </c>
    </row>
    <row r="121" spans="1:2">
      <c r="A121" s="1">
        <v>858</v>
      </c>
      <c r="B121" s="202">
        <v>13</v>
      </c>
    </row>
    <row r="122" spans="1:2">
      <c r="A122" s="1">
        <v>868</v>
      </c>
      <c r="B122" s="202">
        <v>8</v>
      </c>
    </row>
    <row r="123" spans="1:2" ht="13.5" thickBot="1">
      <c r="A123" s="1">
        <v>945</v>
      </c>
      <c r="B123" s="209">
        <v>3</v>
      </c>
    </row>
    <row r="124" spans="1:2">
      <c r="A124" s="1">
        <v>968</v>
      </c>
      <c r="B124" s="202">
        <v>9</v>
      </c>
    </row>
    <row r="125" spans="1:2">
      <c r="A125" s="1">
        <v>971</v>
      </c>
      <c r="B125" s="202">
        <v>7</v>
      </c>
    </row>
    <row r="126" spans="1:2">
      <c r="A126" s="1">
        <v>980</v>
      </c>
      <c r="B126" s="202">
        <v>15</v>
      </c>
    </row>
    <row r="127" spans="1:2">
      <c r="A127" s="1">
        <v>1006</v>
      </c>
      <c r="B127" s="202">
        <v>1</v>
      </c>
    </row>
    <row r="128" spans="1:2">
      <c r="A128" s="1">
        <v>1038</v>
      </c>
      <c r="B128" s="202">
        <v>13</v>
      </c>
    </row>
    <row r="129" spans="1:2">
      <c r="A129" s="1">
        <v>1108</v>
      </c>
      <c r="B129" s="202">
        <v>3</v>
      </c>
    </row>
    <row r="130" spans="1:2">
      <c r="A130" s="1">
        <v>1114</v>
      </c>
      <c r="B130" s="202">
        <v>11</v>
      </c>
    </row>
    <row r="131" spans="1:2" ht="13.5" thickBot="1">
      <c r="A131" s="1">
        <v>1126</v>
      </c>
      <c r="B131" s="209">
        <v>16</v>
      </c>
    </row>
    <row r="132" spans="1:2">
      <c r="A132" s="1">
        <v>1218</v>
      </c>
      <c r="B132" s="202">
        <v>16</v>
      </c>
    </row>
    <row r="133" spans="1:2">
      <c r="A133" s="1">
        <v>1241</v>
      </c>
      <c r="B133" s="202">
        <v>8</v>
      </c>
    </row>
    <row r="134" spans="1:2">
      <c r="A134" s="1">
        <v>1272</v>
      </c>
      <c r="B134" s="202">
        <v>6</v>
      </c>
    </row>
    <row r="135" spans="1:2">
      <c r="A135" s="1">
        <v>1319</v>
      </c>
      <c r="B135" s="202">
        <v>15</v>
      </c>
    </row>
    <row r="136" spans="1:2">
      <c r="A136" s="1">
        <v>1388</v>
      </c>
      <c r="B136" s="202">
        <v>5</v>
      </c>
    </row>
    <row r="137" spans="1:2">
      <c r="A137" s="1">
        <v>1391</v>
      </c>
      <c r="B137" s="202">
        <v>5</v>
      </c>
    </row>
    <row r="138" spans="1:2">
      <c r="A138" s="1">
        <v>1403</v>
      </c>
      <c r="B138" s="202">
        <v>6</v>
      </c>
    </row>
    <row r="139" spans="1:2" ht="13.5" thickBot="1">
      <c r="A139" s="1">
        <v>1405</v>
      </c>
      <c r="B139" s="209">
        <v>6</v>
      </c>
    </row>
  </sheetData>
  <sheetProtection sheet="1"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Charts</vt:lpstr>
      </vt:variant>
      <vt:variant>
        <vt:i4>1</vt:i4>
      </vt:variant>
    </vt:vector>
  </HeadingPairs>
  <TitlesOfParts>
    <vt:vector size="17" baseType="lpstr">
      <vt:lpstr>Overlap Study</vt:lpstr>
      <vt:lpstr>All Teams</vt:lpstr>
      <vt:lpstr>2010</vt:lpstr>
      <vt:lpstr>2009</vt:lpstr>
      <vt:lpstr>2008</vt:lpstr>
      <vt:lpstr>2007</vt:lpstr>
      <vt:lpstr>2006</vt:lpstr>
      <vt:lpstr>2005</vt:lpstr>
      <vt:lpstr>2004</vt:lpstr>
      <vt:lpstr>2003</vt:lpstr>
      <vt:lpstr>2002</vt:lpstr>
      <vt:lpstr>2001</vt:lpstr>
      <vt:lpstr>2000</vt:lpstr>
      <vt:lpstr>Finish_table</vt:lpstr>
      <vt:lpstr>10Year_History_Results</vt:lpstr>
      <vt:lpstr>Notes</vt:lpstr>
      <vt:lpstr>10_year_Graph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Karthik Kanagasabapathy</dc:creator>
  <cp:lastModifiedBy>T6564JZ</cp:lastModifiedBy>
  <dcterms:created xsi:type="dcterms:W3CDTF">2006-05-18T06:41:39Z</dcterms:created>
  <dcterms:modified xsi:type="dcterms:W3CDTF">2010-05-07T21:19:16Z</dcterms:modified>
</cp:coreProperties>
</file>