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Eddie/Desktop/"/>
    </mc:Choice>
  </mc:AlternateContent>
  <bookViews>
    <workbookView xWindow="1520" yWindow="1380" windowWidth="36880" windowHeight="18580" tabRatio="500" activeTab="1"/>
    <workbookView visibility="hidden" xWindow="9600" yWindow="460" windowWidth="28300" windowHeight="19540" tabRatio="500" firstSheet="2" activeTab="2"/>
  </bookViews>
  <sheets>
    <sheet name="Introduction" sheetId="9" r:id="rId1"/>
    <sheet name="Master List" sheetId="1" r:id="rId2"/>
    <sheet name="Labels by part number" sheetId="10" r:id="rId3"/>
    <sheet name="Labels By Material" sheetId="21" r:id="rId4"/>
    <sheet name="List by Part Number" sheetId="13" r:id="rId5"/>
    <sheet name="List by Material" sheetId="23" r:id="rId6"/>
    <sheet name="List by Tool" sheetId="24" r:id="rId7"/>
  </sheets>
  <definedNames>
    <definedName name="Fill1">'Master List'!$E$4</definedName>
    <definedName name="Fill2">'Master List'!$E$5</definedName>
    <definedName name="Fill3">'Master List'!$E$6</definedName>
    <definedName name="Fill4">'Master List'!$E$7</definedName>
    <definedName name="Fill5">'Master List'!$E$8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4" i="24" l="1"/>
  <c r="A65" i="24"/>
  <c r="A66" i="24"/>
  <c r="A67" i="24"/>
  <c r="A68" i="24"/>
  <c r="A69" i="24"/>
  <c r="A70" i="24"/>
  <c r="A71" i="24"/>
  <c r="A72" i="24"/>
  <c r="A73" i="24"/>
  <c r="A74" i="24"/>
  <c r="A75" i="24"/>
  <c r="A76" i="24"/>
  <c r="A77" i="24"/>
  <c r="A78" i="24"/>
  <c r="A79" i="24"/>
  <c r="A80" i="24"/>
  <c r="A81" i="24"/>
  <c r="A82" i="24"/>
  <c r="A83" i="24"/>
  <c r="A84" i="24"/>
  <c r="A85" i="24"/>
  <c r="A86" i="24"/>
  <c r="A87" i="24"/>
  <c r="A88" i="24"/>
  <c r="A89" i="24"/>
  <c r="A90" i="24"/>
  <c r="A91" i="24"/>
  <c r="A92" i="24"/>
  <c r="A93" i="24"/>
  <c r="A94" i="24"/>
  <c r="A95" i="24"/>
  <c r="A96" i="24"/>
  <c r="A97" i="24"/>
  <c r="A98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16" i="24"/>
  <c r="A117" i="24"/>
  <c r="A118" i="24"/>
  <c r="A119" i="24"/>
  <c r="A120" i="24"/>
  <c r="A121" i="24"/>
  <c r="A122" i="24"/>
  <c r="A123" i="24"/>
  <c r="A124" i="24"/>
  <c r="A125" i="24"/>
  <c r="A126" i="24"/>
  <c r="A127" i="24"/>
  <c r="A128" i="24"/>
  <c r="A129" i="24"/>
  <c r="A130" i="24"/>
  <c r="A131" i="24"/>
  <c r="A132" i="24"/>
  <c r="A133" i="24"/>
  <c r="A134" i="24"/>
  <c r="A135" i="24"/>
  <c r="A136" i="24"/>
  <c r="A137" i="24"/>
  <c r="A138" i="24"/>
  <c r="A139" i="24"/>
  <c r="A140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153" i="24"/>
  <c r="A154" i="24"/>
  <c r="A155" i="24"/>
  <c r="A156" i="24"/>
  <c r="A157" i="24"/>
  <c r="A158" i="24"/>
  <c r="A159" i="24"/>
  <c r="A160" i="24"/>
  <c r="A161" i="24"/>
  <c r="A162" i="24"/>
  <c r="A163" i="24"/>
  <c r="A164" i="24"/>
  <c r="A165" i="24"/>
  <c r="A166" i="24"/>
  <c r="A167" i="24"/>
  <c r="A168" i="24"/>
  <c r="A169" i="24"/>
  <c r="A170" i="24"/>
  <c r="A172" i="24"/>
  <c r="A173" i="24"/>
  <c r="A174" i="24"/>
  <c r="A175" i="24"/>
  <c r="A176" i="24"/>
  <c r="A177" i="24"/>
  <c r="A178" i="24"/>
  <c r="A179" i="24"/>
  <c r="A180" i="24"/>
  <c r="A181" i="24"/>
  <c r="A182" i="24"/>
  <c r="A183" i="24"/>
  <c r="A184" i="24"/>
  <c r="A185" i="24"/>
  <c r="A186" i="24"/>
  <c r="A187" i="24"/>
  <c r="A188" i="24"/>
  <c r="A189" i="24"/>
  <c r="A191" i="24"/>
  <c r="A192" i="24"/>
  <c r="A193" i="24"/>
  <c r="A194" i="24"/>
  <c r="A195" i="24"/>
  <c r="A196" i="24"/>
  <c r="A197" i="24"/>
  <c r="A198" i="24"/>
  <c r="A199" i="24"/>
  <c r="A200" i="24"/>
  <c r="A201" i="24"/>
  <c r="A202" i="24"/>
  <c r="A203" i="24"/>
  <c r="A204" i="24"/>
  <c r="A205" i="24"/>
  <c r="A206" i="24"/>
  <c r="A207" i="24"/>
  <c r="A208" i="24"/>
  <c r="A209" i="24"/>
  <c r="A210" i="24"/>
  <c r="A211" i="24"/>
  <c r="A212" i="24"/>
  <c r="A213" i="24"/>
  <c r="A214" i="24"/>
  <c r="A215" i="24"/>
  <c r="A216" i="24"/>
  <c r="A217" i="24"/>
  <c r="A218" i="24"/>
  <c r="A219" i="24"/>
  <c r="A220" i="24"/>
  <c r="A221" i="24"/>
  <c r="A222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0" i="24"/>
  <c r="A241" i="24"/>
  <c r="A242" i="24"/>
  <c r="A243" i="24"/>
  <c r="A244" i="24"/>
  <c r="A245" i="24"/>
  <c r="A246" i="24"/>
  <c r="A247" i="24"/>
  <c r="A248" i="24"/>
  <c r="A249" i="24"/>
  <c r="A250" i="24"/>
  <c r="A251" i="24"/>
  <c r="A252" i="24"/>
  <c r="A253" i="24"/>
  <c r="A254" i="24"/>
  <c r="A255" i="24"/>
  <c r="A256" i="24"/>
  <c r="A257" i="24"/>
  <c r="A258" i="24"/>
  <c r="A260" i="24"/>
  <c r="A261" i="24"/>
  <c r="A262" i="24"/>
  <c r="A263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9" i="24"/>
  <c r="A280" i="24"/>
  <c r="A281" i="24"/>
  <c r="A282" i="24"/>
  <c r="A283" i="24"/>
  <c r="A284" i="24"/>
  <c r="A285" i="24"/>
  <c r="A286" i="24"/>
  <c r="A287" i="24"/>
  <c r="A288" i="24"/>
  <c r="A289" i="24"/>
  <c r="A290" i="24"/>
  <c r="A291" i="24"/>
  <c r="A292" i="24"/>
  <c r="A293" i="24"/>
  <c r="A294" i="24"/>
  <c r="A295" i="24"/>
  <c r="A296" i="24"/>
  <c r="A297" i="24"/>
  <c r="A298" i="24"/>
  <c r="A299" i="24"/>
  <c r="A300" i="24"/>
  <c r="A301" i="24"/>
  <c r="A302" i="24"/>
  <c r="A303" i="24"/>
  <c r="A304" i="24"/>
  <c r="A305" i="24"/>
  <c r="A307" i="24"/>
  <c r="A308" i="24"/>
  <c r="A309" i="24"/>
  <c r="A310" i="24"/>
  <c r="A311" i="24"/>
  <c r="A312" i="24"/>
  <c r="A313" i="24"/>
  <c r="A314" i="24"/>
  <c r="A315" i="24"/>
  <c r="A316" i="24"/>
  <c r="A317" i="24"/>
  <c r="A318" i="24"/>
  <c r="A319" i="24"/>
  <c r="A320" i="24"/>
  <c r="A321" i="24"/>
  <c r="A322" i="24"/>
  <c r="A323" i="24"/>
  <c r="A324" i="24"/>
  <c r="A325" i="24"/>
  <c r="A326" i="24"/>
  <c r="A327" i="24"/>
  <c r="A328" i="24"/>
  <c r="A329" i="24"/>
  <c r="A330" i="24"/>
  <c r="A332" i="24"/>
  <c r="A333" i="24"/>
  <c r="A334" i="24"/>
  <c r="A335" i="24"/>
  <c r="A336" i="24"/>
  <c r="A337" i="24"/>
  <c r="A338" i="24"/>
  <c r="A339" i="24"/>
  <c r="A340" i="24"/>
  <c r="A341" i="24"/>
  <c r="A342" i="24"/>
  <c r="A343" i="24"/>
  <c r="A344" i="24"/>
  <c r="A345" i="24"/>
  <c r="A346" i="24"/>
  <c r="A347" i="24"/>
  <c r="A348" i="24"/>
  <c r="A349" i="24"/>
  <c r="A350" i="24"/>
  <c r="A351" i="24"/>
  <c r="A352" i="24"/>
  <c r="A353" i="24"/>
  <c r="A354" i="24"/>
  <c r="A355" i="24"/>
  <c r="A356" i="24"/>
  <c r="A357" i="24"/>
  <c r="A358" i="24"/>
  <c r="A359" i="24"/>
  <c r="A360" i="24"/>
  <c r="A361" i="24"/>
  <c r="A362" i="24"/>
  <c r="A363" i="24"/>
  <c r="A364" i="24"/>
  <c r="A365" i="24"/>
  <c r="A366" i="24"/>
  <c r="A367" i="24"/>
  <c r="A368" i="24"/>
  <c r="A369" i="24"/>
  <c r="A370" i="24"/>
  <c r="A371" i="24"/>
  <c r="A372" i="24"/>
  <c r="A373" i="24"/>
  <c r="A374" i="24"/>
  <c r="A375" i="24"/>
  <c r="A376" i="24"/>
  <c r="A377" i="24"/>
  <c r="A378" i="24"/>
  <c r="A379" i="24"/>
  <c r="A380" i="24"/>
  <c r="A381" i="24"/>
  <c r="A382" i="24"/>
  <c r="A383" i="24"/>
  <c r="A384" i="24"/>
  <c r="A385" i="24"/>
  <c r="A386" i="24"/>
  <c r="A387" i="24"/>
  <c r="A388" i="24"/>
  <c r="A389" i="24"/>
  <c r="A390" i="24"/>
  <c r="A391" i="24"/>
  <c r="A392" i="24"/>
  <c r="A393" i="24"/>
  <c r="A394" i="24"/>
  <c r="A395" i="24"/>
  <c r="A396" i="24"/>
  <c r="A397" i="24"/>
  <c r="A398" i="24"/>
  <c r="A399" i="24"/>
  <c r="A400" i="24"/>
  <c r="A401" i="24"/>
  <c r="A402" i="24"/>
  <c r="A403" i="24"/>
  <c r="A404" i="24"/>
  <c r="A405" i="24"/>
  <c r="A406" i="24"/>
  <c r="A407" i="24"/>
  <c r="A408" i="24"/>
  <c r="A409" i="24"/>
  <c r="A410" i="24"/>
  <c r="A411" i="24"/>
  <c r="A412" i="24"/>
  <c r="A413" i="24"/>
  <c r="A414" i="24"/>
  <c r="A415" i="24"/>
  <c r="A416" i="24"/>
  <c r="A417" i="24"/>
  <c r="A418" i="24"/>
  <c r="A419" i="24"/>
  <c r="A420" i="24"/>
  <c r="A421" i="24"/>
  <c r="A422" i="24"/>
  <c r="A423" i="24"/>
  <c r="A424" i="24"/>
  <c r="A425" i="24"/>
  <c r="A426" i="24"/>
  <c r="A427" i="24"/>
  <c r="A428" i="24"/>
  <c r="A429" i="24"/>
  <c r="A430" i="24"/>
  <c r="A431" i="24"/>
  <c r="A432" i="24"/>
  <c r="A433" i="24"/>
  <c r="A434" i="24"/>
  <c r="A435" i="24"/>
  <c r="A436" i="24"/>
  <c r="A437" i="24"/>
  <c r="A438" i="24"/>
  <c r="A439" i="24"/>
  <c r="A440" i="24"/>
  <c r="A441" i="24"/>
  <c r="A442" i="24"/>
  <c r="A443" i="24"/>
  <c r="A444" i="24"/>
  <c r="A445" i="24"/>
  <c r="A446" i="24"/>
  <c r="A447" i="24"/>
  <c r="A448" i="24"/>
  <c r="A449" i="24"/>
  <c r="A450" i="24"/>
  <c r="A451" i="24"/>
  <c r="A452" i="24"/>
  <c r="A453" i="24"/>
  <c r="A454" i="24"/>
  <c r="A455" i="24"/>
  <c r="A456" i="24"/>
  <c r="A457" i="24"/>
  <c r="A458" i="24"/>
  <c r="A459" i="24"/>
  <c r="A460" i="24"/>
  <c r="A461" i="24"/>
  <c r="A462" i="24"/>
  <c r="A463" i="24"/>
  <c r="A464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482" i="24"/>
  <c r="A483" i="24"/>
  <c r="A484" i="24"/>
  <c r="A485" i="24"/>
  <c r="A486" i="24"/>
  <c r="A487" i="24"/>
  <c r="A488" i="24"/>
  <c r="A489" i="24"/>
  <c r="A490" i="24"/>
  <c r="A491" i="24"/>
  <c r="A492" i="24"/>
  <c r="A493" i="24"/>
  <c r="A494" i="24"/>
  <c r="A495" i="24"/>
  <c r="A496" i="24"/>
  <c r="A497" i="24"/>
  <c r="A498" i="24"/>
  <c r="A499" i="24"/>
  <c r="A500" i="24"/>
  <c r="A501" i="24"/>
  <c r="A502" i="24"/>
  <c r="A503" i="24"/>
  <c r="A504" i="24"/>
  <c r="A505" i="24"/>
  <c r="A506" i="24"/>
  <c r="A507" i="24"/>
  <c r="A508" i="24"/>
  <c r="A509" i="24"/>
  <c r="A510" i="24"/>
  <c r="A511" i="24"/>
  <c r="A512" i="24"/>
  <c r="A513" i="24"/>
  <c r="A514" i="24"/>
  <c r="A515" i="24"/>
  <c r="A516" i="24"/>
  <c r="A517" i="24"/>
  <c r="A518" i="24"/>
  <c r="A519" i="24"/>
  <c r="A520" i="24"/>
  <c r="A521" i="24"/>
  <c r="A522" i="24"/>
  <c r="A523" i="24"/>
  <c r="A524" i="24"/>
  <c r="A525" i="24"/>
  <c r="A526" i="24"/>
  <c r="A527" i="24"/>
  <c r="A528" i="24"/>
  <c r="A529" i="24"/>
  <c r="A530" i="24"/>
  <c r="A531" i="24"/>
  <c r="A532" i="24"/>
  <c r="A533" i="24"/>
  <c r="A534" i="24"/>
  <c r="A535" i="24"/>
  <c r="A536" i="24"/>
  <c r="A537" i="24"/>
  <c r="A538" i="24"/>
  <c r="A539" i="24"/>
  <c r="A540" i="24"/>
  <c r="A541" i="24"/>
  <c r="A542" i="24"/>
  <c r="A543" i="24"/>
  <c r="A544" i="24"/>
  <c r="A545" i="24"/>
  <c r="A546" i="24"/>
  <c r="A547" i="24"/>
  <c r="A548" i="24"/>
  <c r="A549" i="24"/>
  <c r="A550" i="24"/>
  <c r="A551" i="24"/>
  <c r="A552" i="24"/>
  <c r="A553" i="24"/>
  <c r="A554" i="24"/>
  <c r="A555" i="24"/>
  <c r="A556" i="24"/>
  <c r="A557" i="24"/>
  <c r="A558" i="24"/>
  <c r="A559" i="24"/>
  <c r="A560" i="24"/>
  <c r="A561" i="24"/>
  <c r="A562" i="24"/>
  <c r="A563" i="24"/>
  <c r="A564" i="24"/>
  <c r="A565" i="24"/>
  <c r="A566" i="24"/>
  <c r="A567" i="24"/>
  <c r="A568" i="24"/>
  <c r="A569" i="24"/>
  <c r="A570" i="24"/>
  <c r="A571" i="24"/>
  <c r="A572" i="24"/>
  <c r="A573" i="24"/>
  <c r="A574" i="24"/>
  <c r="A575" i="24"/>
  <c r="A576" i="24"/>
  <c r="A577" i="24"/>
  <c r="A578" i="24"/>
  <c r="A579" i="24"/>
  <c r="A580" i="24"/>
  <c r="A581" i="24"/>
  <c r="A582" i="24"/>
  <c r="A583" i="24"/>
  <c r="A584" i="24"/>
  <c r="A585" i="24"/>
  <c r="A586" i="24"/>
  <c r="A587" i="24"/>
  <c r="A588" i="24"/>
  <c r="A589" i="24"/>
  <c r="A590" i="24"/>
  <c r="A591" i="24"/>
  <c r="A592" i="24"/>
  <c r="A593" i="24"/>
  <c r="A594" i="24"/>
  <c r="A595" i="24"/>
  <c r="A596" i="24"/>
  <c r="A597" i="24"/>
  <c r="A598" i="24"/>
  <c r="A599" i="24"/>
  <c r="A600" i="24"/>
  <c r="A601" i="24"/>
  <c r="A602" i="24"/>
  <c r="A603" i="24"/>
  <c r="A604" i="24"/>
  <c r="A605" i="24"/>
  <c r="A606" i="24"/>
  <c r="A607" i="24"/>
  <c r="A608" i="24"/>
  <c r="A609" i="24"/>
  <c r="A610" i="24"/>
  <c r="A611" i="24"/>
  <c r="A612" i="24"/>
  <c r="A613" i="24"/>
  <c r="A614" i="24"/>
  <c r="A615" i="24"/>
  <c r="A616" i="24"/>
  <c r="A617" i="24"/>
  <c r="A618" i="24"/>
  <c r="A619" i="24"/>
  <c r="A620" i="24"/>
  <c r="A621" i="24"/>
  <c r="A622" i="24"/>
  <c r="A623" i="24"/>
  <c r="A624" i="24"/>
  <c r="A625" i="24"/>
  <c r="A626" i="24"/>
  <c r="A627" i="24"/>
  <c r="A628" i="24"/>
  <c r="A629" i="24"/>
  <c r="A630" i="24"/>
  <c r="A631" i="24"/>
  <c r="A632" i="24"/>
  <c r="A633" i="24"/>
  <c r="A634" i="24"/>
  <c r="A635" i="24"/>
  <c r="A636" i="24"/>
  <c r="A637" i="24"/>
  <c r="A638" i="24"/>
  <c r="A639" i="24"/>
  <c r="A640" i="24"/>
  <c r="A641" i="24"/>
  <c r="A642" i="24"/>
  <c r="A643" i="24"/>
  <c r="A644" i="24"/>
  <c r="A645" i="24"/>
  <c r="A646" i="24"/>
  <c r="A647" i="24"/>
  <c r="A648" i="24"/>
  <c r="A649" i="24"/>
  <c r="A650" i="24"/>
  <c r="A651" i="24"/>
  <c r="A652" i="24"/>
  <c r="A653" i="24"/>
  <c r="A654" i="24"/>
  <c r="A655" i="24"/>
  <c r="A656" i="24"/>
  <c r="A657" i="24"/>
  <c r="A658" i="24"/>
  <c r="A659" i="24"/>
  <c r="A660" i="24"/>
  <c r="A661" i="24"/>
  <c r="A662" i="24"/>
  <c r="A663" i="24"/>
  <c r="A664" i="24"/>
  <c r="A665" i="24"/>
  <c r="A666" i="24"/>
  <c r="A667" i="24"/>
  <c r="A668" i="24"/>
  <c r="A669" i="24"/>
  <c r="A670" i="24"/>
  <c r="A671" i="24"/>
  <c r="A672" i="24"/>
  <c r="A673" i="24"/>
  <c r="A674" i="24"/>
  <c r="A675" i="24"/>
  <c r="A676" i="24"/>
  <c r="A677" i="24"/>
  <c r="A678" i="24"/>
  <c r="A679" i="24"/>
  <c r="A680" i="24"/>
  <c r="A681" i="24"/>
  <c r="A682" i="24"/>
  <c r="A683" i="24"/>
  <c r="A684" i="24"/>
  <c r="A685" i="24"/>
  <c r="A686" i="24"/>
  <c r="A687" i="24"/>
  <c r="A688" i="24"/>
  <c r="A689" i="24"/>
  <c r="A690" i="24"/>
  <c r="A691" i="24"/>
  <c r="A692" i="24"/>
  <c r="A693" i="24"/>
  <c r="A694" i="24"/>
  <c r="A695" i="24"/>
  <c r="A696" i="24"/>
  <c r="A697" i="24"/>
  <c r="A698" i="24"/>
  <c r="A699" i="24"/>
  <c r="A700" i="24"/>
  <c r="A701" i="24"/>
  <c r="A702" i="24"/>
  <c r="A703" i="24"/>
  <c r="A704" i="24"/>
  <c r="A705" i="24"/>
  <c r="A706" i="24"/>
  <c r="A707" i="24"/>
  <c r="A708" i="24"/>
  <c r="A709" i="24"/>
  <c r="A710" i="24"/>
  <c r="A711" i="24"/>
  <c r="A712" i="24"/>
  <c r="A713" i="24"/>
  <c r="A714" i="24"/>
  <c r="A715" i="24"/>
  <c r="A716" i="24"/>
  <c r="A717" i="24"/>
  <c r="A718" i="24"/>
  <c r="A719" i="24"/>
  <c r="A720" i="24"/>
  <c r="A721" i="24"/>
  <c r="A722" i="24"/>
  <c r="A723" i="24"/>
  <c r="A724" i="24"/>
  <c r="A725" i="24"/>
  <c r="A726" i="24"/>
  <c r="A727" i="24"/>
  <c r="A728" i="24"/>
  <c r="A729" i="24"/>
  <c r="A730" i="24"/>
  <c r="A731" i="24"/>
  <c r="A732" i="24"/>
  <c r="A733" i="24"/>
  <c r="A734" i="24"/>
  <c r="A735" i="24"/>
  <c r="A736" i="24"/>
  <c r="A737" i="24"/>
  <c r="A738" i="24"/>
  <c r="A739" i="24"/>
  <c r="A740" i="24"/>
  <c r="A741" i="24"/>
  <c r="A742" i="24"/>
  <c r="A743" i="24"/>
  <c r="A744" i="24"/>
  <c r="A745" i="24"/>
  <c r="A746" i="24"/>
  <c r="A747" i="24"/>
  <c r="A748" i="24"/>
  <c r="A749" i="24"/>
  <c r="A750" i="24"/>
  <c r="A751" i="24"/>
  <c r="A752" i="24"/>
  <c r="A753" i="24"/>
  <c r="A754" i="24"/>
  <c r="A755" i="24"/>
  <c r="A756" i="24"/>
  <c r="A757" i="24"/>
  <c r="A758" i="24"/>
  <c r="A759" i="24"/>
  <c r="A760" i="24"/>
  <c r="A761" i="24"/>
  <c r="A762" i="24"/>
  <c r="A763" i="24"/>
  <c r="A764" i="24"/>
  <c r="A765" i="24"/>
  <c r="A766" i="24"/>
  <c r="A767" i="24"/>
  <c r="A768" i="24"/>
  <c r="A769" i="24"/>
  <c r="A770" i="24"/>
  <c r="A771" i="24"/>
  <c r="A772" i="24"/>
  <c r="A773" i="24"/>
  <c r="A774" i="24"/>
  <c r="A775" i="24"/>
  <c r="A776" i="24"/>
  <c r="A777" i="24"/>
  <c r="A778" i="24"/>
  <c r="A779" i="24"/>
  <c r="A780" i="24"/>
  <c r="A781" i="24"/>
  <c r="A782" i="24"/>
  <c r="A783" i="24"/>
  <c r="A784" i="24"/>
  <c r="A785" i="24"/>
  <c r="A786" i="24"/>
  <c r="A787" i="24"/>
  <c r="A788" i="24"/>
  <c r="A789" i="24"/>
  <c r="A790" i="24"/>
  <c r="A791" i="24"/>
  <c r="A792" i="24"/>
  <c r="A793" i="24"/>
  <c r="A794" i="24"/>
  <c r="A795" i="24"/>
  <c r="A796" i="24"/>
  <c r="A797" i="24"/>
  <c r="A798" i="24"/>
  <c r="A799" i="24"/>
  <c r="A800" i="24"/>
  <c r="A2" i="24"/>
  <c r="A3" i="24"/>
  <c r="A4" i="24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AK88" i="1"/>
  <c r="AM88" i="1"/>
  <c r="AK87" i="1"/>
  <c r="AM8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79" i="1"/>
  <c r="J180" i="1"/>
  <c r="J181" i="1"/>
  <c r="J178" i="1"/>
  <c r="J177" i="1"/>
  <c r="J176" i="1"/>
  <c r="J175" i="1"/>
  <c r="J174" i="1"/>
  <c r="J173" i="1"/>
  <c r="J172" i="1"/>
  <c r="J166" i="1"/>
  <c r="J167" i="1"/>
  <c r="J168" i="1"/>
  <c r="J169" i="1"/>
  <c r="J170" i="1"/>
  <c r="J171" i="1"/>
  <c r="J160" i="1"/>
  <c r="J161" i="1"/>
  <c r="J162" i="1"/>
  <c r="J163" i="1"/>
  <c r="J164" i="1"/>
  <c r="J165" i="1"/>
  <c r="J159" i="1"/>
  <c r="J156" i="1"/>
  <c r="J157" i="1"/>
  <c r="J158" i="1"/>
  <c r="J150" i="1"/>
  <c r="J151" i="1"/>
  <c r="J152" i="1"/>
  <c r="J153" i="1"/>
  <c r="J154" i="1"/>
  <c r="J155" i="1"/>
  <c r="J144" i="1"/>
  <c r="J145" i="1"/>
  <c r="J146" i="1"/>
  <c r="J147" i="1"/>
  <c r="J148" i="1"/>
  <c r="J149" i="1"/>
  <c r="J143" i="1"/>
  <c r="J138" i="1"/>
  <c r="J139" i="1"/>
  <c r="J140" i="1"/>
  <c r="J141" i="1"/>
  <c r="J142" i="1"/>
  <c r="J135" i="1"/>
  <c r="J136" i="1"/>
  <c r="J137" i="1"/>
  <c r="J134" i="1"/>
  <c r="J132" i="1"/>
  <c r="J133" i="1"/>
  <c r="J131" i="1"/>
  <c r="J130" i="1"/>
  <c r="J129" i="1"/>
  <c r="J128" i="1"/>
  <c r="J127" i="1"/>
  <c r="J124" i="1"/>
  <c r="J125" i="1"/>
  <c r="J126" i="1"/>
  <c r="J121" i="1"/>
  <c r="J122" i="1"/>
  <c r="J123" i="1"/>
  <c r="J118" i="1"/>
  <c r="J119" i="1"/>
  <c r="J120" i="1"/>
  <c r="J117" i="1"/>
  <c r="J114" i="1"/>
  <c r="J115" i="1"/>
  <c r="J116" i="1"/>
  <c r="J111" i="1"/>
  <c r="J112" i="1"/>
  <c r="J106" i="1"/>
  <c r="J107" i="1"/>
  <c r="J108" i="1"/>
  <c r="J109" i="1"/>
  <c r="J110" i="1"/>
  <c r="J104" i="1"/>
  <c r="J105" i="1"/>
  <c r="J102" i="1"/>
  <c r="J103" i="1"/>
  <c r="J99" i="1"/>
  <c r="J100" i="1"/>
  <c r="J101" i="1"/>
  <c r="J98" i="1"/>
  <c r="J97" i="1"/>
  <c r="J96" i="1"/>
  <c r="J92" i="1"/>
  <c r="J93" i="1"/>
  <c r="J94" i="1"/>
  <c r="J95" i="1"/>
  <c r="J90" i="1"/>
  <c r="J91" i="1"/>
  <c r="J88" i="1"/>
  <c r="J89" i="1"/>
  <c r="J87" i="1"/>
  <c r="J86" i="1"/>
  <c r="J85" i="1"/>
  <c r="J84" i="1"/>
  <c r="J83" i="1"/>
  <c r="J81" i="1"/>
  <c r="J82" i="1"/>
  <c r="J79" i="1"/>
  <c r="J80" i="1"/>
  <c r="J76" i="1"/>
  <c r="J77" i="1"/>
  <c r="J78" i="1"/>
  <c r="J74" i="1"/>
  <c r="J75" i="1"/>
  <c r="J68" i="1"/>
  <c r="J69" i="1"/>
  <c r="J70" i="1"/>
  <c r="J71" i="1"/>
  <c r="J72" i="1"/>
  <c r="J73" i="1"/>
  <c r="J60" i="1"/>
  <c r="J61" i="1"/>
  <c r="J62" i="1"/>
  <c r="J63" i="1"/>
  <c r="J64" i="1"/>
  <c r="J65" i="1"/>
  <c r="J66" i="1"/>
  <c r="J67" i="1"/>
  <c r="J52" i="1"/>
  <c r="J53" i="1"/>
  <c r="J54" i="1"/>
  <c r="J55" i="1"/>
  <c r="J56" i="1"/>
  <c r="J57" i="1"/>
  <c r="J58" i="1"/>
  <c r="J59" i="1"/>
  <c r="J51" i="1"/>
  <c r="J49" i="1"/>
  <c r="J50" i="1"/>
  <c r="J45" i="1"/>
  <c r="J46" i="1"/>
  <c r="J47" i="1"/>
  <c r="J48" i="1"/>
  <c r="J43" i="1"/>
  <c r="J44" i="1"/>
  <c r="J39" i="1"/>
  <c r="J40" i="1"/>
  <c r="J41" i="1"/>
  <c r="J42" i="1"/>
  <c r="J38" i="1"/>
  <c r="J37" i="1"/>
  <c r="J36" i="1"/>
  <c r="J35" i="1"/>
  <c r="J34" i="1"/>
  <c r="J33" i="1"/>
  <c r="J32" i="1"/>
  <c r="J26" i="1"/>
  <c r="J27" i="1"/>
  <c r="J28" i="1"/>
  <c r="J29" i="1"/>
  <c r="J30" i="1"/>
  <c r="J31" i="1"/>
  <c r="J18" i="1"/>
  <c r="J19" i="1"/>
  <c r="J20" i="1"/>
  <c r="J21" i="1"/>
  <c r="J22" i="1"/>
  <c r="J23" i="1"/>
  <c r="J24" i="1"/>
  <c r="J25" i="1"/>
  <c r="J12" i="1"/>
  <c r="J13" i="1"/>
  <c r="J14" i="1"/>
  <c r="J15" i="1"/>
  <c r="J16" i="1"/>
  <c r="J17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10" i="1"/>
  <c r="G107" i="1"/>
  <c r="G108" i="1"/>
  <c r="G112" i="1"/>
  <c r="G113" i="1"/>
  <c r="AK113" i="1"/>
  <c r="AM113" i="1"/>
  <c r="H113" i="1"/>
  <c r="AH113" i="1"/>
  <c r="S113" i="1"/>
  <c r="O113" i="1"/>
  <c r="AK111" i="1"/>
  <c r="AK112" i="1"/>
  <c r="AM112" i="1"/>
  <c r="H112" i="1"/>
  <c r="AH112" i="1"/>
  <c r="S112" i="1"/>
  <c r="O112" i="1"/>
  <c r="AK51" i="1"/>
  <c r="AM51" i="1"/>
  <c r="H51" i="1"/>
  <c r="AH51" i="1"/>
  <c r="S51" i="1"/>
  <c r="O51" i="1"/>
  <c r="AK49" i="1"/>
  <c r="AK50" i="1"/>
  <c r="AM50" i="1"/>
  <c r="H50" i="1"/>
  <c r="AH50" i="1"/>
  <c r="S50" i="1"/>
  <c r="O50" i="1"/>
  <c r="AK45" i="1"/>
  <c r="AK46" i="1"/>
  <c r="AK47" i="1"/>
  <c r="AK48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AK196" i="1"/>
  <c r="AM196" i="1"/>
  <c r="AK195" i="1"/>
  <c r="AM195" i="1"/>
  <c r="AK194" i="1"/>
  <c r="AM194" i="1"/>
  <c r="AK193" i="1"/>
  <c r="AM193" i="1"/>
  <c r="AK192" i="1"/>
  <c r="AM192" i="1"/>
  <c r="AK191" i="1"/>
  <c r="AM191" i="1"/>
  <c r="AK190" i="1"/>
  <c r="AM190" i="1"/>
  <c r="AK189" i="1"/>
  <c r="AM189" i="1"/>
  <c r="AK188" i="1"/>
  <c r="AM188" i="1"/>
  <c r="AK187" i="1"/>
  <c r="AM187" i="1"/>
  <c r="AK186" i="1"/>
  <c r="AM186" i="1"/>
  <c r="AK185" i="1"/>
  <c r="AM185" i="1"/>
  <c r="AK184" i="1"/>
  <c r="AM184" i="1"/>
  <c r="AK183" i="1"/>
  <c r="AM183" i="1"/>
  <c r="AK182" i="1"/>
  <c r="AM182" i="1"/>
  <c r="AK179" i="1"/>
  <c r="AK180" i="1"/>
  <c r="AK181" i="1"/>
  <c r="AM181" i="1"/>
  <c r="AM180" i="1"/>
  <c r="AM179" i="1"/>
  <c r="AK178" i="1"/>
  <c r="AM178" i="1"/>
  <c r="AK177" i="1"/>
  <c r="AM177" i="1"/>
  <c r="AK176" i="1"/>
  <c r="AM176" i="1"/>
  <c r="AK175" i="1"/>
  <c r="AM175" i="1"/>
  <c r="AK174" i="1"/>
  <c r="AM174" i="1"/>
  <c r="AK173" i="1"/>
  <c r="AM173" i="1"/>
  <c r="AK172" i="1"/>
  <c r="AM172" i="1"/>
  <c r="AK166" i="1"/>
  <c r="AK167" i="1"/>
  <c r="AK168" i="1"/>
  <c r="AK169" i="1"/>
  <c r="AK170" i="1"/>
  <c r="AK171" i="1"/>
  <c r="AM171" i="1"/>
  <c r="AM170" i="1"/>
  <c r="AM169" i="1"/>
  <c r="AM168" i="1"/>
  <c r="AM167" i="1"/>
  <c r="AM166" i="1"/>
  <c r="AK160" i="1"/>
  <c r="AK161" i="1"/>
  <c r="AK162" i="1"/>
  <c r="AK163" i="1"/>
  <c r="AK164" i="1"/>
  <c r="AK165" i="1"/>
  <c r="AM165" i="1"/>
  <c r="AM164" i="1"/>
  <c r="AM163" i="1"/>
  <c r="AM162" i="1"/>
  <c r="AM161" i="1"/>
  <c r="AM160" i="1"/>
  <c r="AK159" i="1"/>
  <c r="AM159" i="1"/>
  <c r="AK156" i="1"/>
  <c r="AK157" i="1"/>
  <c r="AK158" i="1"/>
  <c r="AM158" i="1"/>
  <c r="AM157" i="1"/>
  <c r="AM156" i="1"/>
  <c r="AK150" i="1"/>
  <c r="AK151" i="1"/>
  <c r="AK152" i="1"/>
  <c r="AK153" i="1"/>
  <c r="AK154" i="1"/>
  <c r="AK155" i="1"/>
  <c r="AM155" i="1"/>
  <c r="AM154" i="1"/>
  <c r="AM153" i="1"/>
  <c r="AM152" i="1"/>
  <c r="AM151" i="1"/>
  <c r="AM150" i="1"/>
  <c r="AK144" i="1"/>
  <c r="AK145" i="1"/>
  <c r="AK146" i="1"/>
  <c r="AK147" i="1"/>
  <c r="AK148" i="1"/>
  <c r="AK149" i="1"/>
  <c r="AM149" i="1"/>
  <c r="AM148" i="1"/>
  <c r="AM147" i="1"/>
  <c r="AM146" i="1"/>
  <c r="AM145" i="1"/>
  <c r="AM144" i="1"/>
  <c r="AK143" i="1"/>
  <c r="AM143" i="1"/>
  <c r="AK138" i="1"/>
  <c r="AK139" i="1"/>
  <c r="AK140" i="1"/>
  <c r="AK141" i="1"/>
  <c r="AK142" i="1"/>
  <c r="AM142" i="1"/>
  <c r="AM141" i="1"/>
  <c r="AM140" i="1"/>
  <c r="AM139" i="1"/>
  <c r="AM138" i="1"/>
  <c r="AK135" i="1"/>
  <c r="AK136" i="1"/>
  <c r="AK137" i="1"/>
  <c r="AM137" i="1"/>
  <c r="AM136" i="1"/>
  <c r="AM135" i="1"/>
  <c r="AK134" i="1"/>
  <c r="AM134" i="1"/>
  <c r="AK132" i="1"/>
  <c r="AK133" i="1"/>
  <c r="AM133" i="1"/>
  <c r="AM132" i="1"/>
  <c r="AK131" i="1"/>
  <c r="AM131" i="1"/>
  <c r="AK130" i="1"/>
  <c r="AM130" i="1"/>
  <c r="AK129" i="1"/>
  <c r="AM129" i="1"/>
  <c r="AK128" i="1"/>
  <c r="AM128" i="1"/>
  <c r="AK127" i="1"/>
  <c r="AM127" i="1"/>
  <c r="AK124" i="1"/>
  <c r="AK125" i="1"/>
  <c r="AK126" i="1"/>
  <c r="AM126" i="1"/>
  <c r="AM125" i="1"/>
  <c r="AM124" i="1"/>
  <c r="AK121" i="1"/>
  <c r="AK122" i="1"/>
  <c r="AK123" i="1"/>
  <c r="AM123" i="1"/>
  <c r="AM122" i="1"/>
  <c r="AM121" i="1"/>
  <c r="AK118" i="1"/>
  <c r="AK119" i="1"/>
  <c r="AK120" i="1"/>
  <c r="AM120" i="1"/>
  <c r="AM119" i="1"/>
  <c r="AM118" i="1"/>
  <c r="AK117" i="1"/>
  <c r="AM117" i="1"/>
  <c r="AK114" i="1"/>
  <c r="AK115" i="1"/>
  <c r="AK116" i="1"/>
  <c r="AM116" i="1"/>
  <c r="AM115" i="1"/>
  <c r="AM114" i="1"/>
  <c r="AM111" i="1"/>
  <c r="AK106" i="1"/>
  <c r="AK107" i="1"/>
  <c r="AK108" i="1"/>
  <c r="AM108" i="1"/>
  <c r="AM107" i="1"/>
  <c r="AM106" i="1"/>
  <c r="AK109" i="1"/>
  <c r="AK110" i="1"/>
  <c r="AM110" i="1"/>
  <c r="AM109" i="1"/>
  <c r="AK104" i="1"/>
  <c r="AK105" i="1"/>
  <c r="AM105" i="1"/>
  <c r="AM104" i="1"/>
  <c r="AK102" i="1"/>
  <c r="AK103" i="1"/>
  <c r="AM103" i="1"/>
  <c r="AM102" i="1"/>
  <c r="AK99" i="1"/>
  <c r="AK100" i="1"/>
  <c r="AK101" i="1"/>
  <c r="AM101" i="1"/>
  <c r="AM100" i="1"/>
  <c r="AM99" i="1"/>
  <c r="AK98" i="1"/>
  <c r="AM98" i="1"/>
  <c r="AK97" i="1"/>
  <c r="AM97" i="1"/>
  <c r="AK96" i="1"/>
  <c r="AM96" i="1"/>
  <c r="AK92" i="1"/>
  <c r="AK93" i="1"/>
  <c r="AK94" i="1"/>
  <c r="AK95" i="1"/>
  <c r="AM95" i="1"/>
  <c r="AM94" i="1"/>
  <c r="AM93" i="1"/>
  <c r="AM92" i="1"/>
  <c r="AK90" i="1"/>
  <c r="AK91" i="1"/>
  <c r="AM91" i="1"/>
  <c r="AM90" i="1"/>
  <c r="AK89" i="1"/>
  <c r="AM89" i="1"/>
  <c r="AK86" i="1"/>
  <c r="AM86" i="1"/>
  <c r="AK85" i="1"/>
  <c r="AM85" i="1"/>
  <c r="AK84" i="1"/>
  <c r="AM84" i="1"/>
  <c r="AK83" i="1"/>
  <c r="AM83" i="1"/>
  <c r="AK81" i="1"/>
  <c r="AK82" i="1"/>
  <c r="AM82" i="1"/>
  <c r="AM81" i="1"/>
  <c r="AK79" i="1"/>
  <c r="AK80" i="1"/>
  <c r="AM80" i="1"/>
  <c r="AM79" i="1"/>
  <c r="AK76" i="1"/>
  <c r="AK77" i="1"/>
  <c r="AK78" i="1"/>
  <c r="AM78" i="1"/>
  <c r="AM77" i="1"/>
  <c r="AM76" i="1"/>
  <c r="AK74" i="1"/>
  <c r="AK75" i="1"/>
  <c r="AM75" i="1"/>
  <c r="AM74" i="1"/>
  <c r="AK68" i="1"/>
  <c r="AK69" i="1"/>
  <c r="AK70" i="1"/>
  <c r="AK71" i="1"/>
  <c r="AK72" i="1"/>
  <c r="AK73" i="1"/>
  <c r="AM73" i="1"/>
  <c r="AM72" i="1"/>
  <c r="AM71" i="1"/>
  <c r="AM70" i="1"/>
  <c r="AM69" i="1"/>
  <c r="AM68" i="1"/>
  <c r="AK60" i="1"/>
  <c r="AK61" i="1"/>
  <c r="AK62" i="1"/>
  <c r="AK63" i="1"/>
  <c r="AK64" i="1"/>
  <c r="AK65" i="1"/>
  <c r="AK66" i="1"/>
  <c r="AK67" i="1"/>
  <c r="AM67" i="1"/>
  <c r="AM66" i="1"/>
  <c r="AM65" i="1"/>
  <c r="AM64" i="1"/>
  <c r="AM63" i="1"/>
  <c r="AM62" i="1"/>
  <c r="AM61" i="1"/>
  <c r="AM60" i="1"/>
  <c r="AK52" i="1"/>
  <c r="AK53" i="1"/>
  <c r="AK54" i="1"/>
  <c r="AK55" i="1"/>
  <c r="AK56" i="1"/>
  <c r="AK57" i="1"/>
  <c r="AK58" i="1"/>
  <c r="AK59" i="1"/>
  <c r="AM59" i="1"/>
  <c r="AM58" i="1"/>
  <c r="AM57" i="1"/>
  <c r="AM56" i="1"/>
  <c r="AM55" i="1"/>
  <c r="AM54" i="1"/>
  <c r="AM53" i="1"/>
  <c r="AM52" i="1"/>
  <c r="AM49" i="1"/>
  <c r="AM48" i="1"/>
  <c r="AM47" i="1"/>
  <c r="AM46" i="1"/>
  <c r="AM45" i="1"/>
  <c r="AK43" i="1"/>
  <c r="AK44" i="1"/>
  <c r="AM44" i="1"/>
  <c r="AM43" i="1"/>
  <c r="AK39" i="1"/>
  <c r="AK40" i="1"/>
  <c r="AK41" i="1"/>
  <c r="AK42" i="1"/>
  <c r="AM42" i="1"/>
  <c r="AM41" i="1"/>
  <c r="AM40" i="1"/>
  <c r="AM39" i="1"/>
  <c r="AK38" i="1"/>
  <c r="AM38" i="1"/>
  <c r="AK37" i="1"/>
  <c r="AM37" i="1"/>
  <c r="AK36" i="1"/>
  <c r="AM36" i="1"/>
  <c r="AK35" i="1"/>
  <c r="AM35" i="1"/>
  <c r="AK34" i="1"/>
  <c r="AM34" i="1"/>
  <c r="AK33" i="1"/>
  <c r="AM33" i="1"/>
  <c r="AK32" i="1"/>
  <c r="AM32" i="1"/>
  <c r="AK26" i="1"/>
  <c r="AK27" i="1"/>
  <c r="AK28" i="1"/>
  <c r="AK29" i="1"/>
  <c r="AK30" i="1"/>
  <c r="AK31" i="1"/>
  <c r="AM31" i="1"/>
  <c r="AM30" i="1"/>
  <c r="AM29" i="1"/>
  <c r="AM28" i="1"/>
  <c r="AM27" i="1"/>
  <c r="AM26" i="1"/>
  <c r="AK18" i="1"/>
  <c r="AK19" i="1"/>
  <c r="AK20" i="1"/>
  <c r="AK21" i="1"/>
  <c r="AK22" i="1"/>
  <c r="AK23" i="1"/>
  <c r="AK24" i="1"/>
  <c r="AK25" i="1"/>
  <c r="AM25" i="1"/>
  <c r="AM24" i="1"/>
  <c r="AM23" i="1"/>
  <c r="AM22" i="1"/>
  <c r="AM21" i="1"/>
  <c r="AM20" i="1"/>
  <c r="AM19" i="1"/>
  <c r="AM18" i="1"/>
  <c r="AK12" i="1"/>
  <c r="AK13" i="1"/>
  <c r="AK14" i="1"/>
  <c r="AK15" i="1"/>
  <c r="AK16" i="1"/>
  <c r="AK17" i="1"/>
  <c r="AM17" i="1"/>
  <c r="AM16" i="1"/>
  <c r="AM15" i="1"/>
  <c r="AM14" i="1"/>
  <c r="AM13" i="1"/>
  <c r="AB12" i="1"/>
  <c r="AE12" i="1"/>
  <c r="AF12" i="1"/>
  <c r="AM12" i="1"/>
  <c r="H196" i="1"/>
  <c r="AH196" i="1"/>
  <c r="H195" i="1"/>
  <c r="AH195" i="1"/>
  <c r="H194" i="1"/>
  <c r="AH194" i="1"/>
  <c r="H193" i="1"/>
  <c r="AH193" i="1"/>
  <c r="H192" i="1"/>
  <c r="AH192" i="1"/>
  <c r="H191" i="1"/>
  <c r="AH191" i="1"/>
  <c r="H190" i="1"/>
  <c r="AH190" i="1"/>
  <c r="H189" i="1"/>
  <c r="AH189" i="1"/>
  <c r="H188" i="1"/>
  <c r="AH188" i="1"/>
  <c r="H187" i="1"/>
  <c r="AH187" i="1"/>
  <c r="H186" i="1"/>
  <c r="AH186" i="1"/>
  <c r="H185" i="1"/>
  <c r="AH185" i="1"/>
  <c r="H184" i="1"/>
  <c r="AH184" i="1"/>
  <c r="H183" i="1"/>
  <c r="AH183" i="1"/>
  <c r="H182" i="1"/>
  <c r="AH182" i="1"/>
  <c r="H181" i="1"/>
  <c r="AH181" i="1"/>
  <c r="H180" i="1"/>
  <c r="AH180" i="1"/>
  <c r="H179" i="1"/>
  <c r="AH179" i="1"/>
  <c r="H178" i="1"/>
  <c r="AH178" i="1"/>
  <c r="H177" i="1"/>
  <c r="AH177" i="1"/>
  <c r="H176" i="1"/>
  <c r="AH176" i="1"/>
  <c r="H175" i="1"/>
  <c r="AH175" i="1"/>
  <c r="H174" i="1"/>
  <c r="AH174" i="1"/>
  <c r="H173" i="1"/>
  <c r="AH173" i="1"/>
  <c r="H172" i="1"/>
  <c r="AH172" i="1"/>
  <c r="H171" i="1"/>
  <c r="AH171" i="1"/>
  <c r="H170" i="1"/>
  <c r="AH170" i="1"/>
  <c r="H169" i="1"/>
  <c r="AH169" i="1"/>
  <c r="H168" i="1"/>
  <c r="AH168" i="1"/>
  <c r="H167" i="1"/>
  <c r="AH167" i="1"/>
  <c r="H166" i="1"/>
  <c r="AH166" i="1"/>
  <c r="H165" i="1"/>
  <c r="AH165" i="1"/>
  <c r="H164" i="1"/>
  <c r="AH164" i="1"/>
  <c r="H163" i="1"/>
  <c r="AH163" i="1"/>
  <c r="H162" i="1"/>
  <c r="AH162" i="1"/>
  <c r="H161" i="1"/>
  <c r="AH161" i="1"/>
  <c r="H160" i="1"/>
  <c r="AH160" i="1"/>
  <c r="H159" i="1"/>
  <c r="AH159" i="1"/>
  <c r="H158" i="1"/>
  <c r="AH158" i="1"/>
  <c r="H157" i="1"/>
  <c r="AH157" i="1"/>
  <c r="H156" i="1"/>
  <c r="AH156" i="1"/>
  <c r="H155" i="1"/>
  <c r="AH155" i="1"/>
  <c r="H154" i="1"/>
  <c r="AH154" i="1"/>
  <c r="H153" i="1"/>
  <c r="AH153" i="1"/>
  <c r="H152" i="1"/>
  <c r="AH152" i="1"/>
  <c r="H151" i="1"/>
  <c r="AH151" i="1"/>
  <c r="H150" i="1"/>
  <c r="AH150" i="1"/>
  <c r="H149" i="1"/>
  <c r="AH149" i="1"/>
  <c r="H148" i="1"/>
  <c r="AH148" i="1"/>
  <c r="H147" i="1"/>
  <c r="AH147" i="1"/>
  <c r="H146" i="1"/>
  <c r="AH146" i="1"/>
  <c r="H145" i="1"/>
  <c r="AH145" i="1"/>
  <c r="H144" i="1"/>
  <c r="AH144" i="1"/>
  <c r="H143" i="1"/>
  <c r="AH143" i="1"/>
  <c r="H142" i="1"/>
  <c r="AH142" i="1"/>
  <c r="H141" i="1"/>
  <c r="AH141" i="1"/>
  <c r="H140" i="1"/>
  <c r="AH140" i="1"/>
  <c r="H139" i="1"/>
  <c r="AH139" i="1"/>
  <c r="H138" i="1"/>
  <c r="AH138" i="1"/>
  <c r="H137" i="1"/>
  <c r="AH137" i="1"/>
  <c r="H136" i="1"/>
  <c r="AH136" i="1"/>
  <c r="H135" i="1"/>
  <c r="AH135" i="1"/>
  <c r="H134" i="1"/>
  <c r="AH134" i="1"/>
  <c r="H133" i="1"/>
  <c r="AH133" i="1"/>
  <c r="H132" i="1"/>
  <c r="AH132" i="1"/>
  <c r="H131" i="1"/>
  <c r="AH131" i="1"/>
  <c r="H130" i="1"/>
  <c r="AH130" i="1"/>
  <c r="H129" i="1"/>
  <c r="AH129" i="1"/>
  <c r="H128" i="1"/>
  <c r="AH128" i="1"/>
  <c r="H127" i="1"/>
  <c r="AH127" i="1"/>
  <c r="H126" i="1"/>
  <c r="AH126" i="1"/>
  <c r="H125" i="1"/>
  <c r="AH125" i="1"/>
  <c r="H124" i="1"/>
  <c r="AH124" i="1"/>
  <c r="H123" i="1"/>
  <c r="AH123" i="1"/>
  <c r="H122" i="1"/>
  <c r="AH122" i="1"/>
  <c r="H121" i="1"/>
  <c r="AH121" i="1"/>
  <c r="H120" i="1"/>
  <c r="AH120" i="1"/>
  <c r="H119" i="1"/>
  <c r="AH119" i="1"/>
  <c r="H118" i="1"/>
  <c r="AH118" i="1"/>
  <c r="H117" i="1"/>
  <c r="AH117" i="1"/>
  <c r="H116" i="1"/>
  <c r="AH116" i="1"/>
  <c r="H115" i="1"/>
  <c r="AH115" i="1"/>
  <c r="H114" i="1"/>
  <c r="AH114" i="1"/>
  <c r="H111" i="1"/>
  <c r="AH111" i="1"/>
  <c r="H108" i="1"/>
  <c r="AH108" i="1"/>
  <c r="H107" i="1"/>
  <c r="AH107" i="1"/>
  <c r="H106" i="1"/>
  <c r="AH106" i="1"/>
  <c r="H110" i="1"/>
  <c r="AH110" i="1"/>
  <c r="H109" i="1"/>
  <c r="AH109" i="1"/>
  <c r="H105" i="1"/>
  <c r="AH105" i="1"/>
  <c r="H104" i="1"/>
  <c r="AH104" i="1"/>
  <c r="H103" i="1"/>
  <c r="AH103" i="1"/>
  <c r="H102" i="1"/>
  <c r="AH102" i="1"/>
  <c r="H101" i="1"/>
  <c r="AH101" i="1"/>
  <c r="H100" i="1"/>
  <c r="AH100" i="1"/>
  <c r="H99" i="1"/>
  <c r="AH99" i="1"/>
  <c r="H98" i="1"/>
  <c r="AH98" i="1"/>
  <c r="H97" i="1"/>
  <c r="AH97" i="1"/>
  <c r="H96" i="1"/>
  <c r="AH96" i="1"/>
  <c r="H95" i="1"/>
  <c r="AH95" i="1"/>
  <c r="H94" i="1"/>
  <c r="AH94" i="1"/>
  <c r="H93" i="1"/>
  <c r="AH93" i="1"/>
  <c r="H92" i="1"/>
  <c r="AH92" i="1"/>
  <c r="H91" i="1"/>
  <c r="AH91" i="1"/>
  <c r="H90" i="1"/>
  <c r="AH90" i="1"/>
  <c r="H89" i="1"/>
  <c r="AH89" i="1"/>
  <c r="H88" i="1"/>
  <c r="AH88" i="1"/>
  <c r="H87" i="1"/>
  <c r="AH87" i="1"/>
  <c r="H86" i="1"/>
  <c r="AH86" i="1"/>
  <c r="H85" i="1"/>
  <c r="AH85" i="1"/>
  <c r="H84" i="1"/>
  <c r="AH84" i="1"/>
  <c r="H83" i="1"/>
  <c r="AH83" i="1"/>
  <c r="H82" i="1"/>
  <c r="AH82" i="1"/>
  <c r="H81" i="1"/>
  <c r="AH81" i="1"/>
  <c r="H80" i="1"/>
  <c r="AH80" i="1"/>
  <c r="H79" i="1"/>
  <c r="AH79" i="1"/>
  <c r="H78" i="1"/>
  <c r="AH78" i="1"/>
  <c r="H77" i="1"/>
  <c r="AH77" i="1"/>
  <c r="H76" i="1"/>
  <c r="AH76" i="1"/>
  <c r="H75" i="1"/>
  <c r="AH75" i="1"/>
  <c r="H74" i="1"/>
  <c r="AH74" i="1"/>
  <c r="H73" i="1"/>
  <c r="AH73" i="1"/>
  <c r="H72" i="1"/>
  <c r="AH72" i="1"/>
  <c r="H71" i="1"/>
  <c r="AH71" i="1"/>
  <c r="H70" i="1"/>
  <c r="AH70" i="1"/>
  <c r="H69" i="1"/>
  <c r="AH69" i="1"/>
  <c r="H68" i="1"/>
  <c r="AH68" i="1"/>
  <c r="H67" i="1"/>
  <c r="AH67" i="1"/>
  <c r="H66" i="1"/>
  <c r="AH66" i="1"/>
  <c r="H65" i="1"/>
  <c r="AH65" i="1"/>
  <c r="H64" i="1"/>
  <c r="AH64" i="1"/>
  <c r="H63" i="1"/>
  <c r="AH63" i="1"/>
  <c r="H62" i="1"/>
  <c r="AH62" i="1"/>
  <c r="H61" i="1"/>
  <c r="AH61" i="1"/>
  <c r="H60" i="1"/>
  <c r="AH60" i="1"/>
  <c r="H59" i="1"/>
  <c r="AH59" i="1"/>
  <c r="H58" i="1"/>
  <c r="AH58" i="1"/>
  <c r="H57" i="1"/>
  <c r="AH57" i="1"/>
  <c r="H56" i="1"/>
  <c r="AH56" i="1"/>
  <c r="H55" i="1"/>
  <c r="AH55" i="1"/>
  <c r="H54" i="1"/>
  <c r="AH54" i="1"/>
  <c r="H53" i="1"/>
  <c r="AH53" i="1"/>
  <c r="H52" i="1"/>
  <c r="AH52" i="1"/>
  <c r="H49" i="1"/>
  <c r="AH49" i="1"/>
  <c r="H48" i="1"/>
  <c r="AH48" i="1"/>
  <c r="H47" i="1"/>
  <c r="AH47" i="1"/>
  <c r="H46" i="1"/>
  <c r="AH46" i="1"/>
  <c r="H45" i="1"/>
  <c r="AH45" i="1"/>
  <c r="H44" i="1"/>
  <c r="AH44" i="1"/>
  <c r="H43" i="1"/>
  <c r="AH43" i="1"/>
  <c r="H42" i="1"/>
  <c r="AH42" i="1"/>
  <c r="H41" i="1"/>
  <c r="AH41" i="1"/>
  <c r="H40" i="1"/>
  <c r="AH40" i="1"/>
  <c r="H39" i="1"/>
  <c r="AH39" i="1"/>
  <c r="H38" i="1"/>
  <c r="AH38" i="1"/>
  <c r="H37" i="1"/>
  <c r="AH37" i="1"/>
  <c r="H36" i="1"/>
  <c r="AH36" i="1"/>
  <c r="H35" i="1"/>
  <c r="AH35" i="1"/>
  <c r="H34" i="1"/>
  <c r="AH34" i="1"/>
  <c r="H33" i="1"/>
  <c r="AH33" i="1"/>
  <c r="H32" i="1"/>
  <c r="AH32" i="1"/>
  <c r="H31" i="1"/>
  <c r="AH31" i="1"/>
  <c r="H30" i="1"/>
  <c r="AH30" i="1"/>
  <c r="H29" i="1"/>
  <c r="AH29" i="1"/>
  <c r="H28" i="1"/>
  <c r="AH28" i="1"/>
  <c r="H27" i="1"/>
  <c r="AH27" i="1"/>
  <c r="H26" i="1"/>
  <c r="AH26" i="1"/>
  <c r="H25" i="1"/>
  <c r="AH25" i="1"/>
  <c r="H24" i="1"/>
  <c r="AH24" i="1"/>
  <c r="H23" i="1"/>
  <c r="AH23" i="1"/>
  <c r="H22" i="1"/>
  <c r="AH22" i="1"/>
  <c r="H21" i="1"/>
  <c r="AH21" i="1"/>
  <c r="H20" i="1"/>
  <c r="AH20" i="1"/>
  <c r="H19" i="1"/>
  <c r="AH19" i="1"/>
  <c r="H18" i="1"/>
  <c r="AH18" i="1"/>
  <c r="H17" i="1"/>
  <c r="AH17" i="1"/>
  <c r="H16" i="1"/>
  <c r="AH16" i="1"/>
  <c r="H15" i="1"/>
  <c r="AH15" i="1"/>
  <c r="H14" i="1"/>
  <c r="AH14" i="1"/>
  <c r="H13" i="1"/>
  <c r="AH13" i="1"/>
  <c r="H12" i="1"/>
  <c r="AH12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9" i="1"/>
  <c r="S110" i="1"/>
  <c r="S106" i="1"/>
  <c r="S107" i="1"/>
  <c r="S108" i="1"/>
  <c r="S111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9" i="1"/>
  <c r="O110" i="1"/>
  <c r="O106" i="1"/>
  <c r="O107" i="1"/>
  <c r="O108" i="1"/>
  <c r="O111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U202" i="1"/>
  <c r="U207" i="1"/>
  <c r="I202" i="1"/>
  <c r="L12" i="1"/>
  <c r="S202" i="1"/>
  <c r="S207" i="1"/>
  <c r="O202" i="1"/>
  <c r="O207" i="1"/>
</calcChain>
</file>

<file path=xl/sharedStrings.xml><?xml version="1.0" encoding="utf-8"?>
<sst xmlns="http://schemas.openxmlformats.org/spreadsheetml/2006/main" count="3761" uniqueCount="380">
  <si>
    <t>Subpart name</t>
  </si>
  <si>
    <t>Element name</t>
  </si>
  <si>
    <t>Subpart number</t>
  </si>
  <si>
    <t>shorter</t>
  </si>
  <si>
    <t>longer</t>
  </si>
  <si>
    <t>Length</t>
  </si>
  <si>
    <t xml:space="preserve"> 2 x 4 lumber</t>
  </si>
  <si>
    <t>Misc</t>
  </si>
  <si>
    <t>Quantity</t>
  </si>
  <si>
    <t>3/4 Plywood</t>
  </si>
  <si>
    <t>Area</t>
  </si>
  <si>
    <t>Point</t>
  </si>
  <si>
    <t>1/2 Plywood</t>
  </si>
  <si>
    <t>Number of</t>
  </si>
  <si>
    <t>items:</t>
  </si>
  <si>
    <t>1/2 plywood</t>
  </si>
  <si>
    <t xml:space="preserve">square inches </t>
  </si>
  <si>
    <t>3/4 plywood</t>
  </si>
  <si>
    <t>2x4</t>
  </si>
  <si>
    <t>inches</t>
  </si>
  <si>
    <t>Sheets</t>
  </si>
  <si>
    <t>(with no waste!)</t>
  </si>
  <si>
    <t>8 foot lengths</t>
  </si>
  <si>
    <t>Airship</t>
  </si>
  <si>
    <t>Sparta-997</t>
  </si>
  <si>
    <t>Outer Support</t>
  </si>
  <si>
    <t>Rail Diagonal</t>
  </si>
  <si>
    <t>Skirt</t>
  </si>
  <si>
    <t>Plain Railing cover</t>
  </si>
  <si>
    <t>Rotor poles</t>
  </si>
  <si>
    <t>Rotors</t>
  </si>
  <si>
    <t>Swirl</t>
  </si>
  <si>
    <t>Reflective tape</t>
  </si>
  <si>
    <t>Label</t>
  </si>
  <si>
    <t>Formatting</t>
  </si>
  <si>
    <t>Fill 1:</t>
  </si>
  <si>
    <t>Fill 2:</t>
  </si>
  <si>
    <t>(notes)</t>
  </si>
  <si>
    <t>Fenestrated Railing Cover</t>
  </si>
  <si>
    <t>Gateway Railing cover</t>
  </si>
  <si>
    <t>Divider Base</t>
  </si>
  <si>
    <t>Four poles for rotors:  Three pinwheel rotor poles are 54 1/4 in above rail. Swirl rotor STARTS 29 inches above steam tank, but no specification how long swirl is.  Ideally have matching pole / pipe material, so poles can be stick into pipe sockets.</t>
  </si>
  <si>
    <t>5/8 dowel, 2 1/2 inches long, with stepoff to fit in spring - Make 4!</t>
  </si>
  <si>
    <t>1/4" hardboard, 3 inches long, barbed shape.  Make multiple pins to allow for replacements.</t>
  </si>
  <si>
    <t xml:space="preserve">1/4" red or blue HDPE, 28 x 32, make 3.  See FIRST drawing. </t>
  </si>
  <si>
    <t>3M 8830 Scotchlite Reflective Material (silver)</t>
  </si>
  <si>
    <t>Base Single Stretcher</t>
  </si>
  <si>
    <t>Base Double Stretcher</t>
  </si>
  <si>
    <t>Steam Tank Skin</t>
  </si>
  <si>
    <t>Fill 3:</t>
  </si>
  <si>
    <t>Fill 4:</t>
  </si>
  <si>
    <t>Fill 5:</t>
  </si>
  <si>
    <t>Deck Single Stretcher</t>
  </si>
  <si>
    <t>Deck Double Stretcher</t>
  </si>
  <si>
    <t>Staircase Side</t>
  </si>
  <si>
    <t>Stair Backer Board</t>
  </si>
  <si>
    <t>Divider</t>
  </si>
  <si>
    <t>Divider Brace</t>
  </si>
  <si>
    <t>Deck Cover</t>
  </si>
  <si>
    <t>2x4 board</t>
  </si>
  <si>
    <t/>
  </si>
  <si>
    <t>Misc Item</t>
  </si>
  <si>
    <t>Legend:</t>
  </si>
  <si>
    <t>Skip Title</t>
  </si>
  <si>
    <t>Scale</t>
  </si>
  <si>
    <t>Rope Retainer</t>
  </si>
  <si>
    <t>After supervising our team's field construction for the last two years, I developed this spreadsheet to ease the coordination of multiple volunteers and smoth the process of building the field pieces.</t>
  </si>
  <si>
    <t xml:space="preserve">The spreadsheet calculates totals of the number of pieces and the amount of material used.  </t>
  </si>
  <si>
    <t>As volunteers are measuring, cutting and preparing pieces, a label is attached to each piece.  This makes the assembly process much smoother!</t>
  </si>
  <si>
    <t>The first sheet contains the "master list" with the totals for materials.</t>
  </si>
  <si>
    <t xml:space="preserve">  - Eddie Frothingham</t>
  </si>
  <si>
    <t>Team 997  Spartans</t>
  </si>
  <si>
    <t>Corvallis, Oregon</t>
  </si>
  <si>
    <t>January 2017</t>
  </si>
  <si>
    <t xml:space="preserve">FIRST Steamworks Airship Parts Spreadsheet </t>
  </si>
  <si>
    <t>Part number</t>
  </si>
  <si>
    <t>Spring</t>
  </si>
  <si>
    <t xml:space="preserve"> </t>
  </si>
  <si>
    <t>Steam Tank Upper Pillar</t>
  </si>
  <si>
    <t>Chopsaw</t>
  </si>
  <si>
    <t>Table Saw</t>
  </si>
  <si>
    <t>Rip</t>
  </si>
  <si>
    <t>Crosscut</t>
  </si>
  <si>
    <t>Bandsaw</t>
  </si>
  <si>
    <t xml:space="preserve">Handheld </t>
  </si>
  <si>
    <t>Drill</t>
  </si>
  <si>
    <t xml:space="preserve">Drill </t>
  </si>
  <si>
    <t>Press</t>
  </si>
  <si>
    <t>Air Nailer</t>
  </si>
  <si>
    <t>Router</t>
  </si>
  <si>
    <t>Y</t>
  </si>
  <si>
    <t xml:space="preserve">Other </t>
  </si>
  <si>
    <t>(name)</t>
  </si>
  <si>
    <t>Sander</t>
  </si>
  <si>
    <t>Tools</t>
  </si>
  <si>
    <t>Materials</t>
  </si>
  <si>
    <t>Piece</t>
  </si>
  <si>
    <t>Line number</t>
  </si>
  <si>
    <t>Steam Tank Lower Pillar</t>
  </si>
  <si>
    <t>Upper Disk</t>
  </si>
  <si>
    <t>Lower Disk</t>
  </si>
  <si>
    <t>Foam</t>
  </si>
  <si>
    <t>Spray Adhesive</t>
  </si>
  <si>
    <t>Also used for rotor</t>
  </si>
  <si>
    <t>Small Dowels</t>
  </si>
  <si>
    <t>1/4 inch dowels to suspend swirl</t>
  </si>
  <si>
    <t>No explicit instructions - likely sewn from stiff material? Build up from poster board?</t>
  </si>
  <si>
    <t>Poster Board</t>
  </si>
  <si>
    <t>Several sheets in different colors to cover rotors, swirl and cogs</t>
  </si>
  <si>
    <t>Lights / bells / sirens</t>
  </si>
  <si>
    <t>Whatever a roboticist prefers</t>
  </si>
  <si>
    <t>1/4 - 20 Carriage bolts</t>
  </si>
  <si>
    <t>1/4 - 20 Hex Bolts</t>
  </si>
  <si>
    <t>1/4 - 20 T-Nuts</t>
  </si>
  <si>
    <t>Washerhead screws</t>
  </si>
  <si>
    <t>Deck screws</t>
  </si>
  <si>
    <t>MDF 3/4 inch</t>
  </si>
  <si>
    <t xml:space="preserve">Use 3/4 MDF for making templates and Triangles to check layout.  One 2 x 4 foot sheet is probably enough. </t>
  </si>
  <si>
    <t>Use 1/2 inch MDF for making Drilling / marking templates. Buy two 2 x 4 foot sheets.</t>
  </si>
  <si>
    <t>MDF 1/2 inch</t>
  </si>
  <si>
    <t>5/16 dowel</t>
  </si>
  <si>
    <t>Use to make "Goof Plugs" to correct drilling errors.</t>
  </si>
  <si>
    <t>Stapler</t>
  </si>
  <si>
    <t>Bottom Stair Tread</t>
  </si>
  <si>
    <t>Top Stair Tread</t>
  </si>
  <si>
    <t>Bottom Stair Kick</t>
  </si>
  <si>
    <t>Top Stair Kick</t>
  </si>
  <si>
    <t>Divider Glue Block</t>
  </si>
  <si>
    <t>y</t>
  </si>
  <si>
    <t>Upper Rail Gate Plate</t>
  </si>
  <si>
    <t>Rotor Holder</t>
  </si>
  <si>
    <t>Each individual piece is assigned a number and tallied up according to material - 1/2 inch plywood, 3/4 inch plywood, 2/4 lumber, or miscellaneous.</t>
  </si>
  <si>
    <t>Gears</t>
  </si>
  <si>
    <t>Upper Rail Plain Plate</t>
  </si>
  <si>
    <t>Lower Rail Plain Plate</t>
  </si>
  <si>
    <t>Upper Rail Davit Plate</t>
  </si>
  <si>
    <t>Lower Rail Davit Plate</t>
  </si>
  <si>
    <t>Lower Rail Gate Plate</t>
  </si>
  <si>
    <t>Jigsaw</t>
  </si>
  <si>
    <t>3/4 Dowel, 2 inches</t>
  </si>
  <si>
    <t>3/4 dowels, 2 3/4 inches each</t>
  </si>
  <si>
    <t>Switches</t>
  </si>
  <si>
    <t>Switches to register disc movement</t>
  </si>
  <si>
    <t>3/4 inch dowel, cut into 6 lengths of 2 inches each, ends slightly rounded</t>
  </si>
  <si>
    <t>Gear Dowels</t>
  </si>
  <si>
    <t>7/8 dowel, cut into pieces 1 1/2 lnches long, ends slightly rounded</t>
  </si>
  <si>
    <t>Use scrap plywood to make plywood gears.</t>
  </si>
  <si>
    <t>Davit Brace</t>
  </si>
  <si>
    <t>Davit Brace Extender</t>
  </si>
  <si>
    <t>Davit Upper Bracket</t>
  </si>
  <si>
    <t>Davit Lower Bracket</t>
  </si>
  <si>
    <t>Not to scale</t>
  </si>
  <si>
    <t>Gear Lifter Frame</t>
  </si>
  <si>
    <t>Gear Lifter Body</t>
  </si>
  <si>
    <t>Tapered Inner Track</t>
  </si>
  <si>
    <t>Straight Outer Track</t>
  </si>
  <si>
    <t>Gear Lifter Glue Block</t>
  </si>
  <si>
    <t>Not to Scale</t>
  </si>
  <si>
    <t>Spring Holder Dowel</t>
  </si>
  <si>
    <t>Gear Lifter Alignment Dowels</t>
  </si>
  <si>
    <t>Deck Hex Plate</t>
  </si>
  <si>
    <t>Base Hex Plate</t>
  </si>
  <si>
    <t>Hex Plate Alignment Dowel</t>
  </si>
  <si>
    <t>Steam Tank Gear Bracket</t>
  </si>
  <si>
    <t>Davit Strut</t>
  </si>
  <si>
    <t>Disc Dowel</t>
  </si>
  <si>
    <t>1 1/2 inch thick foam - or build up from thinner foam</t>
  </si>
  <si>
    <t>Tapered Spacer Strip</t>
  </si>
  <si>
    <t>Catch Spacer Strip</t>
  </si>
  <si>
    <t>Extra Spacing Strips</t>
  </si>
  <si>
    <t>Sc 1 in = 1 ft</t>
  </si>
  <si>
    <t>Temp Quant</t>
  </si>
  <si>
    <t>Stretcher Support Brace</t>
  </si>
  <si>
    <t>Railing Glue Block</t>
  </si>
  <si>
    <t>See the accompanying PDF plans for more details.</t>
  </si>
  <si>
    <t xml:space="preserve">If dimensions on the labels or spreadsheet differ from the plans, the plans are correct. </t>
  </si>
  <si>
    <t>A label is generated for each piece of wood, specifying part number, size, material and tools needed.  (Some minor pieces do not receive individual lables, just one label for a collection, ie of dowels or glue blocks.)</t>
  </si>
  <si>
    <t xml:space="preserve">The "Labels" sheets print labels formatted to fit on 4 x 1 inch labels, arranged 20 / page.  (Avery 5161, Avery 8161 or similar). </t>
  </si>
  <si>
    <t>Good luck!  Please post any questions or successes on Chief Delphi.</t>
  </si>
  <si>
    <t>Tank Cover Hex Plate</t>
  </si>
  <si>
    <t>Tank Upper Hex Plate</t>
  </si>
  <si>
    <t>Tank Lower Hex Plate</t>
  </si>
  <si>
    <t>Sc 1 in = 1/2 ft</t>
  </si>
  <si>
    <t>Not To Scale</t>
  </si>
  <si>
    <t>First Robotics Field, 2017 Steamworks</t>
  </si>
  <si>
    <t>Airship Parts</t>
  </si>
  <si>
    <t xml:space="preserve">Sparta-997-1  -  1 Airship Steam Tank Upper Pillar:                             2x4 board, 71 1/2  long                                                         Tools: Chopsaw Table Saw (Rip)                                                   </t>
  </si>
  <si>
    <t xml:space="preserve">Sparta-997-1--2 Airship Steam Tank Upper Pillar:                                2x4 board, 71 1/2  long                                                         Tools: Chopsaw Table Saw (Rip)                                                   </t>
  </si>
  <si>
    <t xml:space="preserve">Sparta-997-1--3 Airship Steam Tank Upper Pillar:                                2x4 board, 71 1/2  long                                                         Tools: Chopsaw Table Saw (Rip)                                                   </t>
  </si>
  <si>
    <t xml:space="preserve">Sparta-997-1--4 Airship Steam Tank Upper Pillar:                                2x4 board, 71 1/2  long                                                         Tools: Chopsaw Table Saw (Rip)                                                   </t>
  </si>
  <si>
    <t xml:space="preserve">Sparta-997-1--5 Airship Steam Tank Upper Pillar:                                2x4 board, 71 1/2  long                                                         Tools: Chopsaw Table Saw (Rip)                                                   </t>
  </si>
  <si>
    <t xml:space="preserve">Sparta-997-1--6 Airship Steam Tank Upper Pillar:                                2x4 board, 71 1/2  long                                                         Tools: Chopsaw Table Saw (Rip)                                                   </t>
  </si>
  <si>
    <t xml:space="preserve">Sparta-997-2--1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</si>
  <si>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Sparta-997-2--2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</si>
  <si>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Sparta-997-2--3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</si>
  <si>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Sparta-997-2--4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</si>
  <si>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Sparta-997-2--5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</si>
  <si>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Sparta-997-2--6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</si>
  <si>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Sparta-997-2--7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</si>
  <si>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Sparta-997-2--8 Airship Steam Tank Lower Pillar:                                2x4 board, 36 1/4  long                                                         Tools: Chopsaw Table Saw (Rip) Handheld Drill                                    </t>
  </si>
  <si>
    <t xml:space="preserve">Sparta-997-3--1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</si>
  <si>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Sparta-997-3--2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</si>
  <si>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Sparta-997-3--3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</si>
  <si>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Sparta-997-3--4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</si>
  <si>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Sparta-997-3--5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</si>
  <si>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Sparta-997-3--6 Airship Steam Tank Skin:                                        1/2 Plywood, 12      x 72                                                       Tools: Handheld Drill                                                           </t>
  </si>
  <si>
    <t xml:space="preserve">Sparta-997-4--1 Airship Steam Tank Gear Bracket:                                3/4 plywood 4      x 15                                                         Tools: Table Saw (Crosscut) Handheld Drill                                      </t>
  </si>
  <si>
    <t xml:space="preserve">Sparta-997-5--1 Airship Tank Cover Hex Plate:                                   1/2 Plywood, 20      x 25                                                       Tools: Table Saw (Rip) Bandsaw Handheld Drill Drill Press Nailer                 </t>
  </si>
  <si>
    <t xml:space="preserve">Sparta-997-6--1 Airship Tank Upper Hex Plate:                                   3/4 plywood 20      x 25                                                        Tools: Table Saw (Rip) Bandsaw Handheld Drill Drill Press Nailer                 </t>
  </si>
  <si>
    <t xml:space="preserve">Sparta-997-7--1 Airship Tank Lower Hex Plate:                                   3/4 plywood 20      x 25                                                        Tools: Table Saw (Rip) Bandsaw Handheld Drill Drill Press Nailer                 </t>
  </si>
  <si>
    <t xml:space="preserve">Sparta-997-8--1 Airship Deck Hex Plate:                                         3/4 plywood 20      x 25                                                        Tools: Table Saw (Rip) Bandsaw Handheld Drill Drill Press Nailer                 </t>
  </si>
  <si>
    <t xml:space="preserve">Sparta-997-9--1 Airship Base Hex Plate:                                         3/4 plywood 20      x 25                                                        Tools: Table Saw (Rip) Bandsaw Handheld Drill Drill Press Nailer                 </t>
  </si>
  <si>
    <t>Sparta-997-10--1 Airship Hex Plate Alignment Dowel:                             Tools:                                                                          3/4 Dowel, 2 inches</t>
  </si>
  <si>
    <t xml:space="preserve">Sparta-997-11--1 Airship Base Single Stretcher:                                 2x4 board, 33 9/16 long                                                         Tools: Chopsaw Handheld Drill                                                   </t>
  </si>
  <si>
    <t xml:space="preserve">Sparta-997-11--2 Airship Base Single Stretcher:                                 2x4 board, 33 9/16 long                                                         Tools: Chopsaw Handheld Drill                                                   </t>
  </si>
  <si>
    <t xml:space="preserve">Sparta-997-11--3 Airship Base Single Stretcher:                                 2x4 board, 33 9/16 long                                                         Tools: Chopsaw Handheld Drill                                                   </t>
  </si>
  <si>
    <t xml:space="preserve">Sparta-997-11--4 Airship Base Single Stretcher:                                 2x4 board, 33 9/16 long                                                         Tools: Chopsaw Handheld Drill                                                   </t>
  </si>
  <si>
    <t xml:space="preserve">Sparta-997-12--1 Airship Base Double Stretcher:                                 2x4 board, 79 1/4  long                                                         Tools: Chopsaw Handheld Drill                                                   </t>
  </si>
  <si>
    <t xml:space="preserve">Sparta-997-12--2 Airship Base Double Stretcher:                                 2x4 board, 79 1/4  long                                                         Tools: Chopsaw Handheld Drill                                                   </t>
  </si>
  <si>
    <t xml:space="preserve">Sparta-997-13--1 Airship Deck Single Stretcher:                                 2x4 board, 33 9/16 long                                                         Tools: Chopsaw Handheld Drill                                                   </t>
  </si>
  <si>
    <t xml:space="preserve">Sparta-997-13--2 Airship Deck Single Stretcher:                                 2x4 board, 33 9/16 long                                                         Tools: Chopsaw Handheld Drill                                                   </t>
  </si>
  <si>
    <t xml:space="preserve">Sparta-997-13--3 Airship Deck Single Stretcher:                                 2x4 board, 33 9/16 long                                                         Tools: Chopsaw Handheld Drill                                                   </t>
  </si>
  <si>
    <t xml:space="preserve">Sparta-997-13--4 Airship Deck Single Stretcher:                                 2x4 board, 33 9/16 long                                                         Tools: Chopsaw Handheld Drill                                                   </t>
  </si>
  <si>
    <t xml:space="preserve">Sparta-997-14--1 Airship Deck Double Stretcher:                                 2x4 board, 79 1/4  long                                                         Tools: Chopsaw Handheld Drill                                                   </t>
  </si>
  <si>
    <t xml:space="preserve">Sparta-997-14--2 Airship Deck Double Stretcher:                                 2x4 board, 79 1/4  long                                                         Tools: Chopsaw Handheld Drill                                                   </t>
  </si>
  <si>
    <t xml:space="preserve">Sparta-997-15--1 Airship Stretcher Support Brace:                               2x4 board, 18      long                                                         Tools: Chopsaw                                                                  </t>
  </si>
  <si>
    <t xml:space="preserve">Sparta-997-16--1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</si>
  <si>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Sparta-997-16--2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</si>
  <si>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Sparta-997-16--3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</si>
  <si>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Sparta-997-16--4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</si>
  <si>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Sparta-997-16--5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</si>
  <si>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Sparta-997-16--6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</si>
  <si>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Sparta-997-16--7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</si>
  <si>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Sparta-997-16--8 Airship Outer Support:                                         2x4 board, 35 3/4  long                                                         Tools: Chopsaw Table Saw (Rip) Handheld Drill                                   </t>
  </si>
  <si>
    <t xml:space="preserve">Sparta-997-17--1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</si>
  <si>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Sparta-997-17--2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</si>
  <si>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Sparta-997-17--3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</si>
  <si>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Sparta-997-17--4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</si>
  <si>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Sparta-997-17--5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</si>
  <si>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Sparta-997-17--6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</si>
  <si>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Sparta-997-17--7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</si>
  <si>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Sparta-997-17--8 Airship Rail Diagonal:                                         2x4 board, 85      long                                                         Tools: Chopsaw Handheld Drill                                                   </t>
  </si>
  <si>
    <t xml:space="preserve">Sparta-997-18--1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</si>
  <si>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Sparta-997-18--2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</si>
  <si>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Sparta-997-18--3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</si>
  <si>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Sparta-997-18--4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</si>
  <si>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Sparta-997-18--5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</si>
  <si>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Sparta-997-18--6 Airship Skirt:                                                 3/4 plywood 35 3/4  x 40 3/4                                                    Tools: Table Saw (Rip) Bandsaw Handheld Drill Router                            </t>
  </si>
  <si>
    <t xml:space="preserve">Sparta-997-19--1 Airship Plain Railing cover:                                   1/2 Plywood, 43      x 51 1/2                                                   Tools: Table Saw (Rip) Bandsaw Handheld Drill                                   </t>
  </si>
  <si>
    <t xml:space="preserve">Sparta-997-19--2 Airship Plain Railing cover:                                   1/2 Plywood, 43      x 51 1/2                                                   Tools: Table Saw (Rip) Bandsaw Handheld Drill                                   </t>
  </si>
  <si>
    <t xml:space="preserve">Sparta-997-20--1 Airship Fenestrated Railing Cover:                             1/2 Plywood, 43      x 51 1/2                                                   Tools: Table Saw (Rip) Bandsaw Handheld Drill                                   </t>
  </si>
  <si>
    <t xml:space="preserve">Sparta-997-20--2 Airship Fenestrated Railing Cover:                             1/2 Plywood, 43      x 51 1/2                                                   Tools: Table Saw (Rip) Bandsaw Handheld Drill                                   </t>
  </si>
  <si>
    <t xml:space="preserve">Sparta-997-20--3 Airship Fenestrated Railing Cover:                             1/2 Plywood, 43      x 51 1/2                                                   Tools: Table Saw (Rip) Bandsaw Handheld Drill                                   </t>
  </si>
  <si>
    <t xml:space="preserve">Sparta-997-21--1 Airship Gateway Railing cover:                                 1/2 Plywood, 14 3/4  x 43                                                       Tools: Table Saw (Rip) Bandsaw Handheld Drill                                   </t>
  </si>
  <si>
    <t xml:space="preserve">Sparta-997-21--2 Airship Gateway Railing cover:                                 1/2 Plywood, 14 3/4  x 43                                                       Tools: Table Saw (Rip) Bandsaw Handheld Drill                                   </t>
  </si>
  <si>
    <t xml:space="preserve">Sparta-997-22--1 Airship Staircase Side:                                        3/4 plywood 20      x 23 5/8                                                    Tools: Table Saw (Rip) Table Saw (Crosscut) Bandsaw                             </t>
  </si>
  <si>
    <t xml:space="preserve">Sparta-997-22--2 Airship Staircase Side:                                        3/4 plywood 20      x 23 5/8                                                    Tools: Table Saw (Rip) Table Saw (Crosscut) Bandsaw                             </t>
  </si>
  <si>
    <t xml:space="preserve">Sparta-997-23--1 Airship Bottom Stair Tread:                                    3/4 plywood 10 1/2  x 28                                                        Tools: Table Saw (Rip) Table Saw (Crosscut)                                     </t>
  </si>
  <si>
    <t xml:space="preserve">Sparta-997-24--1 Airship Top Stair Tread:                                       3/4 plywood 10 1/2  x 28                                                        Tools: Table Saw (Rip) Table Saw (Crosscut)                                     </t>
  </si>
  <si>
    <t xml:space="preserve">Sparta-997-25--1 Airship Bottom Stair Kick:                                     3/4 plywood 11 7/16 x 25 1/2                                                    Tools: Table Saw (Rip) Table Saw (Crosscut)                                     </t>
  </si>
  <si>
    <t xml:space="preserve">Sparta-997-26--1 Airship Top Stair Kick:                                        3/4 plywood 12 13/16 x 25 1/2                                                   Tools: Table Saw (Rip) Table Saw (Crosscut)                                     </t>
  </si>
  <si>
    <t xml:space="preserve">Sparta-997-27--1 Airship Stair Backer Board:                                    3/4 plywood 33      x 36 1/2                                                    Tools: Table Saw (Rip) Table Saw (Crosscut)                                     </t>
  </si>
  <si>
    <t xml:space="preserve">Sparta-997-28--1 Airship Divider:                                               3/4 plywood 12      x 24                                                        Tools: Table Saw (Rip) Table Saw (Crosscut) Bandsaw                             </t>
  </si>
  <si>
    <t xml:space="preserve">Sparta-997-28--2 Airship Divider:                                               3/4 plywood 12      x 24                                                        Tools: Table Saw (Rip) Table Saw (Crosscut) Bandsaw                             </t>
  </si>
  <si>
    <t xml:space="preserve">Sparta-997-29--1 Airship Divider Base:                                          3/4 plywood 6      x 26                                                         Tools: Table Saw (Rip) Table Saw (Crosscut) Bandsaw                             </t>
  </si>
  <si>
    <t xml:space="preserve">Sparta-997-29--2 Airship Divider Base:                                          3/4 plywood 6      x 26                                                         Tools: Table Saw (Rip) Table Saw (Crosscut) Bandsaw                             </t>
  </si>
  <si>
    <t xml:space="preserve">Sparta-997-30--1 Airship Divider Brace:                                         3/4 plywood 5      x 12                                                         Tools: Table Saw (Rip) Table Saw (Crosscut)                                     </t>
  </si>
  <si>
    <t xml:space="preserve">Sparta-997-30--2 Airship Divider Brace:                                         3/4 plywood 5      x 12                                                         Tools: Table Saw (Rip) Table Saw (Crosscut)                                     </t>
  </si>
  <si>
    <t xml:space="preserve">Sparta-997-30--3 Airship Divider Brace:                                         3/4 plywood 5      x 12                                                         Tools: Table Saw (Rip) Table Saw (Crosscut)                                     </t>
  </si>
  <si>
    <t xml:space="preserve">Sparta-997-30--4 Airship Divider Brace:                                         3/4 plywood 5      x 12                                                         Tools: Table Saw (Rip) Table Saw (Crosscut)                                     </t>
  </si>
  <si>
    <t xml:space="preserve">Sparta-997-31--1 Airship Divider Glue Block:                                    2x4 board, 24      long                                                         Tools: Chopsaw Table Saw (Rip) Handheld Drill                                   </t>
  </si>
  <si>
    <t xml:space="preserve">Sparta-997-32--1 Airship Deck Cover:                                            3/4 plywood 48      x 96                                                        Tools: Table Saw (Rip) Handheld Drill Router Jigsaw                             </t>
  </si>
  <si>
    <t xml:space="preserve">Sparta-997-33--1 Airship Deck Cover:                                            3/4 plywood 48      x 96                                                        Tools: Table Saw (Rip) Handheld Drill Router Jigsaw                             </t>
  </si>
  <si>
    <t xml:space="preserve">Sparta-997-34--1 Airship Upper Rail Davit Plate:                                3/4 plywood 21      x 66                                                        Tools: Table Saw (Rip) Bandsaw Nailer Router                                    </t>
  </si>
  <si>
    <t xml:space="preserve">Sparta-997-34--2 Airship Upper Rail Davit Plate:                                3/4 plywood 21      x 66                                                        Tools: Table Saw (Rip) Bandsaw Nailer Router                                    </t>
  </si>
  <si>
    <t xml:space="preserve">Sparta-997-34--3 Airship Upper Rail Davit Plate:                                3/4 plywood 21      x 66                                                        Tools: Table Saw (Rip) Bandsaw Nailer Router                                    </t>
  </si>
  <si>
    <t xml:space="preserve">Sparta-997-35--1 Airship Upper Rail Plain Plate:                                3/4 plywood 6      x 42 1/4                                                     Tools: Table Saw (Rip) Bandsaw Nailer Router                                    </t>
  </si>
  <si>
    <t xml:space="preserve">Sparta-997-35--2 Airship Upper Rail Plain Plate:                                3/4 plywood 6      x 42 1/4                                                     Tools: Table Saw (Rip) Bandsaw Nailer Router                                    </t>
  </si>
  <si>
    <t xml:space="preserve">Sparta-997-36--1 Airship Upper Rail Gate Plate:                                 3/4 plywood 6      x 10 1/8                                                     Tools: Table Saw (Rip) Bandsaw Nailer Router                                    </t>
  </si>
  <si>
    <t xml:space="preserve">Sparta-997-36--2 Airship Upper Rail Gate Plate:                                 3/4 plywood 6      x 10 1/8                                                     Tools: Table Saw (Rip) Bandsaw Nailer Router                                    </t>
  </si>
  <si>
    <t xml:space="preserve">Sparta-997-37--1 Airship Lower Rail Davit Plate:                                3/4 plywood 17      x 56 1/2                                                    Tools: Table Saw (Rip) Bandsaw Nailer Router                                    </t>
  </si>
  <si>
    <t xml:space="preserve">Sparta-997-37--2 Airship Lower Rail Davit Plate:                                3/4 plywood 17      x 56 1/2                                                    Tools: Table Saw (Rip) Bandsaw Nailer Router                                    </t>
  </si>
  <si>
    <t xml:space="preserve">Sparta-997-37--3 Airship Lower Rail Davit Plate:                                3/4 plywood 17      x 56 1/2                                                    Tools: Table Saw (Rip) Bandsaw Nailer Router                                    </t>
  </si>
  <si>
    <t xml:space="preserve">Sparta-997-38--1 Airship Lower Rail Plain Plate:                                3/4 plywood 6      x 55 5/8                                                     Tools: Table Saw (Rip) Bandsaw Nailer Router                                    </t>
  </si>
  <si>
    <t xml:space="preserve">Sparta-997-38--2 Airship Lower Rail Plain Plate:                                3/4 plywood 6      x 55 5/8                                                     Tools: Table Saw (Rip) Bandsaw Nailer Router                                    </t>
  </si>
  <si>
    <t xml:space="preserve">Sparta-997-39--1 Airship Lower Rail Gate Plate:                                 3/4 plywood 6      x 17                                                         Tools: Table Saw (Rip) Bandsaw Nailer Router                                    </t>
  </si>
  <si>
    <t xml:space="preserve">Sparta-997-39--2 Airship Lower Rail Gate Plate:                                 3/4 plywood 6      x 17                                                         Tools: Table Saw (Rip) Bandsaw Nailer Router                                    </t>
  </si>
  <si>
    <t xml:space="preserve">Sparta-997-40--1 Airship Railing Glue Block:                                    2x4 board, 36      long                                                         Tools: Table Saw (Rip) Bandsaw Nailer Router                                    </t>
  </si>
  <si>
    <t xml:space="preserve">Sparta-997-41--1 Airship Rope Retainer:                                         3/4 plywood 11      x 12                                                        Tools: Table Saw (Rip) Drill Press Nailer                                       </t>
  </si>
  <si>
    <t xml:space="preserve">Sparta-997-41--2 Airship Rope Retainer:                                         3/4 plywood 11      x 12                                                        Tools: Table Saw (Rip) Drill Press Nailer                                       </t>
  </si>
  <si>
    <t xml:space="preserve">Sparta-997-41--3 Airship Rope Retainer:                                         3/4 plywood 11      x 12                                                        Tools: Table Saw (Rip) Drill Press Nailer                                       </t>
  </si>
  <si>
    <t>Sparta-997-42--1 Airship Reflective tape:                                       Tools: Table Saw (Rip) Drill Press Nailer                                       3M 8830 Scotchlite Reflective Material (silver)</t>
  </si>
  <si>
    <t xml:space="preserve">Sparta-997-43--1 Airship Davit Strut:                                           2x4 board, 45      long                                                         Tools: Chopsaw Bandsaw                                                          </t>
  </si>
  <si>
    <t xml:space="preserve">Sparta-997-44--1 Airship Upper Disk:                                            3/4 plywood 10      x 10                                                        Tools: Bandsaw Drill Press Stapler                                              </t>
  </si>
  <si>
    <t xml:space="preserve">Sparta-997-44--2 Airship Upper Disk:                                            3/4 plywood 10      x 10                                                        Tools: Bandsaw Drill Press Stapler                                              </t>
  </si>
  <si>
    <t xml:space="preserve">Sparta-997-44--3 Airship Upper Disk:                                            3/4 plywood 10      x 10                                                        Tools: Bandsaw Drill Press Stapler                                              </t>
  </si>
  <si>
    <t xml:space="preserve">Sparta-997-45--1 Airship Lower Disk:                                            3/4 plywood 10      x 10                                                        Tools: Bandsaw Drill Press Stapler                                              </t>
  </si>
  <si>
    <t xml:space="preserve">Sparta-997-45--2 Airship Lower Disk:                                            3/4 plywood 10      x 10                                                        Tools: Bandsaw Drill Press Stapler                                              </t>
  </si>
  <si>
    <t xml:space="preserve">Sparta-997-45--3 Airship Lower Disk:                                            3/4 plywood 10      x 10                                                        Tools: Bandsaw Drill Press Stapler                                              </t>
  </si>
  <si>
    <t>Sparta-997-46--1 Airship Disc Dowel:                                            Tools:                                                                          3/4 dowels, 2 3/4 inches each</t>
  </si>
  <si>
    <t>Sparta-997-47--1 Airship Switches:                                              Tools:                                                                          Switches to register disc movement</t>
  </si>
  <si>
    <t>Sparta-997-48--1 Airship Lights / bells / sirens:                               Tools:                                                                          Whatever a roboticist prefers</t>
  </si>
  <si>
    <t>Sparta-997-49--1 Airship Foam:                                                  Tools:                                                                          1 1/2 inch thick foam - or build up from thinner foam</t>
  </si>
  <si>
    <t>Sparta-997-50--1 Airship Spray Adhesive:                                        Tools:                                                                          Also used for rotor</t>
  </si>
  <si>
    <t xml:space="preserve">Sparta-997-51--1 Airship Davit Brace:                                           2x4 board, 17 1/4  long                                                         Tools: Chopsaw                                                                  </t>
  </si>
  <si>
    <t xml:space="preserve">Sparta-997-51--2 Airship Davit Brace:                                           2x4 board, 17 1/4  long                                                         Tools: Chopsaw                                                                  </t>
  </si>
  <si>
    <t xml:space="preserve">Sparta-997-52--1 Airship Davit Brace:                                           2x4 board, 17 1/4  long                                                         Tools: Chopsaw                                                                  </t>
  </si>
  <si>
    <t xml:space="preserve">Sparta-997-53--1 Airship Davit Brace Extender:                                  3/4 plywood 1 1/2  x 20 1/8                                                     Tools: Table Saw (Rip) Table Saw (Crosscut)                                     </t>
  </si>
  <si>
    <t xml:space="preserve">Sparta-997-53--2 Airship Davit Brace Extender:                                  3/4 plywood 1 1/2  x 20 1/8                                                     Tools: Table Saw (Rip) Table Saw (Crosscut)                                     </t>
  </si>
  <si>
    <t xml:space="preserve">Sparta-997-53--3 Airship Davit Brace Extender:                                  3/4 plywood 1 1/2  x 20 1/8                                                     Tools: Table Saw (Rip) Table Saw (Crosscut)                                     </t>
  </si>
  <si>
    <t xml:space="preserve">Sparta-997-54--1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</si>
  <si>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Sparta-997-54--2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</si>
  <si>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Sparta-997-54--3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</si>
  <si>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Sparta-997-54--4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</si>
  <si>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Sparta-997-54--5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</si>
  <si>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Sparta-997-55--1 Airship Davit Upper Bracket:                                   2x4 board, 12      long                                                         Tools: Chopsaw                                                                  </t>
  </si>
  <si>
    <t xml:space="preserve">Sparta-997-56--1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</si>
  <si>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Sparta-997-56--2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</si>
  <si>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Sparta-997-56--3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</si>
  <si>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Sparta-997-56--4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</si>
  <si>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Sparta-997-56--5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</si>
  <si>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Sparta-997-56--6 Airship Davit Lower Bracket:                                   2x4 board, 11 3/8  long                                                         Tools: Chopsaw                                                                  </t>
  </si>
  <si>
    <t xml:space="preserve">Sparta-997-57--1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</si>
  <si>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Sparta-997-57--2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</si>
  <si>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Sparta-997-57--3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</si>
  <si>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Sparta-997-57--4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</si>
  <si>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Sparta-997-57--5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</si>
  <si>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Sparta-997-57--6 Airship Gear Lifter Frame:                                     3/4 plywood 3 5/8  x 40                                                         Tools: Table Saw (Rip)                                                          </t>
  </si>
  <si>
    <t xml:space="preserve">Sparta-997-58--1 Airship Gear Lifter Body:                                      3/4 plywood 3 3/8  x 20 1/2                                                     Tools: Table Saw (Rip) Bandsaw                                                  </t>
  </si>
  <si>
    <t xml:space="preserve">Sparta-997-58--2 Airship Gear Lifter Body:                                      3/4 plywood 3 3/8  x 20 1/2                                                     Tools: Table Saw (Rip) Bandsaw                                                  </t>
  </si>
  <si>
    <t xml:space="preserve">Sparta-997-58--3 Airship Gear Lifter Body:                                      3/4 plywood 3 3/8  x 20 1/2                                                     Tools: Table Saw (Rip) Bandsaw                                                  </t>
  </si>
  <si>
    <t>Sparta-997-59--1 Airship Gear Lifter Alignment Dowels:                          Tools:                                                                          3/4 inch dowel, cut into 6 lengths of 2 inches each, ends slightly rounded</t>
  </si>
  <si>
    <t xml:space="preserve">Sparta-997-60--1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</si>
  <si>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Sparta-997-60--2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</si>
  <si>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Sparta-997-60--3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</si>
  <si>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Sparta-997-60--4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</si>
  <si>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Sparta-997-60--5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</si>
  <si>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Sparta-997-60--6 Airship Tapered Inner Track:                                   3/4 plywood 1 1/4  x 40                                                         Tools: Table Saw (Rip) Bandsaw                                                  </t>
  </si>
  <si>
    <t xml:space="preserve">Sparta-997-61--1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</si>
  <si>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Sparta-997-61--2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</si>
  <si>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Sparta-997-61--3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</si>
  <si>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Sparta-997-61--4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</si>
  <si>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Sparta-997-61--5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</si>
  <si>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Sparta-997-61--6 Airship Straight Outer Track:                                  3/4 plywood 1 1/4  x 40                                                         Tools: Table Saw (Rip)                                                          </t>
  </si>
  <si>
    <t xml:space="preserve">Sparta-997-62--1 Airship Tapered Spacer Strip:                                  3/4 plywood  7/8  x 36                                                          Tools: Table Saw (Rip) Bandsaw                                                  </t>
  </si>
  <si>
    <t xml:space="preserve">Sparta-997-63--1 Airship Catch Spacer Strip:                                    3/4 plywood  7/8  x 3                                                           Tools: Table Saw (Rip) Bandsaw                                                  </t>
  </si>
  <si>
    <t xml:space="preserve">Sparta-997-64--1 Airship Extra Spacing Strips:                                  3/4 plywood  7/8  x 36                                                          Tools: Table Saw (Rip) Bandsaw                                                  </t>
  </si>
  <si>
    <t xml:space="preserve">Sparta-997-65--1 Airship Gear Lifter Glue Block:                                2x4 board, 36      long                                                         Tools: Table Saw (Rip)                                                          </t>
  </si>
  <si>
    <t>Sparta-997-66--1 Airship Spring:                                                Tools:                                                                          Spring</t>
  </si>
  <si>
    <t>Sparta-997-67--1 Airship Spring Holder Dowel:                                   Tools:                                                                          5/8 dowel, 2 1/2 inches long, with stepoff to fit in spring - Make 4!</t>
  </si>
  <si>
    <t>Sparta-997-68--1 Airship Point:                                                 Tools: Bandsaw                                                                  1/4" hardboard, 3 inches long, barbed shape.  Make multiple pins to allow for replacements.</t>
  </si>
  <si>
    <t xml:space="preserve">Sparta-997-69--1 Airship Rotor Holder:                                          3/4 plywood 6      x 24                                                         Tools: Bandsaw Drill Press Nailer                                               </t>
  </si>
  <si>
    <t xml:space="preserve">Sparta-997-69--2 Airship Rotor Holder:                                          3/4 plywood 6      x 24                                                         Tools: Bandsaw Drill Press Nailer                                               </t>
  </si>
  <si>
    <t xml:space="preserve">Sparta-997-69--3 Airship Rotor Holder:                                          3/4 plywood 6      x 24                                                         Tools: Bandsaw Drill Press Nailer                                               </t>
  </si>
  <si>
    <t>Sparta-997-70--1 Airship Rotor poles:                                           Tools:                                                                          Four poles for rotors:  Three pinwheel rotor poles are 54 1/4 in above rail. Swirl rotor STARTS 29 inches above steam tank, but no specification how long swirl is.  Ideally have matching pole / pipe material, so poles can be stick into pipe sockets.</t>
  </si>
  <si>
    <t xml:space="preserve">Sparta-997-71--1 Airship Rotors:                                                Tools: Bandsaw Sander                                                           1/4" red or blue HDPE, 28 x 32, make 3.  See FIRST drawing. </t>
  </si>
  <si>
    <t>Sparta-997-72--1 Airship Swirl:                                                 Tools:                                                                          No explicit instructions - likely sewn from stiff material? Build up from poster board?</t>
  </si>
  <si>
    <t>Sparta-997-73--1 Airship Small Dowels:                                          Tools: Table Saw (Rip) Bandsaw Handheld Drill Router                            1/4 inch dowels to suspend swirl</t>
  </si>
  <si>
    <t>Sparta-997-74--1 Airship Poster Board:                                          Tools: Table Saw (Rip) Bandsaw Handheld Drill Router                            Several sheets in different colors to cover rotors, swirl and cogs</t>
  </si>
  <si>
    <t>Sparta-997-75--1 Airship Gear Dowels:                                           Tools: Bandsaw                                                                  7/8 dowel, cut into pieces 1 1/2 lnches long, ends slightly rounded</t>
  </si>
  <si>
    <t>Sparta-997-76--1 Airship Gears:                                                 Tools: Table Saw (Rip) Bandsaw Drill Press Nailer                               Use scrap plywood to make plywood gears.</t>
  </si>
  <si>
    <t xml:space="preserve">Sparta-997-77--1 Airship MDF 3/4 inch:                                          Tools:                                                                          Use 3/4 MDF for making templates and Triangles to check layout.  One 2 x 4 foot sheet is probably enough. </t>
  </si>
  <si>
    <t>Sparta-997-78--1 Airship MDF 1/2 inch:                                          Tools:                                                                          Use 1/2 inch MDF for making Drilling / marking templates. Buy two 2 x 4 foot sheets.</t>
  </si>
  <si>
    <t>Sparta-997-79--1 Airship 5/16 dowel:                                            Tools:                                                                          Use to make "Goof Plugs" to correct drilling errors.</t>
  </si>
  <si>
    <t xml:space="preserve">Sparta-997-80--1 Airship 1/4 - 20 Carriage bolts:                               Tools:                                                                          </t>
  </si>
  <si>
    <t xml:space="preserve">Sparta-997-81--1 Airship 1/4 - 20 Hex Bolts:                                    Tools:                                                                          </t>
  </si>
  <si>
    <t xml:space="preserve">Sparta-997-82--1 Airship 1/4 - 20 T-Nuts:                                       Tools:                                                                          </t>
  </si>
  <si>
    <t xml:space="preserve">Sparta-997-83--1 Airship Washerhead screws:                                     Tools:                                                                          </t>
  </si>
  <si>
    <t xml:space="preserve">Sparta-997-84--1 Airship Deck screws:                                           Tools:                                                                          </t>
  </si>
  <si>
    <t>Table Saw (Rip)</t>
  </si>
  <si>
    <t>Table Saw (Crosscut)</t>
  </si>
  <si>
    <t>Drill Press</t>
  </si>
  <si>
    <t>Nailer</t>
  </si>
  <si>
    <t>Depending on how you want to organize things, the labels can be arranged by part number or by material.</t>
  </si>
  <si>
    <t>The lists are sorted by Part Number or by Material.  There is an additional list by tool used - note parts are listed multiple times for different tools on this list!</t>
  </si>
  <si>
    <t xml:space="preserve">The "List" sheets print lists which can be used to check off parts as they are completed. </t>
  </si>
  <si>
    <t>This spreadsheet list parts to construct a full-sized Airship with Gear Lifters, Davits, a Steam Tank, etc.</t>
  </si>
  <si>
    <t xml:space="preserve">Sparta-997-43--2 Airship Davit Strut:                                           2x4 board, 56      long                                                         Tools: Chopsaw Bandsaw                                                          </t>
  </si>
  <si>
    <t xml:space="preserve">Sparta-997-43--3 Airship Davit Strut:                                           2x4 board, 56      long                                                         Tools: Chopsaw Bandsaw                                                          </t>
  </si>
  <si>
    <t xml:space="preserve">Sparta-997-43--1 Airship Davit Strut:                                           2x4 board, 56      long                                                         Tools: Chopsaw Bandsaw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</si>
</sst>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2"/>
      <color theme="1"/>
      <name val="Calibri"/>
      <family val="2"/>
      <scheme val="minor"/>
    </font>
    <font>
      <sz val="9"/>
      <color theme="1"/>
      <name val="Lucida Console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8"/>
      <color theme="1"/>
      <name val="Lucida Consol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quotePrefix="1"/>
    <xf numFmtId="0" fontId="0" fillId="0" borderId="1" xfId="0" applyBorder="1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1" fillId="0" borderId="0" xfId="0" applyFont="1" applyBorder="1"/>
    <xf numFmtId="0" fontId="0" fillId="0" borderId="2" xfId="0" applyBorder="1" applyAlignment="1">
      <alignment vertical="center" wrapText="1"/>
    </xf>
    <xf numFmtId="0" fontId="0" fillId="0" borderId="0" xfId="0" quotePrefix="1" applyAlignment="1">
      <alignment wrapText="1"/>
    </xf>
    <xf numFmtId="0" fontId="0" fillId="0" borderId="4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1" fillId="0" borderId="0" xfId="0" applyNumberFormat="1" applyFont="1"/>
    <xf numFmtId="0" fontId="1" fillId="0" borderId="1" xfId="0" applyNumberFormat="1" applyFont="1" applyBorder="1"/>
    <xf numFmtId="0" fontId="1" fillId="0" borderId="0" xfId="0" applyNumberFormat="1" applyFont="1" applyAlignment="1">
      <alignment wrapText="1"/>
    </xf>
    <xf numFmtId="0" fontId="0" fillId="0" borderId="0" xfId="0" applyNumberFormat="1"/>
    <xf numFmtId="13" fontId="0" fillId="0" borderId="0" xfId="0" applyNumberFormat="1"/>
    <xf numFmtId="13" fontId="0" fillId="0" borderId="3" xfId="0" applyNumberFormat="1" applyBorder="1"/>
    <xf numFmtId="13" fontId="0" fillId="0" borderId="0" xfId="0" quotePrefix="1" applyNumberFormat="1"/>
    <xf numFmtId="13" fontId="0" fillId="0" borderId="1" xfId="0" applyNumberFormat="1" applyBorder="1"/>
    <xf numFmtId="0" fontId="0" fillId="0" borderId="8" xfId="0" applyBorder="1"/>
    <xf numFmtId="13" fontId="0" fillId="0" borderId="8" xfId="0" applyNumberFormat="1" applyBorder="1"/>
    <xf numFmtId="0" fontId="1" fillId="0" borderId="8" xfId="0" applyNumberFormat="1" applyFont="1" applyBorder="1" applyAlignment="1">
      <alignment wrapText="1"/>
    </xf>
    <xf numFmtId="0" fontId="1" fillId="0" borderId="8" xfId="0" applyFont="1" applyBorder="1"/>
    <xf numFmtId="0" fontId="6" fillId="0" borderId="9" xfId="0" applyFont="1" applyBorder="1" applyAlignment="1">
      <alignment wrapText="1"/>
    </xf>
    <xf numFmtId="164" fontId="0" fillId="0" borderId="0" xfId="0" applyNumberFormat="1"/>
    <xf numFmtId="0" fontId="0" fillId="0" borderId="0" xfId="0" applyAlignment="1">
      <alignment vertical="center" wrapText="1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0"/>
  <sheetViews>
    <sheetView showRuler="0" workbookViewId="0">
      <selection activeCell="A9" sqref="A9"/>
    </sheetView>
    <sheetView showRuler="0" workbookViewId="1"/>
  </sheetViews>
  <sheetFormatPr baseColWidth="10" defaultRowHeight="16" x14ac:dyDescent="0.2"/>
  <cols>
    <col min="1" max="1" width="109" customWidth="1"/>
  </cols>
  <sheetData>
    <row r="1" spans="1:1" x14ac:dyDescent="0.2">
      <c r="A1" s="5"/>
    </row>
    <row r="2" spans="1:1" x14ac:dyDescent="0.2">
      <c r="A2" s="5"/>
    </row>
    <row r="3" spans="1:1" x14ac:dyDescent="0.2">
      <c r="A3" s="5" t="s">
        <v>74</v>
      </c>
    </row>
    <row r="4" spans="1:1" x14ac:dyDescent="0.2">
      <c r="A4" s="5"/>
    </row>
    <row r="5" spans="1:1" x14ac:dyDescent="0.2">
      <c r="A5" s="5" t="s">
        <v>376</v>
      </c>
    </row>
    <row r="6" spans="1:1" x14ac:dyDescent="0.2">
      <c r="A6" s="5"/>
    </row>
    <row r="7" spans="1:1" ht="32" x14ac:dyDescent="0.2">
      <c r="A7" s="5" t="s">
        <v>66</v>
      </c>
    </row>
    <row r="8" spans="1:1" x14ac:dyDescent="0.2">
      <c r="A8" s="5"/>
    </row>
    <row r="9" spans="1:1" ht="32" x14ac:dyDescent="0.2">
      <c r="A9" s="5" t="s">
        <v>131</v>
      </c>
    </row>
    <row r="10" spans="1:1" x14ac:dyDescent="0.2">
      <c r="A10" s="5"/>
    </row>
    <row r="11" spans="1:1" x14ac:dyDescent="0.2">
      <c r="A11" s="5" t="s">
        <v>67</v>
      </c>
    </row>
    <row r="12" spans="1:1" x14ac:dyDescent="0.2">
      <c r="A12" s="5"/>
    </row>
    <row r="13" spans="1:1" ht="32" x14ac:dyDescent="0.2">
      <c r="A13" s="5" t="s">
        <v>176</v>
      </c>
    </row>
    <row r="14" spans="1:1" x14ac:dyDescent="0.2">
      <c r="A14" s="5"/>
    </row>
    <row r="15" spans="1:1" ht="32" x14ac:dyDescent="0.2">
      <c r="A15" s="5" t="s">
        <v>68</v>
      </c>
    </row>
    <row r="16" spans="1:1" x14ac:dyDescent="0.2">
      <c r="A16" s="5"/>
    </row>
    <row r="17" spans="1:1" x14ac:dyDescent="0.2">
      <c r="A17" s="5" t="s">
        <v>69</v>
      </c>
    </row>
    <row r="18" spans="1:1" x14ac:dyDescent="0.2">
      <c r="A18" s="5"/>
    </row>
    <row r="19" spans="1:1" x14ac:dyDescent="0.2">
      <c r="A19" s="5" t="s">
        <v>177</v>
      </c>
    </row>
    <row r="20" spans="1:1" x14ac:dyDescent="0.2">
      <c r="A20" s="5"/>
    </row>
    <row r="21" spans="1:1" x14ac:dyDescent="0.2">
      <c r="A21" s="5" t="s">
        <v>373</v>
      </c>
    </row>
    <row r="22" spans="1:1" x14ac:dyDescent="0.2">
      <c r="A22" s="5"/>
    </row>
    <row r="23" spans="1:1" x14ac:dyDescent="0.2">
      <c r="A23" s="5" t="s">
        <v>375</v>
      </c>
    </row>
    <row r="24" spans="1:1" x14ac:dyDescent="0.2">
      <c r="A24" s="5"/>
    </row>
    <row r="25" spans="1:1" ht="32" x14ac:dyDescent="0.2">
      <c r="A25" s="5" t="s">
        <v>374</v>
      </c>
    </row>
    <row r="26" spans="1:1" x14ac:dyDescent="0.2">
      <c r="A26" s="5"/>
    </row>
    <row r="27" spans="1:1" x14ac:dyDescent="0.2">
      <c r="A27" s="5" t="s">
        <v>174</v>
      </c>
    </row>
    <row r="28" spans="1:1" x14ac:dyDescent="0.2">
      <c r="A28" s="5"/>
    </row>
    <row r="29" spans="1:1" x14ac:dyDescent="0.2">
      <c r="A29" s="5" t="s">
        <v>175</v>
      </c>
    </row>
    <row r="30" spans="1:1" x14ac:dyDescent="0.2">
      <c r="A30" s="5"/>
    </row>
    <row r="31" spans="1:1" x14ac:dyDescent="0.2">
      <c r="A31" s="5" t="s">
        <v>178</v>
      </c>
    </row>
    <row r="32" spans="1:1" x14ac:dyDescent="0.2">
      <c r="A32" s="5"/>
    </row>
    <row r="33" spans="1:1" x14ac:dyDescent="0.2">
      <c r="A33" s="5"/>
    </row>
    <row r="34" spans="1:1" x14ac:dyDescent="0.2">
      <c r="A34" s="5" t="s">
        <v>70</v>
      </c>
    </row>
    <row r="35" spans="1:1" x14ac:dyDescent="0.2">
      <c r="A35" s="5" t="s">
        <v>71</v>
      </c>
    </row>
    <row r="36" spans="1:1" x14ac:dyDescent="0.2">
      <c r="A36" s="5" t="s">
        <v>72</v>
      </c>
    </row>
    <row r="37" spans="1:1" x14ac:dyDescent="0.2">
      <c r="A37" s="8" t="s">
        <v>73</v>
      </c>
    </row>
    <row r="38" spans="1:1" x14ac:dyDescent="0.2">
      <c r="A38" s="5"/>
    </row>
    <row r="39" spans="1:1" x14ac:dyDescent="0.2">
      <c r="A39" s="5"/>
    </row>
    <row r="40" spans="1:1" x14ac:dyDescent="0.2">
      <c r="A40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02"/>
  <sheetViews>
    <sheetView showZeros="0" tabSelected="1" showRuler="0" workbookViewId="0">
      <selection activeCell="A12" sqref="A12:XFD196"/>
    </sheetView>
    <sheetView showRuler="0" workbookViewId="1"/>
  </sheetViews>
  <sheetFormatPr baseColWidth="10" defaultRowHeight="17" thickBottom="1" x14ac:dyDescent="0.25"/>
  <cols>
    <col min="1" max="1" width="2.6640625" customWidth="1"/>
    <col min="2" max="2" width="3.83203125" customWidth="1"/>
    <col min="3" max="3" width="13.6640625" customWidth="1"/>
    <col min="4" max="4" width="11.5" customWidth="1"/>
    <col min="5" max="5" width="4.1640625" customWidth="1"/>
    <col min="6" max="6" width="22" customWidth="1"/>
    <col min="7" max="7" width="14.1640625" customWidth="1"/>
    <col min="8" max="8" width="17" customWidth="1"/>
    <col min="9" max="9" width="8.5" customWidth="1"/>
    <col min="10" max="10" width="5.83203125" customWidth="1"/>
    <col min="11" max="11" width="4.6640625" customWidth="1"/>
    <col min="12" max="12" width="11.6640625" customWidth="1"/>
    <col min="13" max="14" width="9" style="19" customWidth="1"/>
    <col min="15" max="15" width="12.33203125" style="19" customWidth="1"/>
    <col min="16" max="16" width="6.5" style="19" customWidth="1"/>
    <col min="17" max="17" width="8.33203125" style="19" customWidth="1"/>
    <col min="18" max="18" width="8.5" style="19" customWidth="1"/>
    <col min="19" max="19" width="11.5" style="19" bestFit="1" customWidth="1"/>
    <col min="20" max="20" width="6.33203125" style="19" customWidth="1"/>
    <col min="21" max="21" width="11" style="19" bestFit="1" customWidth="1"/>
    <col min="22" max="22" width="4.5" customWidth="1"/>
    <col min="23" max="23" width="22.33203125" customWidth="1"/>
    <col min="24" max="24" width="9.1640625" customWidth="1"/>
    <col min="25" max="33" width="9" customWidth="1"/>
    <col min="34" max="34" width="67.1640625" style="18" customWidth="1"/>
    <col min="35" max="38" width="5.33203125" customWidth="1"/>
    <col min="39" max="39" width="5.33203125" style="13" customWidth="1"/>
  </cols>
  <sheetData>
    <row r="1" spans="1:39" ht="16" x14ac:dyDescent="0.2">
      <c r="AH1" s="15"/>
      <c r="AI1" s="3"/>
      <c r="AJ1" s="3"/>
      <c r="AK1" s="3"/>
      <c r="AL1" s="3"/>
      <c r="AM1"/>
    </row>
    <row r="2" spans="1:39" ht="16" x14ac:dyDescent="0.2">
      <c r="A2" t="s">
        <v>184</v>
      </c>
      <c r="F2" t="s">
        <v>185</v>
      </c>
      <c r="AH2" s="15"/>
      <c r="AI2" s="3"/>
      <c r="AJ2" s="3"/>
      <c r="AK2" s="3"/>
      <c r="AL2" s="3"/>
      <c r="AM2"/>
    </row>
    <row r="3" spans="1:39" ht="2" customHeight="1" x14ac:dyDescent="0.2">
      <c r="AH3" s="15"/>
      <c r="AI3" s="3"/>
      <c r="AJ3" s="3"/>
      <c r="AK3" s="3"/>
      <c r="AL3" s="3"/>
      <c r="AM3"/>
    </row>
    <row r="4" spans="1:39" ht="2" customHeight="1" x14ac:dyDescent="0.2">
      <c r="C4" t="s">
        <v>34</v>
      </c>
      <c r="D4" t="s">
        <v>35</v>
      </c>
      <c r="E4">
        <v>80</v>
      </c>
      <c r="AH4" s="15"/>
      <c r="AI4" s="3"/>
      <c r="AJ4" s="3"/>
      <c r="AK4" s="3"/>
      <c r="AL4" s="3"/>
      <c r="AM4"/>
    </row>
    <row r="5" spans="1:39" ht="2" customHeight="1" x14ac:dyDescent="0.2">
      <c r="D5" t="s">
        <v>36</v>
      </c>
      <c r="E5">
        <v>80</v>
      </c>
      <c r="AH5" s="15"/>
      <c r="AI5" s="3"/>
      <c r="AJ5" s="3"/>
      <c r="AK5" s="3"/>
      <c r="AL5" s="3"/>
      <c r="AM5"/>
    </row>
    <row r="6" spans="1:39" ht="2" customHeight="1" x14ac:dyDescent="0.2">
      <c r="D6" t="s">
        <v>49</v>
      </c>
      <c r="E6">
        <v>80</v>
      </c>
      <c r="AH6" s="15"/>
      <c r="AI6" s="3"/>
      <c r="AJ6" s="3"/>
      <c r="AK6" s="3"/>
      <c r="AL6" s="3"/>
      <c r="AM6"/>
    </row>
    <row r="7" spans="1:39" ht="2" customHeight="1" x14ac:dyDescent="0.2">
      <c r="D7" t="s">
        <v>50</v>
      </c>
      <c r="E7">
        <v>300</v>
      </c>
      <c r="AH7" s="15"/>
      <c r="AI7" s="3"/>
      <c r="AJ7" s="3"/>
      <c r="AK7" s="3"/>
      <c r="AL7" s="3"/>
      <c r="AM7"/>
    </row>
    <row r="8" spans="1:39" ht="2" customHeight="1" x14ac:dyDescent="0.2">
      <c r="D8" t="s">
        <v>51</v>
      </c>
      <c r="AH8" s="15"/>
      <c r="AI8" s="3"/>
      <c r="AJ8" s="3"/>
      <c r="AK8" s="3"/>
      <c r="AL8" s="3"/>
      <c r="AM8"/>
    </row>
    <row r="9" spans="1:39" ht="16" x14ac:dyDescent="0.2">
      <c r="L9" s="9" t="s">
        <v>95</v>
      </c>
      <c r="M9" s="20"/>
      <c r="N9" s="20"/>
      <c r="O9" s="20"/>
      <c r="P9" s="20"/>
      <c r="Q9" s="20"/>
      <c r="R9" s="20"/>
      <c r="S9" s="20"/>
      <c r="T9" s="20"/>
      <c r="U9" s="20"/>
      <c r="V9" s="10"/>
      <c r="W9" s="11"/>
      <c r="X9" s="12"/>
      <c r="Y9" s="9" t="s">
        <v>94</v>
      </c>
      <c r="Z9" s="10"/>
      <c r="AA9" s="10"/>
      <c r="AB9" s="10"/>
      <c r="AC9" s="10"/>
      <c r="AD9" s="10"/>
      <c r="AE9" s="10"/>
      <c r="AF9" s="10"/>
      <c r="AG9" s="11"/>
      <c r="AH9" s="15"/>
      <c r="AI9" s="3"/>
      <c r="AJ9" s="3"/>
      <c r="AK9" s="3"/>
      <c r="AL9" s="3"/>
      <c r="AM9"/>
    </row>
    <row r="10" spans="1:39" ht="16" x14ac:dyDescent="0.2">
      <c r="M10" s="19" t="s">
        <v>12</v>
      </c>
      <c r="Q10" s="19" t="s">
        <v>9</v>
      </c>
      <c r="U10" s="21" t="s">
        <v>6</v>
      </c>
      <c r="W10" t="s">
        <v>7</v>
      </c>
      <c r="Y10" t="s">
        <v>79</v>
      </c>
      <c r="Z10" t="s">
        <v>80</v>
      </c>
      <c r="AA10" t="s">
        <v>80</v>
      </c>
      <c r="AB10" t="s">
        <v>83</v>
      </c>
      <c r="AC10" t="s">
        <v>84</v>
      </c>
      <c r="AD10" t="s">
        <v>86</v>
      </c>
      <c r="AE10" t="s">
        <v>88</v>
      </c>
      <c r="AF10" t="s">
        <v>89</v>
      </c>
      <c r="AG10" t="s">
        <v>91</v>
      </c>
      <c r="AH10" s="15" t="s">
        <v>33</v>
      </c>
      <c r="AI10" s="3" t="s">
        <v>64</v>
      </c>
      <c r="AJ10" s="3" t="s">
        <v>63</v>
      </c>
      <c r="AK10" s="3" t="s">
        <v>171</v>
      </c>
      <c r="AL10" s="3"/>
      <c r="AM10" t="s">
        <v>62</v>
      </c>
    </row>
    <row r="11" spans="1:39" ht="16" customHeight="1" thickBot="1" x14ac:dyDescent="0.25">
      <c r="C11" s="2" t="s">
        <v>1</v>
      </c>
      <c r="D11" s="2" t="s">
        <v>75</v>
      </c>
      <c r="E11" s="2"/>
      <c r="F11" s="2" t="s">
        <v>0</v>
      </c>
      <c r="G11" s="2" t="s">
        <v>97</v>
      </c>
      <c r="H11" s="2" t="s">
        <v>2</v>
      </c>
      <c r="I11" s="2" t="s">
        <v>8</v>
      </c>
      <c r="J11" s="2" t="s">
        <v>96</v>
      </c>
      <c r="K11" s="2"/>
      <c r="L11" s="2"/>
      <c r="M11" s="22" t="s">
        <v>3</v>
      </c>
      <c r="N11" s="22" t="s">
        <v>4</v>
      </c>
      <c r="O11" s="22" t="s">
        <v>10</v>
      </c>
      <c r="P11" s="22"/>
      <c r="Q11" s="22" t="s">
        <v>3</v>
      </c>
      <c r="R11" s="22" t="s">
        <v>4</v>
      </c>
      <c r="S11" s="22" t="s">
        <v>10</v>
      </c>
      <c r="T11" s="22"/>
      <c r="U11" s="22" t="s">
        <v>5</v>
      </c>
      <c r="V11" s="2"/>
      <c r="W11" s="2" t="s">
        <v>37</v>
      </c>
      <c r="X11" s="2"/>
      <c r="Y11" s="2"/>
      <c r="Z11" s="2" t="s">
        <v>81</v>
      </c>
      <c r="AA11" s="2" t="s">
        <v>82</v>
      </c>
      <c r="AB11" s="2"/>
      <c r="AC11" s="2" t="s">
        <v>85</v>
      </c>
      <c r="AD11" s="2" t="s">
        <v>87</v>
      </c>
      <c r="AE11" s="2"/>
      <c r="AF11" s="2"/>
      <c r="AG11" s="2" t="s">
        <v>92</v>
      </c>
      <c r="AH11" s="16"/>
      <c r="AI11" s="6"/>
      <c r="AJ11" s="6"/>
      <c r="AK11" s="6"/>
      <c r="AL11" s="6"/>
      <c r="AM11"/>
    </row>
    <row r="12" spans="1:39" ht="20" customHeight="1" thickBot="1" x14ac:dyDescent="0.25">
      <c r="C12" t="s">
        <v>23</v>
      </c>
      <c r="D12" t="s">
        <v>24</v>
      </c>
      <c r="F12" t="s">
        <v>78</v>
      </c>
      <c r="G12">
        <v>1</v>
      </c>
      <c r="H12" t="str">
        <f>CONCATENATE(D12,"-",G12,"  -  ",J12)</f>
        <v>Sparta-997-1  -  1</v>
      </c>
      <c r="I12">
        <v>6</v>
      </c>
      <c r="J12">
        <f>IF(ISNUMBER(I12),1,#REF!+1)</f>
        <v>1</v>
      </c>
      <c r="L12" t="str">
        <f>IF(M12&gt;0,"1/2 Plywood",IF(R12&gt;0,"3/4 plywood",IF(U12&gt;0,"2x4 board","Misc Item")))</f>
        <v>2x4 board</v>
      </c>
      <c r="N12" s="19" t="s">
        <v>77</v>
      </c>
      <c r="O12" s="19">
        <f>IF(M12&gt;0,M12*N12,0)</f>
        <v>0</v>
      </c>
      <c r="S12" s="19">
        <f>IF(Q12&gt;0,Q12*R12,0)</f>
        <v>0</v>
      </c>
      <c r="U12" s="19">
        <v>71.5</v>
      </c>
      <c r="W12" t="s">
        <v>77</v>
      </c>
      <c r="Y12" t="s">
        <v>90</v>
      </c>
      <c r="Z12" t="s">
        <v>90</v>
      </c>
      <c r="AB12" t="str">
        <f t="shared" ref="AB12:AE12" si="0">IF(NOT(ISBLANK(AB11)),AB11,"")</f>
        <v/>
      </c>
      <c r="AE12" t="str">
        <f t="shared" si="0"/>
        <v/>
      </c>
      <c r="AF12" t="str">
        <f t="shared" ref="AF12" si="1">IF(NOT(ISBLANK(AF11)),AF11,"")</f>
        <v/>
      </c>
      <c r="AH12" s="17" t="str">
        <f t="shared" ref="AH12:AH75" si="2">CONCATENATE(LEFT(CONCATENATE(H12," ",C12," ",F12,":                                                                         "),Fill1),LEFT(IF(M12&gt;0,CONCATENATE("1/2 Plywood, ",TEXT(M12,"# ?/??")," x ",TEXT(N12,"# ?/??"),"                                                                                       "),IF(R12&gt;0,CONCATENATE("3/4 plywood ",TEXT(Q12,"# ?/??")," x ",TEXT(R12,"# ?/??"),"                                                                     "),IF(U12&gt;0,CONCATENATE("2x4 board, ",TEXT(U12,"# ?/??")," long                                                                                                "),""))),Fill1),LEFT(CONCATENATE("Tools: ",IF(Y12="Y","Chopsaw ",""),IF(Z12="Y","Table Saw (Rip) ",""),IF(AA12="Y","Table Saw (Crosscut) ",""),IF(AB12="Y","Bandsaw ",""),IF(AC12="Y","Handheld Drill ",""),IF(AD12="Y","Drill Press ",""),IF(AE12="Y","Nailer ",""),IF(AF12="Y","Router ",""),IF(ISBLANK(AG12),"",AG12),"                                                                                                            "),Fill2),IF(ISBLANK(W12),"",W12))</f>
        <v xml:space="preserve">Sparta-997-1  -  1 Airship Steam Tank Upper Pillar:                             2x4 board, 71 1/2  long                                                         Tools: Chopsaw Table Saw (Rip)                                                   </v>
      </c>
      <c r="AI12" s="3" t="s">
        <v>170</v>
      </c>
      <c r="AJ12" s="3"/>
      <c r="AK12" s="3">
        <f>I12</f>
        <v>6</v>
      </c>
      <c r="AL12" s="3"/>
      <c r="AM12" s="14" t="str">
        <f t="shared" ref="AM12:AM75" si="3">CONCATENATE(IF(ISBLANK($AJ12),CONCATENATE(LEFT("2017 FIRST Steamworks Airship |  E. Frothingham, Spartan Robotics 997", Fill3),LEFT(" ----------------------------------------------------------------------",Fill3)),""),LEFT(CONCATENATE("Part ",$D12,"-",$G12," ",$C12," ",$F12,"                                                                 "),Fill3),LEFT(" ---------------------------------------------------------------------",Fill3),LEFT(CONCATENATE("# ",$AK12," | ",$AI12, " |  ",IF(M12&gt;0,CONCATENATE("1/2 Ply, ",TEXT(M12,"# ?/??")," x ",TEXT(N12,"# ?/??")),IF(R12&gt;0,CONCATENATE("3/4 Ply ",TEXT(Q12,"# ?/??")," x ",TEXT(R12,"# ?/??")),IF(U12&gt;0,CONCATENATE("2x4 board ",TEXT(U12,"# ?/??")," long"),""))),"                                 "),Fill3),LEFT(" ----------------------------------------------------------------------",Fill3),LEFT(CONCATENATE("Tools: ",IF(Y12="Y","Chopsaw ",""),IF(Z12="Y","Table Saw (Rip) ",""),IF(AA12="Y","Table Saw (Crosscut) ",""),IF(AB12="Y","Bandsaw ",""),IF(AC12="Y","Handheld Drill ",""),IF(AD12="Y","Drill Press ",""),IF(AE12="Y","Nailer ",""),IF(AF12="Y","Router ",""),IF(ISBLANK(AG12),"",AG12),"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3" spans="1:39" ht="20" customHeight="1" thickBot="1" x14ac:dyDescent="0.25">
      <c r="C13" t="s">
        <v>23</v>
      </c>
      <c r="D13" t="s">
        <v>24</v>
      </c>
      <c r="F13" t="s">
        <v>78</v>
      </c>
      <c r="G13">
        <f>IF(I13&gt;0,G12+1,G12)</f>
        <v>1</v>
      </c>
      <c r="H13" t="str">
        <f t="shared" ref="H13:H77" si="4">CONCATENATE(D13,"-",G13,"--",J13)</f>
        <v>Sparta-997-1--2</v>
      </c>
      <c r="J13">
        <f>IF(ISNUMBER(I13),1,J12+1)</f>
        <v>2</v>
      </c>
      <c r="L13" t="s">
        <v>59</v>
      </c>
      <c r="M13" s="19">
        <v>0</v>
      </c>
      <c r="N13" s="19" t="s">
        <v>77</v>
      </c>
      <c r="O13" s="19">
        <f t="shared" ref="O13:O77" si="5">IF(M13&gt;0,M13*N13,0)</f>
        <v>0</v>
      </c>
      <c r="S13" s="19">
        <f t="shared" ref="S13:S77" si="6">IF(Q13&gt;0,Q13*R13,0)</f>
        <v>0</v>
      </c>
      <c r="U13" s="19">
        <v>71.5</v>
      </c>
      <c r="W13" t="s">
        <v>77</v>
      </c>
      <c r="Y13" t="s">
        <v>90</v>
      </c>
      <c r="Z13" t="s">
        <v>90</v>
      </c>
      <c r="AA13" t="s">
        <v>60</v>
      </c>
      <c r="AB13" t="s">
        <v>60</v>
      </c>
      <c r="AC13" t="s">
        <v>60</v>
      </c>
      <c r="AD13" t="s">
        <v>60</v>
      </c>
      <c r="AE13" t="s">
        <v>60</v>
      </c>
      <c r="AF13" t="s">
        <v>60</v>
      </c>
      <c r="AG13" t="s">
        <v>60</v>
      </c>
      <c r="AH13" s="17" t="str">
        <f t="shared" si="2"/>
        <v xml:space="preserve">Sparta-997-1--2 Airship Steam Tank Upper Pillar:                                2x4 board, 71 1/2  long                                                         Tools: Chopsaw Table Saw (Rip)                                                   </v>
      </c>
      <c r="AI13" s="3" t="s">
        <v>170</v>
      </c>
      <c r="AJ13" s="3"/>
      <c r="AK13" s="3">
        <f>IF(I13&gt;0,I13,AK12)</f>
        <v>6</v>
      </c>
      <c r="AL13" s="3"/>
      <c r="AM13" s="14" t="str">
        <f t="shared" si="3"/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4" spans="1:39" ht="20" customHeight="1" thickBot="1" x14ac:dyDescent="0.25">
      <c r="C14" t="s">
        <v>23</v>
      </c>
      <c r="D14" t="s">
        <v>24</v>
      </c>
      <c r="F14" t="s">
        <v>78</v>
      </c>
      <c r="G14">
        <f t="shared" ref="G14:G78" si="7">IF(I14&gt;0,G13+1,G13)</f>
        <v>1</v>
      </c>
      <c r="H14" t="str">
        <f t="shared" si="4"/>
        <v>Sparta-997-1--3</v>
      </c>
      <c r="J14">
        <f t="shared" ref="J14:J77" si="8">IF(ISNUMBER(I14),1,J13+1)</f>
        <v>3</v>
      </c>
      <c r="L14" t="s">
        <v>59</v>
      </c>
      <c r="M14" s="19">
        <v>0</v>
      </c>
      <c r="N14" s="19" t="s">
        <v>77</v>
      </c>
      <c r="O14" s="19">
        <f t="shared" si="5"/>
        <v>0</v>
      </c>
      <c r="S14" s="19">
        <f t="shared" si="6"/>
        <v>0</v>
      </c>
      <c r="U14" s="19">
        <v>71.5</v>
      </c>
      <c r="W14" t="s">
        <v>77</v>
      </c>
      <c r="Y14" t="s">
        <v>90</v>
      </c>
      <c r="Z14" t="s">
        <v>90</v>
      </c>
      <c r="AA14" t="s">
        <v>60</v>
      </c>
      <c r="AB14" t="s">
        <v>60</v>
      </c>
      <c r="AC14" t="s">
        <v>60</v>
      </c>
      <c r="AD14" t="s">
        <v>60</v>
      </c>
      <c r="AE14" t="s">
        <v>60</v>
      </c>
      <c r="AF14" t="s">
        <v>60</v>
      </c>
      <c r="AG14" t="s">
        <v>60</v>
      </c>
      <c r="AH14" s="17" t="str">
        <f t="shared" si="2"/>
        <v xml:space="preserve">Sparta-997-1--3 Airship Steam Tank Upper Pillar:                                2x4 board, 71 1/2  long                                                         Tools: Chopsaw Table Saw (Rip)                                                   </v>
      </c>
      <c r="AI14" s="3" t="s">
        <v>170</v>
      </c>
      <c r="AJ14" s="3"/>
      <c r="AK14" s="3">
        <f t="shared" ref="AK14:AK78" si="9">IF(I14&gt;0,I14,AK13)</f>
        <v>6</v>
      </c>
      <c r="AL14" s="3"/>
      <c r="AM14" s="14" t="str">
        <f t="shared" si="3"/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5" spans="1:39" ht="20" customHeight="1" thickBot="1" x14ac:dyDescent="0.25">
      <c r="C15" t="s">
        <v>23</v>
      </c>
      <c r="D15" t="s">
        <v>24</v>
      </c>
      <c r="F15" t="s">
        <v>78</v>
      </c>
      <c r="G15">
        <f t="shared" si="7"/>
        <v>1</v>
      </c>
      <c r="H15" t="str">
        <f t="shared" si="4"/>
        <v>Sparta-997-1--4</v>
      </c>
      <c r="J15">
        <f t="shared" si="8"/>
        <v>4</v>
      </c>
      <c r="L15" t="s">
        <v>59</v>
      </c>
      <c r="M15" s="19">
        <v>0</v>
      </c>
      <c r="N15" s="19" t="s">
        <v>77</v>
      </c>
      <c r="O15" s="19">
        <f t="shared" si="5"/>
        <v>0</v>
      </c>
      <c r="S15" s="19">
        <f t="shared" si="6"/>
        <v>0</v>
      </c>
      <c r="U15" s="19">
        <v>71.5</v>
      </c>
      <c r="W15" t="s">
        <v>77</v>
      </c>
      <c r="Y15" t="s">
        <v>90</v>
      </c>
      <c r="Z15" t="s">
        <v>90</v>
      </c>
      <c r="AA15" t="s">
        <v>60</v>
      </c>
      <c r="AB15" t="s">
        <v>60</v>
      </c>
      <c r="AC15" t="s">
        <v>60</v>
      </c>
      <c r="AD15" t="s">
        <v>60</v>
      </c>
      <c r="AE15" t="s">
        <v>60</v>
      </c>
      <c r="AF15" t="s">
        <v>60</v>
      </c>
      <c r="AG15" t="s">
        <v>60</v>
      </c>
      <c r="AH15" s="17" t="str">
        <f t="shared" si="2"/>
        <v xml:space="preserve">Sparta-997-1--4 Airship Steam Tank Upper Pillar:                                2x4 board, 71 1/2  long                                                         Tools: Chopsaw Table Saw (Rip)                                                   </v>
      </c>
      <c r="AI15" s="3" t="s">
        <v>170</v>
      </c>
      <c r="AJ15" s="3"/>
      <c r="AK15" s="3">
        <f t="shared" si="9"/>
        <v>6</v>
      </c>
      <c r="AL15" s="3"/>
      <c r="AM15" s="14" t="str">
        <f t="shared" si="3"/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6" spans="1:39" ht="20" customHeight="1" thickBot="1" x14ac:dyDescent="0.25">
      <c r="C16" t="s">
        <v>23</v>
      </c>
      <c r="D16" t="s">
        <v>24</v>
      </c>
      <c r="F16" t="s">
        <v>78</v>
      </c>
      <c r="G16">
        <f t="shared" si="7"/>
        <v>1</v>
      </c>
      <c r="H16" t="str">
        <f t="shared" si="4"/>
        <v>Sparta-997-1--5</v>
      </c>
      <c r="J16">
        <f t="shared" si="8"/>
        <v>5</v>
      </c>
      <c r="L16" t="s">
        <v>59</v>
      </c>
      <c r="M16" s="19">
        <v>0</v>
      </c>
      <c r="N16" s="19" t="s">
        <v>77</v>
      </c>
      <c r="O16" s="19">
        <f t="shared" si="5"/>
        <v>0</v>
      </c>
      <c r="S16" s="19">
        <f t="shared" si="6"/>
        <v>0</v>
      </c>
      <c r="U16" s="19">
        <v>71.5</v>
      </c>
      <c r="W16" t="s">
        <v>77</v>
      </c>
      <c r="Y16" t="s">
        <v>90</v>
      </c>
      <c r="Z16" t="s">
        <v>90</v>
      </c>
      <c r="AA16" t="s">
        <v>60</v>
      </c>
      <c r="AB16" t="s">
        <v>60</v>
      </c>
      <c r="AC16" t="s">
        <v>60</v>
      </c>
      <c r="AD16" t="s">
        <v>60</v>
      </c>
      <c r="AE16" t="s">
        <v>60</v>
      </c>
      <c r="AF16" t="s">
        <v>60</v>
      </c>
      <c r="AG16" t="s">
        <v>60</v>
      </c>
      <c r="AH16" s="17" t="str">
        <f t="shared" si="2"/>
        <v xml:space="preserve">Sparta-997-1--5 Airship Steam Tank Upper Pillar:                                2x4 board, 71 1/2  long                                                         Tools: Chopsaw Table Saw (Rip)                                                   </v>
      </c>
      <c r="AI16" s="3" t="s">
        <v>170</v>
      </c>
      <c r="AJ16" s="3"/>
      <c r="AK16" s="3">
        <f t="shared" si="9"/>
        <v>6</v>
      </c>
      <c r="AL16" s="3"/>
      <c r="AM16" s="14" t="str">
        <f t="shared" si="3"/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7" spans="3:39" ht="20" customHeight="1" thickBot="1" x14ac:dyDescent="0.25">
      <c r="C17" t="s">
        <v>23</v>
      </c>
      <c r="D17" t="s">
        <v>24</v>
      </c>
      <c r="F17" t="s">
        <v>78</v>
      </c>
      <c r="G17">
        <f t="shared" si="7"/>
        <v>1</v>
      </c>
      <c r="H17" t="str">
        <f t="shared" si="4"/>
        <v>Sparta-997-1--6</v>
      </c>
      <c r="J17">
        <f t="shared" si="8"/>
        <v>6</v>
      </c>
      <c r="L17" t="s">
        <v>59</v>
      </c>
      <c r="M17" s="19">
        <v>0</v>
      </c>
      <c r="N17" s="19" t="s">
        <v>77</v>
      </c>
      <c r="O17" s="19">
        <f t="shared" si="5"/>
        <v>0</v>
      </c>
      <c r="S17" s="19">
        <f t="shared" si="6"/>
        <v>0</v>
      </c>
      <c r="U17" s="19">
        <v>71.5</v>
      </c>
      <c r="W17" t="s">
        <v>77</v>
      </c>
      <c r="Y17" t="s">
        <v>90</v>
      </c>
      <c r="Z17" t="s">
        <v>90</v>
      </c>
      <c r="AA17" t="s">
        <v>60</v>
      </c>
      <c r="AB17" t="s">
        <v>60</v>
      </c>
      <c r="AC17" t="s">
        <v>60</v>
      </c>
      <c r="AD17" t="s">
        <v>60</v>
      </c>
      <c r="AE17" t="s">
        <v>60</v>
      </c>
      <c r="AF17" t="s">
        <v>60</v>
      </c>
      <c r="AG17" t="s">
        <v>60</v>
      </c>
      <c r="AH17" s="17" t="str">
        <f t="shared" si="2"/>
        <v xml:space="preserve">Sparta-997-1--6 Airship Steam Tank Upper Pillar:                                2x4 board, 71 1/2  long                                                         Tools: Chopsaw Table Saw (Rip)                                                   </v>
      </c>
      <c r="AI17" s="3" t="s">
        <v>170</v>
      </c>
      <c r="AJ17" s="3"/>
      <c r="AK17" s="3">
        <f t="shared" si="9"/>
        <v>6</v>
      </c>
      <c r="AL17" s="3"/>
      <c r="AM17" s="14" t="str">
        <f t="shared" si="3"/>
        <v xml:space="preserve">2017 FIRST Steamworks Airship |  E. Frothingham, Spartan Robotics 997 ----------------------------------------------------------------------Part Sparta-997-1 Airship Steam Tank Upper Pillar                                ---------------------------------------------------------------------# 6 | Sc 1 in = 1 ft |  2x4 board 71 1/2  long                                  ----------------------------------------------------------------------Tools: Chopsaw Table Saw (Rip)                                                  </v>
      </c>
    </row>
    <row r="18" spans="3:39" ht="20" customHeight="1" thickBot="1" x14ac:dyDescent="0.25">
      <c r="C18" t="s">
        <v>23</v>
      </c>
      <c r="D18" t="s">
        <v>24</v>
      </c>
      <c r="F18" t="s">
        <v>98</v>
      </c>
      <c r="G18">
        <f t="shared" si="7"/>
        <v>2</v>
      </c>
      <c r="H18" t="str">
        <f t="shared" si="4"/>
        <v>Sparta-997-2--1</v>
      </c>
      <c r="I18">
        <v>8</v>
      </c>
      <c r="J18">
        <f t="shared" si="8"/>
        <v>1</v>
      </c>
      <c r="L18" t="s">
        <v>59</v>
      </c>
      <c r="M18" s="19">
        <v>0</v>
      </c>
      <c r="N18" s="19" t="s">
        <v>77</v>
      </c>
      <c r="O18" s="19">
        <f t="shared" si="5"/>
        <v>0</v>
      </c>
      <c r="S18" s="19">
        <f t="shared" si="6"/>
        <v>0</v>
      </c>
      <c r="U18" s="19">
        <v>36.25</v>
      </c>
      <c r="W18" t="s">
        <v>77</v>
      </c>
      <c r="Y18" t="s">
        <v>90</v>
      </c>
      <c r="Z18" t="s">
        <v>90</v>
      </c>
      <c r="AA18" t="s">
        <v>60</v>
      </c>
      <c r="AB18" t="s">
        <v>60</v>
      </c>
      <c r="AC18" t="s">
        <v>90</v>
      </c>
      <c r="AD18" t="s">
        <v>60</v>
      </c>
      <c r="AE18" t="s">
        <v>60</v>
      </c>
      <c r="AF18" t="s">
        <v>60</v>
      </c>
      <c r="AG18" t="s">
        <v>60</v>
      </c>
      <c r="AH18" s="17" t="str">
        <f t="shared" si="2"/>
        <v xml:space="preserve">Sparta-997-2--1 Airship Steam Tank Lower Pillar:                                2x4 board, 36 1/4  long                                                         Tools: Chopsaw Table Saw (Rip) Handheld Drill                                    </v>
      </c>
      <c r="AI18" s="3" t="s">
        <v>170</v>
      </c>
      <c r="AJ18" s="3"/>
      <c r="AK18" s="3">
        <f t="shared" si="9"/>
        <v>8</v>
      </c>
      <c r="AL18" s="3"/>
      <c r="AM18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19" spans="3:39" ht="20" customHeight="1" thickBot="1" x14ac:dyDescent="0.25">
      <c r="C19" t="s">
        <v>23</v>
      </c>
      <c r="D19" t="s">
        <v>24</v>
      </c>
      <c r="F19" t="s">
        <v>98</v>
      </c>
      <c r="G19">
        <f t="shared" si="7"/>
        <v>2</v>
      </c>
      <c r="H19" t="str">
        <f t="shared" si="4"/>
        <v>Sparta-997-2--2</v>
      </c>
      <c r="J19">
        <f t="shared" si="8"/>
        <v>2</v>
      </c>
      <c r="L19" t="s">
        <v>59</v>
      </c>
      <c r="M19" s="19">
        <v>0</v>
      </c>
      <c r="N19" s="19" t="s">
        <v>77</v>
      </c>
      <c r="O19" s="19">
        <f t="shared" si="5"/>
        <v>0</v>
      </c>
      <c r="S19" s="19">
        <f t="shared" si="6"/>
        <v>0</v>
      </c>
      <c r="U19" s="19">
        <v>36.25</v>
      </c>
      <c r="W19" t="s">
        <v>77</v>
      </c>
      <c r="Y19" t="s">
        <v>90</v>
      </c>
      <c r="Z19" t="s">
        <v>90</v>
      </c>
      <c r="AA19" t="s">
        <v>60</v>
      </c>
      <c r="AB19" t="s">
        <v>60</v>
      </c>
      <c r="AC19" t="s">
        <v>90</v>
      </c>
      <c r="AD19" t="s">
        <v>60</v>
      </c>
      <c r="AE19" t="s">
        <v>60</v>
      </c>
      <c r="AF19" t="s">
        <v>60</v>
      </c>
      <c r="AG19" t="s">
        <v>60</v>
      </c>
      <c r="AH19" s="17" t="str">
        <f t="shared" si="2"/>
        <v xml:space="preserve">Sparta-997-2--2 Airship Steam Tank Lower Pillar:                                2x4 board, 36 1/4  long                                                         Tools: Chopsaw Table Saw (Rip) Handheld Drill                                    </v>
      </c>
      <c r="AI19" s="3" t="s">
        <v>170</v>
      </c>
      <c r="AJ19" s="3"/>
      <c r="AK19" s="3">
        <f t="shared" si="9"/>
        <v>8</v>
      </c>
      <c r="AL19" s="3"/>
      <c r="AM19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0" spans="3:39" ht="20" customHeight="1" thickBot="1" x14ac:dyDescent="0.25">
      <c r="C20" t="s">
        <v>23</v>
      </c>
      <c r="D20" t="s">
        <v>24</v>
      </c>
      <c r="F20" t="s">
        <v>98</v>
      </c>
      <c r="G20">
        <f t="shared" si="7"/>
        <v>2</v>
      </c>
      <c r="H20" t="str">
        <f t="shared" si="4"/>
        <v>Sparta-997-2--3</v>
      </c>
      <c r="J20">
        <f t="shared" si="8"/>
        <v>3</v>
      </c>
      <c r="L20" t="s">
        <v>59</v>
      </c>
      <c r="M20" s="19">
        <v>0</v>
      </c>
      <c r="N20" s="19" t="s">
        <v>77</v>
      </c>
      <c r="O20" s="19">
        <f t="shared" si="5"/>
        <v>0</v>
      </c>
      <c r="S20" s="19">
        <f t="shared" si="6"/>
        <v>0</v>
      </c>
      <c r="U20" s="19">
        <v>36.25</v>
      </c>
      <c r="W20" t="s">
        <v>77</v>
      </c>
      <c r="Y20" t="s">
        <v>90</v>
      </c>
      <c r="Z20" t="s">
        <v>90</v>
      </c>
      <c r="AA20" t="s">
        <v>60</v>
      </c>
      <c r="AB20" t="s">
        <v>60</v>
      </c>
      <c r="AC20" t="s">
        <v>90</v>
      </c>
      <c r="AD20" t="s">
        <v>60</v>
      </c>
      <c r="AE20" t="s">
        <v>60</v>
      </c>
      <c r="AF20" t="s">
        <v>60</v>
      </c>
      <c r="AG20" t="s">
        <v>60</v>
      </c>
      <c r="AH20" s="17" t="str">
        <f t="shared" si="2"/>
        <v xml:space="preserve">Sparta-997-2--3 Airship Steam Tank Lower Pillar:                                2x4 board, 36 1/4  long                                                         Tools: Chopsaw Table Saw (Rip) Handheld Drill                                    </v>
      </c>
      <c r="AI20" s="3" t="s">
        <v>170</v>
      </c>
      <c r="AJ20" s="3"/>
      <c r="AK20" s="3">
        <f t="shared" si="9"/>
        <v>8</v>
      </c>
      <c r="AL20" s="3"/>
      <c r="AM20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1" spans="3:39" ht="20" customHeight="1" thickBot="1" x14ac:dyDescent="0.25">
      <c r="C21" t="s">
        <v>23</v>
      </c>
      <c r="D21" t="s">
        <v>24</v>
      </c>
      <c r="F21" t="s">
        <v>98</v>
      </c>
      <c r="G21">
        <f t="shared" si="7"/>
        <v>2</v>
      </c>
      <c r="H21" t="str">
        <f t="shared" si="4"/>
        <v>Sparta-997-2--4</v>
      </c>
      <c r="J21">
        <f t="shared" si="8"/>
        <v>4</v>
      </c>
      <c r="L21" t="s">
        <v>59</v>
      </c>
      <c r="M21" s="19">
        <v>0</v>
      </c>
      <c r="N21" s="19" t="s">
        <v>77</v>
      </c>
      <c r="O21" s="19">
        <f t="shared" si="5"/>
        <v>0</v>
      </c>
      <c r="S21" s="19">
        <f t="shared" si="6"/>
        <v>0</v>
      </c>
      <c r="U21" s="19">
        <v>36.25</v>
      </c>
      <c r="W21" t="s">
        <v>77</v>
      </c>
      <c r="Y21" t="s">
        <v>90</v>
      </c>
      <c r="Z21" t="s">
        <v>90</v>
      </c>
      <c r="AA21" t="s">
        <v>60</v>
      </c>
      <c r="AB21" t="s">
        <v>60</v>
      </c>
      <c r="AC21" t="s">
        <v>90</v>
      </c>
      <c r="AD21" t="s">
        <v>60</v>
      </c>
      <c r="AE21" t="s">
        <v>60</v>
      </c>
      <c r="AF21" t="s">
        <v>60</v>
      </c>
      <c r="AG21" t="s">
        <v>60</v>
      </c>
      <c r="AH21" s="17" t="str">
        <f t="shared" si="2"/>
        <v xml:space="preserve">Sparta-997-2--4 Airship Steam Tank Lower Pillar:                                2x4 board, 36 1/4  long                                                         Tools: Chopsaw Table Saw (Rip) Handheld Drill                                    </v>
      </c>
      <c r="AI21" s="3" t="s">
        <v>170</v>
      </c>
      <c r="AJ21" s="3"/>
      <c r="AK21" s="3">
        <f t="shared" si="9"/>
        <v>8</v>
      </c>
      <c r="AL21" s="3"/>
      <c r="AM21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2" spans="3:39" ht="20" customHeight="1" thickBot="1" x14ac:dyDescent="0.25">
      <c r="C22" t="s">
        <v>23</v>
      </c>
      <c r="D22" t="s">
        <v>24</v>
      </c>
      <c r="F22" t="s">
        <v>98</v>
      </c>
      <c r="G22">
        <f t="shared" si="7"/>
        <v>2</v>
      </c>
      <c r="H22" t="str">
        <f t="shared" si="4"/>
        <v>Sparta-997-2--5</v>
      </c>
      <c r="J22">
        <f t="shared" si="8"/>
        <v>5</v>
      </c>
      <c r="L22" t="s">
        <v>59</v>
      </c>
      <c r="M22" s="19">
        <v>0</v>
      </c>
      <c r="N22" s="19" t="s">
        <v>77</v>
      </c>
      <c r="O22" s="19">
        <f t="shared" si="5"/>
        <v>0</v>
      </c>
      <c r="S22" s="19">
        <f t="shared" si="6"/>
        <v>0</v>
      </c>
      <c r="U22" s="19">
        <v>36.25</v>
      </c>
      <c r="W22" t="s">
        <v>77</v>
      </c>
      <c r="Y22" t="s">
        <v>90</v>
      </c>
      <c r="Z22" t="s">
        <v>90</v>
      </c>
      <c r="AA22" t="s">
        <v>60</v>
      </c>
      <c r="AB22" t="s">
        <v>60</v>
      </c>
      <c r="AC22" t="s">
        <v>90</v>
      </c>
      <c r="AD22" t="s">
        <v>60</v>
      </c>
      <c r="AE22" t="s">
        <v>60</v>
      </c>
      <c r="AF22" t="s">
        <v>60</v>
      </c>
      <c r="AG22" t="s">
        <v>60</v>
      </c>
      <c r="AH22" s="17" t="str">
        <f t="shared" si="2"/>
        <v xml:space="preserve">Sparta-997-2--5 Airship Steam Tank Lower Pillar:                                2x4 board, 36 1/4  long                                                         Tools: Chopsaw Table Saw (Rip) Handheld Drill                                    </v>
      </c>
      <c r="AI22" s="3" t="s">
        <v>170</v>
      </c>
      <c r="AJ22" s="3"/>
      <c r="AK22" s="3">
        <f t="shared" si="9"/>
        <v>8</v>
      </c>
      <c r="AL22" s="3"/>
      <c r="AM22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3" spans="3:39" ht="20" customHeight="1" thickBot="1" x14ac:dyDescent="0.25">
      <c r="C23" t="s">
        <v>23</v>
      </c>
      <c r="D23" t="s">
        <v>24</v>
      </c>
      <c r="F23" t="s">
        <v>98</v>
      </c>
      <c r="G23">
        <f t="shared" si="7"/>
        <v>2</v>
      </c>
      <c r="H23" t="str">
        <f t="shared" si="4"/>
        <v>Sparta-997-2--6</v>
      </c>
      <c r="J23">
        <f t="shared" si="8"/>
        <v>6</v>
      </c>
      <c r="L23" t="s">
        <v>59</v>
      </c>
      <c r="M23" s="19">
        <v>0</v>
      </c>
      <c r="N23" s="19" t="s">
        <v>77</v>
      </c>
      <c r="O23" s="19">
        <f t="shared" si="5"/>
        <v>0</v>
      </c>
      <c r="S23" s="19">
        <f t="shared" si="6"/>
        <v>0</v>
      </c>
      <c r="U23" s="19">
        <v>36.25</v>
      </c>
      <c r="W23" t="s">
        <v>77</v>
      </c>
      <c r="Y23" t="s">
        <v>90</v>
      </c>
      <c r="Z23" t="s">
        <v>90</v>
      </c>
      <c r="AA23" t="s">
        <v>60</v>
      </c>
      <c r="AB23" t="s">
        <v>60</v>
      </c>
      <c r="AC23" t="s">
        <v>90</v>
      </c>
      <c r="AD23" t="s">
        <v>60</v>
      </c>
      <c r="AE23" t="s">
        <v>60</v>
      </c>
      <c r="AF23" t="s">
        <v>60</v>
      </c>
      <c r="AG23" t="s">
        <v>60</v>
      </c>
      <c r="AH23" s="17" t="str">
        <f t="shared" si="2"/>
        <v xml:space="preserve">Sparta-997-2--6 Airship Steam Tank Lower Pillar:                                2x4 board, 36 1/4  long                                                         Tools: Chopsaw Table Saw (Rip) Handheld Drill                                    </v>
      </c>
      <c r="AI23" s="3" t="s">
        <v>170</v>
      </c>
      <c r="AJ23" s="3"/>
      <c r="AK23" s="3">
        <f t="shared" si="9"/>
        <v>8</v>
      </c>
      <c r="AL23" s="3"/>
      <c r="AM23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4" spans="3:39" ht="20" customHeight="1" thickBot="1" x14ac:dyDescent="0.25">
      <c r="C24" t="s">
        <v>23</v>
      </c>
      <c r="D24" t="s">
        <v>24</v>
      </c>
      <c r="F24" t="s">
        <v>98</v>
      </c>
      <c r="G24">
        <f t="shared" si="7"/>
        <v>2</v>
      </c>
      <c r="H24" t="str">
        <f t="shared" si="4"/>
        <v>Sparta-997-2--7</v>
      </c>
      <c r="J24">
        <f t="shared" si="8"/>
        <v>7</v>
      </c>
      <c r="L24" t="s">
        <v>59</v>
      </c>
      <c r="M24" s="19">
        <v>0</v>
      </c>
      <c r="N24" s="19" t="s">
        <v>77</v>
      </c>
      <c r="O24" s="19">
        <f t="shared" si="5"/>
        <v>0</v>
      </c>
      <c r="S24" s="19">
        <f t="shared" si="6"/>
        <v>0</v>
      </c>
      <c r="U24" s="19">
        <v>36.25</v>
      </c>
      <c r="W24" t="s">
        <v>77</v>
      </c>
      <c r="Y24" t="s">
        <v>90</v>
      </c>
      <c r="Z24" t="s">
        <v>90</v>
      </c>
      <c r="AA24" t="s">
        <v>60</v>
      </c>
      <c r="AB24" t="s">
        <v>60</v>
      </c>
      <c r="AC24" t="s">
        <v>90</v>
      </c>
      <c r="AD24" t="s">
        <v>60</v>
      </c>
      <c r="AE24" t="s">
        <v>60</v>
      </c>
      <c r="AF24" t="s">
        <v>60</v>
      </c>
      <c r="AG24" t="s">
        <v>60</v>
      </c>
      <c r="AH24" s="17" t="str">
        <f t="shared" si="2"/>
        <v xml:space="preserve">Sparta-997-2--7 Airship Steam Tank Lower Pillar:                                2x4 board, 36 1/4  long                                                         Tools: Chopsaw Table Saw (Rip) Handheld Drill                                    </v>
      </c>
      <c r="AI24" s="3" t="s">
        <v>170</v>
      </c>
      <c r="AJ24" s="3"/>
      <c r="AK24" s="3">
        <f t="shared" si="9"/>
        <v>8</v>
      </c>
      <c r="AL24" s="3"/>
      <c r="AM24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5" spans="3:39" ht="20" customHeight="1" thickBot="1" x14ac:dyDescent="0.25">
      <c r="C25" t="s">
        <v>23</v>
      </c>
      <c r="D25" t="s">
        <v>24</v>
      </c>
      <c r="F25" t="s">
        <v>98</v>
      </c>
      <c r="G25">
        <f t="shared" si="7"/>
        <v>2</v>
      </c>
      <c r="H25" t="str">
        <f t="shared" si="4"/>
        <v>Sparta-997-2--8</v>
      </c>
      <c r="J25">
        <f t="shared" si="8"/>
        <v>8</v>
      </c>
      <c r="L25" t="s">
        <v>59</v>
      </c>
      <c r="M25" s="19">
        <v>0</v>
      </c>
      <c r="N25" s="19" t="s">
        <v>77</v>
      </c>
      <c r="O25" s="19">
        <f t="shared" si="5"/>
        <v>0</v>
      </c>
      <c r="S25" s="19">
        <f t="shared" si="6"/>
        <v>0</v>
      </c>
      <c r="U25" s="19">
        <v>36.25</v>
      </c>
      <c r="W25" t="s">
        <v>77</v>
      </c>
      <c r="Y25" t="s">
        <v>90</v>
      </c>
      <c r="Z25" t="s">
        <v>90</v>
      </c>
      <c r="AA25" t="s">
        <v>60</v>
      </c>
      <c r="AB25" t="s">
        <v>60</v>
      </c>
      <c r="AC25" t="s">
        <v>90</v>
      </c>
      <c r="AD25" t="s">
        <v>60</v>
      </c>
      <c r="AE25" t="s">
        <v>60</v>
      </c>
      <c r="AF25" t="s">
        <v>60</v>
      </c>
      <c r="AG25" t="s">
        <v>60</v>
      </c>
      <c r="AH25" s="17" t="str">
        <f t="shared" si="2"/>
        <v xml:space="preserve">Sparta-997-2--8 Airship Steam Tank Lower Pillar:                                2x4 board, 36 1/4  long                                                         Tools: Chopsaw Table Saw (Rip) Handheld Drill                                    </v>
      </c>
      <c r="AI25" s="3" t="s">
        <v>170</v>
      </c>
      <c r="AJ25" s="3"/>
      <c r="AK25" s="3">
        <f t="shared" si="9"/>
        <v>8</v>
      </c>
      <c r="AL25" s="3"/>
      <c r="AM25" s="14" t="str">
        <f t="shared" si="3"/>
        <v xml:space="preserve">2017 FIRST Steamworks Airship |  E. Frothingham, Spartan Robotics 997 ----------------------------------------------------------------------Part Sparta-997-2 Airship Steam Tank Lower Pillar                                ---------------------------------------------------------------------# 8 | Sc 1 in = 1 ft |  2x4 board 36 1/4  long                                  ----------------------------------------------------------------------Tools: Chopsaw Table Saw (Rip) Handheld Drill                                   </v>
      </c>
    </row>
    <row r="26" spans="3:39" ht="20" customHeight="1" thickBot="1" x14ac:dyDescent="0.25">
      <c r="C26" t="s">
        <v>23</v>
      </c>
      <c r="D26" t="s">
        <v>24</v>
      </c>
      <c r="F26" t="s">
        <v>48</v>
      </c>
      <c r="G26">
        <f t="shared" si="7"/>
        <v>3</v>
      </c>
      <c r="H26" t="str">
        <f t="shared" si="4"/>
        <v>Sparta-997-3--1</v>
      </c>
      <c r="I26">
        <v>6</v>
      </c>
      <c r="J26">
        <f t="shared" si="8"/>
        <v>1</v>
      </c>
      <c r="L26" t="s">
        <v>12</v>
      </c>
      <c r="M26" s="19">
        <v>12</v>
      </c>
      <c r="N26" s="19">
        <v>72</v>
      </c>
      <c r="O26" s="19">
        <f t="shared" si="5"/>
        <v>864</v>
      </c>
      <c r="Q26" s="19">
        <v>0</v>
      </c>
      <c r="R26" s="19">
        <v>0</v>
      </c>
      <c r="S26" s="19">
        <f t="shared" si="6"/>
        <v>0</v>
      </c>
      <c r="W26" t="s">
        <v>60</v>
      </c>
      <c r="Z26" t="s">
        <v>60</v>
      </c>
      <c r="AA26" t="s">
        <v>60</v>
      </c>
      <c r="AB26" t="s">
        <v>60</v>
      </c>
      <c r="AC26" t="s">
        <v>90</v>
      </c>
      <c r="AD26" t="s">
        <v>60</v>
      </c>
      <c r="AE26" t="s">
        <v>60</v>
      </c>
      <c r="AF26" t="s">
        <v>60</v>
      </c>
      <c r="AG26" t="s">
        <v>60</v>
      </c>
      <c r="AH26" s="17" t="str">
        <f t="shared" si="2"/>
        <v xml:space="preserve">Sparta-997-3--1 Airship Steam Tank Skin:                                        1/2 Plywood, 12      x 72                                                       Tools: Handheld Drill                                                           </v>
      </c>
      <c r="AI26" s="3" t="s">
        <v>170</v>
      </c>
      <c r="AJ26" s="3"/>
      <c r="AK26" s="3">
        <f t="shared" si="9"/>
        <v>6</v>
      </c>
      <c r="AL26" s="3"/>
      <c r="AM26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27" spans="3:39" ht="20" customHeight="1" thickBot="1" x14ac:dyDescent="0.25">
      <c r="C27" t="s">
        <v>23</v>
      </c>
      <c r="D27" t="s">
        <v>24</v>
      </c>
      <c r="F27" t="s">
        <v>48</v>
      </c>
      <c r="G27">
        <f t="shared" si="7"/>
        <v>3</v>
      </c>
      <c r="H27" t="str">
        <f t="shared" si="4"/>
        <v>Sparta-997-3--2</v>
      </c>
      <c r="J27">
        <f t="shared" si="8"/>
        <v>2</v>
      </c>
      <c r="L27" t="s">
        <v>12</v>
      </c>
      <c r="M27" s="19">
        <v>12</v>
      </c>
      <c r="N27" s="19">
        <v>72</v>
      </c>
      <c r="O27" s="19">
        <f t="shared" si="5"/>
        <v>864</v>
      </c>
      <c r="Q27" s="19">
        <v>0</v>
      </c>
      <c r="R27" s="19">
        <v>0</v>
      </c>
      <c r="S27" s="19">
        <f t="shared" si="6"/>
        <v>0</v>
      </c>
      <c r="U27" s="19">
        <v>0</v>
      </c>
      <c r="W27" t="s">
        <v>60</v>
      </c>
      <c r="Y27" t="s">
        <v>60</v>
      </c>
      <c r="Z27" t="s">
        <v>60</v>
      </c>
      <c r="AA27" t="s">
        <v>60</v>
      </c>
      <c r="AB27" t="s">
        <v>60</v>
      </c>
      <c r="AC27" t="s">
        <v>90</v>
      </c>
      <c r="AD27" t="s">
        <v>60</v>
      </c>
      <c r="AE27" t="s">
        <v>60</v>
      </c>
      <c r="AF27" t="s">
        <v>60</v>
      </c>
      <c r="AG27" t="s">
        <v>60</v>
      </c>
      <c r="AH27" s="17" t="str">
        <f t="shared" si="2"/>
        <v xml:space="preserve">Sparta-997-3--2 Airship Steam Tank Skin:                                        1/2 Plywood, 12      x 72                                                       Tools: Handheld Drill                                                           </v>
      </c>
      <c r="AI27" s="3" t="s">
        <v>170</v>
      </c>
      <c r="AJ27" s="3"/>
      <c r="AK27" s="3">
        <f t="shared" si="9"/>
        <v>6</v>
      </c>
      <c r="AL27" s="3"/>
      <c r="AM27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28" spans="3:39" ht="20" customHeight="1" thickBot="1" x14ac:dyDescent="0.25">
      <c r="C28" t="s">
        <v>23</v>
      </c>
      <c r="D28" t="s">
        <v>24</v>
      </c>
      <c r="F28" t="s">
        <v>48</v>
      </c>
      <c r="G28">
        <f t="shared" si="7"/>
        <v>3</v>
      </c>
      <c r="H28" t="str">
        <f t="shared" si="4"/>
        <v>Sparta-997-3--3</v>
      </c>
      <c r="J28">
        <f t="shared" si="8"/>
        <v>3</v>
      </c>
      <c r="L28" t="s">
        <v>12</v>
      </c>
      <c r="M28" s="19">
        <v>12</v>
      </c>
      <c r="N28" s="19">
        <v>72</v>
      </c>
      <c r="O28" s="19">
        <f t="shared" si="5"/>
        <v>864</v>
      </c>
      <c r="Q28" s="19">
        <v>0</v>
      </c>
      <c r="R28" s="19">
        <v>0</v>
      </c>
      <c r="S28" s="19">
        <f t="shared" si="6"/>
        <v>0</v>
      </c>
      <c r="U28" s="19">
        <v>0</v>
      </c>
      <c r="W28" t="s">
        <v>60</v>
      </c>
      <c r="Y28" t="s">
        <v>60</v>
      </c>
      <c r="Z28" t="s">
        <v>60</v>
      </c>
      <c r="AA28" t="s">
        <v>60</v>
      </c>
      <c r="AB28" t="s">
        <v>60</v>
      </c>
      <c r="AC28" t="s">
        <v>90</v>
      </c>
      <c r="AD28" t="s">
        <v>60</v>
      </c>
      <c r="AE28" t="s">
        <v>60</v>
      </c>
      <c r="AF28" t="s">
        <v>60</v>
      </c>
      <c r="AG28" t="s">
        <v>60</v>
      </c>
      <c r="AH28" s="17" t="str">
        <f t="shared" si="2"/>
        <v xml:space="preserve">Sparta-997-3--3 Airship Steam Tank Skin:                                        1/2 Plywood, 12      x 72                                                       Tools: Handheld Drill                                                           </v>
      </c>
      <c r="AI28" s="3" t="s">
        <v>170</v>
      </c>
      <c r="AJ28" s="3"/>
      <c r="AK28" s="3">
        <f t="shared" si="9"/>
        <v>6</v>
      </c>
      <c r="AL28" s="3"/>
      <c r="AM28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29" spans="3:39" ht="20" customHeight="1" thickBot="1" x14ac:dyDescent="0.25">
      <c r="C29" t="s">
        <v>23</v>
      </c>
      <c r="D29" t="s">
        <v>24</v>
      </c>
      <c r="F29" t="s">
        <v>48</v>
      </c>
      <c r="G29">
        <f t="shared" si="7"/>
        <v>3</v>
      </c>
      <c r="H29" t="str">
        <f t="shared" si="4"/>
        <v>Sparta-997-3--4</v>
      </c>
      <c r="J29">
        <f t="shared" si="8"/>
        <v>4</v>
      </c>
      <c r="L29" t="s">
        <v>12</v>
      </c>
      <c r="M29" s="19">
        <v>12</v>
      </c>
      <c r="N29" s="19">
        <v>72</v>
      </c>
      <c r="O29" s="19">
        <f t="shared" si="5"/>
        <v>864</v>
      </c>
      <c r="Q29" s="19">
        <v>0</v>
      </c>
      <c r="R29" s="19">
        <v>0</v>
      </c>
      <c r="S29" s="19">
        <f t="shared" si="6"/>
        <v>0</v>
      </c>
      <c r="U29" s="19">
        <v>0</v>
      </c>
      <c r="W29" t="s">
        <v>60</v>
      </c>
      <c r="Y29" t="s">
        <v>60</v>
      </c>
      <c r="Z29" t="s">
        <v>60</v>
      </c>
      <c r="AA29" t="s">
        <v>60</v>
      </c>
      <c r="AB29" t="s">
        <v>60</v>
      </c>
      <c r="AC29" t="s">
        <v>90</v>
      </c>
      <c r="AD29" t="s">
        <v>60</v>
      </c>
      <c r="AE29" t="s">
        <v>60</v>
      </c>
      <c r="AF29" t="s">
        <v>60</v>
      </c>
      <c r="AG29" t="s">
        <v>60</v>
      </c>
      <c r="AH29" s="17" t="str">
        <f t="shared" si="2"/>
        <v xml:space="preserve">Sparta-997-3--4 Airship Steam Tank Skin:                                        1/2 Plywood, 12      x 72                                                       Tools: Handheld Drill                                                           </v>
      </c>
      <c r="AI29" s="3" t="s">
        <v>170</v>
      </c>
      <c r="AJ29" s="3"/>
      <c r="AK29" s="3">
        <f t="shared" si="9"/>
        <v>6</v>
      </c>
      <c r="AL29" s="3"/>
      <c r="AM29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30" spans="3:39" ht="20" customHeight="1" thickBot="1" x14ac:dyDescent="0.25">
      <c r="C30" t="s">
        <v>23</v>
      </c>
      <c r="D30" t="s">
        <v>24</v>
      </c>
      <c r="F30" t="s">
        <v>48</v>
      </c>
      <c r="G30">
        <f t="shared" si="7"/>
        <v>3</v>
      </c>
      <c r="H30" t="str">
        <f t="shared" si="4"/>
        <v>Sparta-997-3--5</v>
      </c>
      <c r="J30">
        <f t="shared" si="8"/>
        <v>5</v>
      </c>
      <c r="L30" t="s">
        <v>12</v>
      </c>
      <c r="M30" s="19">
        <v>12</v>
      </c>
      <c r="N30" s="19">
        <v>72</v>
      </c>
      <c r="O30" s="19">
        <f t="shared" si="5"/>
        <v>864</v>
      </c>
      <c r="Q30" s="19">
        <v>0</v>
      </c>
      <c r="R30" s="19">
        <v>0</v>
      </c>
      <c r="S30" s="19">
        <f t="shared" si="6"/>
        <v>0</v>
      </c>
      <c r="U30" s="19">
        <v>0</v>
      </c>
      <c r="W30" t="s">
        <v>60</v>
      </c>
      <c r="Y30" t="s">
        <v>60</v>
      </c>
      <c r="Z30" t="s">
        <v>60</v>
      </c>
      <c r="AA30" t="s">
        <v>60</v>
      </c>
      <c r="AB30" t="s">
        <v>60</v>
      </c>
      <c r="AC30" t="s">
        <v>90</v>
      </c>
      <c r="AD30" t="s">
        <v>60</v>
      </c>
      <c r="AE30" t="s">
        <v>60</v>
      </c>
      <c r="AF30" t="s">
        <v>60</v>
      </c>
      <c r="AG30" t="s">
        <v>60</v>
      </c>
      <c r="AH30" s="17" t="str">
        <f t="shared" si="2"/>
        <v xml:space="preserve">Sparta-997-3--5 Airship Steam Tank Skin:                                        1/2 Plywood, 12      x 72                                                       Tools: Handheld Drill                                                           </v>
      </c>
      <c r="AI30" s="3" t="s">
        <v>170</v>
      </c>
      <c r="AJ30" s="3"/>
      <c r="AK30" s="3">
        <f t="shared" si="9"/>
        <v>6</v>
      </c>
      <c r="AL30" s="3"/>
      <c r="AM30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31" spans="3:39" ht="20" customHeight="1" thickBot="1" x14ac:dyDescent="0.25">
      <c r="C31" t="s">
        <v>23</v>
      </c>
      <c r="D31" t="s">
        <v>24</v>
      </c>
      <c r="F31" t="s">
        <v>48</v>
      </c>
      <c r="G31">
        <f t="shared" si="7"/>
        <v>3</v>
      </c>
      <c r="H31" t="str">
        <f t="shared" si="4"/>
        <v>Sparta-997-3--6</v>
      </c>
      <c r="J31">
        <f t="shared" si="8"/>
        <v>6</v>
      </c>
      <c r="L31" t="s">
        <v>12</v>
      </c>
      <c r="M31" s="19">
        <v>12</v>
      </c>
      <c r="N31" s="19">
        <v>72</v>
      </c>
      <c r="O31" s="19">
        <f t="shared" si="5"/>
        <v>864</v>
      </c>
      <c r="Q31" s="19">
        <v>0</v>
      </c>
      <c r="R31" s="19">
        <v>0</v>
      </c>
      <c r="S31" s="19">
        <f t="shared" si="6"/>
        <v>0</v>
      </c>
      <c r="U31" s="19">
        <v>0</v>
      </c>
      <c r="W31" t="s">
        <v>60</v>
      </c>
      <c r="Y31" t="s">
        <v>60</v>
      </c>
      <c r="Z31" t="s">
        <v>60</v>
      </c>
      <c r="AA31" t="s">
        <v>60</v>
      </c>
      <c r="AB31" t="s">
        <v>60</v>
      </c>
      <c r="AC31" t="s">
        <v>90</v>
      </c>
      <c r="AD31" t="s">
        <v>60</v>
      </c>
      <c r="AE31" t="s">
        <v>60</v>
      </c>
      <c r="AF31" t="s">
        <v>60</v>
      </c>
      <c r="AG31" t="s">
        <v>60</v>
      </c>
      <c r="AH31" s="17" t="str">
        <f t="shared" si="2"/>
        <v xml:space="preserve">Sparta-997-3--6 Airship Steam Tank Skin:                                        1/2 Plywood, 12      x 72                                                       Tools: Handheld Drill                                                           </v>
      </c>
      <c r="AI31" s="3" t="s">
        <v>170</v>
      </c>
      <c r="AJ31" s="3"/>
      <c r="AK31" s="3">
        <f t="shared" si="9"/>
        <v>6</v>
      </c>
      <c r="AL31" s="3"/>
      <c r="AM31" s="14" t="str">
        <f t="shared" si="3"/>
        <v xml:space="preserve">2017 FIRST Steamworks Airship |  E. Frothingham, Spartan Robotics 997 ----------------------------------------------------------------------Part Sparta-997-3 Airship Steam Tank Skin                                        ---------------------------------------------------------------------# 6 | Sc 1 in = 1 ft |  1/2 Ply, 12      x 72                                    ----------------------------------------------------------------------Tools: Handheld Drill                                                           </v>
      </c>
    </row>
    <row r="32" spans="3:39" ht="20" customHeight="1" thickBot="1" x14ac:dyDescent="0.25">
      <c r="C32" t="s">
        <v>23</v>
      </c>
      <c r="D32" t="s">
        <v>24</v>
      </c>
      <c r="F32" t="s">
        <v>163</v>
      </c>
      <c r="G32">
        <f t="shared" si="7"/>
        <v>4</v>
      </c>
      <c r="H32" t="str">
        <f t="shared" si="4"/>
        <v>Sparta-997-4--1</v>
      </c>
      <c r="I32">
        <v>1</v>
      </c>
      <c r="J32">
        <f t="shared" si="8"/>
        <v>1</v>
      </c>
      <c r="L32" t="s">
        <v>17</v>
      </c>
      <c r="O32" s="19">
        <f t="shared" si="5"/>
        <v>0</v>
      </c>
      <c r="Q32" s="19">
        <v>4</v>
      </c>
      <c r="R32" s="19">
        <v>15</v>
      </c>
      <c r="S32" s="19">
        <f t="shared" si="6"/>
        <v>60</v>
      </c>
      <c r="U32" s="19">
        <v>0</v>
      </c>
      <c r="W32" t="s">
        <v>60</v>
      </c>
      <c r="Y32" t="s">
        <v>60</v>
      </c>
      <c r="Z32" t="s">
        <v>60</v>
      </c>
      <c r="AA32" t="s">
        <v>90</v>
      </c>
      <c r="AB32" t="s">
        <v>60</v>
      </c>
      <c r="AC32" t="s">
        <v>90</v>
      </c>
      <c r="AD32" t="s">
        <v>60</v>
      </c>
      <c r="AE32" t="s">
        <v>60</v>
      </c>
      <c r="AF32" t="s">
        <v>60</v>
      </c>
      <c r="AG32" t="s">
        <v>60</v>
      </c>
      <c r="AH32" s="17" t="str">
        <f t="shared" si="2"/>
        <v xml:space="preserve">Sparta-997-4--1 Airship Steam Tank Gear Bracket:                                3/4 plywood 4      x 15                                                         Tools: Table Saw (Crosscut) Handheld Drill                                      </v>
      </c>
      <c r="AI32" s="3" t="s">
        <v>170</v>
      </c>
      <c r="AJ32" s="3"/>
      <c r="AK32" s="3">
        <f t="shared" si="9"/>
        <v>1</v>
      </c>
      <c r="AL32" s="3"/>
      <c r="AM32" s="14" t="str">
        <f t="shared" si="3"/>
        <v xml:space="preserve">2017 FIRST Steamworks Airship |  E. Frothingham, Spartan Robotics 997 ----------------------------------------------------------------------Part Sparta-997-4 Airship Steam Tank Gear Bracket                                ---------------------------------------------------------------------# 1 | Sc 1 in = 1 ft |  3/4 Ply 4      x 15                                      ----------------------------------------------------------------------Tools: Table Saw (Crosscut) Handheld Drill                                      </v>
      </c>
    </row>
    <row r="33" spans="3:39" ht="20" customHeight="1" thickBot="1" x14ac:dyDescent="0.25">
      <c r="C33" t="s">
        <v>23</v>
      </c>
      <c r="D33" t="s">
        <v>24</v>
      </c>
      <c r="F33" t="s">
        <v>179</v>
      </c>
      <c r="G33">
        <f t="shared" si="7"/>
        <v>5</v>
      </c>
      <c r="H33" t="str">
        <f t="shared" si="4"/>
        <v>Sparta-997-5--1</v>
      </c>
      <c r="I33">
        <v>1</v>
      </c>
      <c r="J33">
        <f t="shared" si="8"/>
        <v>1</v>
      </c>
      <c r="L33" t="s">
        <v>12</v>
      </c>
      <c r="M33" s="19">
        <v>20</v>
      </c>
      <c r="N33" s="19">
        <v>25</v>
      </c>
      <c r="O33" s="19">
        <f t="shared" si="5"/>
        <v>500</v>
      </c>
      <c r="S33" s="19">
        <f t="shared" si="6"/>
        <v>0</v>
      </c>
      <c r="W33" t="s">
        <v>77</v>
      </c>
      <c r="Z33" t="s">
        <v>90</v>
      </c>
      <c r="AA33" t="s">
        <v>60</v>
      </c>
      <c r="AB33" t="s">
        <v>90</v>
      </c>
      <c r="AC33" t="s">
        <v>90</v>
      </c>
      <c r="AD33" t="s">
        <v>90</v>
      </c>
      <c r="AE33" t="s">
        <v>90</v>
      </c>
      <c r="AF33" t="s">
        <v>60</v>
      </c>
      <c r="AG33" t="s">
        <v>60</v>
      </c>
      <c r="AH33" s="17" t="str">
        <f t="shared" si="2"/>
        <v xml:space="preserve">Sparta-997-5--1 Airship Tank Cover Hex Plate:                                   1/2 Plywood, 20      x 25                                                       Tools: Table Saw (Rip) Bandsaw Handheld Drill Drill Press Nailer                 </v>
      </c>
      <c r="AI33" s="3" t="s">
        <v>170</v>
      </c>
      <c r="AJ33" s="3"/>
      <c r="AK33" s="3">
        <f t="shared" si="9"/>
        <v>1</v>
      </c>
      <c r="AL33" s="3"/>
      <c r="AM33" s="14" t="str">
        <f t="shared" si="3"/>
        <v xml:space="preserve">2017 FIRST Steamworks Airship |  E. Frothingham, Spartan Robotics 997 ----------------------------------------------------------------------Part Sparta-997-5 Airship Tank Cover Hex Plate                                   ---------------------------------------------------------------------# 1 | Sc 1 in = 1 ft |  1/2 Ply, 20      x 25                                    ----------------------------------------------------------------------Tools: Table Saw (Rip) Bandsaw Handheld Drill Drill Press Nailer                </v>
      </c>
    </row>
    <row r="34" spans="3:39" ht="20" customHeight="1" thickBot="1" x14ac:dyDescent="0.25">
      <c r="C34" t="s">
        <v>23</v>
      </c>
      <c r="D34" t="s">
        <v>24</v>
      </c>
      <c r="F34" t="s">
        <v>180</v>
      </c>
      <c r="G34">
        <f t="shared" si="7"/>
        <v>6</v>
      </c>
      <c r="H34" t="str">
        <f t="shared" si="4"/>
        <v>Sparta-997-6--1</v>
      </c>
      <c r="I34">
        <v>1</v>
      </c>
      <c r="J34">
        <f t="shared" si="8"/>
        <v>1</v>
      </c>
      <c r="L34" t="s">
        <v>17</v>
      </c>
      <c r="O34" s="19">
        <f t="shared" si="5"/>
        <v>0</v>
      </c>
      <c r="Q34" s="19">
        <v>20</v>
      </c>
      <c r="R34" s="19">
        <v>25</v>
      </c>
      <c r="S34" s="19">
        <f t="shared" si="6"/>
        <v>500</v>
      </c>
      <c r="U34" s="19">
        <v>0</v>
      </c>
      <c r="W34" t="s">
        <v>77</v>
      </c>
      <c r="Y34" t="s">
        <v>60</v>
      </c>
      <c r="Z34" t="s">
        <v>90</v>
      </c>
      <c r="AA34" t="s">
        <v>60</v>
      </c>
      <c r="AB34" t="s">
        <v>90</v>
      </c>
      <c r="AC34" t="s">
        <v>90</v>
      </c>
      <c r="AD34" t="s">
        <v>90</v>
      </c>
      <c r="AE34" t="s">
        <v>90</v>
      </c>
      <c r="AF34" t="s">
        <v>60</v>
      </c>
      <c r="AG34" t="s">
        <v>60</v>
      </c>
      <c r="AH34" s="17" t="str">
        <f t="shared" si="2"/>
        <v xml:space="preserve">Sparta-997-6--1 Airship Tank Upper Hex Plate:                                   3/4 plywood 20      x 25                                                        Tools: Table Saw (Rip) Bandsaw Handheld Drill Drill Press Nailer                 </v>
      </c>
      <c r="AI34" s="3" t="s">
        <v>170</v>
      </c>
      <c r="AJ34" s="3"/>
      <c r="AK34" s="3">
        <f t="shared" si="9"/>
        <v>1</v>
      </c>
      <c r="AL34" s="3"/>
      <c r="AM34" s="14" t="str">
        <f t="shared" si="3"/>
        <v xml:space="preserve">2017 FIRST Steamworks Airship |  E. Frothingham, Spartan Robotics 997 ----------------------------------------------------------------------Part Sparta-997-6 Airship Tank Upper Hex Plate                                   ---------------------------------------------------------------------# 1 | Sc 1 in = 1 ft |  3/4 Ply 20      x 25                                     ----------------------------------------------------------------------Tools: Table Saw (Rip) Bandsaw Handheld Drill Drill Press Nailer                </v>
      </c>
    </row>
    <row r="35" spans="3:39" ht="20" customHeight="1" thickBot="1" x14ac:dyDescent="0.25">
      <c r="C35" t="s">
        <v>23</v>
      </c>
      <c r="D35" t="s">
        <v>24</v>
      </c>
      <c r="F35" t="s">
        <v>181</v>
      </c>
      <c r="G35">
        <f t="shared" si="7"/>
        <v>7</v>
      </c>
      <c r="H35" t="str">
        <f t="shared" si="4"/>
        <v>Sparta-997-7--1</v>
      </c>
      <c r="I35">
        <v>1</v>
      </c>
      <c r="J35">
        <f t="shared" si="8"/>
        <v>1</v>
      </c>
      <c r="L35" t="s">
        <v>17</v>
      </c>
      <c r="O35" s="19">
        <f t="shared" si="5"/>
        <v>0</v>
      </c>
      <c r="Q35" s="19">
        <v>20</v>
      </c>
      <c r="R35" s="19">
        <v>25</v>
      </c>
      <c r="S35" s="19">
        <f t="shared" si="6"/>
        <v>500</v>
      </c>
      <c r="U35" s="19">
        <v>0</v>
      </c>
      <c r="W35" t="s">
        <v>77</v>
      </c>
      <c r="Y35" t="s">
        <v>60</v>
      </c>
      <c r="Z35" t="s">
        <v>90</v>
      </c>
      <c r="AA35" t="s">
        <v>60</v>
      </c>
      <c r="AB35" t="s">
        <v>90</v>
      </c>
      <c r="AC35" t="s">
        <v>90</v>
      </c>
      <c r="AD35" t="s">
        <v>90</v>
      </c>
      <c r="AE35" t="s">
        <v>90</v>
      </c>
      <c r="AF35" t="s">
        <v>60</v>
      </c>
      <c r="AG35" t="s">
        <v>60</v>
      </c>
      <c r="AH35" s="17" t="str">
        <f t="shared" si="2"/>
        <v xml:space="preserve">Sparta-997-7--1 Airship Tank Lower Hex Plate:                                   3/4 plywood 20      x 25                                                        Tools: Table Saw (Rip) Bandsaw Handheld Drill Drill Press Nailer                 </v>
      </c>
      <c r="AI35" s="3" t="s">
        <v>170</v>
      </c>
      <c r="AJ35" s="3"/>
      <c r="AK35" s="3">
        <f t="shared" si="9"/>
        <v>1</v>
      </c>
      <c r="AL35" s="3"/>
      <c r="AM35" s="14" t="str">
        <f t="shared" si="3"/>
        <v xml:space="preserve">2017 FIRST Steamworks Airship |  E. Frothingham, Spartan Robotics 997 ----------------------------------------------------------------------Part Sparta-997-7 Airship Tank Lower Hex Plate                                   ---------------------------------------------------------------------# 1 | Sc 1 in = 1 ft |  3/4 Ply 20      x 25                                     ----------------------------------------------------------------------Tools: Table Saw (Rip) Bandsaw Handheld Drill Drill Press Nailer                </v>
      </c>
    </row>
    <row r="36" spans="3:39" ht="20" customHeight="1" thickBot="1" x14ac:dyDescent="0.25">
      <c r="C36" t="s">
        <v>23</v>
      </c>
      <c r="D36" t="s">
        <v>24</v>
      </c>
      <c r="F36" t="s">
        <v>160</v>
      </c>
      <c r="G36">
        <f t="shared" si="7"/>
        <v>8</v>
      </c>
      <c r="H36" t="str">
        <f t="shared" si="4"/>
        <v>Sparta-997-8--1</v>
      </c>
      <c r="I36">
        <v>1</v>
      </c>
      <c r="J36">
        <f t="shared" si="8"/>
        <v>1</v>
      </c>
      <c r="L36" t="s">
        <v>17</v>
      </c>
      <c r="M36" s="19">
        <v>0</v>
      </c>
      <c r="N36" s="19">
        <v>0</v>
      </c>
      <c r="O36" s="19">
        <f t="shared" si="5"/>
        <v>0</v>
      </c>
      <c r="Q36" s="19">
        <v>20</v>
      </c>
      <c r="R36" s="19">
        <v>25</v>
      </c>
      <c r="S36" s="19">
        <f t="shared" si="6"/>
        <v>500</v>
      </c>
      <c r="U36" s="19">
        <v>0</v>
      </c>
      <c r="W36" t="s">
        <v>77</v>
      </c>
      <c r="Y36" t="s">
        <v>60</v>
      </c>
      <c r="Z36" t="s">
        <v>90</v>
      </c>
      <c r="AA36" t="s">
        <v>60</v>
      </c>
      <c r="AB36" t="s">
        <v>90</v>
      </c>
      <c r="AC36" t="s">
        <v>90</v>
      </c>
      <c r="AD36" t="s">
        <v>90</v>
      </c>
      <c r="AE36" t="s">
        <v>90</v>
      </c>
      <c r="AF36" t="s">
        <v>60</v>
      </c>
      <c r="AG36" t="s">
        <v>60</v>
      </c>
      <c r="AH36" s="17" t="str">
        <f t="shared" si="2"/>
        <v xml:space="preserve">Sparta-997-8--1 Airship Deck Hex Plate:                                         3/4 plywood 20      x 25                                                        Tools: Table Saw (Rip) Bandsaw Handheld Drill Drill Press Nailer                 </v>
      </c>
      <c r="AI36" s="3" t="s">
        <v>170</v>
      </c>
      <c r="AJ36" s="3"/>
      <c r="AK36" s="3">
        <f t="shared" si="9"/>
        <v>1</v>
      </c>
      <c r="AL36" s="3"/>
      <c r="AM36" s="14" t="str">
        <f t="shared" si="3"/>
        <v xml:space="preserve">2017 FIRST Steamworks Airship |  E. Frothingham, Spartan Robotics 997 ----------------------------------------------------------------------Part Sparta-997-8 Airship Deck Hex Plate                                         ---------------------------------------------------------------------# 1 | Sc 1 in = 1 ft |  3/4 Ply 20      x 25                                     ----------------------------------------------------------------------Tools: Table Saw (Rip) Bandsaw Handheld Drill Drill Press Nailer                </v>
      </c>
    </row>
    <row r="37" spans="3:39" ht="20" customHeight="1" thickBot="1" x14ac:dyDescent="0.25">
      <c r="C37" t="s">
        <v>23</v>
      </c>
      <c r="D37" t="s">
        <v>24</v>
      </c>
      <c r="F37" t="s">
        <v>161</v>
      </c>
      <c r="G37">
        <f t="shared" si="7"/>
        <v>9</v>
      </c>
      <c r="H37" t="str">
        <f t="shared" si="4"/>
        <v>Sparta-997-9--1</v>
      </c>
      <c r="I37">
        <v>1</v>
      </c>
      <c r="J37">
        <f t="shared" si="8"/>
        <v>1</v>
      </c>
      <c r="L37" t="s">
        <v>17</v>
      </c>
      <c r="M37" s="19">
        <v>0</v>
      </c>
      <c r="N37" s="19">
        <v>0</v>
      </c>
      <c r="O37" s="19">
        <f t="shared" si="5"/>
        <v>0</v>
      </c>
      <c r="Q37" s="19">
        <v>20</v>
      </c>
      <c r="R37" s="19">
        <v>25</v>
      </c>
      <c r="S37" s="19">
        <f t="shared" si="6"/>
        <v>500</v>
      </c>
      <c r="U37" s="19">
        <v>0</v>
      </c>
      <c r="W37" t="s">
        <v>77</v>
      </c>
      <c r="Y37" t="s">
        <v>60</v>
      </c>
      <c r="Z37" t="s">
        <v>90</v>
      </c>
      <c r="AA37" t="s">
        <v>60</v>
      </c>
      <c r="AB37" t="s">
        <v>90</v>
      </c>
      <c r="AC37" t="s">
        <v>90</v>
      </c>
      <c r="AD37" t="s">
        <v>90</v>
      </c>
      <c r="AE37" t="s">
        <v>90</v>
      </c>
      <c r="AF37" t="s">
        <v>60</v>
      </c>
      <c r="AG37" t="s">
        <v>60</v>
      </c>
      <c r="AH37" s="17" t="str">
        <f t="shared" si="2"/>
        <v xml:space="preserve">Sparta-997-9--1 Airship Base Hex Plate:                                         3/4 plywood 20      x 25                                                        Tools: Table Saw (Rip) Bandsaw Handheld Drill Drill Press Nailer                 </v>
      </c>
      <c r="AI37" s="3" t="s">
        <v>170</v>
      </c>
      <c r="AJ37" s="3" t="s">
        <v>90</v>
      </c>
      <c r="AK37" s="3">
        <f t="shared" si="9"/>
        <v>1</v>
      </c>
      <c r="AL37" s="3"/>
      <c r="AM37" s="14" t="str">
        <f t="shared" si="3"/>
        <v xml:space="preserve">Part Sparta-997-9 Airship Base Hex Plate                                         ---------------------------------------------------------------------# 1 | Sc 1 in = 1 ft |  3/4 Ply 20      x 25                                     ----------------------------------------------------------------------Tools: Table Saw (Rip) Bandsaw Handheld Drill Drill Press Nailer                </v>
      </c>
    </row>
    <row r="38" spans="3:39" ht="20" customHeight="1" thickBot="1" x14ac:dyDescent="0.25">
      <c r="C38" t="s">
        <v>23</v>
      </c>
      <c r="D38" t="s">
        <v>24</v>
      </c>
      <c r="F38" t="s">
        <v>162</v>
      </c>
      <c r="G38">
        <f t="shared" si="7"/>
        <v>10</v>
      </c>
      <c r="H38" t="str">
        <f t="shared" si="4"/>
        <v>Sparta-997-10--1</v>
      </c>
      <c r="I38">
        <v>1</v>
      </c>
      <c r="J38">
        <f t="shared" si="8"/>
        <v>1</v>
      </c>
      <c r="L38" t="s">
        <v>61</v>
      </c>
      <c r="M38" s="19">
        <v>0</v>
      </c>
      <c r="N38" s="19">
        <v>0</v>
      </c>
      <c r="O38" s="19">
        <f t="shared" si="5"/>
        <v>0</v>
      </c>
      <c r="S38" s="19">
        <f t="shared" si="6"/>
        <v>0</v>
      </c>
      <c r="W38" t="s">
        <v>139</v>
      </c>
      <c r="AA38" t="s">
        <v>60</v>
      </c>
      <c r="AF38" t="s">
        <v>60</v>
      </c>
      <c r="AG38" t="s">
        <v>60</v>
      </c>
      <c r="AH38" s="17" t="str">
        <f t="shared" si="2"/>
        <v>Sparta-997-10--1 Airship Hex Plate Alignment Dowel:                             Tools:                                                                          3/4 Dowel, 2 inches</v>
      </c>
      <c r="AI38" s="3" t="s">
        <v>170</v>
      </c>
      <c r="AJ38" s="3"/>
      <c r="AK38" s="3">
        <f t="shared" si="9"/>
        <v>1</v>
      </c>
      <c r="AL38" s="3"/>
      <c r="AM38" s="14" t="str">
        <f t="shared" si="3"/>
        <v xml:space="preserve">2017 FIRST Steamworks Airship |  E. Frothingham, Spartan Robotics 997 ----------------------------------------------------------------------Part Sparta-997-10 Airship Hex Plate Alignment Dowel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39" spans="3:39" ht="20" customHeight="1" thickBot="1" x14ac:dyDescent="0.25">
      <c r="C39" t="s">
        <v>23</v>
      </c>
      <c r="D39" t="s">
        <v>24</v>
      </c>
      <c r="F39" t="s">
        <v>46</v>
      </c>
      <c r="G39">
        <f t="shared" si="7"/>
        <v>11</v>
      </c>
      <c r="H39" t="str">
        <f t="shared" si="4"/>
        <v>Sparta-997-11--1</v>
      </c>
      <c r="I39">
        <v>4</v>
      </c>
      <c r="J39">
        <f t="shared" si="8"/>
        <v>1</v>
      </c>
      <c r="L39" t="s">
        <v>59</v>
      </c>
      <c r="M39" s="19">
        <v>0</v>
      </c>
      <c r="N39" s="19">
        <v>0</v>
      </c>
      <c r="O39" s="19">
        <f t="shared" si="5"/>
        <v>0</v>
      </c>
      <c r="S39" s="19">
        <f t="shared" si="6"/>
        <v>0</v>
      </c>
      <c r="U39" s="19">
        <v>33.5625</v>
      </c>
      <c r="Y39" t="s">
        <v>90</v>
      </c>
      <c r="AA39" t="s">
        <v>60</v>
      </c>
      <c r="AC39" t="s">
        <v>90</v>
      </c>
      <c r="AF39" t="s">
        <v>60</v>
      </c>
      <c r="AG39" t="s">
        <v>60</v>
      </c>
      <c r="AH39" s="17" t="str">
        <f t="shared" si="2"/>
        <v xml:space="preserve">Sparta-997-11--1 Airship Base Single Stretcher:                                 2x4 board, 33 9/16 long                                                         Tools: Chopsaw Handheld Drill                                                   </v>
      </c>
      <c r="AI39" s="3" t="s">
        <v>170</v>
      </c>
      <c r="AJ39" s="3"/>
      <c r="AK39" s="3">
        <f t="shared" si="9"/>
        <v>4</v>
      </c>
      <c r="AL39" s="3"/>
      <c r="AM39" s="14" t="str">
        <f t="shared" si="3"/>
        <v xml:space="preserve">2017 FIRST Steamworks Airship |  E. Frothingham, Spartan Robotics 997 ----------------------------------------------------------------------Part Sparta-997-11 Airship Base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0" spans="3:39" ht="20" customHeight="1" thickBot="1" x14ac:dyDescent="0.25">
      <c r="C40" t="s">
        <v>23</v>
      </c>
      <c r="D40" t="s">
        <v>24</v>
      </c>
      <c r="F40" t="s">
        <v>46</v>
      </c>
      <c r="G40">
        <f t="shared" si="7"/>
        <v>11</v>
      </c>
      <c r="H40" t="str">
        <f t="shared" si="4"/>
        <v>Sparta-997-11--2</v>
      </c>
      <c r="J40">
        <f t="shared" si="8"/>
        <v>2</v>
      </c>
      <c r="L40" t="s">
        <v>59</v>
      </c>
      <c r="M40" s="19">
        <v>0</v>
      </c>
      <c r="N40" s="19">
        <v>0</v>
      </c>
      <c r="O40" s="19">
        <f t="shared" si="5"/>
        <v>0</v>
      </c>
      <c r="S40" s="19">
        <f t="shared" si="6"/>
        <v>0</v>
      </c>
      <c r="U40" s="19">
        <v>33.5625</v>
      </c>
      <c r="W40" t="s">
        <v>60</v>
      </c>
      <c r="Y40" t="s">
        <v>90</v>
      </c>
      <c r="AA40" t="s">
        <v>60</v>
      </c>
      <c r="AC40" t="s">
        <v>90</v>
      </c>
      <c r="AF40" t="s">
        <v>60</v>
      </c>
      <c r="AG40" t="s">
        <v>60</v>
      </c>
      <c r="AH40" s="17" t="str">
        <f t="shared" si="2"/>
        <v xml:space="preserve">Sparta-997-11--2 Airship Base Single Stretcher:                                 2x4 board, 33 9/16 long                                                         Tools: Chopsaw Handheld Drill                                                   </v>
      </c>
      <c r="AI40" s="3" t="s">
        <v>170</v>
      </c>
      <c r="AJ40" s="3"/>
      <c r="AK40" s="3">
        <f t="shared" si="9"/>
        <v>4</v>
      </c>
      <c r="AL40" s="3"/>
      <c r="AM40" s="14" t="str">
        <f t="shared" si="3"/>
        <v xml:space="preserve">2017 FIRST Steamworks Airship |  E. Frothingham, Spartan Robotics 997 ----------------------------------------------------------------------Part Sparta-997-11 Airship Base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1" spans="3:39" ht="20" customHeight="1" thickBot="1" x14ac:dyDescent="0.25">
      <c r="C41" t="s">
        <v>23</v>
      </c>
      <c r="D41" t="s">
        <v>24</v>
      </c>
      <c r="F41" t="s">
        <v>46</v>
      </c>
      <c r="G41">
        <f t="shared" si="7"/>
        <v>11</v>
      </c>
      <c r="H41" t="str">
        <f t="shared" si="4"/>
        <v>Sparta-997-11--3</v>
      </c>
      <c r="J41">
        <f t="shared" si="8"/>
        <v>3</v>
      </c>
      <c r="L41" t="s">
        <v>59</v>
      </c>
      <c r="M41" s="19">
        <v>0</v>
      </c>
      <c r="N41" s="19">
        <v>0</v>
      </c>
      <c r="O41" s="19">
        <f t="shared" si="5"/>
        <v>0</v>
      </c>
      <c r="Q41" s="19">
        <v>0</v>
      </c>
      <c r="R41" s="19">
        <v>0</v>
      </c>
      <c r="S41" s="19">
        <f t="shared" si="6"/>
        <v>0</v>
      </c>
      <c r="U41" s="19">
        <v>33.5625</v>
      </c>
      <c r="W41" t="s">
        <v>60</v>
      </c>
      <c r="Y41" t="s">
        <v>90</v>
      </c>
      <c r="Z41" t="s">
        <v>60</v>
      </c>
      <c r="AA41" t="s">
        <v>60</v>
      </c>
      <c r="AB41" t="s">
        <v>60</v>
      </c>
      <c r="AC41" t="s">
        <v>90</v>
      </c>
      <c r="AD41" t="s">
        <v>60</v>
      </c>
      <c r="AE41" t="s">
        <v>60</v>
      </c>
      <c r="AF41" t="s">
        <v>60</v>
      </c>
      <c r="AG41" t="s">
        <v>60</v>
      </c>
      <c r="AH41" s="17" t="str">
        <f t="shared" si="2"/>
        <v xml:space="preserve">Sparta-997-11--3 Airship Base Single Stretcher:                                 2x4 board, 33 9/16 long                                                         Tools: Chopsaw Handheld Drill                                                   </v>
      </c>
      <c r="AI41" s="3" t="s">
        <v>170</v>
      </c>
      <c r="AJ41" s="3"/>
      <c r="AK41" s="3">
        <f t="shared" si="9"/>
        <v>4</v>
      </c>
      <c r="AL41" s="3"/>
      <c r="AM41" s="14" t="str">
        <f t="shared" si="3"/>
        <v xml:space="preserve">2017 FIRST Steamworks Airship |  E. Frothingham, Spartan Robotics 997 ----------------------------------------------------------------------Part Sparta-997-11 Airship Base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2" spans="3:39" ht="20" customHeight="1" thickBot="1" x14ac:dyDescent="0.25">
      <c r="C42" t="s">
        <v>23</v>
      </c>
      <c r="D42" t="s">
        <v>24</v>
      </c>
      <c r="F42" t="s">
        <v>46</v>
      </c>
      <c r="G42">
        <f t="shared" si="7"/>
        <v>11</v>
      </c>
      <c r="H42" t="str">
        <f t="shared" si="4"/>
        <v>Sparta-997-11--4</v>
      </c>
      <c r="J42">
        <f t="shared" si="8"/>
        <v>4</v>
      </c>
      <c r="L42" t="s">
        <v>59</v>
      </c>
      <c r="M42" s="19">
        <v>0</v>
      </c>
      <c r="N42" s="19">
        <v>0</v>
      </c>
      <c r="O42" s="19">
        <f t="shared" si="5"/>
        <v>0</v>
      </c>
      <c r="Q42" s="19">
        <v>0</v>
      </c>
      <c r="R42" s="19">
        <v>0</v>
      </c>
      <c r="S42" s="19">
        <f t="shared" si="6"/>
        <v>0</v>
      </c>
      <c r="U42" s="19">
        <v>33.5625</v>
      </c>
      <c r="W42" t="s">
        <v>60</v>
      </c>
      <c r="Y42" t="s">
        <v>90</v>
      </c>
      <c r="Z42" t="s">
        <v>60</v>
      </c>
      <c r="AA42" t="s">
        <v>60</v>
      </c>
      <c r="AB42" t="s">
        <v>60</v>
      </c>
      <c r="AC42" t="s">
        <v>90</v>
      </c>
      <c r="AD42" t="s">
        <v>60</v>
      </c>
      <c r="AE42" t="s">
        <v>60</v>
      </c>
      <c r="AF42" t="s">
        <v>60</v>
      </c>
      <c r="AG42" t="s">
        <v>60</v>
      </c>
      <c r="AH42" s="17" t="str">
        <f t="shared" si="2"/>
        <v xml:space="preserve">Sparta-997-11--4 Airship Base Single Stretcher:                                 2x4 board, 33 9/16 long                                                         Tools: Chopsaw Handheld Drill                                                   </v>
      </c>
      <c r="AI42" s="3" t="s">
        <v>170</v>
      </c>
      <c r="AJ42" s="3"/>
      <c r="AK42" s="3">
        <f t="shared" si="9"/>
        <v>4</v>
      </c>
      <c r="AL42" s="3"/>
      <c r="AM42" s="14" t="str">
        <f t="shared" si="3"/>
        <v xml:space="preserve">2017 FIRST Steamworks Airship |  E. Frothingham, Spartan Robotics 997 ----------------------------------------------------------------------Part Sparta-997-11 Airship Base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3" spans="3:39" ht="20" customHeight="1" thickBot="1" x14ac:dyDescent="0.25">
      <c r="C43" t="s">
        <v>23</v>
      </c>
      <c r="D43" t="s">
        <v>24</v>
      </c>
      <c r="F43" t="s">
        <v>47</v>
      </c>
      <c r="G43">
        <f t="shared" si="7"/>
        <v>12</v>
      </c>
      <c r="H43" t="str">
        <f t="shared" si="4"/>
        <v>Sparta-997-12--1</v>
      </c>
      <c r="I43">
        <v>2</v>
      </c>
      <c r="J43">
        <f t="shared" si="8"/>
        <v>1</v>
      </c>
      <c r="L43" t="s">
        <v>59</v>
      </c>
      <c r="M43" s="19">
        <v>0</v>
      </c>
      <c r="N43" s="19">
        <v>0</v>
      </c>
      <c r="O43" s="19">
        <f t="shared" si="5"/>
        <v>0</v>
      </c>
      <c r="Q43" s="19">
        <v>0</v>
      </c>
      <c r="R43" s="19">
        <v>0</v>
      </c>
      <c r="S43" s="19">
        <f t="shared" si="6"/>
        <v>0</v>
      </c>
      <c r="U43" s="19">
        <v>79.25</v>
      </c>
      <c r="W43" t="s">
        <v>60</v>
      </c>
      <c r="Y43" t="s">
        <v>90</v>
      </c>
      <c r="Z43" t="s">
        <v>60</v>
      </c>
      <c r="AA43" t="s">
        <v>60</v>
      </c>
      <c r="AB43" t="s">
        <v>60</v>
      </c>
      <c r="AC43" t="s">
        <v>90</v>
      </c>
      <c r="AD43" t="s">
        <v>60</v>
      </c>
      <c r="AE43" t="s">
        <v>60</v>
      </c>
      <c r="AF43" t="s">
        <v>60</v>
      </c>
      <c r="AG43" t="s">
        <v>60</v>
      </c>
      <c r="AH43" s="17" t="str">
        <f t="shared" si="2"/>
        <v xml:space="preserve">Sparta-997-12--1 Airship Base Double Stretcher:                                 2x4 board, 79 1/4  long                                                         Tools: Chopsaw Handheld Drill                                                   </v>
      </c>
      <c r="AI43" s="3" t="s">
        <v>170</v>
      </c>
      <c r="AJ43" s="3" t="s">
        <v>90</v>
      </c>
      <c r="AK43" s="3">
        <f t="shared" si="9"/>
        <v>2</v>
      </c>
      <c r="AL43" s="3"/>
      <c r="AM43" s="14" t="str">
        <f t="shared" si="3"/>
        <v xml:space="preserve">Part Sparta-997-12 Airship Base Double Stretcher                                 ---------------------------------------------------------------------# 2 | Sc 1 in = 1 ft |  2x4 board 79 1/4  long                                  ----------------------------------------------------------------------Tools: Chopsaw Handheld Drill                                                   </v>
      </c>
    </row>
    <row r="44" spans="3:39" ht="20" customHeight="1" thickBot="1" x14ac:dyDescent="0.25">
      <c r="C44" t="s">
        <v>23</v>
      </c>
      <c r="D44" t="s">
        <v>24</v>
      </c>
      <c r="F44" t="s">
        <v>47</v>
      </c>
      <c r="G44">
        <f t="shared" si="7"/>
        <v>12</v>
      </c>
      <c r="H44" t="str">
        <f t="shared" si="4"/>
        <v>Sparta-997-12--2</v>
      </c>
      <c r="J44">
        <f t="shared" si="8"/>
        <v>2</v>
      </c>
      <c r="L44" t="s">
        <v>59</v>
      </c>
      <c r="M44" s="19">
        <v>0</v>
      </c>
      <c r="N44" s="19">
        <v>0</v>
      </c>
      <c r="O44" s="19">
        <f t="shared" si="5"/>
        <v>0</v>
      </c>
      <c r="Q44" s="19">
        <v>0</v>
      </c>
      <c r="R44" s="19">
        <v>0</v>
      </c>
      <c r="S44" s="19">
        <f t="shared" si="6"/>
        <v>0</v>
      </c>
      <c r="U44" s="19">
        <v>79.25</v>
      </c>
      <c r="W44" t="s">
        <v>60</v>
      </c>
      <c r="Y44" t="s">
        <v>90</v>
      </c>
      <c r="Z44" t="s">
        <v>60</v>
      </c>
      <c r="AA44" t="s">
        <v>60</v>
      </c>
      <c r="AB44" t="s">
        <v>60</v>
      </c>
      <c r="AC44" t="s">
        <v>90</v>
      </c>
      <c r="AD44" t="s">
        <v>60</v>
      </c>
      <c r="AE44" t="s">
        <v>60</v>
      </c>
      <c r="AF44" t="s">
        <v>60</v>
      </c>
      <c r="AG44" t="s">
        <v>60</v>
      </c>
      <c r="AH44" s="17" t="str">
        <f t="shared" si="2"/>
        <v xml:space="preserve">Sparta-997-12--2 Airship Base Double Stretcher:                                 2x4 board, 79 1/4  long                                                         Tools: Chopsaw Handheld Drill                                                   </v>
      </c>
      <c r="AI44" s="3" t="s">
        <v>170</v>
      </c>
      <c r="AJ44" s="3"/>
      <c r="AK44" s="3">
        <f t="shared" si="9"/>
        <v>2</v>
      </c>
      <c r="AL44" s="3"/>
      <c r="AM44" s="14" t="str">
        <f t="shared" si="3"/>
        <v xml:space="preserve">2017 FIRST Steamworks Airship |  E. Frothingham, Spartan Robotics 997 ----------------------------------------------------------------------Part Sparta-997-12 Airship Base Double Stretcher                                 ---------------------------------------------------------------------# 2 | Sc 1 in = 1 ft |  2x4 board 79 1/4  long                                  ----------------------------------------------------------------------Tools: Chopsaw Handheld Drill                                                   </v>
      </c>
    </row>
    <row r="45" spans="3:39" ht="20" customHeight="1" thickBot="1" x14ac:dyDescent="0.25">
      <c r="C45" t="s">
        <v>23</v>
      </c>
      <c r="D45" t="s">
        <v>24</v>
      </c>
      <c r="F45" t="s">
        <v>52</v>
      </c>
      <c r="G45">
        <f t="shared" si="7"/>
        <v>13</v>
      </c>
      <c r="H45" t="str">
        <f t="shared" si="4"/>
        <v>Sparta-997-13--1</v>
      </c>
      <c r="I45">
        <v>4</v>
      </c>
      <c r="J45">
        <f t="shared" si="8"/>
        <v>1</v>
      </c>
      <c r="L45" t="s">
        <v>59</v>
      </c>
      <c r="M45" s="19">
        <v>0</v>
      </c>
      <c r="N45" s="19">
        <v>0</v>
      </c>
      <c r="O45" s="19">
        <f t="shared" si="5"/>
        <v>0</v>
      </c>
      <c r="Q45" s="19">
        <v>0</v>
      </c>
      <c r="R45" s="19">
        <v>0</v>
      </c>
      <c r="S45" s="19">
        <f t="shared" si="6"/>
        <v>0</v>
      </c>
      <c r="U45" s="19">
        <v>33.5625</v>
      </c>
      <c r="W45" t="s">
        <v>60</v>
      </c>
      <c r="Y45" t="s">
        <v>90</v>
      </c>
      <c r="Z45" t="s">
        <v>60</v>
      </c>
      <c r="AA45" t="s">
        <v>60</v>
      </c>
      <c r="AB45" t="s">
        <v>60</v>
      </c>
      <c r="AC45" t="s">
        <v>90</v>
      </c>
      <c r="AD45" t="s">
        <v>60</v>
      </c>
      <c r="AE45" t="s">
        <v>60</v>
      </c>
      <c r="AF45" t="s">
        <v>60</v>
      </c>
      <c r="AG45" t="s">
        <v>60</v>
      </c>
      <c r="AH45" s="17" t="str">
        <f t="shared" si="2"/>
        <v xml:space="preserve">Sparta-997-13--1 Airship Deck Single Stretcher:                                 2x4 board, 33 9/16 long                                                         Tools: Chopsaw Handheld Drill                                                   </v>
      </c>
      <c r="AI45" s="3" t="s">
        <v>170</v>
      </c>
      <c r="AJ45" s="3"/>
      <c r="AK45" s="3">
        <f t="shared" si="9"/>
        <v>4</v>
      </c>
      <c r="AL45" s="3"/>
      <c r="AM45" s="14" t="str">
        <f t="shared" si="3"/>
        <v xml:space="preserve">2017 FIRST Steamworks Airship |  E. Frothingham, Spartan Robotics 997 ----------------------------------------------------------------------Part Sparta-997-13 Airship Deck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6" spans="3:39" ht="20" customHeight="1" thickBot="1" x14ac:dyDescent="0.25">
      <c r="C46" t="s">
        <v>23</v>
      </c>
      <c r="D46" t="s">
        <v>24</v>
      </c>
      <c r="F46" t="s">
        <v>52</v>
      </c>
      <c r="G46">
        <f t="shared" si="7"/>
        <v>13</v>
      </c>
      <c r="H46" t="str">
        <f t="shared" si="4"/>
        <v>Sparta-997-13--2</v>
      </c>
      <c r="J46">
        <f t="shared" si="8"/>
        <v>2</v>
      </c>
      <c r="L46" t="s">
        <v>59</v>
      </c>
      <c r="M46" s="19">
        <v>0</v>
      </c>
      <c r="N46" s="19">
        <v>0</v>
      </c>
      <c r="O46" s="19">
        <f t="shared" si="5"/>
        <v>0</v>
      </c>
      <c r="Q46" s="19">
        <v>0</v>
      </c>
      <c r="R46" s="19">
        <v>0</v>
      </c>
      <c r="S46" s="19">
        <f t="shared" si="6"/>
        <v>0</v>
      </c>
      <c r="U46" s="19">
        <v>33.5625</v>
      </c>
      <c r="W46" t="s">
        <v>60</v>
      </c>
      <c r="Y46" t="s">
        <v>90</v>
      </c>
      <c r="Z46" t="s">
        <v>60</v>
      </c>
      <c r="AA46" t="s">
        <v>60</v>
      </c>
      <c r="AB46" t="s">
        <v>60</v>
      </c>
      <c r="AC46" t="s">
        <v>90</v>
      </c>
      <c r="AD46" t="s">
        <v>60</v>
      </c>
      <c r="AE46" t="s">
        <v>60</v>
      </c>
      <c r="AF46" t="s">
        <v>60</v>
      </c>
      <c r="AG46" t="s">
        <v>60</v>
      </c>
      <c r="AH46" s="17" t="str">
        <f t="shared" si="2"/>
        <v xml:space="preserve">Sparta-997-13--2 Airship Deck Single Stretcher:                                 2x4 board, 33 9/16 long                                                         Tools: Chopsaw Handheld Drill                                                   </v>
      </c>
      <c r="AI46" s="3" t="s">
        <v>170</v>
      </c>
      <c r="AJ46" s="3"/>
      <c r="AK46" s="3">
        <f t="shared" si="9"/>
        <v>4</v>
      </c>
      <c r="AL46" s="3"/>
      <c r="AM46" s="14" t="str">
        <f t="shared" si="3"/>
        <v xml:space="preserve">2017 FIRST Steamworks Airship |  E. Frothingham, Spartan Robotics 997 ----------------------------------------------------------------------Part Sparta-997-13 Airship Deck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7" spans="3:39" ht="20" customHeight="1" thickBot="1" x14ac:dyDescent="0.25">
      <c r="C47" t="s">
        <v>23</v>
      </c>
      <c r="D47" t="s">
        <v>24</v>
      </c>
      <c r="F47" t="s">
        <v>52</v>
      </c>
      <c r="G47">
        <f t="shared" si="7"/>
        <v>13</v>
      </c>
      <c r="H47" t="str">
        <f t="shared" si="4"/>
        <v>Sparta-997-13--3</v>
      </c>
      <c r="J47">
        <f t="shared" si="8"/>
        <v>3</v>
      </c>
      <c r="L47" t="s">
        <v>59</v>
      </c>
      <c r="M47" s="19">
        <v>0</v>
      </c>
      <c r="N47" s="19">
        <v>0</v>
      </c>
      <c r="O47" s="19">
        <f t="shared" si="5"/>
        <v>0</v>
      </c>
      <c r="Q47" s="19">
        <v>0</v>
      </c>
      <c r="R47" s="19">
        <v>0</v>
      </c>
      <c r="S47" s="19">
        <f t="shared" si="6"/>
        <v>0</v>
      </c>
      <c r="U47" s="19">
        <v>33.5625</v>
      </c>
      <c r="W47" t="s">
        <v>60</v>
      </c>
      <c r="Y47" t="s">
        <v>90</v>
      </c>
      <c r="Z47" t="s">
        <v>60</v>
      </c>
      <c r="AA47" t="s">
        <v>60</v>
      </c>
      <c r="AB47" t="s">
        <v>60</v>
      </c>
      <c r="AC47" t="s">
        <v>90</v>
      </c>
      <c r="AD47" t="s">
        <v>60</v>
      </c>
      <c r="AE47" t="s">
        <v>60</v>
      </c>
      <c r="AF47" t="s">
        <v>60</v>
      </c>
      <c r="AG47" t="s">
        <v>60</v>
      </c>
      <c r="AH47" s="17" t="str">
        <f t="shared" si="2"/>
        <v xml:space="preserve">Sparta-997-13--3 Airship Deck Single Stretcher:                                 2x4 board, 33 9/16 long                                                         Tools: Chopsaw Handheld Drill                                                   </v>
      </c>
      <c r="AI47" s="3" t="s">
        <v>170</v>
      </c>
      <c r="AJ47" s="3"/>
      <c r="AK47" s="3">
        <f t="shared" si="9"/>
        <v>4</v>
      </c>
      <c r="AL47" s="3"/>
      <c r="AM47" s="14" t="str">
        <f t="shared" si="3"/>
        <v xml:space="preserve">2017 FIRST Steamworks Airship |  E. Frothingham, Spartan Robotics 997 ----------------------------------------------------------------------Part Sparta-997-13 Airship Deck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8" spans="3:39" ht="20" customHeight="1" thickBot="1" x14ac:dyDescent="0.25">
      <c r="C48" t="s">
        <v>23</v>
      </c>
      <c r="D48" t="s">
        <v>24</v>
      </c>
      <c r="F48" t="s">
        <v>52</v>
      </c>
      <c r="G48">
        <f t="shared" si="7"/>
        <v>13</v>
      </c>
      <c r="H48" t="str">
        <f t="shared" si="4"/>
        <v>Sparta-997-13--4</v>
      </c>
      <c r="J48">
        <f t="shared" si="8"/>
        <v>4</v>
      </c>
      <c r="L48" t="s">
        <v>59</v>
      </c>
      <c r="M48" s="19">
        <v>0</v>
      </c>
      <c r="N48" s="19">
        <v>0</v>
      </c>
      <c r="O48" s="19">
        <f t="shared" si="5"/>
        <v>0</v>
      </c>
      <c r="Q48" s="19">
        <v>0</v>
      </c>
      <c r="R48" s="19">
        <v>0</v>
      </c>
      <c r="S48" s="19">
        <f t="shared" si="6"/>
        <v>0</v>
      </c>
      <c r="U48" s="19">
        <v>33.5625</v>
      </c>
      <c r="W48" t="s">
        <v>60</v>
      </c>
      <c r="Y48" t="s">
        <v>90</v>
      </c>
      <c r="Z48" t="s">
        <v>60</v>
      </c>
      <c r="AA48" t="s">
        <v>60</v>
      </c>
      <c r="AB48" t="s">
        <v>60</v>
      </c>
      <c r="AC48" t="s">
        <v>90</v>
      </c>
      <c r="AD48" t="s">
        <v>60</v>
      </c>
      <c r="AE48" t="s">
        <v>60</v>
      </c>
      <c r="AF48" t="s">
        <v>60</v>
      </c>
      <c r="AG48" t="s">
        <v>60</v>
      </c>
      <c r="AH48" s="17" t="str">
        <f t="shared" si="2"/>
        <v xml:space="preserve">Sparta-997-13--4 Airship Deck Single Stretcher:                                 2x4 board, 33 9/16 long                                                         Tools: Chopsaw Handheld Drill                                                   </v>
      </c>
      <c r="AI48" s="3" t="s">
        <v>170</v>
      </c>
      <c r="AJ48" s="3"/>
      <c r="AK48" s="3">
        <f t="shared" si="9"/>
        <v>4</v>
      </c>
      <c r="AL48" s="3"/>
      <c r="AM48" s="14" t="str">
        <f t="shared" si="3"/>
        <v xml:space="preserve">2017 FIRST Steamworks Airship |  E. Frothingham, Spartan Robotics 997 ----------------------------------------------------------------------Part Sparta-997-13 Airship Deck Single Stretcher                                 ---------------------------------------------------------------------# 4 | Sc 1 in = 1 ft |  2x4 board 33 9/16 long                                  ----------------------------------------------------------------------Tools: Chopsaw Handheld Drill                                                   </v>
      </c>
    </row>
    <row r="49" spans="3:39" ht="20" customHeight="1" thickBot="1" x14ac:dyDescent="0.25">
      <c r="C49" t="s">
        <v>23</v>
      </c>
      <c r="D49" t="s">
        <v>24</v>
      </c>
      <c r="F49" t="s">
        <v>53</v>
      </c>
      <c r="G49">
        <f t="shared" si="7"/>
        <v>14</v>
      </c>
      <c r="H49" t="str">
        <f t="shared" si="4"/>
        <v>Sparta-997-14--1</v>
      </c>
      <c r="I49">
        <v>2</v>
      </c>
      <c r="J49">
        <f t="shared" si="8"/>
        <v>1</v>
      </c>
      <c r="L49" t="s">
        <v>59</v>
      </c>
      <c r="M49" s="19">
        <v>0</v>
      </c>
      <c r="N49" s="19">
        <v>0</v>
      </c>
      <c r="O49" s="19">
        <f t="shared" si="5"/>
        <v>0</v>
      </c>
      <c r="Q49" s="19">
        <v>0</v>
      </c>
      <c r="R49" s="19">
        <v>0</v>
      </c>
      <c r="S49" s="19">
        <f t="shared" si="6"/>
        <v>0</v>
      </c>
      <c r="U49" s="19">
        <v>79.25</v>
      </c>
      <c r="W49" t="s">
        <v>60</v>
      </c>
      <c r="Y49" t="s">
        <v>90</v>
      </c>
      <c r="Z49" t="s">
        <v>60</v>
      </c>
      <c r="AA49" t="s">
        <v>60</v>
      </c>
      <c r="AB49" t="s">
        <v>60</v>
      </c>
      <c r="AC49" t="s">
        <v>90</v>
      </c>
      <c r="AD49" t="s">
        <v>60</v>
      </c>
      <c r="AE49" t="s">
        <v>60</v>
      </c>
      <c r="AF49" t="s">
        <v>60</v>
      </c>
      <c r="AG49" t="s">
        <v>60</v>
      </c>
      <c r="AH49" s="17" t="str">
        <f t="shared" si="2"/>
        <v xml:space="preserve">Sparta-997-14--1 Airship Deck Double Stretcher:                                 2x4 board, 79 1/4  long                                                         Tools: Chopsaw Handheld Drill                                                   </v>
      </c>
      <c r="AI49" s="3" t="s">
        <v>170</v>
      </c>
      <c r="AJ49" s="3" t="s">
        <v>90</v>
      </c>
      <c r="AK49" s="3">
        <f t="shared" si="9"/>
        <v>2</v>
      </c>
      <c r="AL49" s="3"/>
      <c r="AM49" s="14" t="str">
        <f t="shared" si="3"/>
        <v xml:space="preserve">Part Sparta-997-14 Airship Deck Double Stretcher                                 ---------------------------------------------------------------------# 2 | Sc 1 in = 1 ft |  2x4 board 79 1/4  long                                  ----------------------------------------------------------------------Tools: Chopsaw Handheld Drill                                                   </v>
      </c>
    </row>
    <row r="50" spans="3:39" ht="20" customHeight="1" thickBot="1" x14ac:dyDescent="0.25">
      <c r="C50" t="s">
        <v>23</v>
      </c>
      <c r="D50" t="s">
        <v>24</v>
      </c>
      <c r="F50" t="s">
        <v>53</v>
      </c>
      <c r="G50">
        <f t="shared" ref="G50:G51" si="10">IF(I50&gt;0,G49+1,G49)</f>
        <v>14</v>
      </c>
      <c r="H50" t="str">
        <f t="shared" ref="H50:H51" si="11">CONCATENATE(D50,"-",G50,"--",J50)</f>
        <v>Sparta-997-14--2</v>
      </c>
      <c r="J50">
        <f t="shared" si="8"/>
        <v>2</v>
      </c>
      <c r="L50" t="s">
        <v>59</v>
      </c>
      <c r="M50" s="19">
        <v>0</v>
      </c>
      <c r="N50" s="19">
        <v>0</v>
      </c>
      <c r="O50" s="19">
        <f t="shared" ref="O50:O51" si="12">IF(M50&gt;0,M50*N50,0)</f>
        <v>0</v>
      </c>
      <c r="Q50" s="19">
        <v>0</v>
      </c>
      <c r="R50" s="19">
        <v>0</v>
      </c>
      <c r="S50" s="19">
        <f t="shared" ref="S50:S51" si="13">IF(Q50&gt;0,Q50*R50,0)</f>
        <v>0</v>
      </c>
      <c r="U50" s="19">
        <v>79.25</v>
      </c>
      <c r="W50" t="s">
        <v>60</v>
      </c>
      <c r="Y50" t="s">
        <v>90</v>
      </c>
      <c r="Z50" t="s">
        <v>60</v>
      </c>
      <c r="AA50" t="s">
        <v>60</v>
      </c>
      <c r="AB50" t="s">
        <v>60</v>
      </c>
      <c r="AC50" t="s">
        <v>90</v>
      </c>
      <c r="AD50" t="s">
        <v>60</v>
      </c>
      <c r="AE50" t="s">
        <v>60</v>
      </c>
      <c r="AF50" t="s">
        <v>60</v>
      </c>
      <c r="AG50" t="s">
        <v>60</v>
      </c>
      <c r="AH50" s="17" t="str">
        <f t="shared" si="2"/>
        <v xml:space="preserve">Sparta-997-14--2 Airship Deck Double Stretcher:                                 2x4 board, 79 1/4  long                                                         Tools: Chopsaw Handheld Drill                                                   </v>
      </c>
      <c r="AI50" s="3" t="s">
        <v>170</v>
      </c>
      <c r="AJ50" s="3"/>
      <c r="AK50" s="3">
        <f t="shared" ref="AK50:AK51" si="14">IF(I50&gt;0,I50,AK49)</f>
        <v>2</v>
      </c>
      <c r="AL50" s="3"/>
      <c r="AM50" s="14" t="str">
        <f t="shared" si="3"/>
        <v xml:space="preserve">2017 FIRST Steamworks Airship |  E. Frothingham, Spartan Robotics 997 ----------------------------------------------------------------------Part Sparta-997-14 Airship Deck Double Stretcher                                 ---------------------------------------------------------------------# 2 | Sc 1 in = 1 ft |  2x4 board 79 1/4  long                                  ----------------------------------------------------------------------Tools: Chopsaw Handheld Drill                                                   </v>
      </c>
    </row>
    <row r="51" spans="3:39" ht="20" customHeight="1" thickBot="1" x14ac:dyDescent="0.25">
      <c r="C51" t="s">
        <v>23</v>
      </c>
      <c r="D51" t="s">
        <v>24</v>
      </c>
      <c r="F51" t="s">
        <v>172</v>
      </c>
      <c r="G51">
        <f t="shared" si="10"/>
        <v>15</v>
      </c>
      <c r="H51" t="str">
        <f t="shared" si="11"/>
        <v>Sparta-997-15--1</v>
      </c>
      <c r="I51">
        <v>1</v>
      </c>
      <c r="J51">
        <f t="shared" si="8"/>
        <v>1</v>
      </c>
      <c r="L51" t="s">
        <v>59</v>
      </c>
      <c r="M51" s="19">
        <v>0</v>
      </c>
      <c r="N51" s="19">
        <v>0</v>
      </c>
      <c r="O51" s="19">
        <f t="shared" si="12"/>
        <v>0</v>
      </c>
      <c r="Q51" s="19">
        <v>0</v>
      </c>
      <c r="R51" s="19">
        <v>0</v>
      </c>
      <c r="S51" s="19">
        <f t="shared" si="13"/>
        <v>0</v>
      </c>
      <c r="U51" s="19">
        <v>18</v>
      </c>
      <c r="W51" t="s">
        <v>60</v>
      </c>
      <c r="Y51" t="s">
        <v>90</v>
      </c>
      <c r="Z51" t="s">
        <v>60</v>
      </c>
      <c r="AA51" t="s">
        <v>60</v>
      </c>
      <c r="AB51" t="s">
        <v>60</v>
      </c>
      <c r="AD51" t="s">
        <v>60</v>
      </c>
      <c r="AE51" t="s">
        <v>60</v>
      </c>
      <c r="AF51" t="s">
        <v>60</v>
      </c>
      <c r="AG51" t="s">
        <v>60</v>
      </c>
      <c r="AH51" s="17" t="str">
        <f t="shared" si="2"/>
        <v xml:space="preserve">Sparta-997-15--1 Airship Stretcher Support Brace:                               2x4 board, 18      long                                                         Tools: Chopsaw                                                                  </v>
      </c>
      <c r="AI51" s="3" t="s">
        <v>170</v>
      </c>
      <c r="AJ51" s="3" t="s">
        <v>90</v>
      </c>
      <c r="AK51" s="3">
        <f t="shared" si="14"/>
        <v>1</v>
      </c>
      <c r="AL51" s="3"/>
      <c r="AM51" s="14" t="str">
        <f t="shared" si="3"/>
        <v xml:space="preserve">Part Sparta-997-15 Airship Stretcher Support Brace                               ---------------------------------------------------------------------# 1 | Sc 1 in = 1 ft |  2x4 board 18      long                                  ----------------------------------------------------------------------Tools: Chopsaw                                                                  </v>
      </c>
    </row>
    <row r="52" spans="3:39" ht="20" customHeight="1" thickBot="1" x14ac:dyDescent="0.25">
      <c r="C52" t="s">
        <v>23</v>
      </c>
      <c r="D52" t="s">
        <v>24</v>
      </c>
      <c r="F52" t="s">
        <v>25</v>
      </c>
      <c r="G52">
        <f>IF(I52&gt;0,G51+1,G51)</f>
        <v>16</v>
      </c>
      <c r="H52" t="str">
        <f t="shared" si="4"/>
        <v>Sparta-997-16--1</v>
      </c>
      <c r="I52">
        <v>8</v>
      </c>
      <c r="J52">
        <f t="shared" si="8"/>
        <v>1</v>
      </c>
      <c r="L52" t="s">
        <v>59</v>
      </c>
      <c r="M52" s="19">
        <v>0</v>
      </c>
      <c r="N52" s="19">
        <v>0</v>
      </c>
      <c r="O52" s="19">
        <f t="shared" si="5"/>
        <v>0</v>
      </c>
      <c r="Q52" s="19">
        <v>0</v>
      </c>
      <c r="R52" s="19">
        <v>0</v>
      </c>
      <c r="S52" s="19">
        <f t="shared" si="6"/>
        <v>0</v>
      </c>
      <c r="U52" s="19">
        <v>35.75</v>
      </c>
      <c r="W52" t="s">
        <v>60</v>
      </c>
      <c r="Y52" t="s">
        <v>90</v>
      </c>
      <c r="Z52" t="s">
        <v>90</v>
      </c>
      <c r="AA52" t="s">
        <v>60</v>
      </c>
      <c r="AB52" t="s">
        <v>60</v>
      </c>
      <c r="AC52" t="s">
        <v>90</v>
      </c>
      <c r="AD52" t="s">
        <v>60</v>
      </c>
      <c r="AE52" t="s">
        <v>60</v>
      </c>
      <c r="AF52" t="s">
        <v>60</v>
      </c>
      <c r="AG52" t="s">
        <v>60</v>
      </c>
      <c r="AH52" s="17" t="str">
        <f t="shared" si="2"/>
        <v xml:space="preserve">Sparta-997-16--1 Airship Outer Support:                                         2x4 board, 35 3/4  long                                                         Tools: Chopsaw Table Saw (Rip) Handheld Drill                                   </v>
      </c>
      <c r="AI52" s="3" t="s">
        <v>170</v>
      </c>
      <c r="AJ52" s="3"/>
      <c r="AK52" s="3">
        <f>IF(I52&gt;0,I52,AK51)</f>
        <v>8</v>
      </c>
      <c r="AL52" s="3"/>
      <c r="AM52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3" spans="3:39" ht="20" customHeight="1" thickBot="1" x14ac:dyDescent="0.25">
      <c r="C53" t="s">
        <v>23</v>
      </c>
      <c r="D53" t="s">
        <v>24</v>
      </c>
      <c r="F53" t="s">
        <v>25</v>
      </c>
      <c r="G53">
        <f t="shared" si="7"/>
        <v>16</v>
      </c>
      <c r="H53" t="str">
        <f t="shared" si="4"/>
        <v>Sparta-997-16--2</v>
      </c>
      <c r="J53">
        <f t="shared" si="8"/>
        <v>2</v>
      </c>
      <c r="L53" t="s">
        <v>59</v>
      </c>
      <c r="M53" s="19">
        <v>0</v>
      </c>
      <c r="N53" s="19">
        <v>0</v>
      </c>
      <c r="O53" s="19">
        <f t="shared" si="5"/>
        <v>0</v>
      </c>
      <c r="Q53" s="19">
        <v>0</v>
      </c>
      <c r="R53" s="19">
        <v>0</v>
      </c>
      <c r="S53" s="19">
        <f t="shared" si="6"/>
        <v>0</v>
      </c>
      <c r="U53" s="19">
        <v>35.75</v>
      </c>
      <c r="W53" t="s">
        <v>60</v>
      </c>
      <c r="Y53" t="s">
        <v>90</v>
      </c>
      <c r="Z53" t="s">
        <v>90</v>
      </c>
      <c r="AA53" t="s">
        <v>60</v>
      </c>
      <c r="AB53" t="s">
        <v>60</v>
      </c>
      <c r="AC53" t="s">
        <v>90</v>
      </c>
      <c r="AD53" t="s">
        <v>60</v>
      </c>
      <c r="AE53" t="s">
        <v>60</v>
      </c>
      <c r="AF53" t="s">
        <v>60</v>
      </c>
      <c r="AG53" t="s">
        <v>60</v>
      </c>
      <c r="AH53" s="17" t="str">
        <f t="shared" si="2"/>
        <v xml:space="preserve">Sparta-997-16--2 Airship Outer Support:                                         2x4 board, 35 3/4  long                                                         Tools: Chopsaw Table Saw (Rip) Handheld Drill                                   </v>
      </c>
      <c r="AI53" s="3" t="s">
        <v>170</v>
      </c>
      <c r="AJ53" s="3"/>
      <c r="AK53" s="3">
        <f t="shared" si="9"/>
        <v>8</v>
      </c>
      <c r="AL53" s="3"/>
      <c r="AM53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4" spans="3:39" ht="20" customHeight="1" thickBot="1" x14ac:dyDescent="0.25">
      <c r="C54" t="s">
        <v>23</v>
      </c>
      <c r="D54" t="s">
        <v>24</v>
      </c>
      <c r="F54" t="s">
        <v>25</v>
      </c>
      <c r="G54">
        <f t="shared" si="7"/>
        <v>16</v>
      </c>
      <c r="H54" t="str">
        <f t="shared" si="4"/>
        <v>Sparta-997-16--3</v>
      </c>
      <c r="J54">
        <f t="shared" si="8"/>
        <v>3</v>
      </c>
      <c r="L54" t="s">
        <v>59</v>
      </c>
      <c r="M54" s="19">
        <v>0</v>
      </c>
      <c r="N54" s="19">
        <v>0</v>
      </c>
      <c r="O54" s="19">
        <f t="shared" si="5"/>
        <v>0</v>
      </c>
      <c r="Q54" s="19">
        <v>0</v>
      </c>
      <c r="R54" s="19">
        <v>0</v>
      </c>
      <c r="S54" s="19">
        <f t="shared" si="6"/>
        <v>0</v>
      </c>
      <c r="U54" s="19">
        <v>35.75</v>
      </c>
      <c r="W54" t="s">
        <v>60</v>
      </c>
      <c r="Y54" t="s">
        <v>90</v>
      </c>
      <c r="Z54" t="s">
        <v>90</v>
      </c>
      <c r="AA54" t="s">
        <v>60</v>
      </c>
      <c r="AB54" t="s">
        <v>60</v>
      </c>
      <c r="AC54" t="s">
        <v>90</v>
      </c>
      <c r="AD54" t="s">
        <v>60</v>
      </c>
      <c r="AE54" t="s">
        <v>60</v>
      </c>
      <c r="AF54" t="s">
        <v>60</v>
      </c>
      <c r="AG54" t="s">
        <v>60</v>
      </c>
      <c r="AH54" s="17" t="str">
        <f t="shared" si="2"/>
        <v xml:space="preserve">Sparta-997-16--3 Airship Outer Support:                                         2x4 board, 35 3/4  long                                                         Tools: Chopsaw Table Saw (Rip) Handheld Drill                                   </v>
      </c>
      <c r="AI54" s="3" t="s">
        <v>170</v>
      </c>
      <c r="AJ54" s="3"/>
      <c r="AK54" s="3">
        <f t="shared" si="9"/>
        <v>8</v>
      </c>
      <c r="AL54" s="3"/>
      <c r="AM54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5" spans="3:39" ht="20" customHeight="1" thickBot="1" x14ac:dyDescent="0.25">
      <c r="C55" t="s">
        <v>23</v>
      </c>
      <c r="D55" t="s">
        <v>24</v>
      </c>
      <c r="F55" t="s">
        <v>25</v>
      </c>
      <c r="G55">
        <f t="shared" si="7"/>
        <v>16</v>
      </c>
      <c r="H55" t="str">
        <f t="shared" si="4"/>
        <v>Sparta-997-16--4</v>
      </c>
      <c r="J55">
        <f t="shared" si="8"/>
        <v>4</v>
      </c>
      <c r="L55" t="s">
        <v>59</v>
      </c>
      <c r="M55" s="19">
        <v>0</v>
      </c>
      <c r="N55" s="19">
        <v>0</v>
      </c>
      <c r="O55" s="19">
        <f t="shared" si="5"/>
        <v>0</v>
      </c>
      <c r="Q55" s="19">
        <v>0</v>
      </c>
      <c r="R55" s="19">
        <v>0</v>
      </c>
      <c r="S55" s="19">
        <f t="shared" si="6"/>
        <v>0</v>
      </c>
      <c r="U55" s="19">
        <v>35.75</v>
      </c>
      <c r="W55" t="s">
        <v>60</v>
      </c>
      <c r="Y55" t="s">
        <v>90</v>
      </c>
      <c r="Z55" t="s">
        <v>90</v>
      </c>
      <c r="AA55" t="s">
        <v>60</v>
      </c>
      <c r="AB55" t="s">
        <v>60</v>
      </c>
      <c r="AC55" t="s">
        <v>90</v>
      </c>
      <c r="AD55" t="s">
        <v>60</v>
      </c>
      <c r="AE55" t="s">
        <v>60</v>
      </c>
      <c r="AF55" t="s">
        <v>60</v>
      </c>
      <c r="AG55" t="s">
        <v>60</v>
      </c>
      <c r="AH55" s="17" t="str">
        <f t="shared" si="2"/>
        <v xml:space="preserve">Sparta-997-16--4 Airship Outer Support:                                         2x4 board, 35 3/4  long                                                         Tools: Chopsaw Table Saw (Rip) Handheld Drill                                   </v>
      </c>
      <c r="AI55" s="3" t="s">
        <v>170</v>
      </c>
      <c r="AJ55" s="3"/>
      <c r="AK55" s="3">
        <f t="shared" si="9"/>
        <v>8</v>
      </c>
      <c r="AL55" s="3"/>
      <c r="AM55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6" spans="3:39" ht="20" customHeight="1" thickBot="1" x14ac:dyDescent="0.25">
      <c r="C56" t="s">
        <v>23</v>
      </c>
      <c r="D56" t="s">
        <v>24</v>
      </c>
      <c r="F56" t="s">
        <v>25</v>
      </c>
      <c r="G56">
        <f t="shared" si="7"/>
        <v>16</v>
      </c>
      <c r="H56" t="str">
        <f t="shared" si="4"/>
        <v>Sparta-997-16--5</v>
      </c>
      <c r="J56">
        <f t="shared" si="8"/>
        <v>5</v>
      </c>
      <c r="L56" t="s">
        <v>59</v>
      </c>
      <c r="M56" s="19">
        <v>0</v>
      </c>
      <c r="N56" s="19">
        <v>0</v>
      </c>
      <c r="O56" s="19">
        <f t="shared" si="5"/>
        <v>0</v>
      </c>
      <c r="Q56" s="19">
        <v>0</v>
      </c>
      <c r="R56" s="19">
        <v>0</v>
      </c>
      <c r="S56" s="19">
        <f t="shared" si="6"/>
        <v>0</v>
      </c>
      <c r="U56" s="19">
        <v>35.75</v>
      </c>
      <c r="W56" t="s">
        <v>60</v>
      </c>
      <c r="Y56" t="s">
        <v>90</v>
      </c>
      <c r="Z56" t="s">
        <v>90</v>
      </c>
      <c r="AA56" t="s">
        <v>60</v>
      </c>
      <c r="AB56" t="s">
        <v>60</v>
      </c>
      <c r="AC56" t="s">
        <v>90</v>
      </c>
      <c r="AD56" t="s">
        <v>60</v>
      </c>
      <c r="AE56" t="s">
        <v>60</v>
      </c>
      <c r="AF56" t="s">
        <v>60</v>
      </c>
      <c r="AG56" t="s">
        <v>60</v>
      </c>
      <c r="AH56" s="17" t="str">
        <f t="shared" si="2"/>
        <v xml:space="preserve">Sparta-997-16--5 Airship Outer Support:                                         2x4 board, 35 3/4  long                                                         Tools: Chopsaw Table Saw (Rip) Handheld Drill                                   </v>
      </c>
      <c r="AI56" s="3" t="s">
        <v>170</v>
      </c>
      <c r="AJ56" s="3"/>
      <c r="AK56" s="3">
        <f t="shared" si="9"/>
        <v>8</v>
      </c>
      <c r="AL56" s="3"/>
      <c r="AM56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7" spans="3:39" ht="20" customHeight="1" thickBot="1" x14ac:dyDescent="0.25">
      <c r="C57" t="s">
        <v>23</v>
      </c>
      <c r="D57" t="s">
        <v>24</v>
      </c>
      <c r="F57" t="s">
        <v>25</v>
      </c>
      <c r="G57">
        <f t="shared" si="7"/>
        <v>16</v>
      </c>
      <c r="H57" t="str">
        <f t="shared" si="4"/>
        <v>Sparta-997-16--6</v>
      </c>
      <c r="J57">
        <f t="shared" si="8"/>
        <v>6</v>
      </c>
      <c r="L57" t="s">
        <v>59</v>
      </c>
      <c r="M57" s="19">
        <v>0</v>
      </c>
      <c r="N57" s="19">
        <v>0</v>
      </c>
      <c r="O57" s="19">
        <f t="shared" si="5"/>
        <v>0</v>
      </c>
      <c r="Q57" s="19">
        <v>0</v>
      </c>
      <c r="R57" s="19">
        <v>0</v>
      </c>
      <c r="S57" s="19">
        <f t="shared" si="6"/>
        <v>0</v>
      </c>
      <c r="U57" s="19">
        <v>35.75</v>
      </c>
      <c r="W57" t="s">
        <v>60</v>
      </c>
      <c r="Y57" t="s">
        <v>90</v>
      </c>
      <c r="Z57" t="s">
        <v>90</v>
      </c>
      <c r="AA57" t="s">
        <v>60</v>
      </c>
      <c r="AB57" t="s">
        <v>60</v>
      </c>
      <c r="AC57" t="s">
        <v>90</v>
      </c>
      <c r="AD57" t="s">
        <v>60</v>
      </c>
      <c r="AE57" t="s">
        <v>60</v>
      </c>
      <c r="AF57" t="s">
        <v>60</v>
      </c>
      <c r="AG57" t="s">
        <v>60</v>
      </c>
      <c r="AH57" s="17" t="str">
        <f t="shared" si="2"/>
        <v xml:space="preserve">Sparta-997-16--6 Airship Outer Support:                                         2x4 board, 35 3/4  long                                                         Tools: Chopsaw Table Saw (Rip) Handheld Drill                                   </v>
      </c>
      <c r="AI57" s="3" t="s">
        <v>170</v>
      </c>
      <c r="AJ57" s="3"/>
      <c r="AK57" s="3">
        <f t="shared" si="9"/>
        <v>8</v>
      </c>
      <c r="AL57" s="3"/>
      <c r="AM57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8" spans="3:39" ht="20" customHeight="1" thickBot="1" x14ac:dyDescent="0.25">
      <c r="C58" t="s">
        <v>23</v>
      </c>
      <c r="D58" t="s">
        <v>24</v>
      </c>
      <c r="F58" t="s">
        <v>25</v>
      </c>
      <c r="G58">
        <f t="shared" si="7"/>
        <v>16</v>
      </c>
      <c r="H58" t="str">
        <f t="shared" si="4"/>
        <v>Sparta-997-16--7</v>
      </c>
      <c r="J58">
        <f t="shared" si="8"/>
        <v>7</v>
      </c>
      <c r="L58" t="s">
        <v>59</v>
      </c>
      <c r="M58" s="19">
        <v>0</v>
      </c>
      <c r="N58" s="19">
        <v>0</v>
      </c>
      <c r="O58" s="19">
        <f t="shared" si="5"/>
        <v>0</v>
      </c>
      <c r="Q58" s="19">
        <v>0</v>
      </c>
      <c r="R58" s="19">
        <v>0</v>
      </c>
      <c r="S58" s="19">
        <f t="shared" si="6"/>
        <v>0</v>
      </c>
      <c r="U58" s="19">
        <v>35.75</v>
      </c>
      <c r="W58" t="s">
        <v>60</v>
      </c>
      <c r="Y58" t="s">
        <v>90</v>
      </c>
      <c r="Z58" t="s">
        <v>90</v>
      </c>
      <c r="AA58" t="s">
        <v>60</v>
      </c>
      <c r="AB58" t="s">
        <v>60</v>
      </c>
      <c r="AC58" t="s">
        <v>90</v>
      </c>
      <c r="AD58" t="s">
        <v>60</v>
      </c>
      <c r="AE58" t="s">
        <v>60</v>
      </c>
      <c r="AF58" t="s">
        <v>60</v>
      </c>
      <c r="AG58" t="s">
        <v>60</v>
      </c>
      <c r="AH58" s="17" t="str">
        <f t="shared" si="2"/>
        <v xml:space="preserve">Sparta-997-16--7 Airship Outer Support:                                         2x4 board, 35 3/4  long                                                         Tools: Chopsaw Table Saw (Rip) Handheld Drill                                   </v>
      </c>
      <c r="AI58" s="3" t="s">
        <v>170</v>
      </c>
      <c r="AJ58" s="3"/>
      <c r="AK58" s="3">
        <f t="shared" si="9"/>
        <v>8</v>
      </c>
      <c r="AL58" s="3"/>
      <c r="AM58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59" spans="3:39" ht="20" customHeight="1" thickBot="1" x14ac:dyDescent="0.25">
      <c r="C59" t="s">
        <v>23</v>
      </c>
      <c r="D59" t="s">
        <v>24</v>
      </c>
      <c r="F59" t="s">
        <v>25</v>
      </c>
      <c r="G59">
        <f t="shared" si="7"/>
        <v>16</v>
      </c>
      <c r="H59" t="str">
        <f t="shared" si="4"/>
        <v>Sparta-997-16--8</v>
      </c>
      <c r="J59">
        <f t="shared" si="8"/>
        <v>8</v>
      </c>
      <c r="L59" t="s">
        <v>59</v>
      </c>
      <c r="M59" s="19">
        <v>0</v>
      </c>
      <c r="N59" s="19">
        <v>0</v>
      </c>
      <c r="O59" s="19">
        <f t="shared" si="5"/>
        <v>0</v>
      </c>
      <c r="Q59" s="19">
        <v>0</v>
      </c>
      <c r="R59" s="19">
        <v>0</v>
      </c>
      <c r="S59" s="19">
        <f t="shared" si="6"/>
        <v>0</v>
      </c>
      <c r="U59" s="19">
        <v>35.75</v>
      </c>
      <c r="W59" t="s">
        <v>60</v>
      </c>
      <c r="Y59" t="s">
        <v>90</v>
      </c>
      <c r="Z59" t="s">
        <v>90</v>
      </c>
      <c r="AA59" t="s">
        <v>60</v>
      </c>
      <c r="AB59" t="s">
        <v>60</v>
      </c>
      <c r="AC59" t="s">
        <v>90</v>
      </c>
      <c r="AD59" t="s">
        <v>60</v>
      </c>
      <c r="AE59" t="s">
        <v>60</v>
      </c>
      <c r="AF59" t="s">
        <v>60</v>
      </c>
      <c r="AG59" t="s">
        <v>60</v>
      </c>
      <c r="AH59" s="17" t="str">
        <f t="shared" si="2"/>
        <v xml:space="preserve">Sparta-997-16--8 Airship Outer Support:                                         2x4 board, 35 3/4  long                                                         Tools: Chopsaw Table Saw (Rip) Handheld Drill                                   </v>
      </c>
      <c r="AI59" s="3" t="s">
        <v>170</v>
      </c>
      <c r="AJ59" s="3"/>
      <c r="AK59" s="3">
        <f t="shared" si="9"/>
        <v>8</v>
      </c>
      <c r="AL59" s="3"/>
      <c r="AM59" s="14" t="str">
        <f t="shared" si="3"/>
        <v xml:space="preserve">2017 FIRST Steamworks Airship |  E. Frothingham, Spartan Robotics 997 ----------------------------------------------------------------------Part Sparta-997-16 Airship Outer Support                                         ---------------------------------------------------------------------# 8 | Sc 1 in = 1 ft |  2x4 board 35 3/4  long                                  ----------------------------------------------------------------------Tools: Chopsaw Table Saw (Rip) Handheld Drill                                   </v>
      </c>
    </row>
    <row r="60" spans="3:39" ht="20" customHeight="1" thickBot="1" x14ac:dyDescent="0.25">
      <c r="C60" t="s">
        <v>23</v>
      </c>
      <c r="D60" t="s">
        <v>24</v>
      </c>
      <c r="F60" t="s">
        <v>26</v>
      </c>
      <c r="G60">
        <f t="shared" si="7"/>
        <v>17</v>
      </c>
      <c r="H60" t="str">
        <f t="shared" si="4"/>
        <v>Sparta-997-17--1</v>
      </c>
      <c r="I60">
        <v>8</v>
      </c>
      <c r="J60">
        <f t="shared" si="8"/>
        <v>1</v>
      </c>
      <c r="L60" t="s">
        <v>59</v>
      </c>
      <c r="M60" s="19">
        <v>0</v>
      </c>
      <c r="N60" s="19">
        <v>0</v>
      </c>
      <c r="O60" s="19">
        <f t="shared" si="5"/>
        <v>0</v>
      </c>
      <c r="Q60" s="19">
        <v>0</v>
      </c>
      <c r="R60" s="19">
        <v>0</v>
      </c>
      <c r="S60" s="19">
        <f t="shared" si="6"/>
        <v>0</v>
      </c>
      <c r="U60" s="19">
        <v>85</v>
      </c>
      <c r="W60" t="s">
        <v>60</v>
      </c>
      <c r="Y60" t="s">
        <v>90</v>
      </c>
      <c r="AA60" t="s">
        <v>60</v>
      </c>
      <c r="AB60" t="s">
        <v>60</v>
      </c>
      <c r="AC60" t="s">
        <v>90</v>
      </c>
      <c r="AD60" t="s">
        <v>60</v>
      </c>
      <c r="AE60" t="s">
        <v>60</v>
      </c>
      <c r="AF60" t="s">
        <v>60</v>
      </c>
      <c r="AG60" t="s">
        <v>60</v>
      </c>
      <c r="AH60" s="17" t="str">
        <f t="shared" si="2"/>
        <v xml:space="preserve">Sparta-997-17--1 Airship Rail Diagonal:                                         2x4 board, 85      long                                                         Tools: Chopsaw Handheld Drill                                                   </v>
      </c>
      <c r="AI60" s="3" t="s">
        <v>170</v>
      </c>
      <c r="AJ60" s="3"/>
      <c r="AK60" s="3">
        <f t="shared" si="9"/>
        <v>8</v>
      </c>
      <c r="AL60" s="3"/>
      <c r="AM60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1" spans="3:39" ht="20" customHeight="1" thickBot="1" x14ac:dyDescent="0.25">
      <c r="C61" t="s">
        <v>23</v>
      </c>
      <c r="D61" t="s">
        <v>24</v>
      </c>
      <c r="F61" t="s">
        <v>26</v>
      </c>
      <c r="G61">
        <f t="shared" si="7"/>
        <v>17</v>
      </c>
      <c r="H61" t="str">
        <f t="shared" si="4"/>
        <v>Sparta-997-17--2</v>
      </c>
      <c r="J61">
        <f t="shared" si="8"/>
        <v>2</v>
      </c>
      <c r="L61" t="s">
        <v>59</v>
      </c>
      <c r="M61" s="19">
        <v>0</v>
      </c>
      <c r="N61" s="19">
        <v>0</v>
      </c>
      <c r="O61" s="19">
        <f t="shared" si="5"/>
        <v>0</v>
      </c>
      <c r="Q61" s="19">
        <v>0</v>
      </c>
      <c r="R61" s="19">
        <v>0</v>
      </c>
      <c r="S61" s="19">
        <f t="shared" si="6"/>
        <v>0</v>
      </c>
      <c r="U61" s="19">
        <v>85</v>
      </c>
      <c r="W61" t="s">
        <v>60</v>
      </c>
      <c r="Y61" t="s">
        <v>90</v>
      </c>
      <c r="Z61" t="s">
        <v>60</v>
      </c>
      <c r="AA61" t="s">
        <v>60</v>
      </c>
      <c r="AB61" t="s">
        <v>60</v>
      </c>
      <c r="AC61" t="s">
        <v>90</v>
      </c>
      <c r="AD61" t="s">
        <v>60</v>
      </c>
      <c r="AE61" t="s">
        <v>60</v>
      </c>
      <c r="AF61" t="s">
        <v>60</v>
      </c>
      <c r="AG61" t="s">
        <v>60</v>
      </c>
      <c r="AH61" s="17" t="str">
        <f t="shared" si="2"/>
        <v xml:space="preserve">Sparta-997-17--2 Airship Rail Diagonal:                                         2x4 board, 85      long                                                         Tools: Chopsaw Handheld Drill                                                   </v>
      </c>
      <c r="AI61" s="3" t="s">
        <v>170</v>
      </c>
      <c r="AJ61" s="3"/>
      <c r="AK61" s="3">
        <f t="shared" si="9"/>
        <v>8</v>
      </c>
      <c r="AL61" s="3"/>
      <c r="AM61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2" spans="3:39" ht="20" customHeight="1" thickBot="1" x14ac:dyDescent="0.25">
      <c r="C62" t="s">
        <v>23</v>
      </c>
      <c r="D62" t="s">
        <v>24</v>
      </c>
      <c r="F62" t="s">
        <v>26</v>
      </c>
      <c r="G62">
        <f t="shared" si="7"/>
        <v>17</v>
      </c>
      <c r="H62" t="str">
        <f t="shared" si="4"/>
        <v>Sparta-997-17--3</v>
      </c>
      <c r="J62">
        <f t="shared" si="8"/>
        <v>3</v>
      </c>
      <c r="L62" t="s">
        <v>59</v>
      </c>
      <c r="M62" s="19">
        <v>0</v>
      </c>
      <c r="N62" s="19">
        <v>0</v>
      </c>
      <c r="O62" s="19">
        <f t="shared" si="5"/>
        <v>0</v>
      </c>
      <c r="Q62" s="19">
        <v>0</v>
      </c>
      <c r="R62" s="19">
        <v>0</v>
      </c>
      <c r="S62" s="19">
        <f t="shared" si="6"/>
        <v>0</v>
      </c>
      <c r="U62" s="19">
        <v>85</v>
      </c>
      <c r="W62" t="s">
        <v>60</v>
      </c>
      <c r="Y62" t="s">
        <v>90</v>
      </c>
      <c r="Z62" t="s">
        <v>60</v>
      </c>
      <c r="AA62" t="s">
        <v>60</v>
      </c>
      <c r="AB62" t="s">
        <v>60</v>
      </c>
      <c r="AC62" t="s">
        <v>90</v>
      </c>
      <c r="AD62" t="s">
        <v>60</v>
      </c>
      <c r="AE62" t="s">
        <v>60</v>
      </c>
      <c r="AF62" t="s">
        <v>60</v>
      </c>
      <c r="AG62" t="s">
        <v>60</v>
      </c>
      <c r="AH62" s="17" t="str">
        <f t="shared" si="2"/>
        <v xml:space="preserve">Sparta-997-17--3 Airship Rail Diagonal:                                         2x4 board, 85      long                                                         Tools: Chopsaw Handheld Drill                                                   </v>
      </c>
      <c r="AI62" s="3" t="s">
        <v>170</v>
      </c>
      <c r="AJ62" s="3"/>
      <c r="AK62" s="3">
        <f t="shared" si="9"/>
        <v>8</v>
      </c>
      <c r="AL62" s="3"/>
      <c r="AM62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3" spans="3:39" ht="20" customHeight="1" thickBot="1" x14ac:dyDescent="0.25">
      <c r="C63" t="s">
        <v>23</v>
      </c>
      <c r="D63" t="s">
        <v>24</v>
      </c>
      <c r="F63" t="s">
        <v>26</v>
      </c>
      <c r="G63">
        <f t="shared" si="7"/>
        <v>17</v>
      </c>
      <c r="H63" t="str">
        <f t="shared" si="4"/>
        <v>Sparta-997-17--4</v>
      </c>
      <c r="J63">
        <f t="shared" si="8"/>
        <v>4</v>
      </c>
      <c r="L63" t="s">
        <v>59</v>
      </c>
      <c r="M63" s="19">
        <v>0</v>
      </c>
      <c r="N63" s="19">
        <v>0</v>
      </c>
      <c r="O63" s="19">
        <f t="shared" si="5"/>
        <v>0</v>
      </c>
      <c r="Q63" s="19">
        <v>0</v>
      </c>
      <c r="R63" s="19">
        <v>0</v>
      </c>
      <c r="S63" s="19">
        <f t="shared" si="6"/>
        <v>0</v>
      </c>
      <c r="U63" s="19">
        <v>85</v>
      </c>
      <c r="W63" t="s">
        <v>60</v>
      </c>
      <c r="Y63" t="s">
        <v>90</v>
      </c>
      <c r="Z63" t="s">
        <v>60</v>
      </c>
      <c r="AA63" t="s">
        <v>60</v>
      </c>
      <c r="AB63" t="s">
        <v>60</v>
      </c>
      <c r="AC63" t="s">
        <v>90</v>
      </c>
      <c r="AD63" t="s">
        <v>60</v>
      </c>
      <c r="AE63" t="s">
        <v>60</v>
      </c>
      <c r="AF63" t="s">
        <v>60</v>
      </c>
      <c r="AG63" t="s">
        <v>60</v>
      </c>
      <c r="AH63" s="17" t="str">
        <f t="shared" si="2"/>
        <v xml:space="preserve">Sparta-997-17--4 Airship Rail Diagonal:                                         2x4 board, 85      long                                                         Tools: Chopsaw Handheld Drill                                                   </v>
      </c>
      <c r="AI63" s="3" t="s">
        <v>170</v>
      </c>
      <c r="AJ63" s="3"/>
      <c r="AK63" s="3">
        <f t="shared" si="9"/>
        <v>8</v>
      </c>
      <c r="AL63" s="3"/>
      <c r="AM63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4" spans="3:39" ht="20" customHeight="1" thickBot="1" x14ac:dyDescent="0.25">
      <c r="C64" t="s">
        <v>23</v>
      </c>
      <c r="D64" t="s">
        <v>24</v>
      </c>
      <c r="F64" t="s">
        <v>26</v>
      </c>
      <c r="G64">
        <f t="shared" si="7"/>
        <v>17</v>
      </c>
      <c r="H64" t="str">
        <f t="shared" si="4"/>
        <v>Sparta-997-17--5</v>
      </c>
      <c r="J64">
        <f t="shared" si="8"/>
        <v>5</v>
      </c>
      <c r="L64" t="s">
        <v>59</v>
      </c>
      <c r="M64" s="19">
        <v>0</v>
      </c>
      <c r="N64" s="19">
        <v>0</v>
      </c>
      <c r="O64" s="19">
        <f t="shared" si="5"/>
        <v>0</v>
      </c>
      <c r="Q64" s="19">
        <v>0</v>
      </c>
      <c r="R64" s="19">
        <v>0</v>
      </c>
      <c r="S64" s="19">
        <f t="shared" si="6"/>
        <v>0</v>
      </c>
      <c r="U64" s="19">
        <v>85</v>
      </c>
      <c r="W64" t="s">
        <v>60</v>
      </c>
      <c r="Y64" t="s">
        <v>90</v>
      </c>
      <c r="Z64" t="s">
        <v>60</v>
      </c>
      <c r="AA64" t="s">
        <v>60</v>
      </c>
      <c r="AB64" t="s">
        <v>60</v>
      </c>
      <c r="AC64" t="s">
        <v>90</v>
      </c>
      <c r="AD64" t="s">
        <v>60</v>
      </c>
      <c r="AE64" t="s">
        <v>60</v>
      </c>
      <c r="AF64" t="s">
        <v>60</v>
      </c>
      <c r="AG64" t="s">
        <v>60</v>
      </c>
      <c r="AH64" s="17" t="str">
        <f t="shared" si="2"/>
        <v xml:space="preserve">Sparta-997-17--5 Airship Rail Diagonal:                                         2x4 board, 85      long                                                         Tools: Chopsaw Handheld Drill                                                   </v>
      </c>
      <c r="AI64" s="3" t="s">
        <v>170</v>
      </c>
      <c r="AJ64" s="3"/>
      <c r="AK64" s="3">
        <f t="shared" si="9"/>
        <v>8</v>
      </c>
      <c r="AL64" s="3"/>
      <c r="AM64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5" spans="3:39" ht="20" customHeight="1" thickBot="1" x14ac:dyDescent="0.25">
      <c r="C65" t="s">
        <v>23</v>
      </c>
      <c r="D65" t="s">
        <v>24</v>
      </c>
      <c r="F65" t="s">
        <v>26</v>
      </c>
      <c r="G65">
        <f t="shared" si="7"/>
        <v>17</v>
      </c>
      <c r="H65" t="str">
        <f t="shared" si="4"/>
        <v>Sparta-997-17--6</v>
      </c>
      <c r="J65">
        <f t="shared" si="8"/>
        <v>6</v>
      </c>
      <c r="L65" t="s">
        <v>59</v>
      </c>
      <c r="M65" s="19">
        <v>0</v>
      </c>
      <c r="N65" s="19">
        <v>0</v>
      </c>
      <c r="O65" s="19">
        <f t="shared" si="5"/>
        <v>0</v>
      </c>
      <c r="Q65" s="19">
        <v>0</v>
      </c>
      <c r="R65" s="19">
        <v>0</v>
      </c>
      <c r="S65" s="19">
        <f t="shared" si="6"/>
        <v>0</v>
      </c>
      <c r="U65" s="19">
        <v>85</v>
      </c>
      <c r="W65" t="s">
        <v>60</v>
      </c>
      <c r="Y65" t="s">
        <v>90</v>
      </c>
      <c r="Z65" t="s">
        <v>60</v>
      </c>
      <c r="AA65" t="s">
        <v>60</v>
      </c>
      <c r="AB65" t="s">
        <v>60</v>
      </c>
      <c r="AC65" t="s">
        <v>90</v>
      </c>
      <c r="AD65" t="s">
        <v>60</v>
      </c>
      <c r="AE65" t="s">
        <v>60</v>
      </c>
      <c r="AF65" t="s">
        <v>60</v>
      </c>
      <c r="AG65" t="s">
        <v>60</v>
      </c>
      <c r="AH65" s="17" t="str">
        <f t="shared" si="2"/>
        <v xml:space="preserve">Sparta-997-17--6 Airship Rail Diagonal:                                         2x4 board, 85      long                                                         Tools: Chopsaw Handheld Drill                                                   </v>
      </c>
      <c r="AI65" s="3" t="s">
        <v>170</v>
      </c>
      <c r="AJ65" s="3"/>
      <c r="AK65" s="3">
        <f t="shared" si="9"/>
        <v>8</v>
      </c>
      <c r="AL65" s="3"/>
      <c r="AM65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6" spans="3:39" ht="20" customHeight="1" thickBot="1" x14ac:dyDescent="0.25">
      <c r="C66" t="s">
        <v>23</v>
      </c>
      <c r="D66" t="s">
        <v>24</v>
      </c>
      <c r="F66" t="s">
        <v>26</v>
      </c>
      <c r="G66">
        <f t="shared" si="7"/>
        <v>17</v>
      </c>
      <c r="H66" t="str">
        <f t="shared" si="4"/>
        <v>Sparta-997-17--7</v>
      </c>
      <c r="J66">
        <f t="shared" si="8"/>
        <v>7</v>
      </c>
      <c r="L66" t="s">
        <v>59</v>
      </c>
      <c r="M66" s="19">
        <v>0</v>
      </c>
      <c r="N66" s="19">
        <v>0</v>
      </c>
      <c r="O66" s="19">
        <f t="shared" si="5"/>
        <v>0</v>
      </c>
      <c r="Q66" s="19">
        <v>0</v>
      </c>
      <c r="R66" s="19">
        <v>0</v>
      </c>
      <c r="S66" s="19">
        <f t="shared" si="6"/>
        <v>0</v>
      </c>
      <c r="U66" s="19">
        <v>85</v>
      </c>
      <c r="W66" t="s">
        <v>60</v>
      </c>
      <c r="Y66" t="s">
        <v>90</v>
      </c>
      <c r="Z66" t="s">
        <v>60</v>
      </c>
      <c r="AA66" t="s">
        <v>60</v>
      </c>
      <c r="AB66" t="s">
        <v>60</v>
      </c>
      <c r="AC66" t="s">
        <v>90</v>
      </c>
      <c r="AD66" t="s">
        <v>60</v>
      </c>
      <c r="AE66" t="s">
        <v>60</v>
      </c>
      <c r="AF66" t="s">
        <v>60</v>
      </c>
      <c r="AG66" t="s">
        <v>60</v>
      </c>
      <c r="AH66" s="17" t="str">
        <f t="shared" si="2"/>
        <v xml:space="preserve">Sparta-997-17--7 Airship Rail Diagonal:                                         2x4 board, 85      long                                                         Tools: Chopsaw Handheld Drill                                                   </v>
      </c>
      <c r="AI66" s="3" t="s">
        <v>170</v>
      </c>
      <c r="AJ66" s="3"/>
      <c r="AK66" s="3">
        <f t="shared" si="9"/>
        <v>8</v>
      </c>
      <c r="AL66" s="3"/>
      <c r="AM66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7" spans="3:39" ht="20" customHeight="1" thickBot="1" x14ac:dyDescent="0.25">
      <c r="C67" t="s">
        <v>23</v>
      </c>
      <c r="D67" t="s">
        <v>24</v>
      </c>
      <c r="F67" t="s">
        <v>26</v>
      </c>
      <c r="G67">
        <f t="shared" si="7"/>
        <v>17</v>
      </c>
      <c r="H67" t="str">
        <f t="shared" si="4"/>
        <v>Sparta-997-17--8</v>
      </c>
      <c r="J67">
        <f t="shared" si="8"/>
        <v>8</v>
      </c>
      <c r="L67" t="s">
        <v>59</v>
      </c>
      <c r="M67" s="19">
        <v>0</v>
      </c>
      <c r="N67" s="19">
        <v>0</v>
      </c>
      <c r="O67" s="19">
        <f t="shared" si="5"/>
        <v>0</v>
      </c>
      <c r="Q67" s="19">
        <v>0</v>
      </c>
      <c r="R67" s="19">
        <v>0</v>
      </c>
      <c r="S67" s="19">
        <f t="shared" si="6"/>
        <v>0</v>
      </c>
      <c r="U67" s="19">
        <v>85</v>
      </c>
      <c r="W67" t="s">
        <v>60</v>
      </c>
      <c r="Y67" t="s">
        <v>90</v>
      </c>
      <c r="Z67" t="s">
        <v>60</v>
      </c>
      <c r="AA67" t="s">
        <v>60</v>
      </c>
      <c r="AB67" t="s">
        <v>60</v>
      </c>
      <c r="AC67" t="s">
        <v>90</v>
      </c>
      <c r="AD67" t="s">
        <v>60</v>
      </c>
      <c r="AE67" t="s">
        <v>60</v>
      </c>
      <c r="AF67" t="s">
        <v>60</v>
      </c>
      <c r="AG67" t="s">
        <v>60</v>
      </c>
      <c r="AH67" s="17" t="str">
        <f t="shared" si="2"/>
        <v xml:space="preserve">Sparta-997-17--8 Airship Rail Diagonal:                                         2x4 board, 85      long                                                         Tools: Chopsaw Handheld Drill                                                   </v>
      </c>
      <c r="AI67" s="3" t="s">
        <v>170</v>
      </c>
      <c r="AJ67" s="3"/>
      <c r="AK67" s="3">
        <f t="shared" si="9"/>
        <v>8</v>
      </c>
      <c r="AL67" s="3"/>
      <c r="AM67" s="14" t="str">
        <f t="shared" si="3"/>
        <v xml:space="preserve">2017 FIRST Steamworks Airship |  E. Frothingham, Spartan Robotics 997 ----------------------------------------------------------------------Part Sparta-997-17 Airship Rail Diagonal                                         ---------------------------------------------------------------------# 8 | Sc 1 in = 1 ft |  2x4 board 85      long                                  ----------------------------------------------------------------------Tools: Chopsaw Handheld Drill                                                   </v>
      </c>
    </row>
    <row r="68" spans="3:39" ht="20" customHeight="1" thickBot="1" x14ac:dyDescent="0.25">
      <c r="C68" t="s">
        <v>23</v>
      </c>
      <c r="D68" t="s">
        <v>24</v>
      </c>
      <c r="F68" t="s">
        <v>27</v>
      </c>
      <c r="G68">
        <f t="shared" si="7"/>
        <v>18</v>
      </c>
      <c r="H68" t="str">
        <f t="shared" si="4"/>
        <v>Sparta-997-18--1</v>
      </c>
      <c r="I68">
        <v>6</v>
      </c>
      <c r="J68">
        <f t="shared" si="8"/>
        <v>1</v>
      </c>
      <c r="L68" t="s">
        <v>17</v>
      </c>
      <c r="O68" s="19">
        <f t="shared" si="5"/>
        <v>0</v>
      </c>
      <c r="Q68" s="19">
        <v>35.75</v>
      </c>
      <c r="R68" s="19">
        <v>40.75</v>
      </c>
      <c r="S68" s="19">
        <f t="shared" si="6"/>
        <v>1456.8125</v>
      </c>
      <c r="U68" s="19">
        <v>0</v>
      </c>
      <c r="W68" t="s">
        <v>60</v>
      </c>
      <c r="Y68" t="s">
        <v>60</v>
      </c>
      <c r="Z68" t="s">
        <v>90</v>
      </c>
      <c r="AB68" t="s">
        <v>90</v>
      </c>
      <c r="AC68" t="s">
        <v>90</v>
      </c>
      <c r="AE68" t="s">
        <v>60</v>
      </c>
      <c r="AF68" t="s">
        <v>90</v>
      </c>
      <c r="AG68" t="s">
        <v>60</v>
      </c>
      <c r="AH68" s="17" t="str">
        <f t="shared" si="2"/>
        <v xml:space="preserve">Sparta-997-18--1 Airship Skirt:                                                 3/4 plywood 35 3/4  x 40 3/4                                                    Tools: Table Saw (Rip) Bandsaw Handheld Drill Router                            </v>
      </c>
      <c r="AI68" s="3" t="s">
        <v>170</v>
      </c>
      <c r="AJ68" s="3"/>
      <c r="AK68" s="3">
        <f t="shared" si="9"/>
        <v>6</v>
      </c>
      <c r="AL68" s="3"/>
      <c r="AM68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69" spans="3:39" ht="20" customHeight="1" thickBot="1" x14ac:dyDescent="0.25">
      <c r="C69" t="s">
        <v>23</v>
      </c>
      <c r="D69" t="s">
        <v>24</v>
      </c>
      <c r="F69" t="s">
        <v>27</v>
      </c>
      <c r="G69">
        <f t="shared" si="7"/>
        <v>18</v>
      </c>
      <c r="H69" t="str">
        <f t="shared" si="4"/>
        <v>Sparta-997-18--2</v>
      </c>
      <c r="J69">
        <f t="shared" si="8"/>
        <v>2</v>
      </c>
      <c r="L69" t="s">
        <v>17</v>
      </c>
      <c r="M69" s="19">
        <v>0</v>
      </c>
      <c r="N69" s="19">
        <v>0</v>
      </c>
      <c r="O69" s="19">
        <f t="shared" si="5"/>
        <v>0</v>
      </c>
      <c r="Q69" s="19">
        <v>35.75</v>
      </c>
      <c r="R69" s="19">
        <v>40.75</v>
      </c>
      <c r="S69" s="19">
        <f t="shared" si="6"/>
        <v>1456.8125</v>
      </c>
      <c r="U69" s="19">
        <v>0</v>
      </c>
      <c r="W69" t="s">
        <v>60</v>
      </c>
      <c r="Y69" t="s">
        <v>60</v>
      </c>
      <c r="Z69" t="s">
        <v>90</v>
      </c>
      <c r="AA69" t="s">
        <v>60</v>
      </c>
      <c r="AB69" t="s">
        <v>90</v>
      </c>
      <c r="AC69" t="s">
        <v>90</v>
      </c>
      <c r="AD69" t="s">
        <v>60</v>
      </c>
      <c r="AE69" t="s">
        <v>60</v>
      </c>
      <c r="AF69" t="s">
        <v>90</v>
      </c>
      <c r="AG69" t="s">
        <v>60</v>
      </c>
      <c r="AH69" s="17" t="str">
        <f t="shared" si="2"/>
        <v xml:space="preserve">Sparta-997-18--2 Airship Skirt:                                                 3/4 plywood 35 3/4  x 40 3/4                                                    Tools: Table Saw (Rip) Bandsaw Handheld Drill Router                            </v>
      </c>
      <c r="AI69" s="3" t="s">
        <v>170</v>
      </c>
      <c r="AJ69" s="3"/>
      <c r="AK69" s="3">
        <f t="shared" si="9"/>
        <v>6</v>
      </c>
      <c r="AL69" s="3"/>
      <c r="AM69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70" spans="3:39" ht="20" customHeight="1" thickBot="1" x14ac:dyDescent="0.25">
      <c r="C70" t="s">
        <v>23</v>
      </c>
      <c r="D70" t="s">
        <v>24</v>
      </c>
      <c r="F70" t="s">
        <v>27</v>
      </c>
      <c r="G70">
        <f t="shared" si="7"/>
        <v>18</v>
      </c>
      <c r="H70" t="str">
        <f t="shared" si="4"/>
        <v>Sparta-997-18--3</v>
      </c>
      <c r="J70">
        <f t="shared" si="8"/>
        <v>3</v>
      </c>
      <c r="L70" t="s">
        <v>17</v>
      </c>
      <c r="M70" s="19">
        <v>0</v>
      </c>
      <c r="N70" s="19">
        <v>0</v>
      </c>
      <c r="O70" s="19">
        <f t="shared" si="5"/>
        <v>0</v>
      </c>
      <c r="Q70" s="19">
        <v>35.75</v>
      </c>
      <c r="R70" s="19">
        <v>40.75</v>
      </c>
      <c r="S70" s="19">
        <f t="shared" si="6"/>
        <v>1456.8125</v>
      </c>
      <c r="U70" s="19">
        <v>0</v>
      </c>
      <c r="W70" t="s">
        <v>60</v>
      </c>
      <c r="Y70" t="s">
        <v>60</v>
      </c>
      <c r="Z70" t="s">
        <v>90</v>
      </c>
      <c r="AA70" t="s">
        <v>60</v>
      </c>
      <c r="AB70" t="s">
        <v>90</v>
      </c>
      <c r="AC70" t="s">
        <v>90</v>
      </c>
      <c r="AD70" t="s">
        <v>60</v>
      </c>
      <c r="AE70" t="s">
        <v>60</v>
      </c>
      <c r="AF70" t="s">
        <v>90</v>
      </c>
      <c r="AG70" t="s">
        <v>60</v>
      </c>
      <c r="AH70" s="17" t="str">
        <f t="shared" si="2"/>
        <v xml:space="preserve">Sparta-997-18--3 Airship Skirt:                                                 3/4 plywood 35 3/4  x 40 3/4                                                    Tools: Table Saw (Rip) Bandsaw Handheld Drill Router                            </v>
      </c>
      <c r="AI70" s="3" t="s">
        <v>170</v>
      </c>
      <c r="AJ70" s="3"/>
      <c r="AK70" s="3">
        <f t="shared" si="9"/>
        <v>6</v>
      </c>
      <c r="AL70" s="3"/>
      <c r="AM70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71" spans="3:39" ht="20" customHeight="1" thickBot="1" x14ac:dyDescent="0.25">
      <c r="C71" t="s">
        <v>23</v>
      </c>
      <c r="D71" t="s">
        <v>24</v>
      </c>
      <c r="F71" t="s">
        <v>27</v>
      </c>
      <c r="G71">
        <f t="shared" si="7"/>
        <v>18</v>
      </c>
      <c r="H71" t="str">
        <f t="shared" si="4"/>
        <v>Sparta-997-18--4</v>
      </c>
      <c r="J71">
        <f t="shared" si="8"/>
        <v>4</v>
      </c>
      <c r="L71" t="s">
        <v>17</v>
      </c>
      <c r="M71" s="19">
        <v>0</v>
      </c>
      <c r="N71" s="19">
        <v>0</v>
      </c>
      <c r="O71" s="19">
        <f t="shared" si="5"/>
        <v>0</v>
      </c>
      <c r="Q71" s="19">
        <v>35.75</v>
      </c>
      <c r="R71" s="19">
        <v>40.75</v>
      </c>
      <c r="S71" s="19">
        <f t="shared" si="6"/>
        <v>1456.8125</v>
      </c>
      <c r="U71" s="19">
        <v>0</v>
      </c>
      <c r="W71" t="s">
        <v>60</v>
      </c>
      <c r="Y71" t="s">
        <v>60</v>
      </c>
      <c r="Z71" t="s">
        <v>90</v>
      </c>
      <c r="AA71" t="s">
        <v>60</v>
      </c>
      <c r="AB71" t="s">
        <v>90</v>
      </c>
      <c r="AC71" t="s">
        <v>90</v>
      </c>
      <c r="AD71" t="s">
        <v>60</v>
      </c>
      <c r="AE71" t="s">
        <v>60</v>
      </c>
      <c r="AF71" t="s">
        <v>90</v>
      </c>
      <c r="AG71" t="s">
        <v>60</v>
      </c>
      <c r="AH71" s="17" t="str">
        <f t="shared" si="2"/>
        <v xml:space="preserve">Sparta-997-18--4 Airship Skirt:                                                 3/4 plywood 35 3/4  x 40 3/4                                                    Tools: Table Saw (Rip) Bandsaw Handheld Drill Router                            </v>
      </c>
      <c r="AI71" s="3" t="s">
        <v>170</v>
      </c>
      <c r="AJ71" s="3"/>
      <c r="AK71" s="3">
        <f t="shared" si="9"/>
        <v>6</v>
      </c>
      <c r="AL71" s="3"/>
      <c r="AM71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72" spans="3:39" ht="20" customHeight="1" thickBot="1" x14ac:dyDescent="0.25">
      <c r="C72" t="s">
        <v>23</v>
      </c>
      <c r="D72" t="s">
        <v>24</v>
      </c>
      <c r="F72" t="s">
        <v>27</v>
      </c>
      <c r="G72">
        <f t="shared" si="7"/>
        <v>18</v>
      </c>
      <c r="H72" t="str">
        <f t="shared" si="4"/>
        <v>Sparta-997-18--5</v>
      </c>
      <c r="J72">
        <f t="shared" si="8"/>
        <v>5</v>
      </c>
      <c r="L72" t="s">
        <v>17</v>
      </c>
      <c r="M72" s="19">
        <v>0</v>
      </c>
      <c r="N72" s="19">
        <v>0</v>
      </c>
      <c r="O72" s="19">
        <f t="shared" si="5"/>
        <v>0</v>
      </c>
      <c r="Q72" s="19">
        <v>35.75</v>
      </c>
      <c r="R72" s="19">
        <v>40.75</v>
      </c>
      <c r="S72" s="19">
        <f t="shared" si="6"/>
        <v>1456.8125</v>
      </c>
      <c r="U72" s="19">
        <v>0</v>
      </c>
      <c r="W72" t="s">
        <v>60</v>
      </c>
      <c r="Y72" t="s">
        <v>60</v>
      </c>
      <c r="Z72" t="s">
        <v>90</v>
      </c>
      <c r="AA72" t="s">
        <v>60</v>
      </c>
      <c r="AB72" t="s">
        <v>90</v>
      </c>
      <c r="AC72" t="s">
        <v>90</v>
      </c>
      <c r="AD72" t="s">
        <v>60</v>
      </c>
      <c r="AE72" t="s">
        <v>60</v>
      </c>
      <c r="AF72" t="s">
        <v>90</v>
      </c>
      <c r="AG72" t="s">
        <v>60</v>
      </c>
      <c r="AH72" s="17" t="str">
        <f t="shared" si="2"/>
        <v xml:space="preserve">Sparta-997-18--5 Airship Skirt:                                                 3/4 plywood 35 3/4  x 40 3/4                                                    Tools: Table Saw (Rip) Bandsaw Handheld Drill Router                            </v>
      </c>
      <c r="AI72" s="3" t="s">
        <v>170</v>
      </c>
      <c r="AJ72" s="3"/>
      <c r="AK72" s="3">
        <f t="shared" si="9"/>
        <v>6</v>
      </c>
      <c r="AL72" s="3"/>
      <c r="AM72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73" spans="3:39" ht="20" customHeight="1" thickBot="1" x14ac:dyDescent="0.25">
      <c r="C73" t="s">
        <v>23</v>
      </c>
      <c r="D73" t="s">
        <v>24</v>
      </c>
      <c r="F73" t="s">
        <v>27</v>
      </c>
      <c r="G73">
        <f t="shared" si="7"/>
        <v>18</v>
      </c>
      <c r="H73" t="str">
        <f t="shared" si="4"/>
        <v>Sparta-997-18--6</v>
      </c>
      <c r="J73">
        <f t="shared" si="8"/>
        <v>6</v>
      </c>
      <c r="L73" t="s">
        <v>17</v>
      </c>
      <c r="M73" s="19">
        <v>0</v>
      </c>
      <c r="N73" s="19">
        <v>0</v>
      </c>
      <c r="O73" s="19">
        <f t="shared" si="5"/>
        <v>0</v>
      </c>
      <c r="Q73" s="19">
        <v>35.75</v>
      </c>
      <c r="R73" s="19">
        <v>40.75</v>
      </c>
      <c r="S73" s="19">
        <f t="shared" si="6"/>
        <v>1456.8125</v>
      </c>
      <c r="U73" s="19">
        <v>0</v>
      </c>
      <c r="W73" t="s">
        <v>60</v>
      </c>
      <c r="Y73" t="s">
        <v>60</v>
      </c>
      <c r="Z73" t="s">
        <v>90</v>
      </c>
      <c r="AA73" t="s">
        <v>60</v>
      </c>
      <c r="AB73" t="s">
        <v>90</v>
      </c>
      <c r="AC73" t="s">
        <v>90</v>
      </c>
      <c r="AD73" t="s">
        <v>60</v>
      </c>
      <c r="AE73" t="s">
        <v>60</v>
      </c>
      <c r="AF73" t="s">
        <v>90</v>
      </c>
      <c r="AG73" t="s">
        <v>60</v>
      </c>
      <c r="AH73" s="17" t="str">
        <f t="shared" si="2"/>
        <v xml:space="preserve">Sparta-997-18--6 Airship Skirt:                                                 3/4 plywood 35 3/4  x 40 3/4                                                    Tools: Table Saw (Rip) Bandsaw Handheld Drill Router                            </v>
      </c>
      <c r="AI73" s="3" t="s">
        <v>170</v>
      </c>
      <c r="AJ73" s="3"/>
      <c r="AK73" s="3">
        <f t="shared" si="9"/>
        <v>6</v>
      </c>
      <c r="AL73" s="3"/>
      <c r="AM73" s="14" t="str">
        <f t="shared" si="3"/>
        <v xml:space="preserve">2017 FIRST Steamworks Airship |  E. Frothingham, Spartan Robotics 997 ----------------------------------------------------------------------Part Sparta-997-18 Airship Skirt                                                 ---------------------------------------------------------------------# 6 | Sc 1 in = 1 ft |  3/4 Ply 35 3/4  x 40 3/4                                 ----------------------------------------------------------------------Tools: Table Saw (Rip) Bandsaw Handheld Drill Router                            </v>
      </c>
    </row>
    <row r="74" spans="3:39" ht="20" customHeight="1" thickBot="1" x14ac:dyDescent="0.25">
      <c r="C74" t="s">
        <v>23</v>
      </c>
      <c r="D74" t="s">
        <v>24</v>
      </c>
      <c r="F74" t="s">
        <v>28</v>
      </c>
      <c r="G74">
        <f t="shared" si="7"/>
        <v>19</v>
      </c>
      <c r="H74" t="str">
        <f t="shared" si="4"/>
        <v>Sparta-997-19--1</v>
      </c>
      <c r="I74">
        <v>2</v>
      </c>
      <c r="J74">
        <f t="shared" si="8"/>
        <v>1</v>
      </c>
      <c r="L74" t="s">
        <v>12</v>
      </c>
      <c r="M74" s="19">
        <v>43</v>
      </c>
      <c r="N74" s="19">
        <v>51.5</v>
      </c>
      <c r="O74" s="19">
        <f t="shared" si="5"/>
        <v>2214.5</v>
      </c>
      <c r="S74" s="19">
        <f t="shared" si="6"/>
        <v>0</v>
      </c>
      <c r="U74" s="19">
        <v>0</v>
      </c>
      <c r="W74" t="s">
        <v>60</v>
      </c>
      <c r="Y74" t="s">
        <v>60</v>
      </c>
      <c r="Z74" t="s">
        <v>90</v>
      </c>
      <c r="AA74" t="s">
        <v>60</v>
      </c>
      <c r="AB74" t="s">
        <v>90</v>
      </c>
      <c r="AC74" t="s">
        <v>90</v>
      </c>
      <c r="AE74" t="s">
        <v>60</v>
      </c>
      <c r="AG74" t="s">
        <v>60</v>
      </c>
      <c r="AH74" s="17" t="str">
        <f t="shared" si="2"/>
        <v xml:space="preserve">Sparta-997-19--1 Airship Plain Railing cover:                                   1/2 Plywood, 43      x 51 1/2                                                   Tools: Table Saw (Rip) Bandsaw Handheld Drill                                   </v>
      </c>
      <c r="AI74" s="3" t="s">
        <v>170</v>
      </c>
      <c r="AJ74" s="3"/>
      <c r="AK74" s="3">
        <f t="shared" si="9"/>
        <v>2</v>
      </c>
      <c r="AL74" s="3"/>
      <c r="AM74" s="14" t="str">
        <f t="shared" si="3"/>
        <v xml:space="preserve">2017 FIRST Steamworks Airship |  E. Frothingham, Spartan Robotics 997 ----------------------------------------------------------------------Part Sparta-997-19 Airship Plain Railing cover                                   ---------------------------------------------------------------------# 2 | Sc 1 in = 1 ft |  1/2 Ply, 43      x 51 1/2                                ----------------------------------------------------------------------Tools: Table Saw (Rip) Bandsaw Handheld Drill                                   </v>
      </c>
    </row>
    <row r="75" spans="3:39" ht="20" customHeight="1" thickBot="1" x14ac:dyDescent="0.25">
      <c r="C75" t="s">
        <v>23</v>
      </c>
      <c r="D75" t="s">
        <v>24</v>
      </c>
      <c r="F75" t="s">
        <v>28</v>
      </c>
      <c r="G75">
        <f t="shared" si="7"/>
        <v>19</v>
      </c>
      <c r="H75" t="str">
        <f t="shared" si="4"/>
        <v>Sparta-997-19--2</v>
      </c>
      <c r="J75">
        <f t="shared" si="8"/>
        <v>2</v>
      </c>
      <c r="L75" t="s">
        <v>12</v>
      </c>
      <c r="M75" s="19">
        <v>43</v>
      </c>
      <c r="N75" s="19">
        <v>51.5</v>
      </c>
      <c r="O75" s="19">
        <f t="shared" si="5"/>
        <v>2214.5</v>
      </c>
      <c r="Q75" s="19">
        <v>0</v>
      </c>
      <c r="R75" s="19">
        <v>0</v>
      </c>
      <c r="S75" s="19">
        <f t="shared" si="6"/>
        <v>0</v>
      </c>
      <c r="U75" s="19">
        <v>0</v>
      </c>
      <c r="W75" t="s">
        <v>60</v>
      </c>
      <c r="Y75" t="s">
        <v>60</v>
      </c>
      <c r="Z75" t="s">
        <v>90</v>
      </c>
      <c r="AB75" t="s">
        <v>90</v>
      </c>
      <c r="AC75" t="s">
        <v>90</v>
      </c>
      <c r="AD75" t="s">
        <v>60</v>
      </c>
      <c r="AE75" t="s">
        <v>60</v>
      </c>
      <c r="AF75" t="s">
        <v>60</v>
      </c>
      <c r="AG75" t="s">
        <v>60</v>
      </c>
      <c r="AH75" s="17" t="str">
        <f t="shared" si="2"/>
        <v xml:space="preserve">Sparta-997-19--2 Airship Plain Railing cover:                                   1/2 Plywood, 43      x 51 1/2                                                   Tools: Table Saw (Rip) Bandsaw Handheld Drill                                   </v>
      </c>
      <c r="AI75" s="3" t="s">
        <v>170</v>
      </c>
      <c r="AJ75" s="3"/>
      <c r="AK75" s="3">
        <f t="shared" si="9"/>
        <v>2</v>
      </c>
      <c r="AL75" s="3"/>
      <c r="AM75" s="14" t="str">
        <f t="shared" si="3"/>
        <v xml:space="preserve">2017 FIRST Steamworks Airship |  E. Frothingham, Spartan Robotics 997 ----------------------------------------------------------------------Part Sparta-997-19 Airship Plain Railing cover                                   ---------------------------------------------------------------------# 2 | Sc 1 in = 1 ft |  1/2 Ply, 43      x 51 1/2                                ----------------------------------------------------------------------Tools: Table Saw (Rip) Bandsaw Handheld Drill                                   </v>
      </c>
    </row>
    <row r="76" spans="3:39" ht="20" customHeight="1" thickBot="1" x14ac:dyDescent="0.25">
      <c r="C76" t="s">
        <v>23</v>
      </c>
      <c r="D76" t="s">
        <v>24</v>
      </c>
      <c r="F76" t="s">
        <v>38</v>
      </c>
      <c r="G76">
        <f t="shared" si="7"/>
        <v>20</v>
      </c>
      <c r="H76" t="str">
        <f t="shared" si="4"/>
        <v>Sparta-997-20--1</v>
      </c>
      <c r="I76">
        <v>3</v>
      </c>
      <c r="J76">
        <f t="shared" si="8"/>
        <v>1</v>
      </c>
      <c r="L76" t="s">
        <v>12</v>
      </c>
      <c r="M76" s="19">
        <v>43</v>
      </c>
      <c r="N76" s="19">
        <v>51.5</v>
      </c>
      <c r="O76" s="19">
        <f t="shared" si="5"/>
        <v>2214.5</v>
      </c>
      <c r="Q76" s="19">
        <v>0</v>
      </c>
      <c r="R76" s="19">
        <v>0</v>
      </c>
      <c r="S76" s="19">
        <f t="shared" si="6"/>
        <v>0</v>
      </c>
      <c r="U76" s="19">
        <v>0</v>
      </c>
      <c r="W76" t="s">
        <v>60</v>
      </c>
      <c r="Y76" t="s">
        <v>60</v>
      </c>
      <c r="Z76" t="s">
        <v>90</v>
      </c>
      <c r="AA76" t="s">
        <v>60</v>
      </c>
      <c r="AB76" t="s">
        <v>90</v>
      </c>
      <c r="AC76" t="s">
        <v>90</v>
      </c>
      <c r="AE76" t="s">
        <v>60</v>
      </c>
      <c r="AF76" t="s">
        <v>60</v>
      </c>
      <c r="AG76" t="s">
        <v>60</v>
      </c>
      <c r="AH76" s="17" t="str">
        <f t="shared" ref="AH76:AH140" si="15">CONCATENATE(LEFT(CONCATENATE(H76," ",C76," ",F76,":                                                                         "),Fill1),LEFT(IF(M76&gt;0,CONCATENATE("1/2 Plywood, ",TEXT(M76,"# ?/??")," x ",TEXT(N76,"# ?/??"),"                                                                                       "),IF(R76&gt;0,CONCATENATE("3/4 plywood ",TEXT(Q76,"# ?/??")," x ",TEXT(R76,"# ?/??"),"                                                                     "),IF(U76&gt;0,CONCATENATE("2x4 board, ",TEXT(U76,"# ?/??")," long                                                                                                "),""))),Fill1),LEFT(CONCATENATE("Tools: ",IF(Y76="Y","Chopsaw ",""),IF(Z76="Y","Table Saw (Rip) ",""),IF(AA76="Y","Table Saw (Crosscut) ",""),IF(AB76="Y","Bandsaw ",""),IF(AC76="Y","Handheld Drill ",""),IF(AD76="Y","Drill Press ",""),IF(AE76="Y","Nailer ",""),IF(AF76="Y","Router ",""),IF(ISBLANK(AG76),"",AG76),"                                                                                                            "),Fill2),IF(ISBLANK(W76),"",W76))</f>
        <v xml:space="preserve">Sparta-997-20--1 Airship Fenestrated Railing Cover:                             1/2 Plywood, 43      x 51 1/2                                                   Tools: Table Saw (Rip) Bandsaw Handheld Drill                                   </v>
      </c>
      <c r="AI76" s="3" t="s">
        <v>170</v>
      </c>
      <c r="AJ76" s="3"/>
      <c r="AK76" s="3">
        <f t="shared" si="9"/>
        <v>3</v>
      </c>
      <c r="AL76" s="3"/>
      <c r="AM76" s="14" t="str">
        <f t="shared" ref="AM76:AM140" si="16">CONCATENATE(IF(ISBLANK($AJ76),CONCATENATE(LEFT("2017 FIRST Steamworks Airship |  E. Frothingham, Spartan Robotics 997", Fill3),LEFT(" ----------------------------------------------------------------------",Fill3)),""),LEFT(CONCATENATE("Part ",$D76,"-",$G76," ",$C76," ",$F76,"                                                                 "),Fill3),LEFT(" ---------------------------------------------------------------------",Fill3),LEFT(CONCATENATE("# ",$AK76," | ",$AI76, " |  ",IF(M76&gt;0,CONCATENATE("1/2 Ply, ",TEXT(M76,"# ?/??")," x ",TEXT(N76,"# ?/??")),IF(R76&gt;0,CONCATENATE("3/4 Ply ",TEXT(Q76,"# ?/??")," x ",TEXT(R76,"# ?/??")),IF(U76&gt;0,CONCATENATE("2x4 board ",TEXT(U76,"# ?/??")," long"),""))),"                                 "),Fill3),LEFT(" ----------------------------------------------------------------------",Fill3),LEFT(CONCATENATE("Tools: ",IF(Y76="Y","Chopsaw ",""),IF(Z76="Y","Table Saw (Rip) ",""),IF(AA76="Y","Table Saw (Crosscut) ",""),IF(AB76="Y","Bandsaw ",""),IF(AC76="Y","Handheld Drill ",""),IF(AD76="Y","Drill Press ",""),IF(AE76="Y","Nailer ",""),IF(AF76="Y","Router ",""),IF(ISBLANK(AG76),"",AG76),"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Sparta-997-20 Airship Fenestrated Railing Cover                             ---------------------------------------------------------------------# 3 | Sc 1 in = 1 ft |  1/2 Ply, 43      x 51 1/2                                ----------------------------------------------------------------------Tools: Table Saw (Rip) Bandsaw Handheld Drill                                   </v>
      </c>
    </row>
    <row r="77" spans="3:39" ht="20" customHeight="1" thickBot="1" x14ac:dyDescent="0.25">
      <c r="C77" t="s">
        <v>23</v>
      </c>
      <c r="D77" t="s">
        <v>24</v>
      </c>
      <c r="F77" t="s">
        <v>38</v>
      </c>
      <c r="G77">
        <f t="shared" si="7"/>
        <v>20</v>
      </c>
      <c r="H77" t="str">
        <f t="shared" si="4"/>
        <v>Sparta-997-20--2</v>
      </c>
      <c r="J77">
        <f t="shared" si="8"/>
        <v>2</v>
      </c>
      <c r="L77" t="s">
        <v>12</v>
      </c>
      <c r="M77" s="19">
        <v>43</v>
      </c>
      <c r="N77" s="19">
        <v>51.5</v>
      </c>
      <c r="O77" s="19">
        <f t="shared" si="5"/>
        <v>2214.5</v>
      </c>
      <c r="Q77" s="19">
        <v>0</v>
      </c>
      <c r="R77" s="19">
        <v>0</v>
      </c>
      <c r="S77" s="19">
        <f t="shared" si="6"/>
        <v>0</v>
      </c>
      <c r="U77" s="19">
        <v>0</v>
      </c>
      <c r="W77" t="s">
        <v>60</v>
      </c>
      <c r="Y77" t="s">
        <v>60</v>
      </c>
      <c r="Z77" t="s">
        <v>90</v>
      </c>
      <c r="AA77" t="s">
        <v>60</v>
      </c>
      <c r="AB77" t="s">
        <v>90</v>
      </c>
      <c r="AC77" t="s">
        <v>90</v>
      </c>
      <c r="AD77" t="s">
        <v>60</v>
      </c>
      <c r="AE77" t="s">
        <v>60</v>
      </c>
      <c r="AF77" t="s">
        <v>60</v>
      </c>
      <c r="AG77" t="s">
        <v>60</v>
      </c>
      <c r="AH77" s="17" t="str">
        <f t="shared" si="15"/>
        <v xml:space="preserve">Sparta-997-20--2 Airship Fenestrated Railing Cover:                             1/2 Plywood, 43      x 51 1/2                                                   Tools: Table Saw (Rip) Bandsaw Handheld Drill                                   </v>
      </c>
      <c r="AI77" s="3" t="s">
        <v>170</v>
      </c>
      <c r="AJ77" s="3"/>
      <c r="AK77" s="3">
        <f t="shared" si="9"/>
        <v>3</v>
      </c>
      <c r="AL77" s="3"/>
      <c r="AM77" s="14" t="str">
        <f t="shared" si="16"/>
        <v xml:space="preserve">2017 FIRST Steamworks Airship |  E. Frothingham, Spartan Robotics 997 ----------------------------------------------------------------------Part Sparta-997-20 Airship Fenestrated Railing Cover                             ---------------------------------------------------------------------# 3 | Sc 1 in = 1 ft |  1/2 Ply, 43      x 51 1/2                                ----------------------------------------------------------------------Tools: Table Saw (Rip) Bandsaw Handheld Drill                                   </v>
      </c>
    </row>
    <row r="78" spans="3:39" ht="20" customHeight="1" thickBot="1" x14ac:dyDescent="0.25">
      <c r="C78" t="s">
        <v>23</v>
      </c>
      <c r="D78" t="s">
        <v>24</v>
      </c>
      <c r="F78" t="s">
        <v>38</v>
      </c>
      <c r="G78">
        <f t="shared" si="7"/>
        <v>20</v>
      </c>
      <c r="H78" t="str">
        <f t="shared" ref="H78:H142" si="17">CONCATENATE(D78,"-",G78,"--",J78)</f>
        <v>Sparta-997-20--3</v>
      </c>
      <c r="J78">
        <f t="shared" ref="J78:J141" si="18">IF(ISNUMBER(I78),1,J77+1)</f>
        <v>3</v>
      </c>
      <c r="L78" t="s">
        <v>12</v>
      </c>
      <c r="M78" s="19">
        <v>43</v>
      </c>
      <c r="N78" s="19">
        <v>51.5</v>
      </c>
      <c r="O78" s="19">
        <f t="shared" ref="O78:O142" si="19">IF(M78&gt;0,M78*N78,0)</f>
        <v>2214.5</v>
      </c>
      <c r="Q78" s="19">
        <v>0</v>
      </c>
      <c r="R78" s="19">
        <v>0</v>
      </c>
      <c r="S78" s="19">
        <f t="shared" ref="S78:S142" si="20">IF(Q78&gt;0,Q78*R78,0)</f>
        <v>0</v>
      </c>
      <c r="U78" s="19">
        <v>0</v>
      </c>
      <c r="W78" t="s">
        <v>60</v>
      </c>
      <c r="Y78" t="s">
        <v>60</v>
      </c>
      <c r="Z78" t="s">
        <v>90</v>
      </c>
      <c r="AA78" t="s">
        <v>60</v>
      </c>
      <c r="AB78" t="s">
        <v>90</v>
      </c>
      <c r="AC78" t="s">
        <v>90</v>
      </c>
      <c r="AD78" t="s">
        <v>60</v>
      </c>
      <c r="AE78" t="s">
        <v>60</v>
      </c>
      <c r="AF78" t="s">
        <v>60</v>
      </c>
      <c r="AG78" t="s">
        <v>60</v>
      </c>
      <c r="AH78" s="17" t="str">
        <f t="shared" si="15"/>
        <v xml:space="preserve">Sparta-997-20--3 Airship Fenestrated Railing Cover:                             1/2 Plywood, 43      x 51 1/2                                                   Tools: Table Saw (Rip) Bandsaw Handheld Drill                                   </v>
      </c>
      <c r="AI78" s="3" t="s">
        <v>170</v>
      </c>
      <c r="AJ78" s="3"/>
      <c r="AK78" s="3">
        <f t="shared" si="9"/>
        <v>3</v>
      </c>
      <c r="AL78" s="3"/>
      <c r="AM78" s="14" t="str">
        <f t="shared" si="16"/>
        <v xml:space="preserve">2017 FIRST Steamworks Airship |  E. Frothingham, Spartan Robotics 997 ----------------------------------------------------------------------Part Sparta-997-20 Airship Fenestrated Railing Cover                             ---------------------------------------------------------------------# 3 | Sc 1 in = 1 ft |  1/2 Ply, 43      x 51 1/2                                ----------------------------------------------------------------------Tools: Table Saw (Rip) Bandsaw Handheld Drill                                   </v>
      </c>
    </row>
    <row r="79" spans="3:39" ht="20" customHeight="1" thickBot="1" x14ac:dyDescent="0.25">
      <c r="C79" t="s">
        <v>23</v>
      </c>
      <c r="D79" t="s">
        <v>24</v>
      </c>
      <c r="F79" t="s">
        <v>39</v>
      </c>
      <c r="G79">
        <f t="shared" ref="G79:G143" si="21">IF(I79&gt;0,G78+1,G78)</f>
        <v>21</v>
      </c>
      <c r="H79" t="str">
        <f t="shared" si="17"/>
        <v>Sparta-997-21--1</v>
      </c>
      <c r="I79">
        <v>2</v>
      </c>
      <c r="J79">
        <f t="shared" si="18"/>
        <v>1</v>
      </c>
      <c r="L79" t="s">
        <v>12</v>
      </c>
      <c r="M79" s="19">
        <v>14.75</v>
      </c>
      <c r="N79" s="19">
        <v>43</v>
      </c>
      <c r="O79" s="19">
        <f t="shared" si="19"/>
        <v>634.25</v>
      </c>
      <c r="Q79" s="19">
        <v>0</v>
      </c>
      <c r="R79" s="19">
        <v>0</v>
      </c>
      <c r="S79" s="19">
        <f t="shared" si="20"/>
        <v>0</v>
      </c>
      <c r="U79" s="19">
        <v>0</v>
      </c>
      <c r="W79" t="s">
        <v>60</v>
      </c>
      <c r="Y79" t="s">
        <v>60</v>
      </c>
      <c r="Z79" t="s">
        <v>90</v>
      </c>
      <c r="AA79" t="s">
        <v>60</v>
      </c>
      <c r="AB79" t="s">
        <v>90</v>
      </c>
      <c r="AC79" t="s">
        <v>90</v>
      </c>
      <c r="AE79" t="s">
        <v>60</v>
      </c>
      <c r="AF79" t="s">
        <v>60</v>
      </c>
      <c r="AG79" t="s">
        <v>60</v>
      </c>
      <c r="AH79" s="17" t="str">
        <f t="shared" si="15"/>
        <v xml:space="preserve">Sparta-997-21--1 Airship Gateway Railing cover:                                 1/2 Plywood, 14 3/4  x 43                                                       Tools: Table Saw (Rip) Bandsaw Handheld Drill                                   </v>
      </c>
      <c r="AI79" s="3" t="s">
        <v>170</v>
      </c>
      <c r="AJ79" s="3" t="s">
        <v>128</v>
      </c>
      <c r="AK79" s="3">
        <f t="shared" ref="AK79:AK143" si="22">IF(I79&gt;0,I79,AK78)</f>
        <v>2</v>
      </c>
      <c r="AL79" s="3"/>
      <c r="AM79" s="14" t="str">
        <f t="shared" si="16"/>
        <v xml:space="preserve">Part Sparta-997-21 Airship Gateway Railing cover                                 ---------------------------------------------------------------------# 2 | Sc 1 in = 1 ft |  1/2 Ply, 14 3/4  x 43                                    ----------------------------------------------------------------------Tools: Table Saw (Rip) Bandsaw Handheld Drill                                   </v>
      </c>
    </row>
    <row r="80" spans="3:39" ht="20" customHeight="1" thickBot="1" x14ac:dyDescent="0.25">
      <c r="C80" t="s">
        <v>23</v>
      </c>
      <c r="D80" t="s">
        <v>24</v>
      </c>
      <c r="F80" t="s">
        <v>39</v>
      </c>
      <c r="G80">
        <f t="shared" si="21"/>
        <v>21</v>
      </c>
      <c r="H80" t="str">
        <f t="shared" si="17"/>
        <v>Sparta-997-21--2</v>
      </c>
      <c r="J80">
        <f t="shared" si="18"/>
        <v>2</v>
      </c>
      <c r="L80" t="s">
        <v>12</v>
      </c>
      <c r="M80" s="19">
        <v>14.75</v>
      </c>
      <c r="N80" s="19">
        <v>43</v>
      </c>
      <c r="O80" s="19">
        <f t="shared" si="19"/>
        <v>634.25</v>
      </c>
      <c r="Q80" s="19">
        <v>0</v>
      </c>
      <c r="R80" s="19">
        <v>0</v>
      </c>
      <c r="S80" s="19">
        <f t="shared" si="20"/>
        <v>0</v>
      </c>
      <c r="U80" s="19">
        <v>0</v>
      </c>
      <c r="W80" t="s">
        <v>60</v>
      </c>
      <c r="Y80" t="s">
        <v>60</v>
      </c>
      <c r="Z80" t="s">
        <v>90</v>
      </c>
      <c r="AA80" t="s">
        <v>60</v>
      </c>
      <c r="AB80" t="s">
        <v>90</v>
      </c>
      <c r="AC80" t="s">
        <v>90</v>
      </c>
      <c r="AE80" t="s">
        <v>60</v>
      </c>
      <c r="AF80" t="s">
        <v>60</v>
      </c>
      <c r="AG80" t="s">
        <v>60</v>
      </c>
      <c r="AH80" s="17" t="str">
        <f t="shared" si="15"/>
        <v xml:space="preserve">Sparta-997-21--2 Airship Gateway Railing cover:                                 1/2 Plywood, 14 3/4  x 43                                                       Tools: Table Saw (Rip) Bandsaw Handheld Drill                                   </v>
      </c>
      <c r="AI80" s="3" t="s">
        <v>170</v>
      </c>
      <c r="AJ80" s="3" t="s">
        <v>128</v>
      </c>
      <c r="AK80" s="3">
        <f t="shared" si="22"/>
        <v>2</v>
      </c>
      <c r="AL80" s="3"/>
      <c r="AM80" s="14" t="str">
        <f t="shared" si="16"/>
        <v xml:space="preserve">Part Sparta-997-21 Airship Gateway Railing cover                                 ---------------------------------------------------------------------# 2 | Sc 1 in = 1 ft |  1/2 Ply, 14 3/4  x 43                                    ----------------------------------------------------------------------Tools: Table Saw (Rip) Bandsaw Handheld Drill                                   </v>
      </c>
    </row>
    <row r="81" spans="3:39" ht="20" customHeight="1" thickBot="1" x14ac:dyDescent="0.25">
      <c r="C81" t="s">
        <v>23</v>
      </c>
      <c r="D81" t="s">
        <v>24</v>
      </c>
      <c r="F81" t="s">
        <v>54</v>
      </c>
      <c r="G81">
        <f t="shared" si="21"/>
        <v>22</v>
      </c>
      <c r="H81" t="str">
        <f t="shared" si="17"/>
        <v>Sparta-997-22--1</v>
      </c>
      <c r="I81">
        <v>2</v>
      </c>
      <c r="J81">
        <f t="shared" si="18"/>
        <v>1</v>
      </c>
      <c r="L81" t="s">
        <v>17</v>
      </c>
      <c r="O81" s="19">
        <f t="shared" si="19"/>
        <v>0</v>
      </c>
      <c r="Q81" s="19">
        <v>20</v>
      </c>
      <c r="R81" s="19">
        <v>23.625</v>
      </c>
      <c r="S81" s="19">
        <f t="shared" si="20"/>
        <v>472.5</v>
      </c>
      <c r="W81" t="s">
        <v>60</v>
      </c>
      <c r="Y81" t="s">
        <v>60</v>
      </c>
      <c r="Z81" t="s">
        <v>90</v>
      </c>
      <c r="AA81" t="s">
        <v>90</v>
      </c>
      <c r="AB81" t="s">
        <v>90</v>
      </c>
      <c r="AD81" t="s">
        <v>60</v>
      </c>
      <c r="AE81" t="s">
        <v>60</v>
      </c>
      <c r="AF81" t="s">
        <v>60</v>
      </c>
      <c r="AG81" t="s">
        <v>60</v>
      </c>
      <c r="AH81" s="17" t="str">
        <f t="shared" si="15"/>
        <v xml:space="preserve">Sparta-997-22--1 Airship Staircase Side:                                        3/4 plywood 20      x 23 5/8                                                    Tools: Table Saw (Rip) Table Saw (Crosscut) Bandsaw                             </v>
      </c>
      <c r="AI81" s="3" t="s">
        <v>182</v>
      </c>
      <c r="AJ81" s="3"/>
      <c r="AK81" s="3">
        <f t="shared" si="22"/>
        <v>2</v>
      </c>
      <c r="AL81" s="3"/>
      <c r="AM81" s="14" t="str">
        <f t="shared" si="16"/>
        <v xml:space="preserve">2017 FIRST Steamworks Airship |  E. Frothingham, Spartan Robotics 997 ----------------------------------------------------------------------Part Sparta-997-22 Airship Staircase Side                                        ---------------------------------------------------------------------# 2 | Sc 1 in = 1/2 ft |  3/4 Ply 20      x 23 5/8                               ----------------------------------------------------------------------Tools: Table Saw (Rip) Table Saw (Crosscut) Bandsaw                             </v>
      </c>
    </row>
    <row r="82" spans="3:39" ht="20" customHeight="1" thickBot="1" x14ac:dyDescent="0.25">
      <c r="C82" t="s">
        <v>23</v>
      </c>
      <c r="D82" t="s">
        <v>24</v>
      </c>
      <c r="F82" t="s">
        <v>54</v>
      </c>
      <c r="G82">
        <f t="shared" si="21"/>
        <v>22</v>
      </c>
      <c r="H82" t="str">
        <f t="shared" si="17"/>
        <v>Sparta-997-22--2</v>
      </c>
      <c r="J82">
        <f t="shared" si="18"/>
        <v>2</v>
      </c>
      <c r="L82" t="s">
        <v>17</v>
      </c>
      <c r="M82" s="19">
        <v>0</v>
      </c>
      <c r="N82" s="19">
        <v>0</v>
      </c>
      <c r="O82" s="19">
        <f t="shared" si="19"/>
        <v>0</v>
      </c>
      <c r="Q82" s="19">
        <v>20</v>
      </c>
      <c r="R82" s="19">
        <v>23.625</v>
      </c>
      <c r="S82" s="19">
        <f t="shared" si="20"/>
        <v>472.5</v>
      </c>
      <c r="U82" s="19">
        <v>0</v>
      </c>
      <c r="W82" t="s">
        <v>60</v>
      </c>
      <c r="Y82" t="s">
        <v>60</v>
      </c>
      <c r="Z82" t="s">
        <v>90</v>
      </c>
      <c r="AA82" t="s">
        <v>90</v>
      </c>
      <c r="AB82" t="s">
        <v>90</v>
      </c>
      <c r="AC82" t="s">
        <v>60</v>
      </c>
      <c r="AD82" t="s">
        <v>60</v>
      </c>
      <c r="AE82" t="s">
        <v>60</v>
      </c>
      <c r="AF82" t="s">
        <v>60</v>
      </c>
      <c r="AG82" t="s">
        <v>60</v>
      </c>
      <c r="AH82" s="17" t="str">
        <f t="shared" si="15"/>
        <v xml:space="preserve">Sparta-997-22--2 Airship Staircase Side:                                        3/4 plywood 20      x 23 5/8                                                    Tools: Table Saw (Rip) Table Saw (Crosscut) Bandsaw                             </v>
      </c>
      <c r="AI82" s="3" t="s">
        <v>170</v>
      </c>
      <c r="AJ82" s="3"/>
      <c r="AK82" s="3">
        <f t="shared" si="22"/>
        <v>2</v>
      </c>
      <c r="AL82" s="3"/>
      <c r="AM82" s="14" t="str">
        <f t="shared" si="16"/>
        <v xml:space="preserve">2017 FIRST Steamworks Airship |  E. Frothingham, Spartan Robotics 997 ----------------------------------------------------------------------Part Sparta-997-22 Airship Staircase Side                                        ---------------------------------------------------------------------# 2 | Sc 1 in = 1 ft |  3/4 Ply 20      x 23 5/8                                 ----------------------------------------------------------------------Tools: Table Saw (Rip) Table Saw (Crosscut) Bandsaw                             </v>
      </c>
    </row>
    <row r="83" spans="3:39" ht="20" customHeight="1" thickBot="1" x14ac:dyDescent="0.25">
      <c r="C83" t="s">
        <v>23</v>
      </c>
      <c r="D83" t="s">
        <v>24</v>
      </c>
      <c r="F83" t="s">
        <v>123</v>
      </c>
      <c r="G83">
        <f t="shared" si="21"/>
        <v>23</v>
      </c>
      <c r="H83" t="str">
        <f t="shared" si="17"/>
        <v>Sparta-997-23--1</v>
      </c>
      <c r="I83">
        <v>1</v>
      </c>
      <c r="J83">
        <f t="shared" si="18"/>
        <v>1</v>
      </c>
      <c r="L83" t="s">
        <v>17</v>
      </c>
      <c r="M83" s="19">
        <v>0</v>
      </c>
      <c r="N83" s="19">
        <v>0</v>
      </c>
      <c r="O83" s="19">
        <f t="shared" si="19"/>
        <v>0</v>
      </c>
      <c r="Q83" s="19">
        <v>10.5</v>
      </c>
      <c r="R83" s="19">
        <v>28</v>
      </c>
      <c r="S83" s="19">
        <f t="shared" si="20"/>
        <v>294</v>
      </c>
      <c r="U83" s="19">
        <v>0</v>
      </c>
      <c r="W83" t="s">
        <v>60</v>
      </c>
      <c r="Y83" t="s">
        <v>60</v>
      </c>
      <c r="Z83" t="s">
        <v>90</v>
      </c>
      <c r="AA83" t="s">
        <v>90</v>
      </c>
      <c r="AC83" t="s">
        <v>60</v>
      </c>
      <c r="AD83" t="s">
        <v>60</v>
      </c>
      <c r="AE83" t="s">
        <v>60</v>
      </c>
      <c r="AF83" t="s">
        <v>60</v>
      </c>
      <c r="AG83" t="s">
        <v>60</v>
      </c>
      <c r="AH83" s="17" t="str">
        <f t="shared" si="15"/>
        <v xml:space="preserve">Sparta-997-23--1 Airship Bottom Stair Tread:                                    3/4 plywood 10 1/2  x 28                                                        Tools: Table Saw (Rip) Table Saw (Crosscut)                                     </v>
      </c>
      <c r="AI83" s="3" t="s">
        <v>170</v>
      </c>
      <c r="AJ83" s="3"/>
      <c r="AK83" s="3">
        <f t="shared" si="22"/>
        <v>1</v>
      </c>
      <c r="AL83" s="3"/>
      <c r="AM83" s="14" t="str">
        <f t="shared" si="16"/>
        <v xml:space="preserve">2017 FIRST Steamworks Airship |  E. Frothingham, Spartan Robotics 997 ----------------------------------------------------------------------Part Sparta-997-23 Airship Bottom Stair Tread                                    ---------------------------------------------------------------------# 1 | Sc 1 in = 1 ft |  3/4 Ply 10 1/2  x 28                                     ----------------------------------------------------------------------Tools: Table Saw (Rip) Table Saw (Crosscut)                                     </v>
      </c>
    </row>
    <row r="84" spans="3:39" ht="20" customHeight="1" thickBot="1" x14ac:dyDescent="0.25">
      <c r="C84" t="s">
        <v>23</v>
      </c>
      <c r="D84" t="s">
        <v>24</v>
      </c>
      <c r="F84" t="s">
        <v>124</v>
      </c>
      <c r="G84">
        <f t="shared" si="21"/>
        <v>24</v>
      </c>
      <c r="H84" t="str">
        <f t="shared" si="17"/>
        <v>Sparta-997-24--1</v>
      </c>
      <c r="I84">
        <v>1</v>
      </c>
      <c r="J84">
        <f t="shared" si="18"/>
        <v>1</v>
      </c>
      <c r="L84" t="s">
        <v>17</v>
      </c>
      <c r="M84" s="19">
        <v>0</v>
      </c>
      <c r="N84" s="19">
        <v>0</v>
      </c>
      <c r="O84" s="19">
        <f t="shared" si="19"/>
        <v>0</v>
      </c>
      <c r="Q84" s="19">
        <v>10.5</v>
      </c>
      <c r="R84" s="19">
        <v>28</v>
      </c>
      <c r="S84" s="19">
        <f t="shared" si="20"/>
        <v>294</v>
      </c>
      <c r="U84" s="19">
        <v>0</v>
      </c>
      <c r="W84" t="s">
        <v>60</v>
      </c>
      <c r="Y84" t="s">
        <v>60</v>
      </c>
      <c r="Z84" t="s">
        <v>90</v>
      </c>
      <c r="AA84" t="s">
        <v>90</v>
      </c>
      <c r="AB84" t="s">
        <v>60</v>
      </c>
      <c r="AC84" t="s">
        <v>60</v>
      </c>
      <c r="AD84" t="s">
        <v>60</v>
      </c>
      <c r="AE84" t="s">
        <v>60</v>
      </c>
      <c r="AF84" t="s">
        <v>60</v>
      </c>
      <c r="AG84" t="s">
        <v>60</v>
      </c>
      <c r="AH84" s="17" t="str">
        <f t="shared" si="15"/>
        <v xml:space="preserve">Sparta-997-24--1 Airship Top Stair Tread:                                       3/4 plywood 10 1/2  x 28                                                        Tools: Table Saw (Rip) Table Saw (Crosscut)                                     </v>
      </c>
      <c r="AI84" s="3" t="s">
        <v>170</v>
      </c>
      <c r="AJ84" s="3" t="s">
        <v>90</v>
      </c>
      <c r="AK84" s="3">
        <f t="shared" si="22"/>
        <v>1</v>
      </c>
      <c r="AL84" s="3"/>
      <c r="AM84" s="14" t="str">
        <f t="shared" si="16"/>
        <v xml:space="preserve">Part Sparta-997-24 Airship Top Stair Tread                                       ---------------------------------------------------------------------# 1 | Sc 1 in = 1 ft |  3/4 Ply 10 1/2  x 28                                     ----------------------------------------------------------------------Tools: Table Saw (Rip) Table Saw (Crosscut)                                     </v>
      </c>
    </row>
    <row r="85" spans="3:39" ht="20" customHeight="1" thickBot="1" x14ac:dyDescent="0.25">
      <c r="C85" t="s">
        <v>23</v>
      </c>
      <c r="D85" t="s">
        <v>24</v>
      </c>
      <c r="F85" t="s">
        <v>125</v>
      </c>
      <c r="G85">
        <f t="shared" si="21"/>
        <v>25</v>
      </c>
      <c r="H85" t="str">
        <f t="shared" si="17"/>
        <v>Sparta-997-25--1</v>
      </c>
      <c r="I85">
        <v>1</v>
      </c>
      <c r="J85">
        <f t="shared" si="18"/>
        <v>1</v>
      </c>
      <c r="L85" t="s">
        <v>17</v>
      </c>
      <c r="M85" s="19">
        <v>0</v>
      </c>
      <c r="N85" s="19">
        <v>0</v>
      </c>
      <c r="O85" s="19">
        <f t="shared" si="19"/>
        <v>0</v>
      </c>
      <c r="Q85" s="19">
        <v>11.4375</v>
      </c>
      <c r="R85" s="19">
        <v>25.5</v>
      </c>
      <c r="S85" s="19">
        <f t="shared" si="20"/>
        <v>291.65625</v>
      </c>
      <c r="U85" s="19">
        <v>0</v>
      </c>
      <c r="W85" t="s">
        <v>60</v>
      </c>
      <c r="Y85" t="s">
        <v>60</v>
      </c>
      <c r="Z85" t="s">
        <v>90</v>
      </c>
      <c r="AA85" t="s">
        <v>90</v>
      </c>
      <c r="AB85" t="s">
        <v>60</v>
      </c>
      <c r="AC85" t="s">
        <v>60</v>
      </c>
      <c r="AD85" t="s">
        <v>60</v>
      </c>
      <c r="AE85" t="s">
        <v>60</v>
      </c>
      <c r="AF85" t="s">
        <v>60</v>
      </c>
      <c r="AG85" t="s">
        <v>60</v>
      </c>
      <c r="AH85" s="17" t="str">
        <f t="shared" si="15"/>
        <v xml:space="preserve">Sparta-997-25--1 Airship Bottom Stair Kick:                                     3/4 plywood 11 7/16 x 25 1/2                                                    Tools: Table Saw (Rip) Table Saw (Crosscut)                                     </v>
      </c>
      <c r="AI85" s="3" t="s">
        <v>170</v>
      </c>
      <c r="AJ85" s="3"/>
      <c r="AK85" s="3">
        <f t="shared" si="22"/>
        <v>1</v>
      </c>
      <c r="AL85" s="3"/>
      <c r="AM85" s="14" t="str">
        <f t="shared" si="16"/>
        <v xml:space="preserve">2017 FIRST Steamworks Airship |  E. Frothingham, Spartan Robotics 997 ----------------------------------------------------------------------Part Sparta-997-25 Airship Bottom Stair Kick                                     ---------------------------------------------------------------------# 1 | Sc 1 in = 1 ft |  3/4 Ply 11 7/16 x 25 1/2                                 ----------------------------------------------------------------------Tools: Table Saw (Rip) Table Saw (Crosscut)                                     </v>
      </c>
    </row>
    <row r="86" spans="3:39" ht="20" customHeight="1" thickBot="1" x14ac:dyDescent="0.25">
      <c r="C86" t="s">
        <v>23</v>
      </c>
      <c r="D86" t="s">
        <v>24</v>
      </c>
      <c r="F86" t="s">
        <v>126</v>
      </c>
      <c r="G86">
        <f t="shared" si="21"/>
        <v>26</v>
      </c>
      <c r="H86" t="str">
        <f t="shared" si="17"/>
        <v>Sparta-997-26--1</v>
      </c>
      <c r="I86">
        <v>1</v>
      </c>
      <c r="J86">
        <f t="shared" si="18"/>
        <v>1</v>
      </c>
      <c r="L86" t="s">
        <v>17</v>
      </c>
      <c r="M86" s="19">
        <v>0</v>
      </c>
      <c r="N86" s="19">
        <v>0</v>
      </c>
      <c r="O86" s="19">
        <f t="shared" si="19"/>
        <v>0</v>
      </c>
      <c r="Q86" s="19">
        <v>12.8125</v>
      </c>
      <c r="R86" s="19">
        <v>25.5</v>
      </c>
      <c r="S86" s="19">
        <f t="shared" si="20"/>
        <v>326.71875</v>
      </c>
      <c r="W86" t="s">
        <v>60</v>
      </c>
      <c r="Y86" t="s">
        <v>60</v>
      </c>
      <c r="Z86" t="s">
        <v>90</v>
      </c>
      <c r="AA86" t="s">
        <v>90</v>
      </c>
      <c r="AB86" t="s">
        <v>60</v>
      </c>
      <c r="AC86" t="s">
        <v>60</v>
      </c>
      <c r="AD86" t="s">
        <v>60</v>
      </c>
      <c r="AE86" t="s">
        <v>60</v>
      </c>
      <c r="AF86" t="s">
        <v>60</v>
      </c>
      <c r="AG86" t="s">
        <v>60</v>
      </c>
      <c r="AH86" s="17" t="str">
        <f t="shared" si="15"/>
        <v xml:space="preserve">Sparta-997-26--1 Airship Top Stair Kick:                                        3/4 plywood 12 13/16 x 25 1/2                                                   Tools: Table Saw (Rip) Table Saw (Crosscut)                                     </v>
      </c>
      <c r="AI86" s="3" t="s">
        <v>170</v>
      </c>
      <c r="AJ86" s="3" t="s">
        <v>90</v>
      </c>
      <c r="AK86" s="3">
        <f t="shared" si="22"/>
        <v>1</v>
      </c>
      <c r="AL86" s="3"/>
      <c r="AM86" s="14" t="str">
        <f t="shared" si="16"/>
        <v xml:space="preserve">Part Sparta-997-26 Airship Top Stair Kick                                        ---------------------------------------------------------------------# 1 | Sc 1 in = 1 ft |  3/4 Ply 12 13/16 x 25 1/2                                ----------------------------------------------------------------------Tools: Table Saw (Rip) Table Saw (Crosscut)                                     </v>
      </c>
    </row>
    <row r="87" spans="3:39" ht="20" customHeight="1" thickBot="1" x14ac:dyDescent="0.25">
      <c r="C87" t="s">
        <v>23</v>
      </c>
      <c r="D87" t="s">
        <v>24</v>
      </c>
      <c r="F87" t="s">
        <v>55</v>
      </c>
      <c r="G87">
        <f t="shared" si="21"/>
        <v>27</v>
      </c>
      <c r="H87" t="str">
        <f t="shared" si="17"/>
        <v>Sparta-997-27--1</v>
      </c>
      <c r="I87">
        <v>1</v>
      </c>
      <c r="J87">
        <f t="shared" si="18"/>
        <v>1</v>
      </c>
      <c r="L87" t="s">
        <v>17</v>
      </c>
      <c r="M87" s="19">
        <v>0</v>
      </c>
      <c r="N87" s="19">
        <v>0</v>
      </c>
      <c r="O87" s="19">
        <f t="shared" si="19"/>
        <v>0</v>
      </c>
      <c r="Q87" s="19">
        <v>33</v>
      </c>
      <c r="R87" s="19">
        <v>36.5</v>
      </c>
      <c r="S87" s="19">
        <f t="shared" si="20"/>
        <v>1204.5</v>
      </c>
      <c r="U87" s="19">
        <v>0</v>
      </c>
      <c r="W87" t="s">
        <v>60</v>
      </c>
      <c r="Y87" t="s">
        <v>60</v>
      </c>
      <c r="Z87" t="s">
        <v>90</v>
      </c>
      <c r="AA87" t="s">
        <v>90</v>
      </c>
      <c r="AB87" t="s">
        <v>60</v>
      </c>
      <c r="AC87" t="s">
        <v>60</v>
      </c>
      <c r="AD87" t="s">
        <v>60</v>
      </c>
      <c r="AE87" t="s">
        <v>60</v>
      </c>
      <c r="AF87" t="s">
        <v>60</v>
      </c>
      <c r="AG87" t="s">
        <v>60</v>
      </c>
      <c r="AH87" s="17" t="str">
        <f t="shared" si="15"/>
        <v xml:space="preserve">Sparta-997-27--1 Airship Stair Backer Board:                                    3/4 plywood 33      x 36 1/2                                                    Tools: Table Saw (Rip) Table Saw (Crosscut)                                     </v>
      </c>
      <c r="AI87" s="3" t="s">
        <v>170</v>
      </c>
      <c r="AJ87" s="3"/>
      <c r="AK87" s="3">
        <f t="shared" si="22"/>
        <v>1</v>
      </c>
      <c r="AL87" s="3"/>
      <c r="AM87" s="14" t="str">
        <f t="shared" ref="AM87:AM88" si="23">CONCATENATE(IF(ISBLANK($AJ87),CONCATENATE(LEFT("2017 FIRST Steamworks Airship |  E. Frothingham, Spartan Robotics 997", Fill3),LEFT(" ----------------------------------------------------------------------",Fill3)),""),LEFT(CONCATENATE("Part ",$D87,"-",$G87," ",$C87," ",$F87,"                                                                 "),Fill3),LEFT(" ---------------------------------------------------------------------",Fill3),LEFT(CONCATENATE("# ",$AK87," | ",$AI87, " |  ",IF(M87&gt;0,CONCATENATE("1/2 Ply, ",TEXT(M87,"# ?/??")," x ",TEXT(N87,"# ?/??")),IF(R87&gt;0,CONCATENATE("3/4 Ply ",TEXT(Q87,"# ?/??")," x ",TEXT(R87,"# ?/??")),IF(U87&gt;0,CONCATENATE("2x4 board ",TEXT(U87,"# ?/??")," long"),""))),"                                 "),Fill3),LEFT(" ----------------------------------------------------------------------",Fill3),LEFT(CONCATENATE("Tools: ",IF(Y87="Y","Chopsaw ",""),IF(Z87="Y","Table Saw (Rip) ",""),IF(AA87="Y","Table Saw (Crosscut) ",""),IF(AB87="Y","Bandsaw ",""),IF(AC87="Y","Handheld Drill ",""),IF(AD87="Y","Drill Press ",""),IF(AE87="Y","Nailer ",""),IF(AF87="Y","Router ",""),IF(ISBLANK(AG87),"",AG87),"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Sparta-997-27 Airship Stair Backer Board                                    ---------------------------------------------------------------------# 1 | Sc 1 in = 1 ft |  3/4 Ply 33      x 36 1/2                                 ----------------------------------------------------------------------Tools: Table Saw (Rip) Table Saw (Crosscut)                                     </v>
      </c>
    </row>
    <row r="88" spans="3:39" ht="20" customHeight="1" thickBot="1" x14ac:dyDescent="0.25">
      <c r="C88" t="s">
        <v>23</v>
      </c>
      <c r="D88" t="s">
        <v>24</v>
      </c>
      <c r="F88" t="s">
        <v>56</v>
      </c>
      <c r="G88">
        <f t="shared" si="21"/>
        <v>28</v>
      </c>
      <c r="H88" t="str">
        <f t="shared" si="17"/>
        <v>Sparta-997-28--1</v>
      </c>
      <c r="I88">
        <v>2</v>
      </c>
      <c r="J88">
        <f t="shared" si="18"/>
        <v>1</v>
      </c>
      <c r="L88" t="s">
        <v>17</v>
      </c>
      <c r="M88" s="19">
        <v>0</v>
      </c>
      <c r="N88" s="19">
        <v>0</v>
      </c>
      <c r="O88" s="19">
        <f t="shared" si="19"/>
        <v>0</v>
      </c>
      <c r="Q88" s="19">
        <v>12</v>
      </c>
      <c r="R88" s="19">
        <v>24</v>
      </c>
      <c r="S88" s="19">
        <f t="shared" si="20"/>
        <v>288</v>
      </c>
      <c r="U88" s="19">
        <v>0</v>
      </c>
      <c r="W88" t="s">
        <v>60</v>
      </c>
      <c r="Y88" t="s">
        <v>60</v>
      </c>
      <c r="Z88" t="s">
        <v>90</v>
      </c>
      <c r="AA88" t="s">
        <v>90</v>
      </c>
      <c r="AB88" t="s">
        <v>90</v>
      </c>
      <c r="AC88" t="s">
        <v>60</v>
      </c>
      <c r="AD88" t="s">
        <v>60</v>
      </c>
      <c r="AE88" t="s">
        <v>60</v>
      </c>
      <c r="AF88" t="s">
        <v>60</v>
      </c>
      <c r="AG88" t="s">
        <v>60</v>
      </c>
      <c r="AH88" s="17" t="str">
        <f t="shared" si="15"/>
        <v xml:space="preserve">Sparta-997-28--1 Airship Divider:                                               3/4 plywood 12      x 24                                                        Tools: Table Saw (Rip) Table Saw (Crosscut) Bandsaw                             </v>
      </c>
      <c r="AI88" s="3" t="s">
        <v>170</v>
      </c>
      <c r="AJ88" s="3"/>
      <c r="AK88" s="3">
        <f t="shared" si="22"/>
        <v>2</v>
      </c>
      <c r="AL88" s="3"/>
      <c r="AM88" s="14" t="str">
        <f t="shared" si="23"/>
        <v xml:space="preserve">2017 FIRST Steamworks Airship |  E. Frothingham, Spartan Robotics 997 ----------------------------------------------------------------------Part Sparta-997-28 Airship Divider                                               ---------------------------------------------------------------------# 2 | Sc 1 in = 1 ft |  3/4 Ply 12      x 24                                     ----------------------------------------------------------------------Tools: Table Saw (Rip) Table Saw (Crosscut) Bandsaw                             </v>
      </c>
    </row>
    <row r="89" spans="3:39" ht="20" customHeight="1" thickBot="1" x14ac:dyDescent="0.25">
      <c r="C89" t="s">
        <v>23</v>
      </c>
      <c r="D89" t="s">
        <v>24</v>
      </c>
      <c r="F89" t="s">
        <v>56</v>
      </c>
      <c r="G89">
        <f t="shared" si="21"/>
        <v>28</v>
      </c>
      <c r="H89" t="str">
        <f t="shared" si="17"/>
        <v>Sparta-997-28--2</v>
      </c>
      <c r="J89">
        <f t="shared" si="18"/>
        <v>2</v>
      </c>
      <c r="L89" t="s">
        <v>17</v>
      </c>
      <c r="M89" s="19">
        <v>0</v>
      </c>
      <c r="N89" s="19">
        <v>0</v>
      </c>
      <c r="O89" s="19">
        <f t="shared" si="19"/>
        <v>0</v>
      </c>
      <c r="Q89" s="19">
        <v>12</v>
      </c>
      <c r="R89" s="19">
        <v>24</v>
      </c>
      <c r="S89" s="19">
        <f t="shared" si="20"/>
        <v>288</v>
      </c>
      <c r="U89" s="19">
        <v>0</v>
      </c>
      <c r="W89" t="s">
        <v>60</v>
      </c>
      <c r="Y89" t="s">
        <v>60</v>
      </c>
      <c r="Z89" t="s">
        <v>90</v>
      </c>
      <c r="AA89" t="s">
        <v>90</v>
      </c>
      <c r="AB89" t="s">
        <v>90</v>
      </c>
      <c r="AC89" t="s">
        <v>60</v>
      </c>
      <c r="AD89" t="s">
        <v>60</v>
      </c>
      <c r="AE89" t="s">
        <v>60</v>
      </c>
      <c r="AF89" t="s">
        <v>60</v>
      </c>
      <c r="AG89" t="s">
        <v>60</v>
      </c>
      <c r="AH89" s="17" t="str">
        <f t="shared" si="15"/>
        <v xml:space="preserve">Sparta-997-28--2 Airship Divider:                                               3/4 plywood 12      x 24                                                        Tools: Table Saw (Rip) Table Saw (Crosscut) Bandsaw                             </v>
      </c>
      <c r="AI89" s="3" t="s">
        <v>170</v>
      </c>
      <c r="AJ89" s="3"/>
      <c r="AK89" s="3">
        <f t="shared" si="22"/>
        <v>2</v>
      </c>
      <c r="AL89" s="3"/>
      <c r="AM89" s="14" t="str">
        <f t="shared" si="16"/>
        <v xml:space="preserve">2017 FIRST Steamworks Airship |  E. Frothingham, Spartan Robotics 997 ----------------------------------------------------------------------Part Sparta-997-28 Airship Divider                                               ---------------------------------------------------------------------# 2 | Sc 1 in = 1 ft |  3/4 Ply 12      x 24                                     ----------------------------------------------------------------------Tools: Table Saw (Rip) Table Saw (Crosscut) Bandsaw                             </v>
      </c>
    </row>
    <row r="90" spans="3:39" ht="20" customHeight="1" thickBot="1" x14ac:dyDescent="0.25">
      <c r="C90" t="s">
        <v>23</v>
      </c>
      <c r="D90" t="s">
        <v>24</v>
      </c>
      <c r="F90" t="s">
        <v>40</v>
      </c>
      <c r="G90">
        <f t="shared" si="21"/>
        <v>29</v>
      </c>
      <c r="H90" t="str">
        <f t="shared" si="17"/>
        <v>Sparta-997-29--1</v>
      </c>
      <c r="I90">
        <v>2</v>
      </c>
      <c r="J90">
        <f t="shared" si="18"/>
        <v>1</v>
      </c>
      <c r="L90" t="s">
        <v>17</v>
      </c>
      <c r="M90" s="19">
        <v>0</v>
      </c>
      <c r="N90" s="19">
        <v>0</v>
      </c>
      <c r="O90" s="19">
        <f t="shared" si="19"/>
        <v>0</v>
      </c>
      <c r="Q90" s="19">
        <v>6</v>
      </c>
      <c r="R90" s="19">
        <v>26</v>
      </c>
      <c r="S90" s="19">
        <f t="shared" si="20"/>
        <v>156</v>
      </c>
      <c r="U90" s="19">
        <v>0</v>
      </c>
      <c r="W90" t="s">
        <v>60</v>
      </c>
      <c r="Y90" t="s">
        <v>60</v>
      </c>
      <c r="Z90" t="s">
        <v>90</v>
      </c>
      <c r="AA90" t="s">
        <v>90</v>
      </c>
      <c r="AB90" t="s">
        <v>90</v>
      </c>
      <c r="AC90" t="s">
        <v>60</v>
      </c>
      <c r="AD90" t="s">
        <v>60</v>
      </c>
      <c r="AE90" t="s">
        <v>60</v>
      </c>
      <c r="AF90" t="s">
        <v>60</v>
      </c>
      <c r="AG90" t="s">
        <v>60</v>
      </c>
      <c r="AH90" s="17" t="str">
        <f t="shared" si="15"/>
        <v xml:space="preserve">Sparta-997-29--1 Airship Divider Base:                                          3/4 plywood 6      x 26                                                         Tools: Table Saw (Rip) Table Saw (Crosscut) Bandsaw                             </v>
      </c>
      <c r="AI90" s="3" t="s">
        <v>170</v>
      </c>
      <c r="AJ90" s="3" t="s">
        <v>90</v>
      </c>
      <c r="AK90" s="3">
        <f t="shared" si="22"/>
        <v>2</v>
      </c>
      <c r="AL90" s="3"/>
      <c r="AM90" s="14" t="str">
        <f t="shared" si="16"/>
        <v xml:space="preserve">Part Sparta-997-29 Airship Divider Base                                          ---------------------------------------------------------------------# 2 | Sc 1 in = 1 ft |  3/4 Ply 6      x 26                                      ----------------------------------------------------------------------Tools: Table Saw (Rip) Table Saw (Crosscut) Bandsaw                             </v>
      </c>
    </row>
    <row r="91" spans="3:39" ht="20" customHeight="1" thickBot="1" x14ac:dyDescent="0.25">
      <c r="C91" t="s">
        <v>23</v>
      </c>
      <c r="D91" t="s">
        <v>24</v>
      </c>
      <c r="F91" t="s">
        <v>40</v>
      </c>
      <c r="G91">
        <f t="shared" si="21"/>
        <v>29</v>
      </c>
      <c r="H91" t="str">
        <f t="shared" si="17"/>
        <v>Sparta-997-29--2</v>
      </c>
      <c r="J91">
        <f t="shared" si="18"/>
        <v>2</v>
      </c>
      <c r="L91" t="s">
        <v>17</v>
      </c>
      <c r="M91" s="19">
        <v>0</v>
      </c>
      <c r="N91" s="19">
        <v>0</v>
      </c>
      <c r="O91" s="19">
        <f t="shared" si="19"/>
        <v>0</v>
      </c>
      <c r="Q91" s="19">
        <v>6</v>
      </c>
      <c r="R91" s="19">
        <v>26</v>
      </c>
      <c r="S91" s="19">
        <f t="shared" si="20"/>
        <v>156</v>
      </c>
      <c r="U91" s="19">
        <v>0</v>
      </c>
      <c r="W91" t="s">
        <v>60</v>
      </c>
      <c r="Y91" t="s">
        <v>60</v>
      </c>
      <c r="Z91" t="s">
        <v>90</v>
      </c>
      <c r="AA91" t="s">
        <v>90</v>
      </c>
      <c r="AB91" t="s">
        <v>90</v>
      </c>
      <c r="AC91" t="s">
        <v>60</v>
      </c>
      <c r="AD91" t="s">
        <v>60</v>
      </c>
      <c r="AE91" t="s">
        <v>60</v>
      </c>
      <c r="AF91" t="s">
        <v>60</v>
      </c>
      <c r="AG91" t="s">
        <v>60</v>
      </c>
      <c r="AH91" s="17" t="str">
        <f t="shared" si="15"/>
        <v xml:space="preserve">Sparta-997-29--2 Airship Divider Base:                                          3/4 plywood 6      x 26                                                         Tools: Table Saw (Rip) Table Saw (Crosscut) Bandsaw                             </v>
      </c>
      <c r="AI91" s="3" t="s">
        <v>170</v>
      </c>
      <c r="AJ91" s="3"/>
      <c r="AK91" s="3">
        <f t="shared" si="22"/>
        <v>2</v>
      </c>
      <c r="AL91" s="3"/>
      <c r="AM91" s="14" t="str">
        <f t="shared" si="16"/>
        <v xml:space="preserve">2017 FIRST Steamworks Airship |  E. Frothingham, Spartan Robotics 997 ----------------------------------------------------------------------Part Sparta-997-29 Airship Divider Base                                          ---------------------------------------------------------------------# 2 | Sc 1 in = 1 ft |  3/4 Ply 6      x 26                                      ----------------------------------------------------------------------Tools: Table Saw (Rip) Table Saw (Crosscut) Bandsaw                             </v>
      </c>
    </row>
    <row r="92" spans="3:39" ht="20" customHeight="1" thickBot="1" x14ac:dyDescent="0.25">
      <c r="C92" t="s">
        <v>23</v>
      </c>
      <c r="D92" t="s">
        <v>24</v>
      </c>
      <c r="F92" t="s">
        <v>57</v>
      </c>
      <c r="G92">
        <f t="shared" si="21"/>
        <v>30</v>
      </c>
      <c r="H92" t="str">
        <f t="shared" si="17"/>
        <v>Sparta-997-30--1</v>
      </c>
      <c r="I92">
        <v>4</v>
      </c>
      <c r="J92">
        <f t="shared" si="18"/>
        <v>1</v>
      </c>
      <c r="L92" t="s">
        <v>17</v>
      </c>
      <c r="M92" s="19">
        <v>0</v>
      </c>
      <c r="N92" s="19">
        <v>0</v>
      </c>
      <c r="O92" s="19">
        <f t="shared" si="19"/>
        <v>0</v>
      </c>
      <c r="Q92" s="19">
        <v>5</v>
      </c>
      <c r="R92" s="19">
        <v>12</v>
      </c>
      <c r="S92" s="19">
        <f t="shared" si="20"/>
        <v>60</v>
      </c>
      <c r="U92" s="19">
        <v>0</v>
      </c>
      <c r="W92" t="s">
        <v>60</v>
      </c>
      <c r="Y92" t="s">
        <v>60</v>
      </c>
      <c r="Z92" t="s">
        <v>90</v>
      </c>
      <c r="AA92" t="s">
        <v>90</v>
      </c>
      <c r="AC92" t="s">
        <v>60</v>
      </c>
      <c r="AD92" t="s">
        <v>60</v>
      </c>
      <c r="AE92" t="s">
        <v>60</v>
      </c>
      <c r="AF92" t="s">
        <v>60</v>
      </c>
      <c r="AG92" t="s">
        <v>60</v>
      </c>
      <c r="AH92" s="17" t="str">
        <f t="shared" si="15"/>
        <v xml:space="preserve">Sparta-997-30--1 Airship Divider Brace:                                         3/4 plywood 5      x 12                                                         Tools: Table Saw (Rip) Table Saw (Crosscut)                                     </v>
      </c>
      <c r="AI92" s="3" t="s">
        <v>170</v>
      </c>
      <c r="AJ92" s="3" t="s">
        <v>90</v>
      </c>
      <c r="AK92" s="3">
        <f t="shared" si="22"/>
        <v>4</v>
      </c>
      <c r="AL92" s="3"/>
      <c r="AM92" s="14" t="str">
        <f t="shared" si="16"/>
        <v xml:space="preserve">Part Sparta-997-30 Airship Divider Brace                                         ---------------------------------------------------------------------# 4 | Sc 1 in = 1 ft |  3/4 Ply 5      x 12                                      ----------------------------------------------------------------------Tools: Table Saw (Rip) Table Saw (Crosscut)                                     </v>
      </c>
    </row>
    <row r="93" spans="3:39" ht="20" customHeight="1" thickBot="1" x14ac:dyDescent="0.25">
      <c r="C93" t="s">
        <v>23</v>
      </c>
      <c r="D93" t="s">
        <v>24</v>
      </c>
      <c r="F93" t="s">
        <v>57</v>
      </c>
      <c r="G93">
        <f t="shared" si="21"/>
        <v>30</v>
      </c>
      <c r="H93" t="str">
        <f t="shared" si="17"/>
        <v>Sparta-997-30--2</v>
      </c>
      <c r="J93">
        <f t="shared" si="18"/>
        <v>2</v>
      </c>
      <c r="L93" t="s">
        <v>17</v>
      </c>
      <c r="M93" s="19">
        <v>0</v>
      </c>
      <c r="N93" s="19">
        <v>0</v>
      </c>
      <c r="O93" s="19">
        <f t="shared" si="19"/>
        <v>0</v>
      </c>
      <c r="Q93" s="19">
        <v>5</v>
      </c>
      <c r="R93" s="19">
        <v>12</v>
      </c>
      <c r="S93" s="19">
        <f t="shared" si="20"/>
        <v>60</v>
      </c>
      <c r="U93" s="19">
        <v>0</v>
      </c>
      <c r="W93" t="s">
        <v>60</v>
      </c>
      <c r="Y93" t="s">
        <v>60</v>
      </c>
      <c r="Z93" t="s">
        <v>90</v>
      </c>
      <c r="AA93" t="s">
        <v>90</v>
      </c>
      <c r="AB93" t="s">
        <v>60</v>
      </c>
      <c r="AC93" t="s">
        <v>60</v>
      </c>
      <c r="AD93" t="s">
        <v>60</v>
      </c>
      <c r="AE93" t="s">
        <v>60</v>
      </c>
      <c r="AF93" t="s">
        <v>60</v>
      </c>
      <c r="AG93" t="s">
        <v>60</v>
      </c>
      <c r="AH93" s="17" t="str">
        <f t="shared" si="15"/>
        <v xml:space="preserve">Sparta-997-30--2 Airship Divider Brace:                                         3/4 plywood 5      x 12                                                         Tools: Table Saw (Rip) Table Saw (Crosscut)                                     </v>
      </c>
      <c r="AI93" s="3" t="s">
        <v>170</v>
      </c>
      <c r="AJ93" s="3"/>
      <c r="AK93" s="3">
        <f t="shared" si="22"/>
        <v>4</v>
      </c>
      <c r="AL93" s="3"/>
      <c r="AM93" s="14" t="str">
        <f t="shared" si="16"/>
        <v xml:space="preserve">2017 FIRST Steamworks Airship |  E. Frothingham, Spartan Robotics 997 ----------------------------------------------------------------------Part Sparta-997-30 Airship Divider Brace                                         ---------------------------------------------------------------------# 4 | Sc 1 in = 1 ft |  3/4 Ply 5      x 12                                      ----------------------------------------------------------------------Tools: Table Saw (Rip) Table Saw (Crosscut)                                     </v>
      </c>
    </row>
    <row r="94" spans="3:39" ht="20" customHeight="1" thickBot="1" x14ac:dyDescent="0.25">
      <c r="C94" t="s">
        <v>23</v>
      </c>
      <c r="D94" t="s">
        <v>24</v>
      </c>
      <c r="F94" t="s">
        <v>57</v>
      </c>
      <c r="G94">
        <f t="shared" si="21"/>
        <v>30</v>
      </c>
      <c r="H94" t="str">
        <f t="shared" si="17"/>
        <v>Sparta-997-30--3</v>
      </c>
      <c r="J94">
        <f t="shared" si="18"/>
        <v>3</v>
      </c>
      <c r="L94" t="s">
        <v>17</v>
      </c>
      <c r="M94" s="19">
        <v>0</v>
      </c>
      <c r="N94" s="19">
        <v>0</v>
      </c>
      <c r="O94" s="19">
        <f t="shared" si="19"/>
        <v>0</v>
      </c>
      <c r="Q94" s="19">
        <v>5</v>
      </c>
      <c r="R94" s="19">
        <v>12</v>
      </c>
      <c r="S94" s="19">
        <f t="shared" si="20"/>
        <v>60</v>
      </c>
      <c r="U94" s="19">
        <v>0</v>
      </c>
      <c r="W94" t="s">
        <v>60</v>
      </c>
      <c r="Y94" t="s">
        <v>60</v>
      </c>
      <c r="Z94" t="s">
        <v>90</v>
      </c>
      <c r="AA94" t="s">
        <v>90</v>
      </c>
      <c r="AB94" t="s">
        <v>60</v>
      </c>
      <c r="AC94" t="s">
        <v>60</v>
      </c>
      <c r="AD94" t="s">
        <v>60</v>
      </c>
      <c r="AE94" t="s">
        <v>60</v>
      </c>
      <c r="AF94" t="s">
        <v>60</v>
      </c>
      <c r="AG94" t="s">
        <v>60</v>
      </c>
      <c r="AH94" s="17" t="str">
        <f t="shared" si="15"/>
        <v xml:space="preserve">Sparta-997-30--3 Airship Divider Brace:                                         3/4 plywood 5      x 12                                                         Tools: Table Saw (Rip) Table Saw (Crosscut)                                     </v>
      </c>
      <c r="AI94" s="3" t="s">
        <v>170</v>
      </c>
      <c r="AJ94" s="3"/>
      <c r="AK94" s="3">
        <f t="shared" si="22"/>
        <v>4</v>
      </c>
      <c r="AL94" s="3"/>
      <c r="AM94" s="14" t="str">
        <f t="shared" si="16"/>
        <v xml:space="preserve">2017 FIRST Steamworks Airship |  E. Frothingham, Spartan Robotics 997 ----------------------------------------------------------------------Part Sparta-997-30 Airship Divider Brace                                         ---------------------------------------------------------------------# 4 | Sc 1 in = 1 ft |  3/4 Ply 5      x 12                                      ----------------------------------------------------------------------Tools: Table Saw (Rip) Table Saw (Crosscut)                                     </v>
      </c>
    </row>
    <row r="95" spans="3:39" ht="20" customHeight="1" thickBot="1" x14ac:dyDescent="0.25">
      <c r="C95" t="s">
        <v>23</v>
      </c>
      <c r="D95" t="s">
        <v>24</v>
      </c>
      <c r="F95" t="s">
        <v>57</v>
      </c>
      <c r="G95">
        <f t="shared" si="21"/>
        <v>30</v>
      </c>
      <c r="H95" t="str">
        <f t="shared" si="17"/>
        <v>Sparta-997-30--4</v>
      </c>
      <c r="J95">
        <f t="shared" si="18"/>
        <v>4</v>
      </c>
      <c r="L95" t="s">
        <v>17</v>
      </c>
      <c r="M95" s="19">
        <v>0</v>
      </c>
      <c r="N95" s="19">
        <v>0</v>
      </c>
      <c r="O95" s="19">
        <f t="shared" si="19"/>
        <v>0</v>
      </c>
      <c r="Q95" s="19">
        <v>5</v>
      </c>
      <c r="R95" s="19">
        <v>12</v>
      </c>
      <c r="S95" s="19">
        <f t="shared" si="20"/>
        <v>60</v>
      </c>
      <c r="U95" s="19">
        <v>0</v>
      </c>
      <c r="W95" t="s">
        <v>60</v>
      </c>
      <c r="Y95" t="s">
        <v>60</v>
      </c>
      <c r="Z95" t="s">
        <v>90</v>
      </c>
      <c r="AA95" t="s">
        <v>90</v>
      </c>
      <c r="AB95" t="s">
        <v>60</v>
      </c>
      <c r="AC95" t="s">
        <v>60</v>
      </c>
      <c r="AD95" t="s">
        <v>60</v>
      </c>
      <c r="AE95" t="s">
        <v>60</v>
      </c>
      <c r="AF95" t="s">
        <v>60</v>
      </c>
      <c r="AG95" t="s">
        <v>60</v>
      </c>
      <c r="AH95" s="17" t="str">
        <f t="shared" si="15"/>
        <v xml:space="preserve">Sparta-997-30--4 Airship Divider Brace:                                         3/4 plywood 5      x 12                                                         Tools: Table Saw (Rip) Table Saw (Crosscut)                                     </v>
      </c>
      <c r="AI95" s="3" t="s">
        <v>170</v>
      </c>
      <c r="AJ95" s="3"/>
      <c r="AK95" s="3">
        <f t="shared" si="22"/>
        <v>4</v>
      </c>
      <c r="AL95" s="3"/>
      <c r="AM95" s="14" t="str">
        <f t="shared" si="16"/>
        <v xml:space="preserve">2017 FIRST Steamworks Airship |  E. Frothingham, Spartan Robotics 997 ----------------------------------------------------------------------Part Sparta-997-30 Airship Divider Brace                                         ---------------------------------------------------------------------# 4 | Sc 1 in = 1 ft |  3/4 Ply 5      x 12                                      ----------------------------------------------------------------------Tools: Table Saw (Rip) Table Saw (Crosscut)                                     </v>
      </c>
    </row>
    <row r="96" spans="3:39" ht="20" customHeight="1" thickBot="1" x14ac:dyDescent="0.25">
      <c r="C96" t="s">
        <v>23</v>
      </c>
      <c r="D96" t="s">
        <v>24</v>
      </c>
      <c r="F96" t="s">
        <v>127</v>
      </c>
      <c r="G96">
        <f t="shared" si="21"/>
        <v>31</v>
      </c>
      <c r="H96" t="str">
        <f t="shared" si="17"/>
        <v>Sparta-997-31--1</v>
      </c>
      <c r="I96">
        <v>4</v>
      </c>
      <c r="J96">
        <f t="shared" si="18"/>
        <v>1</v>
      </c>
      <c r="L96" t="s">
        <v>59</v>
      </c>
      <c r="M96" s="19">
        <v>0</v>
      </c>
      <c r="N96" s="19">
        <v>0</v>
      </c>
      <c r="O96" s="19">
        <f t="shared" si="19"/>
        <v>0</v>
      </c>
      <c r="S96" s="19">
        <f t="shared" si="20"/>
        <v>0</v>
      </c>
      <c r="U96" s="19">
        <v>24</v>
      </c>
      <c r="W96" t="s">
        <v>60</v>
      </c>
      <c r="Y96" t="s">
        <v>90</v>
      </c>
      <c r="Z96" t="s">
        <v>90</v>
      </c>
      <c r="AB96" t="s">
        <v>60</v>
      </c>
      <c r="AC96" t="s">
        <v>90</v>
      </c>
      <c r="AD96" t="s">
        <v>60</v>
      </c>
      <c r="AE96" t="s">
        <v>60</v>
      </c>
      <c r="AF96" t="s">
        <v>60</v>
      </c>
      <c r="AG96" t="s">
        <v>60</v>
      </c>
      <c r="AH96" s="17" t="str">
        <f t="shared" si="15"/>
        <v xml:space="preserve">Sparta-997-31--1 Airship Divider Glue Block:                                    2x4 board, 24      long                                                         Tools: Chopsaw Table Saw (Rip) Handheld Drill                                   </v>
      </c>
      <c r="AI96" s="3" t="s">
        <v>170</v>
      </c>
      <c r="AJ96" s="3" t="s">
        <v>90</v>
      </c>
      <c r="AK96" s="3">
        <f t="shared" si="22"/>
        <v>4</v>
      </c>
      <c r="AL96" s="3"/>
      <c r="AM96" s="14" t="str">
        <f t="shared" si="16"/>
        <v xml:space="preserve">Part Sparta-997-31 Airship Divider Glue Block                                    ---------------------------------------------------------------------# 4 | Sc 1 in = 1 ft |  2x4 board 24      long                                  ----------------------------------------------------------------------Tools: Chopsaw Table Saw (Rip) Handheld Drill                                   </v>
      </c>
    </row>
    <row r="97" spans="3:39" ht="20" customHeight="1" thickBot="1" x14ac:dyDescent="0.25">
      <c r="C97" t="s">
        <v>23</v>
      </c>
      <c r="D97" t="s">
        <v>24</v>
      </c>
      <c r="F97" t="s">
        <v>58</v>
      </c>
      <c r="G97">
        <f t="shared" si="21"/>
        <v>32</v>
      </c>
      <c r="H97" t="str">
        <f t="shared" si="17"/>
        <v>Sparta-997-32--1</v>
      </c>
      <c r="I97">
        <v>2</v>
      </c>
      <c r="J97">
        <f t="shared" si="18"/>
        <v>1</v>
      </c>
      <c r="L97" t="s">
        <v>17</v>
      </c>
      <c r="M97" s="19">
        <v>0</v>
      </c>
      <c r="N97" s="19">
        <v>0</v>
      </c>
      <c r="O97" s="19">
        <f t="shared" si="19"/>
        <v>0</v>
      </c>
      <c r="Q97" s="19">
        <v>48</v>
      </c>
      <c r="R97" s="19">
        <v>96</v>
      </c>
      <c r="S97" s="19">
        <f t="shared" si="20"/>
        <v>4608</v>
      </c>
      <c r="U97" s="19">
        <v>0</v>
      </c>
      <c r="Y97" t="s">
        <v>60</v>
      </c>
      <c r="Z97" t="s">
        <v>90</v>
      </c>
      <c r="AA97" t="s">
        <v>60</v>
      </c>
      <c r="AC97" t="s">
        <v>90</v>
      </c>
      <c r="AD97" t="s">
        <v>60</v>
      </c>
      <c r="AE97" t="s">
        <v>60</v>
      </c>
      <c r="AF97" t="s">
        <v>90</v>
      </c>
      <c r="AG97" t="s">
        <v>138</v>
      </c>
      <c r="AH97" s="17" t="str">
        <f t="shared" si="15"/>
        <v xml:space="preserve">Sparta-997-32--1 Airship Deck Cover:                                            3/4 plywood 48      x 96                                                        Tools: Table Saw (Rip) Handheld Drill Router Jigsaw                             </v>
      </c>
      <c r="AI97" s="3" t="s">
        <v>170</v>
      </c>
      <c r="AJ97" s="3"/>
      <c r="AK97" s="3">
        <f t="shared" si="22"/>
        <v>2</v>
      </c>
      <c r="AL97" s="3"/>
      <c r="AM97" s="14" t="str">
        <f t="shared" si="16"/>
        <v xml:space="preserve">2017 FIRST Steamworks Airship |  E. Frothingham, Spartan Robotics 997 ----------------------------------------------------------------------Part Sparta-997-32 Airship Deck Cover                                            ---------------------------------------------------------------------# 2 | Sc 1 in = 1 ft |  3/4 Ply 48      x 96                                     ----------------------------------------------------------------------Tools: Table Saw (Rip) Handheld Drill Router Jigsaw                             </v>
      </c>
    </row>
    <row r="98" spans="3:39" ht="20" customHeight="1" thickBot="1" x14ac:dyDescent="0.25">
      <c r="C98" t="s">
        <v>23</v>
      </c>
      <c r="D98" t="s">
        <v>24</v>
      </c>
      <c r="F98" t="s">
        <v>58</v>
      </c>
      <c r="G98">
        <f t="shared" si="21"/>
        <v>33</v>
      </c>
      <c r="H98" t="str">
        <f t="shared" si="17"/>
        <v>Sparta-997-33--1</v>
      </c>
      <c r="I98">
        <v>2</v>
      </c>
      <c r="J98">
        <f t="shared" si="18"/>
        <v>1</v>
      </c>
      <c r="L98" t="s">
        <v>17</v>
      </c>
      <c r="M98" s="19">
        <v>0</v>
      </c>
      <c r="N98" s="19">
        <v>0</v>
      </c>
      <c r="O98" s="19">
        <f t="shared" si="19"/>
        <v>0</v>
      </c>
      <c r="Q98" s="19">
        <v>48</v>
      </c>
      <c r="R98" s="19">
        <v>96</v>
      </c>
      <c r="S98" s="19">
        <f t="shared" si="20"/>
        <v>4608</v>
      </c>
      <c r="U98" s="19">
        <v>0</v>
      </c>
      <c r="Y98" t="s">
        <v>60</v>
      </c>
      <c r="Z98" t="s">
        <v>90</v>
      </c>
      <c r="AA98" t="s">
        <v>60</v>
      </c>
      <c r="AC98" t="s">
        <v>90</v>
      </c>
      <c r="AD98" t="s">
        <v>60</v>
      </c>
      <c r="AE98" t="s">
        <v>60</v>
      </c>
      <c r="AF98" t="s">
        <v>90</v>
      </c>
      <c r="AG98" t="s">
        <v>138</v>
      </c>
      <c r="AH98" s="17" t="str">
        <f t="shared" si="15"/>
        <v xml:space="preserve">Sparta-997-33--1 Airship Deck Cover:                                            3/4 plywood 48      x 96                                                        Tools: Table Saw (Rip) Handheld Drill Router Jigsaw                             </v>
      </c>
      <c r="AI98" s="3" t="s">
        <v>170</v>
      </c>
      <c r="AJ98" s="3"/>
      <c r="AK98" s="3">
        <f t="shared" si="22"/>
        <v>2</v>
      </c>
      <c r="AL98" s="3"/>
      <c r="AM98" s="14" t="str">
        <f t="shared" si="16"/>
        <v xml:space="preserve">2017 FIRST Steamworks Airship |  E. Frothingham, Spartan Robotics 997 ----------------------------------------------------------------------Part Sparta-997-33 Airship Deck Cover                                            ---------------------------------------------------------------------# 2 | Sc 1 in = 1 ft |  3/4 Ply 48      x 96                                     ----------------------------------------------------------------------Tools: Table Saw (Rip) Handheld Drill Router Jigsaw                             </v>
      </c>
    </row>
    <row r="99" spans="3:39" ht="20" customHeight="1" thickBot="1" x14ac:dyDescent="0.25">
      <c r="C99" t="s">
        <v>23</v>
      </c>
      <c r="D99" t="s">
        <v>24</v>
      </c>
      <c r="F99" t="s">
        <v>135</v>
      </c>
      <c r="G99">
        <f t="shared" si="21"/>
        <v>34</v>
      </c>
      <c r="H99" t="str">
        <f t="shared" si="17"/>
        <v>Sparta-997-34--1</v>
      </c>
      <c r="I99">
        <v>3</v>
      </c>
      <c r="J99">
        <f t="shared" si="18"/>
        <v>1</v>
      </c>
      <c r="L99" t="s">
        <v>17</v>
      </c>
      <c r="M99" s="19">
        <v>0</v>
      </c>
      <c r="N99" s="19">
        <v>0</v>
      </c>
      <c r="O99" s="19">
        <f t="shared" si="19"/>
        <v>0</v>
      </c>
      <c r="Q99" s="19">
        <v>21</v>
      </c>
      <c r="R99" s="19">
        <v>66</v>
      </c>
      <c r="S99" s="19">
        <f t="shared" si="20"/>
        <v>1386</v>
      </c>
      <c r="U99" s="19">
        <v>0</v>
      </c>
      <c r="Y99" t="s">
        <v>60</v>
      </c>
      <c r="Z99" t="s">
        <v>90</v>
      </c>
      <c r="AA99" t="s">
        <v>60</v>
      </c>
      <c r="AB99" t="s">
        <v>90</v>
      </c>
      <c r="AE99" t="s">
        <v>90</v>
      </c>
      <c r="AF99" t="s">
        <v>90</v>
      </c>
      <c r="AH99" s="17" t="str">
        <f t="shared" si="15"/>
        <v xml:space="preserve">Sparta-997-34--1 Airship Upper Rail Davit Plate:                                3/4 plywood 21      x 66                                                        Tools: Table Saw (Rip) Bandsaw Nailer Router                                    </v>
      </c>
      <c r="AI99" s="3" t="s">
        <v>170</v>
      </c>
      <c r="AJ99" s="3"/>
      <c r="AK99" s="3">
        <f t="shared" si="22"/>
        <v>3</v>
      </c>
      <c r="AL99" s="3"/>
      <c r="AM99" s="14" t="str">
        <f t="shared" si="16"/>
        <v xml:space="preserve">2017 FIRST Steamworks Airship |  E. Frothingham, Spartan Robotics 997 ----------------------------------------------------------------------Part Sparta-997-34 Airship Upper Rail Davit Plate                                ---------------------------------------------------------------------# 3 | Sc 1 in = 1 ft |  3/4 Ply 21      x 66                                     ----------------------------------------------------------------------Tools: Table Saw (Rip) Bandsaw Nailer Router                                    </v>
      </c>
    </row>
    <row r="100" spans="3:39" ht="20" customHeight="1" thickBot="1" x14ac:dyDescent="0.25">
      <c r="C100" t="s">
        <v>23</v>
      </c>
      <c r="D100" t="s">
        <v>24</v>
      </c>
      <c r="F100" t="s">
        <v>135</v>
      </c>
      <c r="G100">
        <f t="shared" si="21"/>
        <v>34</v>
      </c>
      <c r="H100" t="str">
        <f t="shared" si="17"/>
        <v>Sparta-997-34--2</v>
      </c>
      <c r="J100">
        <f t="shared" si="18"/>
        <v>2</v>
      </c>
      <c r="L100" t="s">
        <v>17</v>
      </c>
      <c r="M100" s="19">
        <v>0</v>
      </c>
      <c r="N100" s="19">
        <v>0</v>
      </c>
      <c r="O100" s="19">
        <f t="shared" si="19"/>
        <v>0</v>
      </c>
      <c r="Q100" s="19">
        <v>21</v>
      </c>
      <c r="R100" s="19">
        <v>66</v>
      </c>
      <c r="S100" s="19">
        <f t="shared" si="20"/>
        <v>1386</v>
      </c>
      <c r="U100" s="19">
        <v>0</v>
      </c>
      <c r="Y100" t="s">
        <v>60</v>
      </c>
      <c r="Z100" t="s">
        <v>90</v>
      </c>
      <c r="AA100" t="s">
        <v>60</v>
      </c>
      <c r="AB100" t="s">
        <v>90</v>
      </c>
      <c r="AC100" t="s">
        <v>60</v>
      </c>
      <c r="AD100" t="s">
        <v>60</v>
      </c>
      <c r="AE100" t="s">
        <v>90</v>
      </c>
      <c r="AF100" t="s">
        <v>90</v>
      </c>
      <c r="AG100" t="s">
        <v>60</v>
      </c>
      <c r="AH100" s="17" t="str">
        <f t="shared" si="15"/>
        <v xml:space="preserve">Sparta-997-34--2 Airship Upper Rail Davit Plate:                                3/4 plywood 21      x 66                                                        Tools: Table Saw (Rip) Bandsaw Nailer Router                                    </v>
      </c>
      <c r="AI100" s="3" t="s">
        <v>170</v>
      </c>
      <c r="AJ100" s="3"/>
      <c r="AK100" s="3">
        <f t="shared" si="22"/>
        <v>3</v>
      </c>
      <c r="AL100" s="3"/>
      <c r="AM100" s="14" t="str">
        <f t="shared" si="16"/>
        <v xml:space="preserve">2017 FIRST Steamworks Airship |  E. Frothingham, Spartan Robotics 997 ----------------------------------------------------------------------Part Sparta-997-34 Airship Upper Rail Davit Plate                                ---------------------------------------------------------------------# 3 | Sc 1 in = 1 ft |  3/4 Ply 21      x 66                                     ----------------------------------------------------------------------Tools: Table Saw (Rip) Bandsaw Nailer Router                                    </v>
      </c>
    </row>
    <row r="101" spans="3:39" ht="20" customHeight="1" thickBot="1" x14ac:dyDescent="0.25">
      <c r="C101" t="s">
        <v>23</v>
      </c>
      <c r="D101" t="s">
        <v>24</v>
      </c>
      <c r="F101" t="s">
        <v>135</v>
      </c>
      <c r="G101">
        <f t="shared" si="21"/>
        <v>34</v>
      </c>
      <c r="H101" t="str">
        <f t="shared" si="17"/>
        <v>Sparta-997-34--3</v>
      </c>
      <c r="J101">
        <f t="shared" si="18"/>
        <v>3</v>
      </c>
      <c r="L101" t="s">
        <v>17</v>
      </c>
      <c r="M101" s="19">
        <v>0</v>
      </c>
      <c r="N101" s="19">
        <v>0</v>
      </c>
      <c r="O101" s="19">
        <f t="shared" si="19"/>
        <v>0</v>
      </c>
      <c r="Q101" s="19">
        <v>21</v>
      </c>
      <c r="R101" s="19">
        <v>66</v>
      </c>
      <c r="S101" s="19">
        <f t="shared" si="20"/>
        <v>1386</v>
      </c>
      <c r="U101" s="19">
        <v>0</v>
      </c>
      <c r="Y101" t="s">
        <v>60</v>
      </c>
      <c r="Z101" t="s">
        <v>90</v>
      </c>
      <c r="AA101" t="s">
        <v>60</v>
      </c>
      <c r="AB101" t="s">
        <v>90</v>
      </c>
      <c r="AC101" t="s">
        <v>60</v>
      </c>
      <c r="AD101" t="s">
        <v>60</v>
      </c>
      <c r="AE101" t="s">
        <v>90</v>
      </c>
      <c r="AF101" t="s">
        <v>90</v>
      </c>
      <c r="AG101" t="s">
        <v>60</v>
      </c>
      <c r="AH101" s="17" t="str">
        <f t="shared" si="15"/>
        <v xml:space="preserve">Sparta-997-34--3 Airship Upper Rail Davit Plate:                                3/4 plywood 21      x 66                                                        Tools: Table Saw (Rip) Bandsaw Nailer Router                                    </v>
      </c>
      <c r="AI101" s="3" t="s">
        <v>170</v>
      </c>
      <c r="AJ101" s="3"/>
      <c r="AK101" s="3">
        <f t="shared" si="22"/>
        <v>3</v>
      </c>
      <c r="AL101" s="3"/>
      <c r="AM101" s="14" t="str">
        <f t="shared" si="16"/>
        <v xml:space="preserve">2017 FIRST Steamworks Airship |  E. Frothingham, Spartan Robotics 997 ----------------------------------------------------------------------Part Sparta-997-34 Airship Upper Rail Davit Plate                                ---------------------------------------------------------------------# 3 | Sc 1 in = 1 ft |  3/4 Ply 21      x 66                                     ----------------------------------------------------------------------Tools: Table Saw (Rip) Bandsaw Nailer Router                                    </v>
      </c>
    </row>
    <row r="102" spans="3:39" ht="20" customHeight="1" thickBot="1" x14ac:dyDescent="0.25">
      <c r="C102" t="s">
        <v>23</v>
      </c>
      <c r="D102" t="s">
        <v>24</v>
      </c>
      <c r="F102" t="s">
        <v>133</v>
      </c>
      <c r="G102">
        <f t="shared" si="21"/>
        <v>35</v>
      </c>
      <c r="H102" t="str">
        <f t="shared" si="17"/>
        <v>Sparta-997-35--1</v>
      </c>
      <c r="I102">
        <v>2</v>
      </c>
      <c r="J102">
        <f t="shared" si="18"/>
        <v>1</v>
      </c>
      <c r="L102" t="s">
        <v>17</v>
      </c>
      <c r="M102" s="19">
        <v>0</v>
      </c>
      <c r="N102" s="19">
        <v>0</v>
      </c>
      <c r="O102" s="19">
        <f t="shared" si="19"/>
        <v>0</v>
      </c>
      <c r="Q102" s="19">
        <v>6</v>
      </c>
      <c r="R102" s="19">
        <v>42.25</v>
      </c>
      <c r="S102" s="19">
        <f t="shared" si="20"/>
        <v>253.5</v>
      </c>
      <c r="U102" s="19">
        <v>0</v>
      </c>
      <c r="Y102" t="s">
        <v>60</v>
      </c>
      <c r="Z102" t="s">
        <v>90</v>
      </c>
      <c r="AA102" t="s">
        <v>60</v>
      </c>
      <c r="AB102" t="s">
        <v>90</v>
      </c>
      <c r="AC102" t="s">
        <v>60</v>
      </c>
      <c r="AD102" t="s">
        <v>60</v>
      </c>
      <c r="AE102" t="s">
        <v>90</v>
      </c>
      <c r="AF102" t="s">
        <v>90</v>
      </c>
      <c r="AG102" t="s">
        <v>60</v>
      </c>
      <c r="AH102" s="17" t="str">
        <f t="shared" si="15"/>
        <v xml:space="preserve">Sparta-997-35--1 Airship Upper Rail Plain Plate:                                3/4 plywood 6      x 42 1/4                                                     Tools: Table Saw (Rip) Bandsaw Nailer Router                                    </v>
      </c>
      <c r="AI102" s="3" t="s">
        <v>170</v>
      </c>
      <c r="AJ102" s="3"/>
      <c r="AK102" s="3">
        <f t="shared" si="22"/>
        <v>2</v>
      </c>
      <c r="AL102" s="3"/>
      <c r="AM102" s="14" t="str">
        <f t="shared" si="16"/>
        <v xml:space="preserve">2017 FIRST Steamworks Airship |  E. Frothingham, Spartan Robotics 997 ----------------------------------------------------------------------Part Sparta-997-35 Airship Upper Rail Plain Plate                                ---------------------------------------------------------------------# 2 | Sc 1 in = 1 ft |  3/4 Ply 6      x 42 1/4                                  ----------------------------------------------------------------------Tools: Table Saw (Rip) Bandsaw Nailer Router                                    </v>
      </c>
    </row>
    <row r="103" spans="3:39" ht="20" customHeight="1" thickBot="1" x14ac:dyDescent="0.25">
      <c r="C103" t="s">
        <v>23</v>
      </c>
      <c r="D103" t="s">
        <v>24</v>
      </c>
      <c r="F103" t="s">
        <v>133</v>
      </c>
      <c r="G103">
        <f t="shared" si="21"/>
        <v>35</v>
      </c>
      <c r="H103" t="str">
        <f t="shared" si="17"/>
        <v>Sparta-997-35--2</v>
      </c>
      <c r="J103">
        <f t="shared" si="18"/>
        <v>2</v>
      </c>
      <c r="L103" t="s">
        <v>17</v>
      </c>
      <c r="M103" s="19">
        <v>0</v>
      </c>
      <c r="N103" s="19">
        <v>0</v>
      </c>
      <c r="O103" s="19">
        <f t="shared" si="19"/>
        <v>0</v>
      </c>
      <c r="Q103" s="19">
        <v>6</v>
      </c>
      <c r="R103" s="19">
        <v>42.25</v>
      </c>
      <c r="S103" s="19">
        <f t="shared" si="20"/>
        <v>253.5</v>
      </c>
      <c r="U103" s="19">
        <v>0</v>
      </c>
      <c r="Y103" t="s">
        <v>60</v>
      </c>
      <c r="Z103" t="s">
        <v>90</v>
      </c>
      <c r="AA103" t="s">
        <v>60</v>
      </c>
      <c r="AB103" t="s">
        <v>90</v>
      </c>
      <c r="AC103" t="s">
        <v>60</v>
      </c>
      <c r="AD103" t="s">
        <v>60</v>
      </c>
      <c r="AE103" t="s">
        <v>90</v>
      </c>
      <c r="AF103" t="s">
        <v>90</v>
      </c>
      <c r="AG103" t="s">
        <v>60</v>
      </c>
      <c r="AH103" s="17" t="str">
        <f t="shared" si="15"/>
        <v xml:space="preserve">Sparta-997-35--2 Airship Upper Rail Plain Plate:                                3/4 plywood 6      x 42 1/4                                                     Tools: Table Saw (Rip) Bandsaw Nailer Router                                    </v>
      </c>
      <c r="AI103" s="3" t="s">
        <v>170</v>
      </c>
      <c r="AJ103" s="3"/>
      <c r="AK103" s="3">
        <f t="shared" si="22"/>
        <v>2</v>
      </c>
      <c r="AL103" s="3"/>
      <c r="AM103" s="14" t="str">
        <f t="shared" si="16"/>
        <v xml:space="preserve">2017 FIRST Steamworks Airship |  E. Frothingham, Spartan Robotics 997 ----------------------------------------------------------------------Part Sparta-997-35 Airship Upper Rail Plain Plate                                ---------------------------------------------------------------------# 2 | Sc 1 in = 1 ft |  3/4 Ply 6      x 42 1/4                                  ----------------------------------------------------------------------Tools: Table Saw (Rip) Bandsaw Nailer Router                                    </v>
      </c>
    </row>
    <row r="104" spans="3:39" ht="20" customHeight="1" thickBot="1" x14ac:dyDescent="0.25">
      <c r="C104" t="s">
        <v>23</v>
      </c>
      <c r="D104" t="s">
        <v>24</v>
      </c>
      <c r="F104" t="s">
        <v>129</v>
      </c>
      <c r="G104">
        <f t="shared" si="21"/>
        <v>36</v>
      </c>
      <c r="H104" t="str">
        <f t="shared" si="17"/>
        <v>Sparta-997-36--1</v>
      </c>
      <c r="I104">
        <v>2</v>
      </c>
      <c r="J104">
        <f t="shared" si="18"/>
        <v>1</v>
      </c>
      <c r="L104" t="s">
        <v>17</v>
      </c>
      <c r="M104" s="19">
        <v>0</v>
      </c>
      <c r="N104" s="19">
        <v>0</v>
      </c>
      <c r="O104" s="19">
        <f t="shared" si="19"/>
        <v>0</v>
      </c>
      <c r="Q104" s="19">
        <v>6</v>
      </c>
      <c r="R104" s="19">
        <v>10.125</v>
      </c>
      <c r="S104" s="19">
        <f t="shared" si="20"/>
        <v>60.75</v>
      </c>
      <c r="U104" s="19">
        <v>0</v>
      </c>
      <c r="Y104" t="s">
        <v>60</v>
      </c>
      <c r="Z104" t="s">
        <v>90</v>
      </c>
      <c r="AA104" t="s">
        <v>60</v>
      </c>
      <c r="AB104" t="s">
        <v>90</v>
      </c>
      <c r="AC104" t="s">
        <v>60</v>
      </c>
      <c r="AD104" t="s">
        <v>60</v>
      </c>
      <c r="AE104" t="s">
        <v>90</v>
      </c>
      <c r="AF104" t="s">
        <v>90</v>
      </c>
      <c r="AG104" t="s">
        <v>60</v>
      </c>
      <c r="AH104" s="17" t="str">
        <f t="shared" si="15"/>
        <v xml:space="preserve">Sparta-997-36--1 Airship Upper Rail Gate Plate:                                 3/4 plywood 6      x 10 1/8                                                     Tools: Table Saw (Rip) Bandsaw Nailer Router                                    </v>
      </c>
      <c r="AI104" s="3" t="s">
        <v>170</v>
      </c>
      <c r="AJ104" s="3" t="s">
        <v>90</v>
      </c>
      <c r="AK104" s="3">
        <f t="shared" si="22"/>
        <v>2</v>
      </c>
      <c r="AL104" s="3"/>
      <c r="AM104" s="14" t="str">
        <f t="shared" si="16"/>
        <v xml:space="preserve">Part Sparta-997-36 Airship Upper Rail Gate Plate                                 ---------------------------------------------------------------------# 2 | Sc 1 in = 1 ft |  3/4 Ply 6      x 10 1/8                                  ----------------------------------------------------------------------Tools: Table Saw (Rip) Bandsaw Nailer Router                                    </v>
      </c>
    </row>
    <row r="105" spans="3:39" ht="20" customHeight="1" thickBot="1" x14ac:dyDescent="0.25">
      <c r="C105" t="s">
        <v>23</v>
      </c>
      <c r="D105" t="s">
        <v>24</v>
      </c>
      <c r="F105" t="s">
        <v>129</v>
      </c>
      <c r="G105">
        <f t="shared" si="21"/>
        <v>36</v>
      </c>
      <c r="H105" t="str">
        <f t="shared" si="17"/>
        <v>Sparta-997-36--2</v>
      </c>
      <c r="J105">
        <f t="shared" si="18"/>
        <v>2</v>
      </c>
      <c r="L105" t="s">
        <v>17</v>
      </c>
      <c r="M105" s="19">
        <v>0</v>
      </c>
      <c r="N105" s="19">
        <v>0</v>
      </c>
      <c r="O105" s="19">
        <f t="shared" si="19"/>
        <v>0</v>
      </c>
      <c r="Q105" s="19">
        <v>6</v>
      </c>
      <c r="R105" s="19">
        <v>10.125</v>
      </c>
      <c r="S105" s="19">
        <f t="shared" si="20"/>
        <v>60.75</v>
      </c>
      <c r="U105" s="19">
        <v>0</v>
      </c>
      <c r="Y105" t="s">
        <v>60</v>
      </c>
      <c r="Z105" t="s">
        <v>90</v>
      </c>
      <c r="AA105" t="s">
        <v>60</v>
      </c>
      <c r="AB105" t="s">
        <v>90</v>
      </c>
      <c r="AC105" t="s">
        <v>60</v>
      </c>
      <c r="AD105" t="s">
        <v>60</v>
      </c>
      <c r="AE105" t="s">
        <v>90</v>
      </c>
      <c r="AF105" t="s">
        <v>90</v>
      </c>
      <c r="AG105" t="s">
        <v>60</v>
      </c>
      <c r="AH105" s="17" t="str">
        <f t="shared" si="15"/>
        <v xml:space="preserve">Sparta-997-36--2 Airship Upper Rail Gate Plate:                                 3/4 plywood 6      x 10 1/8                                                     Tools: Table Saw (Rip) Bandsaw Nailer Router                                    </v>
      </c>
      <c r="AI105" s="3" t="s">
        <v>170</v>
      </c>
      <c r="AJ105" s="3"/>
      <c r="AK105" s="3">
        <f t="shared" si="22"/>
        <v>2</v>
      </c>
      <c r="AL105" s="3"/>
      <c r="AM105" s="14" t="str">
        <f t="shared" si="16"/>
        <v xml:space="preserve">2017 FIRST Steamworks Airship |  E. Frothingham, Spartan Robotics 997 ----------------------------------------------------------------------Part Sparta-997-36 Airship Upper Rail Gate Plate                                 ---------------------------------------------------------------------# 2 | Sc 1 in = 1 ft |  3/4 Ply 6      x 10 1/8                                  ----------------------------------------------------------------------Tools: Table Saw (Rip) Bandsaw Nailer Router                                    </v>
      </c>
    </row>
    <row r="106" spans="3:39" ht="20" customHeight="1" thickBot="1" x14ac:dyDescent="0.25">
      <c r="C106" t="s">
        <v>23</v>
      </c>
      <c r="D106" t="s">
        <v>24</v>
      </c>
      <c r="F106" t="s">
        <v>136</v>
      </c>
      <c r="G106">
        <v>37</v>
      </c>
      <c r="H106" t="str">
        <f t="shared" si="17"/>
        <v>Sparta-997-37--1</v>
      </c>
      <c r="I106">
        <v>3</v>
      </c>
      <c r="J106">
        <f>IF(ISNUMBER(I106),1,J110+1)</f>
        <v>1</v>
      </c>
      <c r="L106" t="s">
        <v>17</v>
      </c>
      <c r="M106" s="19">
        <v>0</v>
      </c>
      <c r="N106" s="19">
        <v>0</v>
      </c>
      <c r="O106" s="19">
        <f t="shared" si="19"/>
        <v>0</v>
      </c>
      <c r="Q106" s="19">
        <v>17</v>
      </c>
      <c r="R106" s="19">
        <v>56.5</v>
      </c>
      <c r="S106" s="19">
        <f t="shared" si="20"/>
        <v>960.5</v>
      </c>
      <c r="U106" s="19">
        <v>0</v>
      </c>
      <c r="Y106" t="s">
        <v>60</v>
      </c>
      <c r="Z106" t="s">
        <v>90</v>
      </c>
      <c r="AA106" t="s">
        <v>60</v>
      </c>
      <c r="AB106" t="s">
        <v>90</v>
      </c>
      <c r="AC106" t="s">
        <v>60</v>
      </c>
      <c r="AD106" t="s">
        <v>60</v>
      </c>
      <c r="AE106" t="s">
        <v>90</v>
      </c>
      <c r="AF106" t="s">
        <v>90</v>
      </c>
      <c r="AG106" t="s">
        <v>60</v>
      </c>
      <c r="AH106" s="17" t="str">
        <f t="shared" si="15"/>
        <v xml:space="preserve">Sparta-997-37--1 Airship Lower Rail Davit Plate:                                3/4 plywood 17      x 56 1/2                                                    Tools: Table Saw (Rip) Bandsaw Nailer Router                                    </v>
      </c>
      <c r="AI106" s="3" t="s">
        <v>170</v>
      </c>
      <c r="AJ106" s="3"/>
      <c r="AK106" s="3">
        <f>IF(I106&gt;0,I106,AK110)</f>
        <v>3</v>
      </c>
      <c r="AL106" s="3"/>
      <c r="AM106" s="14" t="str">
        <f t="shared" si="16"/>
        <v xml:space="preserve">2017 FIRST Steamworks Airship |  E. Frothingham, Spartan Robotics 997 ----------------------------------------------------------------------Part Sparta-997-37 Airship Lower Rail Davit Plate                                ---------------------------------------------------------------------# 3 | Sc 1 in = 1 ft |  3/4 Ply 17      x 56 1/2                                 ----------------------------------------------------------------------Tools: Table Saw (Rip) Bandsaw Nailer Router                                    </v>
      </c>
    </row>
    <row r="107" spans="3:39" ht="20" customHeight="1" thickBot="1" x14ac:dyDescent="0.25">
      <c r="C107" t="s">
        <v>23</v>
      </c>
      <c r="D107" t="s">
        <v>24</v>
      </c>
      <c r="F107" t="s">
        <v>136</v>
      </c>
      <c r="G107">
        <f t="shared" si="21"/>
        <v>37</v>
      </c>
      <c r="H107" t="str">
        <f t="shared" si="17"/>
        <v>Sparta-997-37--2</v>
      </c>
      <c r="J107">
        <f t="shared" si="18"/>
        <v>2</v>
      </c>
      <c r="L107" t="s">
        <v>17</v>
      </c>
      <c r="M107" s="19">
        <v>0</v>
      </c>
      <c r="N107" s="19">
        <v>0</v>
      </c>
      <c r="O107" s="19">
        <f t="shared" si="19"/>
        <v>0</v>
      </c>
      <c r="Q107" s="19">
        <v>17</v>
      </c>
      <c r="R107" s="19">
        <v>56.5</v>
      </c>
      <c r="S107" s="19">
        <f t="shared" si="20"/>
        <v>960.5</v>
      </c>
      <c r="U107" s="19">
        <v>0</v>
      </c>
      <c r="Y107" t="s">
        <v>60</v>
      </c>
      <c r="Z107" t="s">
        <v>90</v>
      </c>
      <c r="AA107" t="s">
        <v>60</v>
      </c>
      <c r="AB107" t="s">
        <v>90</v>
      </c>
      <c r="AC107" t="s">
        <v>60</v>
      </c>
      <c r="AD107" t="s">
        <v>60</v>
      </c>
      <c r="AE107" t="s">
        <v>90</v>
      </c>
      <c r="AF107" t="s">
        <v>90</v>
      </c>
      <c r="AG107" t="s">
        <v>60</v>
      </c>
      <c r="AH107" s="17" t="str">
        <f t="shared" si="15"/>
        <v xml:space="preserve">Sparta-997-37--2 Airship Lower Rail Davit Plate:                                3/4 plywood 17      x 56 1/2                                                    Tools: Table Saw (Rip) Bandsaw Nailer Router                                    </v>
      </c>
      <c r="AI107" s="3" t="s">
        <v>170</v>
      </c>
      <c r="AJ107" s="3"/>
      <c r="AK107" s="3">
        <f t="shared" si="22"/>
        <v>3</v>
      </c>
      <c r="AL107" s="3"/>
      <c r="AM107" s="14" t="str">
        <f t="shared" si="16"/>
        <v xml:space="preserve">2017 FIRST Steamworks Airship |  E. Frothingham, Spartan Robotics 997 ----------------------------------------------------------------------Part Sparta-997-37 Airship Lower Rail Davit Plate                                ---------------------------------------------------------------------# 3 | Sc 1 in = 1 ft |  3/4 Ply 17      x 56 1/2                                 ----------------------------------------------------------------------Tools: Table Saw (Rip) Bandsaw Nailer Router                                    </v>
      </c>
    </row>
    <row r="108" spans="3:39" ht="20" customHeight="1" thickBot="1" x14ac:dyDescent="0.25">
      <c r="C108" t="s">
        <v>23</v>
      </c>
      <c r="D108" t="s">
        <v>24</v>
      </c>
      <c r="F108" t="s">
        <v>136</v>
      </c>
      <c r="G108">
        <f t="shared" si="21"/>
        <v>37</v>
      </c>
      <c r="H108" t="str">
        <f t="shared" si="17"/>
        <v>Sparta-997-37--3</v>
      </c>
      <c r="J108">
        <f t="shared" si="18"/>
        <v>3</v>
      </c>
      <c r="L108" t="s">
        <v>17</v>
      </c>
      <c r="M108" s="19">
        <v>0</v>
      </c>
      <c r="N108" s="19">
        <v>0</v>
      </c>
      <c r="O108" s="19">
        <f t="shared" si="19"/>
        <v>0</v>
      </c>
      <c r="Q108" s="19">
        <v>17</v>
      </c>
      <c r="R108" s="19">
        <v>56.5</v>
      </c>
      <c r="S108" s="19">
        <f t="shared" si="20"/>
        <v>960.5</v>
      </c>
      <c r="U108" s="19">
        <v>0</v>
      </c>
      <c r="Y108" t="s">
        <v>60</v>
      </c>
      <c r="Z108" t="s">
        <v>90</v>
      </c>
      <c r="AA108" t="s">
        <v>60</v>
      </c>
      <c r="AB108" t="s">
        <v>90</v>
      </c>
      <c r="AC108" t="s">
        <v>60</v>
      </c>
      <c r="AD108" t="s">
        <v>60</v>
      </c>
      <c r="AE108" t="s">
        <v>90</v>
      </c>
      <c r="AF108" t="s">
        <v>90</v>
      </c>
      <c r="AG108" t="s">
        <v>60</v>
      </c>
      <c r="AH108" s="17" t="str">
        <f t="shared" si="15"/>
        <v xml:space="preserve">Sparta-997-37--3 Airship Lower Rail Davit Plate:                                3/4 plywood 17      x 56 1/2                                                    Tools: Table Saw (Rip) Bandsaw Nailer Router                                    </v>
      </c>
      <c r="AI108" s="3" t="s">
        <v>170</v>
      </c>
      <c r="AJ108" s="3"/>
      <c r="AK108" s="3">
        <f t="shared" si="22"/>
        <v>3</v>
      </c>
      <c r="AL108" s="3"/>
      <c r="AM108" s="14" t="str">
        <f t="shared" si="16"/>
        <v xml:space="preserve">2017 FIRST Steamworks Airship |  E. Frothingham, Spartan Robotics 997 ----------------------------------------------------------------------Part Sparta-997-37 Airship Lower Rail Davit Plate                                ---------------------------------------------------------------------# 3 | Sc 1 in = 1 ft |  3/4 Ply 17      x 56 1/2                                 ----------------------------------------------------------------------Tools: Table Saw (Rip) Bandsaw Nailer Router                                    </v>
      </c>
    </row>
    <row r="109" spans="3:39" ht="20" customHeight="1" thickBot="1" x14ac:dyDescent="0.25">
      <c r="C109" t="s">
        <v>23</v>
      </c>
      <c r="D109" t="s">
        <v>24</v>
      </c>
      <c r="F109" t="s">
        <v>134</v>
      </c>
      <c r="G109">
        <v>38</v>
      </c>
      <c r="H109" t="str">
        <f>CONCATENATE(D109,"-",G109,"--",J109)</f>
        <v>Sparta-997-38--1</v>
      </c>
      <c r="I109">
        <v>2</v>
      </c>
      <c r="J109">
        <f>IF(ISNUMBER(I109),1,J105+1)</f>
        <v>1</v>
      </c>
      <c r="L109" t="s">
        <v>17</v>
      </c>
      <c r="M109" s="19">
        <v>0</v>
      </c>
      <c r="N109" s="19">
        <v>0</v>
      </c>
      <c r="O109" s="19">
        <f>IF(M109&gt;0,M109*N109,0)</f>
        <v>0</v>
      </c>
      <c r="Q109" s="19">
        <v>6</v>
      </c>
      <c r="R109" s="19">
        <v>55.625</v>
      </c>
      <c r="S109" s="19">
        <f>IF(Q109&gt;0,Q109*R109,0)</f>
        <v>333.75</v>
      </c>
      <c r="U109" s="19">
        <v>0</v>
      </c>
      <c r="Y109" t="s">
        <v>60</v>
      </c>
      <c r="Z109" t="s">
        <v>90</v>
      </c>
      <c r="AA109" t="s">
        <v>60</v>
      </c>
      <c r="AB109" t="s">
        <v>90</v>
      </c>
      <c r="AC109" t="s">
        <v>60</v>
      </c>
      <c r="AE109" t="s">
        <v>90</v>
      </c>
      <c r="AF109" t="s">
        <v>90</v>
      </c>
      <c r="AG109" t="s">
        <v>60</v>
      </c>
      <c r="AH109" s="17" t="str">
        <f>CONCATENATE(LEFT(CONCATENATE(H109," ",C109," ",F109,":                                                                         "),Fill1),LEFT(IF(M109&gt;0,CONCATENATE("1/2 Plywood, ",TEXT(M109,"# ?/??")," x ",TEXT(N109,"# ?/??"),"                                                                                       "),IF(R109&gt;0,CONCATENATE("3/4 plywood ",TEXT(Q109,"# ?/??")," x ",TEXT(R109,"# ?/??"),"                                                                     "),IF(U109&gt;0,CONCATENATE("2x4 board, ",TEXT(U109,"# ?/??")," long                                                                                                "),""))),Fill1),LEFT(CONCATENATE("Tools: ",IF(Y109="Y","Chopsaw ",""),IF(Z109="Y","Table Saw (Rip) ",""),IF(AA109="Y","Table Saw (Crosscut) ",""),IF(AB109="Y","Bandsaw ",""),IF(AC109="Y","Handheld Drill ",""),IF(AD109="Y","Drill Press ",""),IF(AE109="Y","Nailer ",""),IF(AF109="Y","Router ",""),IF(ISBLANK(AG109),"",AG109),"                                                                                                            "),Fill2),IF(ISBLANK(W109),"",W109))</f>
        <v xml:space="preserve">Sparta-997-38--1 Airship Lower Rail Plain Plate:                                3/4 plywood 6      x 55 5/8                                                     Tools: Table Saw (Rip) Bandsaw Nailer Router                                    </v>
      </c>
      <c r="AI109" s="3" t="s">
        <v>170</v>
      </c>
      <c r="AJ109" s="3"/>
      <c r="AK109" s="3">
        <f>IF(I109&gt;0,I109,AK105)</f>
        <v>2</v>
      </c>
      <c r="AL109" s="3"/>
      <c r="AM109" s="14" t="str">
        <f>CONCATENATE(IF(ISBLANK($AJ109),CONCATENATE(LEFT("2017 FIRST Steamworks Airship |  E. Frothingham, Spartan Robotics 997", Fill3),LEFT(" ----------------------------------------------------------------------",Fill3)),""),LEFT(CONCATENATE("Part ",$D109,"-",$G109," ",$C109," ",$F109,"                                                                 "),Fill3),LEFT(" ---------------------------------------------------------------------",Fill3),LEFT(CONCATENATE("# ",$AK109," | ",$AI109, " |  ",IF(M109&gt;0,CONCATENATE("1/2 Ply, ",TEXT(M109,"# ?/??")," x ",TEXT(N109,"# ?/??")),IF(R109&gt;0,CONCATENATE("3/4 Ply ",TEXT(Q109,"# ?/??")," x ",TEXT(R109,"# ?/??")),IF(U109&gt;0,CONCATENATE("2x4 board ",TEXT(U109,"# ?/??")," long"),""))),"                                 "),Fill3),LEFT(" ----------------------------------------------------------------------",Fill3),LEFT(CONCATENATE("Tools: ",IF(Y109="Y","Chopsaw ",""),IF(Z109="Y","Table Saw (Rip) ",""),IF(AA109="Y","Table Saw (Crosscut) ",""),IF(AB109="Y","Bandsaw ",""),IF(AC109="Y","Handheld Drill ",""),IF(AD109="Y","Drill Press ",""),IF(AE109="Y","Nailer ",""),IF(AF109="Y","Router ",""),IF(ISBLANK(AG109),"",AG109),"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Sparta-997-38 Airship Lower Rail Plain Plate                                ---------------------------------------------------------------------# 2 | Sc 1 in = 1 ft |  3/4 Ply 6      x 55 5/8                                  ----------------------------------------------------------------------Tools: Table Saw (Rip) Bandsaw Nailer Router                                    </v>
      </c>
    </row>
    <row r="110" spans="3:39" ht="20" customHeight="1" thickBot="1" x14ac:dyDescent="0.25">
      <c r="C110" t="s">
        <v>23</v>
      </c>
      <c r="D110" t="s">
        <v>24</v>
      </c>
      <c r="F110" t="s">
        <v>134</v>
      </c>
      <c r="G110">
        <f>IF(I110&gt;0,G109+1,G109)</f>
        <v>38</v>
      </c>
      <c r="H110" t="str">
        <f>CONCATENATE(D110,"-",G110,"--",J110)</f>
        <v>Sparta-997-38--2</v>
      </c>
      <c r="J110">
        <f>IF(ISNUMBER(I110),1,J109+1)</f>
        <v>2</v>
      </c>
      <c r="L110" t="s">
        <v>17</v>
      </c>
      <c r="M110" s="19">
        <v>0</v>
      </c>
      <c r="N110" s="19">
        <v>0</v>
      </c>
      <c r="O110" s="19">
        <f>IF(M110&gt;0,M110*N110,0)</f>
        <v>0</v>
      </c>
      <c r="Q110" s="19">
        <v>6</v>
      </c>
      <c r="R110" s="19">
        <v>55.625</v>
      </c>
      <c r="S110" s="19">
        <f>IF(Q110&gt;0,Q110*R110,0)</f>
        <v>333.75</v>
      </c>
      <c r="U110" s="19">
        <v>0</v>
      </c>
      <c r="Y110" t="s">
        <v>60</v>
      </c>
      <c r="Z110" t="s">
        <v>90</v>
      </c>
      <c r="AA110" t="s">
        <v>60</v>
      </c>
      <c r="AB110" t="s">
        <v>90</v>
      </c>
      <c r="AC110" t="s">
        <v>60</v>
      </c>
      <c r="AD110" t="s">
        <v>60</v>
      </c>
      <c r="AE110" t="s">
        <v>90</v>
      </c>
      <c r="AF110" t="s">
        <v>90</v>
      </c>
      <c r="AG110" t="s">
        <v>60</v>
      </c>
      <c r="AH110" s="17" t="str">
        <f>CONCATENATE(LEFT(CONCATENATE(H110," ",C110," ",F110,":                                                                         "),Fill1),LEFT(IF(M110&gt;0,CONCATENATE("1/2 Plywood, ",TEXT(M110,"# ?/??")," x ",TEXT(N110,"# ?/??"),"                                                                                       "),IF(R110&gt;0,CONCATENATE("3/4 plywood ",TEXT(Q110,"# ?/??")," x ",TEXT(R110,"# ?/??"),"                                                                     "),IF(U110&gt;0,CONCATENATE("2x4 board, ",TEXT(U110,"# ?/??")," long                                                                                                "),""))),Fill1),LEFT(CONCATENATE("Tools: ",IF(Y110="Y","Chopsaw ",""),IF(Z110="Y","Table Saw (Rip) ",""),IF(AA110="Y","Table Saw (Crosscut) ",""),IF(AB110="Y","Bandsaw ",""),IF(AC110="Y","Handheld Drill ",""),IF(AD110="Y","Drill Press ",""),IF(AE110="Y","Nailer ",""),IF(AF110="Y","Router ",""),IF(ISBLANK(AG110),"",AG110),"                                                                                                            "),Fill2),IF(ISBLANK(W110),"",W110))</f>
        <v xml:space="preserve">Sparta-997-38--2 Airship Lower Rail Plain Plate:                                3/4 plywood 6      x 55 5/8                                                     Tools: Table Saw (Rip) Bandsaw Nailer Router                                    </v>
      </c>
      <c r="AI110" s="3" t="s">
        <v>170</v>
      </c>
      <c r="AJ110" s="3"/>
      <c r="AK110" s="3">
        <f>IF(I110&gt;0,I110,AK109)</f>
        <v>2</v>
      </c>
      <c r="AL110" s="3"/>
      <c r="AM110" s="14" t="str">
        <f>CONCATENATE(IF(ISBLANK($AJ110),CONCATENATE(LEFT("2017 FIRST Steamworks Airship |  E. Frothingham, Spartan Robotics 997", Fill3),LEFT(" ----------------------------------------------------------------------",Fill3)),""),LEFT(CONCATENATE("Part ",$D110,"-",$G110," ",$C110," ",$F110,"                                                                 "),Fill3),LEFT(" ---------------------------------------------------------------------",Fill3),LEFT(CONCATENATE("# ",$AK110," | ",$AI110, " |  ",IF(M110&gt;0,CONCATENATE("1/2 Ply, ",TEXT(M110,"# ?/??")," x ",TEXT(N110,"# ?/??")),IF(R110&gt;0,CONCATENATE("3/4 Ply ",TEXT(Q110,"# ?/??")," x ",TEXT(R110,"# ?/??")),IF(U110&gt;0,CONCATENATE("2x4 board ",TEXT(U110,"# ?/??")," long"),""))),"                                 "),Fill3),LEFT(" ----------------------------------------------------------------------",Fill3),LEFT(CONCATENATE("Tools: ",IF(Y110="Y","Chopsaw ",""),IF(Z110="Y","Table Saw (Rip) ",""),IF(AA110="Y","Table Saw (Crosscut) ",""),IF(AB110="Y","Bandsaw ",""),IF(AC110="Y","Handheld Drill ",""),IF(AD110="Y","Drill Press ",""),IF(AE110="Y","Nailer ",""),IF(AF110="Y","Router ",""),IF(ISBLANK(AG110),"",AG110),"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Sparta-997-38 Airship Lower Rail Plain Plate                                ---------------------------------------------------------------------# 2 | Sc 1 in = 1 ft |  3/4 Ply 6      x 55 5/8                                  ----------------------------------------------------------------------Tools: Table Saw (Rip) Bandsaw Nailer Router                                    </v>
      </c>
    </row>
    <row r="111" spans="3:39" ht="20" customHeight="1" thickBot="1" x14ac:dyDescent="0.25">
      <c r="C111" t="s">
        <v>23</v>
      </c>
      <c r="D111" t="s">
        <v>24</v>
      </c>
      <c r="F111" t="s">
        <v>137</v>
      </c>
      <c r="G111">
        <v>39</v>
      </c>
      <c r="H111" t="str">
        <f t="shared" si="17"/>
        <v>Sparta-997-39--1</v>
      </c>
      <c r="I111">
        <v>2</v>
      </c>
      <c r="J111">
        <f>IF(ISNUMBER(I111),1,J108+1)</f>
        <v>1</v>
      </c>
      <c r="L111" t="s">
        <v>17</v>
      </c>
      <c r="M111" s="19">
        <v>0</v>
      </c>
      <c r="N111" s="19">
        <v>0</v>
      </c>
      <c r="O111" s="19">
        <f t="shared" si="19"/>
        <v>0</v>
      </c>
      <c r="Q111" s="19">
        <v>6</v>
      </c>
      <c r="R111" s="19">
        <v>17</v>
      </c>
      <c r="S111" s="19">
        <f t="shared" si="20"/>
        <v>102</v>
      </c>
      <c r="U111" s="19">
        <v>0</v>
      </c>
      <c r="Y111" t="s">
        <v>60</v>
      </c>
      <c r="Z111" t="s">
        <v>90</v>
      </c>
      <c r="AA111" t="s">
        <v>60</v>
      </c>
      <c r="AB111" t="s">
        <v>90</v>
      </c>
      <c r="AC111" t="s">
        <v>60</v>
      </c>
      <c r="AD111" t="s">
        <v>60</v>
      </c>
      <c r="AE111" t="s">
        <v>90</v>
      </c>
      <c r="AF111" t="s">
        <v>90</v>
      </c>
      <c r="AG111" t="s">
        <v>60</v>
      </c>
      <c r="AH111" s="17" t="str">
        <f t="shared" si="15"/>
        <v xml:space="preserve">Sparta-997-39--1 Airship Lower Rail Gate Plate:                                 3/4 plywood 6      x 17                                                         Tools: Table Saw (Rip) Bandsaw Nailer Router                                    </v>
      </c>
      <c r="AI111" s="3" t="s">
        <v>170</v>
      </c>
      <c r="AJ111" s="3" t="s">
        <v>90</v>
      </c>
      <c r="AK111" s="3">
        <f>IF(I111&gt;0,I111,AK108)</f>
        <v>2</v>
      </c>
      <c r="AL111" s="3"/>
      <c r="AM111" s="14" t="str">
        <f t="shared" si="16"/>
        <v xml:space="preserve">Part Sparta-997-39 Airship Lower Rail Gate Plate                                 ---------------------------------------------------------------------# 2 | Sc 1 in = 1 ft |  3/4 Ply 6      x 17                                      ----------------------------------------------------------------------Tools: Table Saw (Rip) Bandsaw Nailer Router                                    </v>
      </c>
    </row>
    <row r="112" spans="3:39" ht="20" customHeight="1" thickBot="1" x14ac:dyDescent="0.25">
      <c r="C112" t="s">
        <v>23</v>
      </c>
      <c r="D112" t="s">
        <v>24</v>
      </c>
      <c r="F112" t="s">
        <v>137</v>
      </c>
      <c r="G112">
        <f t="shared" ref="G112:G113" si="24">IF(I112&gt;0,G111+1,G111)</f>
        <v>39</v>
      </c>
      <c r="H112" t="str">
        <f t="shared" ref="H112:H113" si="25">CONCATENATE(D112,"-",G112,"--",J112)</f>
        <v>Sparta-997-39--2</v>
      </c>
      <c r="J112">
        <f t="shared" si="18"/>
        <v>2</v>
      </c>
      <c r="L112" t="s">
        <v>17</v>
      </c>
      <c r="M112" s="19">
        <v>0</v>
      </c>
      <c r="N112" s="19">
        <v>0</v>
      </c>
      <c r="O112" s="19">
        <f t="shared" ref="O112:O113" si="26">IF(M112&gt;0,M112*N112,0)</f>
        <v>0</v>
      </c>
      <c r="Q112" s="19">
        <v>6</v>
      </c>
      <c r="R112" s="19">
        <v>17</v>
      </c>
      <c r="S112" s="19">
        <f t="shared" ref="S112:S113" si="27">IF(Q112&gt;0,Q112*R112,0)</f>
        <v>102</v>
      </c>
      <c r="U112" s="19">
        <v>0</v>
      </c>
      <c r="Y112" t="s">
        <v>60</v>
      </c>
      <c r="Z112" t="s">
        <v>90</v>
      </c>
      <c r="AA112" t="s">
        <v>60</v>
      </c>
      <c r="AB112" t="s">
        <v>90</v>
      </c>
      <c r="AC112" t="s">
        <v>60</v>
      </c>
      <c r="AD112" t="s">
        <v>60</v>
      </c>
      <c r="AE112" t="s">
        <v>90</v>
      </c>
      <c r="AF112" t="s">
        <v>90</v>
      </c>
      <c r="AG112" t="s">
        <v>60</v>
      </c>
      <c r="AH112" s="17" t="str">
        <f t="shared" ref="AH112:AH113" si="28">CONCATENATE(LEFT(CONCATENATE(H112," ",C112," ",F112,":                                                                         "),Fill1),LEFT(IF(M112&gt;0,CONCATENATE("1/2 Plywood, ",TEXT(M112,"# ?/??")," x ",TEXT(N112,"# ?/??"),"                                                                                       "),IF(R112&gt;0,CONCATENATE("3/4 plywood ",TEXT(Q112,"# ?/??")," x ",TEXT(R112,"# ?/??"),"                                                                     "),IF(U112&gt;0,CONCATENATE("2x4 board, ",TEXT(U112,"# ?/??")," long                                                                                                "),""))),Fill1),LEFT(CONCATENATE("Tools: ",IF(Y112="Y","Chopsaw ",""),IF(Z112="Y","Table Saw (Rip) ",""),IF(AA112="Y","Table Saw (Crosscut) ",""),IF(AB112="Y","Bandsaw ",""),IF(AC112="Y","Handheld Drill ",""),IF(AD112="Y","Drill Press ",""),IF(AE112="Y","Nailer ",""),IF(AF112="Y","Router ",""),IF(ISBLANK(AG112),"",AG112),"                                                                                                            "),Fill2),IF(ISBLANK(W112),"",W112))</f>
        <v xml:space="preserve">Sparta-997-39--2 Airship Lower Rail Gate Plate:                                 3/4 plywood 6      x 17                                                         Tools: Table Saw (Rip) Bandsaw Nailer Router                                    </v>
      </c>
      <c r="AI112" s="3" t="s">
        <v>170</v>
      </c>
      <c r="AJ112" s="3"/>
      <c r="AK112" s="3">
        <f t="shared" ref="AK112:AK113" si="29">IF(I112&gt;0,I112,AK111)</f>
        <v>2</v>
      </c>
      <c r="AL112" s="3"/>
      <c r="AM112" s="14" t="str">
        <f t="shared" ref="AM112:AM113" si="30">CONCATENATE(IF(ISBLANK($AJ112),CONCATENATE(LEFT("2017 FIRST Steamworks Airship |  E. Frothingham, Spartan Robotics 997", Fill3),LEFT(" ----------------------------------------------------------------------",Fill3)),""),LEFT(CONCATENATE("Part ",$D112,"-",$G112," ",$C112," ",$F112,"                                                                 "),Fill3),LEFT(" ---------------------------------------------------------------------",Fill3),LEFT(CONCATENATE("# ",$AK112," | ",$AI112, " |  ",IF(M112&gt;0,CONCATENATE("1/2 Ply, ",TEXT(M112,"# ?/??")," x ",TEXT(N112,"# ?/??")),IF(R112&gt;0,CONCATENATE("3/4 Ply ",TEXT(Q112,"# ?/??")," x ",TEXT(R112,"# ?/??")),IF(U112&gt;0,CONCATENATE("2x4 board ",TEXT(U112,"# ?/??")," long"),""))),"                                 "),Fill3),LEFT(" ----------------------------------------------------------------------",Fill3),LEFT(CONCATENATE("Tools: ",IF(Y112="Y","Chopsaw ",""),IF(Z112="Y","Table Saw (Rip) ",""),IF(AA112="Y","Table Saw (Crosscut) ",""),IF(AB112="Y","Bandsaw ",""),IF(AC112="Y","Handheld Drill ",""),IF(AD112="Y","Drill Press ",""),IF(AE112="Y","Nailer ",""),IF(AF112="Y","Router ",""),IF(ISBLANK(AG112),"",AG112),"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Sparta-997-39 Airship Lower Rail Gate Plate                                 ---------------------------------------------------------------------# 2 | Sc 1 in = 1 ft |  3/4 Ply 6      x 17                                      ----------------------------------------------------------------------Tools: Table Saw (Rip) Bandsaw Nailer Router                                    </v>
      </c>
    </row>
    <row r="113" spans="3:39" ht="20" customHeight="1" thickBot="1" x14ac:dyDescent="0.25">
      <c r="C113" t="s">
        <v>23</v>
      </c>
      <c r="D113" t="s">
        <v>24</v>
      </c>
      <c r="F113" t="s">
        <v>173</v>
      </c>
      <c r="G113">
        <f t="shared" si="24"/>
        <v>40</v>
      </c>
      <c r="H113" t="str">
        <f t="shared" si="25"/>
        <v>Sparta-997-40--1</v>
      </c>
      <c r="I113">
        <v>12</v>
      </c>
      <c r="J113">
        <v>1</v>
      </c>
      <c r="L113" t="s">
        <v>59</v>
      </c>
      <c r="M113" s="19">
        <v>0</v>
      </c>
      <c r="N113" s="19">
        <v>0</v>
      </c>
      <c r="O113" s="19">
        <f t="shared" si="26"/>
        <v>0</v>
      </c>
      <c r="S113" s="19">
        <f t="shared" si="27"/>
        <v>0</v>
      </c>
      <c r="U113" s="19">
        <v>36</v>
      </c>
      <c r="Y113" t="s">
        <v>60</v>
      </c>
      <c r="Z113" t="s">
        <v>90</v>
      </c>
      <c r="AA113" t="s">
        <v>60</v>
      </c>
      <c r="AB113" t="s">
        <v>90</v>
      </c>
      <c r="AC113" t="s">
        <v>60</v>
      </c>
      <c r="AD113" t="s">
        <v>60</v>
      </c>
      <c r="AE113" t="s">
        <v>90</v>
      </c>
      <c r="AF113" t="s">
        <v>90</v>
      </c>
      <c r="AG113" t="s">
        <v>60</v>
      </c>
      <c r="AH113" s="17" t="str">
        <f t="shared" si="28"/>
        <v xml:space="preserve">Sparta-997-40--1 Airship Railing Glue Block:                                    2x4 board, 36      long                                                         Tools: Table Saw (Rip) Bandsaw Nailer Router                                    </v>
      </c>
      <c r="AI113" s="3" t="s">
        <v>170</v>
      </c>
      <c r="AJ113" s="3"/>
      <c r="AK113" s="3">
        <f t="shared" si="29"/>
        <v>12</v>
      </c>
      <c r="AL113" s="3"/>
      <c r="AM113" s="14" t="str">
        <f t="shared" si="30"/>
        <v xml:space="preserve">2017 FIRST Steamworks Airship |  E. Frothingham, Spartan Robotics 997 ----------------------------------------------------------------------Part Sparta-997-40 Airship Railing Glue Block                                    ---------------------------------------------------------------------# 12 | Sc 1 in = 1 ft |  2x4 board 36      long                                  ----------------------------------------------------------------------Tools: Table Saw (Rip) Bandsaw Nailer Router                                    </v>
      </c>
    </row>
    <row r="114" spans="3:39" ht="20" customHeight="1" thickBot="1" x14ac:dyDescent="0.25">
      <c r="C114" t="s">
        <v>23</v>
      </c>
      <c r="D114" t="s">
        <v>24</v>
      </c>
      <c r="F114" t="s">
        <v>65</v>
      </c>
      <c r="G114">
        <f t="shared" si="21"/>
        <v>41</v>
      </c>
      <c r="H114" t="str">
        <f t="shared" si="17"/>
        <v>Sparta-997-41--1</v>
      </c>
      <c r="I114">
        <v>3</v>
      </c>
      <c r="J114">
        <f t="shared" si="18"/>
        <v>1</v>
      </c>
      <c r="L114" t="s">
        <v>17</v>
      </c>
      <c r="M114" s="19">
        <v>0</v>
      </c>
      <c r="N114" s="19">
        <v>0</v>
      </c>
      <c r="O114" s="19">
        <f t="shared" si="19"/>
        <v>0</v>
      </c>
      <c r="Q114" s="19">
        <v>11</v>
      </c>
      <c r="R114" s="19">
        <v>12</v>
      </c>
      <c r="S114" s="19">
        <f t="shared" si="20"/>
        <v>132</v>
      </c>
      <c r="Y114" t="s">
        <v>60</v>
      </c>
      <c r="Z114" t="s">
        <v>90</v>
      </c>
      <c r="AD114" t="s">
        <v>90</v>
      </c>
      <c r="AE114" t="s">
        <v>90</v>
      </c>
      <c r="AG114" t="s">
        <v>60</v>
      </c>
      <c r="AH114" s="17" t="str">
        <f t="shared" si="15"/>
        <v xml:space="preserve">Sparta-997-41--1 Airship Rope Retainer:                                         3/4 plywood 11      x 12                                                        Tools: Table Saw (Rip) Drill Press Nailer                                       </v>
      </c>
      <c r="AI114" s="3" t="s">
        <v>170</v>
      </c>
      <c r="AJ114" s="3"/>
      <c r="AK114" s="3">
        <f t="shared" si="22"/>
        <v>3</v>
      </c>
      <c r="AL114" s="3"/>
      <c r="AM114" s="14" t="str">
        <f t="shared" si="16"/>
        <v xml:space="preserve">2017 FIRST Steamworks Airship |  E. Frothingham, Spartan Robotics 997 ----------------------------------------------------------------------Part Sparta-997-41 Airship Rope Retainer                                         ---------------------------------------------------------------------# 3 | Sc 1 in = 1 ft |  3/4 Ply 11      x 12                                     ----------------------------------------------------------------------Tools: Table Saw (Rip) Drill Press Nailer                                       </v>
      </c>
    </row>
    <row r="115" spans="3:39" ht="20" customHeight="1" thickBot="1" x14ac:dyDescent="0.25">
      <c r="C115" t="s">
        <v>23</v>
      </c>
      <c r="D115" t="s">
        <v>24</v>
      </c>
      <c r="F115" t="s">
        <v>65</v>
      </c>
      <c r="G115">
        <f t="shared" si="21"/>
        <v>41</v>
      </c>
      <c r="H115" t="str">
        <f t="shared" si="17"/>
        <v>Sparta-997-41--2</v>
      </c>
      <c r="J115">
        <f t="shared" si="18"/>
        <v>2</v>
      </c>
      <c r="L115" t="s">
        <v>17</v>
      </c>
      <c r="M115" s="19">
        <v>0</v>
      </c>
      <c r="N115" s="19">
        <v>0</v>
      </c>
      <c r="O115" s="19">
        <f t="shared" si="19"/>
        <v>0</v>
      </c>
      <c r="Q115" s="19">
        <v>11</v>
      </c>
      <c r="R115" s="19">
        <v>12</v>
      </c>
      <c r="S115" s="19">
        <f t="shared" si="20"/>
        <v>132</v>
      </c>
      <c r="U115" s="19">
        <v>0</v>
      </c>
      <c r="Y115" t="s">
        <v>60</v>
      </c>
      <c r="Z115" t="s">
        <v>90</v>
      </c>
      <c r="AA115" t="s">
        <v>60</v>
      </c>
      <c r="AB115" t="s">
        <v>60</v>
      </c>
      <c r="AC115" t="s">
        <v>60</v>
      </c>
      <c r="AD115" t="s">
        <v>90</v>
      </c>
      <c r="AE115" t="s">
        <v>90</v>
      </c>
      <c r="AF115" t="s">
        <v>60</v>
      </c>
      <c r="AG115" t="s">
        <v>60</v>
      </c>
      <c r="AH115" s="17" t="str">
        <f t="shared" si="15"/>
        <v xml:space="preserve">Sparta-997-41--2 Airship Rope Retainer:                                         3/4 plywood 11      x 12                                                        Tools: Table Saw (Rip) Drill Press Nailer                                       </v>
      </c>
      <c r="AI115" s="3" t="s">
        <v>170</v>
      </c>
      <c r="AJ115" s="3"/>
      <c r="AK115" s="3">
        <f t="shared" si="22"/>
        <v>3</v>
      </c>
      <c r="AL115" s="3"/>
      <c r="AM115" s="14" t="str">
        <f t="shared" si="16"/>
        <v xml:space="preserve">2017 FIRST Steamworks Airship |  E. Frothingham, Spartan Robotics 997 ----------------------------------------------------------------------Part Sparta-997-41 Airship Rope Retainer                                         ---------------------------------------------------------------------# 3 | Sc 1 in = 1 ft |  3/4 Ply 11      x 12                                     ----------------------------------------------------------------------Tools: Table Saw (Rip) Drill Press Nailer                                       </v>
      </c>
    </row>
    <row r="116" spans="3:39" ht="20" customHeight="1" thickBot="1" x14ac:dyDescent="0.25">
      <c r="C116" t="s">
        <v>23</v>
      </c>
      <c r="D116" t="s">
        <v>24</v>
      </c>
      <c r="F116" t="s">
        <v>65</v>
      </c>
      <c r="G116">
        <f t="shared" si="21"/>
        <v>41</v>
      </c>
      <c r="H116" t="str">
        <f t="shared" si="17"/>
        <v>Sparta-997-41--3</v>
      </c>
      <c r="J116">
        <f t="shared" si="18"/>
        <v>3</v>
      </c>
      <c r="L116" t="s">
        <v>17</v>
      </c>
      <c r="M116" s="19">
        <v>0</v>
      </c>
      <c r="N116" s="19">
        <v>0</v>
      </c>
      <c r="O116" s="19">
        <f t="shared" si="19"/>
        <v>0</v>
      </c>
      <c r="Q116" s="19">
        <v>11</v>
      </c>
      <c r="R116" s="19">
        <v>12</v>
      </c>
      <c r="S116" s="19">
        <f t="shared" si="20"/>
        <v>132</v>
      </c>
      <c r="U116" s="19">
        <v>0</v>
      </c>
      <c r="Y116" t="s">
        <v>60</v>
      </c>
      <c r="Z116" t="s">
        <v>90</v>
      </c>
      <c r="AA116" t="s">
        <v>60</v>
      </c>
      <c r="AB116" t="s">
        <v>60</v>
      </c>
      <c r="AC116" t="s">
        <v>60</v>
      </c>
      <c r="AD116" t="s">
        <v>90</v>
      </c>
      <c r="AE116" t="s">
        <v>90</v>
      </c>
      <c r="AF116" t="s">
        <v>60</v>
      </c>
      <c r="AG116" t="s">
        <v>60</v>
      </c>
      <c r="AH116" s="17" t="str">
        <f t="shared" si="15"/>
        <v xml:space="preserve">Sparta-997-41--3 Airship Rope Retainer:                                         3/4 plywood 11      x 12                                                        Tools: Table Saw (Rip) Drill Press Nailer                                       </v>
      </c>
      <c r="AI116" s="3" t="s">
        <v>170</v>
      </c>
      <c r="AJ116" s="3"/>
      <c r="AK116" s="3">
        <f t="shared" si="22"/>
        <v>3</v>
      </c>
      <c r="AL116" s="3"/>
      <c r="AM116" s="14" t="str">
        <f t="shared" si="16"/>
        <v xml:space="preserve">2017 FIRST Steamworks Airship |  E. Frothingham, Spartan Robotics 997 ----------------------------------------------------------------------Part Sparta-997-41 Airship Rope Retainer                                         ---------------------------------------------------------------------# 3 | Sc 1 in = 1 ft |  3/4 Ply 11      x 12                                     ----------------------------------------------------------------------Tools: Table Saw (Rip) Drill Press Nailer                                       </v>
      </c>
    </row>
    <row r="117" spans="3:39" ht="20" customHeight="1" thickBot="1" x14ac:dyDescent="0.25">
      <c r="C117" t="s">
        <v>23</v>
      </c>
      <c r="D117" t="s">
        <v>24</v>
      </c>
      <c r="F117" t="s">
        <v>32</v>
      </c>
      <c r="G117">
        <f t="shared" si="21"/>
        <v>42</v>
      </c>
      <c r="H117" t="str">
        <f t="shared" si="17"/>
        <v>Sparta-997-42--1</v>
      </c>
      <c r="I117">
        <v>1</v>
      </c>
      <c r="J117">
        <f t="shared" si="18"/>
        <v>1</v>
      </c>
      <c r="L117" t="s">
        <v>61</v>
      </c>
      <c r="M117" s="19">
        <v>0</v>
      </c>
      <c r="N117" s="19">
        <v>0</v>
      </c>
      <c r="O117" s="19">
        <f t="shared" si="19"/>
        <v>0</v>
      </c>
      <c r="S117" s="19">
        <f t="shared" si="20"/>
        <v>0</v>
      </c>
      <c r="W117" t="s">
        <v>45</v>
      </c>
      <c r="Y117" t="s">
        <v>60</v>
      </c>
      <c r="Z117" t="s">
        <v>90</v>
      </c>
      <c r="AA117" t="s">
        <v>60</v>
      </c>
      <c r="AB117" t="s">
        <v>60</v>
      </c>
      <c r="AC117" t="s">
        <v>60</v>
      </c>
      <c r="AD117" t="s">
        <v>90</v>
      </c>
      <c r="AE117" t="s">
        <v>90</v>
      </c>
      <c r="AF117" t="s">
        <v>60</v>
      </c>
      <c r="AG117" t="s">
        <v>60</v>
      </c>
      <c r="AH117" s="17" t="str">
        <f t="shared" si="15"/>
        <v>Sparta-997-42--1 Airship Reflective tape:                                       Tools: Table Saw (Rip) Drill Press Nailer                                       3M 8830 Scotchlite Reflective Material (silver)</v>
      </c>
      <c r="AI117" s="3" t="s">
        <v>170</v>
      </c>
      <c r="AJ117" s="3"/>
      <c r="AK117" s="3">
        <f t="shared" si="22"/>
        <v>1</v>
      </c>
      <c r="AL117" s="3"/>
      <c r="AM117" s="14" t="str">
        <f t="shared" si="16"/>
        <v xml:space="preserve">2017 FIRST Steamworks Airship |  E. Frothingham, Spartan Robotics 997 ----------------------------------------------------------------------Part Sparta-997-42 Airship Reflective tape                                       ---------------------------------------------------------------------# 1 | Sc 1 in = 1 ft |                                    ----------------------------------------------------------------------Tools: Table Saw (Rip) Drill Press Nailer                                       </v>
      </c>
    </row>
    <row r="118" spans="3:39" ht="20" customHeight="1" thickBot="1" x14ac:dyDescent="0.25">
      <c r="C118" t="s">
        <v>23</v>
      </c>
      <c r="D118" t="s">
        <v>24</v>
      </c>
      <c r="F118" t="s">
        <v>164</v>
      </c>
      <c r="G118">
        <f t="shared" si="21"/>
        <v>43</v>
      </c>
      <c r="H118" t="str">
        <f t="shared" si="17"/>
        <v>Sparta-997-43--1</v>
      </c>
      <c r="I118">
        <v>3</v>
      </c>
      <c r="J118">
        <f t="shared" si="18"/>
        <v>1</v>
      </c>
      <c r="L118" t="s">
        <v>59</v>
      </c>
      <c r="M118" s="19">
        <v>0</v>
      </c>
      <c r="N118" s="19">
        <v>0</v>
      </c>
      <c r="O118" s="19">
        <f t="shared" si="19"/>
        <v>0</v>
      </c>
      <c r="S118" s="19">
        <f t="shared" si="20"/>
        <v>0</v>
      </c>
      <c r="U118" s="19">
        <v>56</v>
      </c>
      <c r="Y118" t="s">
        <v>90</v>
      </c>
      <c r="AA118" t="s">
        <v>60</v>
      </c>
      <c r="AB118" t="s">
        <v>90</v>
      </c>
      <c r="AC118" t="s">
        <v>60</v>
      </c>
      <c r="AF118" t="s">
        <v>60</v>
      </c>
      <c r="AG118" t="s">
        <v>60</v>
      </c>
      <c r="AH118" s="17" t="str">
        <f t="shared" si="15"/>
        <v xml:space="preserve">Sparta-997-43--1 Airship Davit Strut:                                           2x4 board, 56      long                                                         Tools: Chopsaw Bandsaw                                                          </v>
      </c>
      <c r="AI118" s="3" t="s">
        <v>170</v>
      </c>
      <c r="AJ118" s="3"/>
      <c r="AK118" s="3">
        <f t="shared" si="22"/>
        <v>3</v>
      </c>
      <c r="AL118" s="3"/>
      <c r="AM118" s="14" t="str">
        <f t="shared" si="16"/>
        <v xml:space="preserve">2017 FIRST Steamworks Airship |  E. Frothingham, Spartan Robotics 997 ----------------------------------------------------------------------Part Sparta-997-43 Airship Davit Strut                                           ---------------------------------------------------------------------# 3 | Sc 1 in = 1 ft |  2x4 board 56      long                                  ----------------------------------------------------------------------Tools: Chopsaw Bandsaw                                                          </v>
      </c>
    </row>
    <row r="119" spans="3:39" ht="20" customHeight="1" thickBot="1" x14ac:dyDescent="0.25">
      <c r="C119" t="s">
        <v>23</v>
      </c>
      <c r="D119" t="s">
        <v>24</v>
      </c>
      <c r="F119" t="s">
        <v>164</v>
      </c>
      <c r="G119">
        <f t="shared" si="21"/>
        <v>43</v>
      </c>
      <c r="H119" t="str">
        <f t="shared" si="17"/>
        <v>Sparta-997-43--2</v>
      </c>
      <c r="J119">
        <f t="shared" si="18"/>
        <v>2</v>
      </c>
      <c r="L119" t="s">
        <v>59</v>
      </c>
      <c r="M119" s="19">
        <v>0</v>
      </c>
      <c r="N119" s="19">
        <v>0</v>
      </c>
      <c r="O119" s="19">
        <f t="shared" si="19"/>
        <v>0</v>
      </c>
      <c r="S119" s="19">
        <f t="shared" si="20"/>
        <v>0</v>
      </c>
      <c r="U119" s="19">
        <v>56</v>
      </c>
      <c r="Y119" t="s">
        <v>90</v>
      </c>
      <c r="Z119" t="s">
        <v>60</v>
      </c>
      <c r="AA119" t="s">
        <v>60</v>
      </c>
      <c r="AB119" t="s">
        <v>90</v>
      </c>
      <c r="AC119" t="s">
        <v>60</v>
      </c>
      <c r="AD119" t="s">
        <v>60</v>
      </c>
      <c r="AE119" t="s">
        <v>60</v>
      </c>
      <c r="AF119" t="s">
        <v>60</v>
      </c>
      <c r="AG119" t="s">
        <v>60</v>
      </c>
      <c r="AH119" s="17" t="str">
        <f t="shared" si="15"/>
        <v xml:space="preserve">Sparta-997-43--2 Airship Davit Strut:                                           2x4 board, 56      long                                                         Tools: Chopsaw Bandsaw                                                          </v>
      </c>
      <c r="AI119" s="3" t="s">
        <v>170</v>
      </c>
      <c r="AJ119" s="3"/>
      <c r="AK119" s="3">
        <f t="shared" si="22"/>
        <v>3</v>
      </c>
      <c r="AL119" s="3"/>
      <c r="AM119" s="14" t="str">
        <f t="shared" si="16"/>
        <v xml:space="preserve">2017 FIRST Steamworks Airship |  E. Frothingham, Spartan Robotics 997 ----------------------------------------------------------------------Part Sparta-997-43 Airship Davit Strut                                           ---------------------------------------------------------------------# 3 | Sc 1 in = 1 ft |  2x4 board 56      long                                  ----------------------------------------------------------------------Tools: Chopsaw Bandsaw                                                          </v>
      </c>
    </row>
    <row r="120" spans="3:39" ht="20" customHeight="1" thickBot="1" x14ac:dyDescent="0.25">
      <c r="C120" t="s">
        <v>23</v>
      </c>
      <c r="D120" t="s">
        <v>24</v>
      </c>
      <c r="F120" t="s">
        <v>164</v>
      </c>
      <c r="G120">
        <f t="shared" si="21"/>
        <v>43</v>
      </c>
      <c r="H120" t="str">
        <f t="shared" si="17"/>
        <v>Sparta-997-43--3</v>
      </c>
      <c r="J120">
        <f t="shared" si="18"/>
        <v>3</v>
      </c>
      <c r="L120" t="s">
        <v>59</v>
      </c>
      <c r="M120" s="19">
        <v>0</v>
      </c>
      <c r="N120" s="19">
        <v>0</v>
      </c>
      <c r="O120" s="19">
        <f t="shared" si="19"/>
        <v>0</v>
      </c>
      <c r="S120" s="19">
        <f t="shared" si="20"/>
        <v>0</v>
      </c>
      <c r="U120" s="19">
        <v>56</v>
      </c>
      <c r="Y120" t="s">
        <v>90</v>
      </c>
      <c r="Z120" t="s">
        <v>60</v>
      </c>
      <c r="AA120" t="s">
        <v>60</v>
      </c>
      <c r="AB120" t="s">
        <v>90</v>
      </c>
      <c r="AC120" t="s">
        <v>60</v>
      </c>
      <c r="AD120" t="s">
        <v>60</v>
      </c>
      <c r="AE120" t="s">
        <v>60</v>
      </c>
      <c r="AF120" t="s">
        <v>60</v>
      </c>
      <c r="AG120" t="s">
        <v>60</v>
      </c>
      <c r="AH120" s="17" t="str">
        <f t="shared" si="15"/>
        <v xml:space="preserve">Sparta-997-43--3 Airship Davit Strut:                                           2x4 board, 56      long                                                         Tools: Chopsaw Bandsaw                                                          </v>
      </c>
      <c r="AI120" s="3" t="s">
        <v>170</v>
      </c>
      <c r="AJ120" s="3"/>
      <c r="AK120" s="3">
        <f t="shared" si="22"/>
        <v>3</v>
      </c>
      <c r="AL120" s="3"/>
      <c r="AM120" s="14" t="str">
        <f t="shared" si="16"/>
        <v xml:space="preserve">2017 FIRST Steamworks Airship |  E. Frothingham, Spartan Robotics 997 ----------------------------------------------------------------------Part Sparta-997-43 Airship Davit Strut                                           ---------------------------------------------------------------------# 3 | Sc 1 in = 1 ft |  2x4 board 56      long                                  ----------------------------------------------------------------------Tools: Chopsaw Bandsaw                                                          </v>
      </c>
    </row>
    <row r="121" spans="3:39" ht="20" customHeight="1" thickBot="1" x14ac:dyDescent="0.25">
      <c r="C121" t="s">
        <v>23</v>
      </c>
      <c r="D121" t="s">
        <v>24</v>
      </c>
      <c r="F121" t="s">
        <v>99</v>
      </c>
      <c r="G121">
        <f t="shared" si="21"/>
        <v>44</v>
      </c>
      <c r="H121" t="str">
        <f t="shared" si="17"/>
        <v>Sparta-997-44--1</v>
      </c>
      <c r="I121">
        <v>3</v>
      </c>
      <c r="J121">
        <f t="shared" si="18"/>
        <v>1</v>
      </c>
      <c r="L121" t="s">
        <v>17</v>
      </c>
      <c r="O121" s="19">
        <f t="shared" si="19"/>
        <v>0</v>
      </c>
      <c r="Q121" s="19">
        <v>10</v>
      </c>
      <c r="R121" s="19">
        <v>10</v>
      </c>
      <c r="S121" s="19">
        <f t="shared" si="20"/>
        <v>100</v>
      </c>
      <c r="AB121" t="s">
        <v>90</v>
      </c>
      <c r="AD121" t="s">
        <v>90</v>
      </c>
      <c r="AG121" t="s">
        <v>122</v>
      </c>
      <c r="AH121" s="17" t="str">
        <f t="shared" si="15"/>
        <v xml:space="preserve">Sparta-997-44--1 Airship Upper Disk:                                            3/4 plywood 10      x 10                                                        Tools: Bandsaw Drill Press Stapler                                              </v>
      </c>
      <c r="AI121" s="3" t="s">
        <v>151</v>
      </c>
      <c r="AJ121" s="3"/>
      <c r="AK121" s="3">
        <f t="shared" si="22"/>
        <v>3</v>
      </c>
      <c r="AL121" s="3"/>
      <c r="AM121" s="14" t="str">
        <f t="shared" si="16"/>
        <v xml:space="preserve">2017 FIRST Steamworks Airship |  E. Frothingham, Spartan Robotics 997 ----------------------------------------------------------------------Part Sparta-997-44 Airship Upper Disk                                            ---------------------------------------------------------------------# 3 | Not to scale |  3/4 Ply 10      x 10                                       ----------------------------------------------------------------------Tools: Bandsaw Drill Press Stapler                                              </v>
      </c>
    </row>
    <row r="122" spans="3:39" ht="20" customHeight="1" thickBot="1" x14ac:dyDescent="0.25">
      <c r="C122" t="s">
        <v>23</v>
      </c>
      <c r="D122" t="s">
        <v>24</v>
      </c>
      <c r="F122" t="s">
        <v>99</v>
      </c>
      <c r="G122">
        <f t="shared" si="21"/>
        <v>44</v>
      </c>
      <c r="H122" t="str">
        <f t="shared" si="17"/>
        <v>Sparta-997-44--2</v>
      </c>
      <c r="J122">
        <f t="shared" si="18"/>
        <v>2</v>
      </c>
      <c r="L122" t="s">
        <v>17</v>
      </c>
      <c r="O122" s="19">
        <f t="shared" si="19"/>
        <v>0</v>
      </c>
      <c r="Q122" s="19">
        <v>10</v>
      </c>
      <c r="R122" s="19">
        <v>10</v>
      </c>
      <c r="S122" s="19">
        <f t="shared" si="20"/>
        <v>100</v>
      </c>
      <c r="Y122" t="s">
        <v>60</v>
      </c>
      <c r="Z122" t="s">
        <v>60</v>
      </c>
      <c r="AA122" t="s">
        <v>60</v>
      </c>
      <c r="AB122" t="s">
        <v>90</v>
      </c>
      <c r="AC122" t="s">
        <v>60</v>
      </c>
      <c r="AD122" t="s">
        <v>90</v>
      </c>
      <c r="AE122" t="s">
        <v>60</v>
      </c>
      <c r="AF122" t="s">
        <v>60</v>
      </c>
      <c r="AG122" t="s">
        <v>122</v>
      </c>
      <c r="AH122" s="17" t="str">
        <f t="shared" si="15"/>
        <v xml:space="preserve">Sparta-997-44--2 Airship Upper Disk:                                            3/4 plywood 10      x 10                                                        Tools: Bandsaw Drill Press Stapler                                              </v>
      </c>
      <c r="AI122" s="3" t="s">
        <v>170</v>
      </c>
      <c r="AJ122" s="3"/>
      <c r="AK122" s="3">
        <f t="shared" si="22"/>
        <v>3</v>
      </c>
      <c r="AL122" s="3"/>
      <c r="AM122" s="14" t="str">
        <f t="shared" si="16"/>
        <v xml:space="preserve">2017 FIRST Steamworks Airship |  E. Frothingham, Spartan Robotics 997 ----------------------------------------------------------------------Part Sparta-997-44 Airship Upper Disk                                            ---------------------------------------------------------------------# 3 | Sc 1 in = 1 ft |  3/4 Ply 10      x 10                                     ----------------------------------------------------------------------Tools: Bandsaw Drill Press Stapler                                              </v>
      </c>
    </row>
    <row r="123" spans="3:39" ht="20" customHeight="1" thickBot="1" x14ac:dyDescent="0.25">
      <c r="C123" t="s">
        <v>23</v>
      </c>
      <c r="D123" t="s">
        <v>24</v>
      </c>
      <c r="F123" t="s">
        <v>99</v>
      </c>
      <c r="G123">
        <f t="shared" si="21"/>
        <v>44</v>
      </c>
      <c r="H123" t="str">
        <f t="shared" si="17"/>
        <v>Sparta-997-44--3</v>
      </c>
      <c r="J123">
        <f t="shared" si="18"/>
        <v>3</v>
      </c>
      <c r="L123" t="s">
        <v>17</v>
      </c>
      <c r="O123" s="19">
        <f t="shared" si="19"/>
        <v>0</v>
      </c>
      <c r="Q123" s="19">
        <v>10</v>
      </c>
      <c r="R123" s="19">
        <v>10</v>
      </c>
      <c r="S123" s="19">
        <f t="shared" si="20"/>
        <v>100</v>
      </c>
      <c r="Y123" t="s">
        <v>60</v>
      </c>
      <c r="Z123" t="s">
        <v>60</v>
      </c>
      <c r="AA123" t="s">
        <v>60</v>
      </c>
      <c r="AB123" t="s">
        <v>90</v>
      </c>
      <c r="AC123" t="s">
        <v>60</v>
      </c>
      <c r="AD123" t="s">
        <v>90</v>
      </c>
      <c r="AE123" t="s">
        <v>60</v>
      </c>
      <c r="AF123" t="s">
        <v>60</v>
      </c>
      <c r="AG123" t="s">
        <v>122</v>
      </c>
      <c r="AH123" s="17" t="str">
        <f t="shared" si="15"/>
        <v xml:space="preserve">Sparta-997-44--3 Airship Upper Disk:                                            3/4 plywood 10      x 10                                                        Tools: Bandsaw Drill Press Stapler                                              </v>
      </c>
      <c r="AI123" s="3" t="s">
        <v>170</v>
      </c>
      <c r="AJ123" s="3"/>
      <c r="AK123" s="3">
        <f t="shared" si="22"/>
        <v>3</v>
      </c>
      <c r="AL123" s="3"/>
      <c r="AM123" s="14" t="str">
        <f t="shared" si="16"/>
        <v xml:space="preserve">2017 FIRST Steamworks Airship |  E. Frothingham, Spartan Robotics 997 ----------------------------------------------------------------------Part Sparta-997-44 Airship Upper Disk                                            ---------------------------------------------------------------------# 3 | Sc 1 in = 1 ft |  3/4 Ply 10      x 10                                     ----------------------------------------------------------------------Tools: Bandsaw Drill Press Stapler                                              </v>
      </c>
    </row>
    <row r="124" spans="3:39" ht="20" customHeight="1" thickBot="1" x14ac:dyDescent="0.25">
      <c r="C124" t="s">
        <v>23</v>
      </c>
      <c r="D124" t="s">
        <v>24</v>
      </c>
      <c r="F124" t="s">
        <v>100</v>
      </c>
      <c r="G124">
        <f t="shared" si="21"/>
        <v>45</v>
      </c>
      <c r="H124" t="str">
        <f t="shared" si="17"/>
        <v>Sparta-997-45--1</v>
      </c>
      <c r="I124">
        <v>3</v>
      </c>
      <c r="J124">
        <f t="shared" si="18"/>
        <v>1</v>
      </c>
      <c r="L124" t="s">
        <v>17</v>
      </c>
      <c r="O124" s="19">
        <f t="shared" si="19"/>
        <v>0</v>
      </c>
      <c r="Q124" s="19">
        <v>10</v>
      </c>
      <c r="R124" s="19">
        <v>10</v>
      </c>
      <c r="S124" s="19">
        <f t="shared" si="20"/>
        <v>100</v>
      </c>
      <c r="Y124" t="s">
        <v>60</v>
      </c>
      <c r="Z124" t="s">
        <v>60</v>
      </c>
      <c r="AA124" t="s">
        <v>60</v>
      </c>
      <c r="AB124" t="s">
        <v>90</v>
      </c>
      <c r="AC124" t="s">
        <v>60</v>
      </c>
      <c r="AD124" t="s">
        <v>90</v>
      </c>
      <c r="AE124" t="s">
        <v>60</v>
      </c>
      <c r="AF124" t="s">
        <v>60</v>
      </c>
      <c r="AG124" t="s">
        <v>122</v>
      </c>
      <c r="AH124" s="17" t="str">
        <f t="shared" si="15"/>
        <v xml:space="preserve">Sparta-997-45--1 Airship Lower Disk:                                            3/4 plywood 10      x 10                                                        Tools: Bandsaw Drill Press Stapler                                              </v>
      </c>
      <c r="AI124" s="3" t="s">
        <v>151</v>
      </c>
      <c r="AJ124" s="3"/>
      <c r="AK124" s="3">
        <f t="shared" si="22"/>
        <v>3</v>
      </c>
      <c r="AL124" s="3"/>
      <c r="AM124" s="14" t="str">
        <f t="shared" si="16"/>
        <v xml:space="preserve">2017 FIRST Steamworks Airship |  E. Frothingham, Spartan Robotics 997 ----------------------------------------------------------------------Part Sparta-997-45 Airship Lower Disk                                            ---------------------------------------------------------------------# 3 | Not to scale |  3/4 Ply 10      x 10                                       ----------------------------------------------------------------------Tools: Bandsaw Drill Press Stapler                                              </v>
      </c>
    </row>
    <row r="125" spans="3:39" ht="20" customHeight="1" thickBot="1" x14ac:dyDescent="0.25">
      <c r="C125" t="s">
        <v>23</v>
      </c>
      <c r="D125" t="s">
        <v>24</v>
      </c>
      <c r="F125" t="s">
        <v>100</v>
      </c>
      <c r="G125">
        <f t="shared" si="21"/>
        <v>45</v>
      </c>
      <c r="H125" t="str">
        <f t="shared" si="17"/>
        <v>Sparta-997-45--2</v>
      </c>
      <c r="J125">
        <f t="shared" si="18"/>
        <v>2</v>
      </c>
      <c r="L125" t="s">
        <v>17</v>
      </c>
      <c r="O125" s="19">
        <f t="shared" si="19"/>
        <v>0</v>
      </c>
      <c r="Q125" s="19">
        <v>10</v>
      </c>
      <c r="R125" s="19">
        <v>10</v>
      </c>
      <c r="S125" s="19">
        <f t="shared" si="20"/>
        <v>100</v>
      </c>
      <c r="U125" s="19">
        <v>0</v>
      </c>
      <c r="Y125" t="s">
        <v>60</v>
      </c>
      <c r="Z125" t="s">
        <v>60</v>
      </c>
      <c r="AA125" t="s">
        <v>60</v>
      </c>
      <c r="AB125" t="s">
        <v>90</v>
      </c>
      <c r="AC125" t="s">
        <v>60</v>
      </c>
      <c r="AD125" t="s">
        <v>90</v>
      </c>
      <c r="AE125" t="s">
        <v>60</v>
      </c>
      <c r="AF125" t="s">
        <v>60</v>
      </c>
      <c r="AG125" t="s">
        <v>122</v>
      </c>
      <c r="AH125" s="17" t="str">
        <f t="shared" si="15"/>
        <v xml:space="preserve">Sparta-997-45--2 Airship Lower Disk:                                            3/4 plywood 10      x 10                                                        Tools: Bandsaw Drill Press Stapler                                              </v>
      </c>
      <c r="AI125" s="3" t="s">
        <v>170</v>
      </c>
      <c r="AJ125" s="3"/>
      <c r="AK125" s="3">
        <f t="shared" si="22"/>
        <v>3</v>
      </c>
      <c r="AL125" s="3"/>
      <c r="AM125" s="14" t="str">
        <f t="shared" si="16"/>
        <v xml:space="preserve">2017 FIRST Steamworks Airship |  E. Frothingham, Spartan Robotics 997 ----------------------------------------------------------------------Part Sparta-997-45 Airship Lower Disk                                            ---------------------------------------------------------------------# 3 | Sc 1 in = 1 ft |  3/4 Ply 10      x 10                                     ----------------------------------------------------------------------Tools: Bandsaw Drill Press Stapler                                              </v>
      </c>
    </row>
    <row r="126" spans="3:39" ht="20" customHeight="1" thickBot="1" x14ac:dyDescent="0.25">
      <c r="C126" t="s">
        <v>23</v>
      </c>
      <c r="D126" t="s">
        <v>24</v>
      </c>
      <c r="F126" t="s">
        <v>100</v>
      </c>
      <c r="G126">
        <f t="shared" si="21"/>
        <v>45</v>
      </c>
      <c r="H126" t="str">
        <f t="shared" si="17"/>
        <v>Sparta-997-45--3</v>
      </c>
      <c r="J126">
        <f t="shared" si="18"/>
        <v>3</v>
      </c>
      <c r="L126" t="s">
        <v>17</v>
      </c>
      <c r="O126" s="19">
        <f t="shared" si="19"/>
        <v>0</v>
      </c>
      <c r="Q126" s="19">
        <v>10</v>
      </c>
      <c r="R126" s="19">
        <v>10</v>
      </c>
      <c r="S126" s="19">
        <f t="shared" si="20"/>
        <v>100</v>
      </c>
      <c r="U126" s="19">
        <v>0</v>
      </c>
      <c r="Y126" t="s">
        <v>60</v>
      </c>
      <c r="Z126" t="s">
        <v>60</v>
      </c>
      <c r="AA126" t="s">
        <v>60</v>
      </c>
      <c r="AB126" t="s">
        <v>90</v>
      </c>
      <c r="AC126" t="s">
        <v>60</v>
      </c>
      <c r="AD126" t="s">
        <v>90</v>
      </c>
      <c r="AE126" t="s">
        <v>60</v>
      </c>
      <c r="AF126" t="s">
        <v>60</v>
      </c>
      <c r="AG126" t="s">
        <v>122</v>
      </c>
      <c r="AH126" s="17" t="str">
        <f t="shared" si="15"/>
        <v xml:space="preserve">Sparta-997-45--3 Airship Lower Disk:                                            3/4 plywood 10      x 10                                                        Tools: Bandsaw Drill Press Stapler                                              </v>
      </c>
      <c r="AI126" s="3" t="s">
        <v>170</v>
      </c>
      <c r="AJ126" s="3"/>
      <c r="AK126" s="3">
        <f t="shared" si="22"/>
        <v>3</v>
      </c>
      <c r="AL126" s="3"/>
      <c r="AM126" s="14" t="str">
        <f t="shared" si="16"/>
        <v xml:space="preserve">2017 FIRST Steamworks Airship |  E. Frothingham, Spartan Robotics 997 ----------------------------------------------------------------------Part Sparta-997-45 Airship Lower Disk                                            ---------------------------------------------------------------------# 3 | Sc 1 in = 1 ft |  3/4 Ply 10      x 10                                     ----------------------------------------------------------------------Tools: Bandsaw Drill Press Stapler                                              </v>
      </c>
    </row>
    <row r="127" spans="3:39" ht="20" customHeight="1" thickBot="1" x14ac:dyDescent="0.25">
      <c r="C127" t="s">
        <v>23</v>
      </c>
      <c r="D127" t="s">
        <v>24</v>
      </c>
      <c r="F127" t="s">
        <v>165</v>
      </c>
      <c r="G127">
        <f t="shared" si="21"/>
        <v>46</v>
      </c>
      <c r="H127" t="str">
        <f t="shared" si="17"/>
        <v>Sparta-997-46--1</v>
      </c>
      <c r="I127">
        <v>6</v>
      </c>
      <c r="J127">
        <f t="shared" si="18"/>
        <v>1</v>
      </c>
      <c r="L127" t="s">
        <v>61</v>
      </c>
      <c r="O127" s="19">
        <f t="shared" si="19"/>
        <v>0</v>
      </c>
      <c r="S127" s="19">
        <f t="shared" si="20"/>
        <v>0</v>
      </c>
      <c r="U127" s="19">
        <v>0</v>
      </c>
      <c r="W127" t="s">
        <v>140</v>
      </c>
      <c r="Y127" t="s">
        <v>60</v>
      </c>
      <c r="Z127" t="s">
        <v>60</v>
      </c>
      <c r="AA127" t="s">
        <v>60</v>
      </c>
      <c r="AC127" t="s">
        <v>60</v>
      </c>
      <c r="AE127" t="s">
        <v>60</v>
      </c>
      <c r="AF127" t="s">
        <v>60</v>
      </c>
      <c r="AH127" s="17" t="str">
        <f t="shared" si="15"/>
        <v>Sparta-997-46--1 Airship Disc Dowel:                                            Tools:                                                                          3/4 dowels, 2 3/4 inches each</v>
      </c>
      <c r="AI127" s="3" t="s">
        <v>151</v>
      </c>
      <c r="AJ127" s="3"/>
      <c r="AK127" s="3">
        <f t="shared" si="22"/>
        <v>6</v>
      </c>
      <c r="AL127" s="3"/>
      <c r="AM127" s="14" t="str">
        <f t="shared" si="16"/>
        <v xml:space="preserve">2017 FIRST Steamworks Airship |  E. Frothingham, Spartan Robotics 997 ----------------------------------------------------------------------Part Sparta-997-46 Airship Disc Dowel                                            ---------------------------------------------------------------------# 6 | Not to scale |                                    ----------------------------------------------------------------------Tools:                                                                          </v>
      </c>
    </row>
    <row r="128" spans="3:39" ht="20" customHeight="1" thickBot="1" x14ac:dyDescent="0.25">
      <c r="C128" t="s">
        <v>23</v>
      </c>
      <c r="D128" t="s">
        <v>24</v>
      </c>
      <c r="F128" t="s">
        <v>141</v>
      </c>
      <c r="G128">
        <f t="shared" si="21"/>
        <v>47</v>
      </c>
      <c r="H128" t="str">
        <f t="shared" si="17"/>
        <v>Sparta-997-47--1</v>
      </c>
      <c r="I128">
        <v>3</v>
      </c>
      <c r="J128">
        <f t="shared" si="18"/>
        <v>1</v>
      </c>
      <c r="L128" t="s">
        <v>61</v>
      </c>
      <c r="O128" s="19">
        <f t="shared" si="19"/>
        <v>0</v>
      </c>
      <c r="S128" s="19">
        <f t="shared" si="20"/>
        <v>0</v>
      </c>
      <c r="U128" s="19">
        <v>0</v>
      </c>
      <c r="W128" t="s">
        <v>142</v>
      </c>
      <c r="Y128" t="s">
        <v>60</v>
      </c>
      <c r="Z128" t="s">
        <v>60</v>
      </c>
      <c r="AA128" t="s">
        <v>60</v>
      </c>
      <c r="AC128" t="s">
        <v>60</v>
      </c>
      <c r="AE128" t="s">
        <v>60</v>
      </c>
      <c r="AF128" t="s">
        <v>60</v>
      </c>
      <c r="AH128" s="17" t="str">
        <f t="shared" si="15"/>
        <v>Sparta-997-47--1 Airship Switches:                                              Tools:                                                                          Switches to register disc movement</v>
      </c>
      <c r="AI128" s="3" t="s">
        <v>151</v>
      </c>
      <c r="AJ128" s="3" t="s">
        <v>90</v>
      </c>
      <c r="AK128" s="3">
        <f t="shared" si="22"/>
        <v>3</v>
      </c>
      <c r="AL128" s="3"/>
      <c r="AM128" s="14" t="str">
        <f t="shared" si="16"/>
        <v xml:space="preserve">Part Sparta-997-47 Airship Switches                                              ---------------------------------------------------------------------# 3 | Not to scale |                                    ----------------------------------------------------------------------Tools:                                                                          </v>
      </c>
    </row>
    <row r="129" spans="3:39" ht="20" customHeight="1" thickBot="1" x14ac:dyDescent="0.25">
      <c r="C129" t="s">
        <v>23</v>
      </c>
      <c r="D129" t="s">
        <v>24</v>
      </c>
      <c r="F129" t="s">
        <v>109</v>
      </c>
      <c r="G129">
        <f t="shared" si="21"/>
        <v>48</v>
      </c>
      <c r="H129" t="str">
        <f t="shared" si="17"/>
        <v>Sparta-997-48--1</v>
      </c>
      <c r="I129">
        <v>3</v>
      </c>
      <c r="J129">
        <f t="shared" si="18"/>
        <v>1</v>
      </c>
      <c r="L129" t="s">
        <v>61</v>
      </c>
      <c r="M129" s="19">
        <v>0</v>
      </c>
      <c r="N129" s="19">
        <v>0</v>
      </c>
      <c r="O129" s="19">
        <f t="shared" si="19"/>
        <v>0</v>
      </c>
      <c r="S129" s="19">
        <f t="shared" si="20"/>
        <v>0</v>
      </c>
      <c r="U129" s="19">
        <v>0</v>
      </c>
      <c r="W129" t="s">
        <v>110</v>
      </c>
      <c r="Y129" t="s">
        <v>60</v>
      </c>
      <c r="Z129" t="s">
        <v>60</v>
      </c>
      <c r="AA129" t="s">
        <v>60</v>
      </c>
      <c r="AC129" t="s">
        <v>60</v>
      </c>
      <c r="AE129" t="s">
        <v>60</v>
      </c>
      <c r="AF129" t="s">
        <v>60</v>
      </c>
      <c r="AG129" t="s">
        <v>60</v>
      </c>
      <c r="AH129" s="17" t="str">
        <f t="shared" si="15"/>
        <v>Sparta-997-48--1 Airship Lights / bells / sirens:                               Tools:                                                                          Whatever a roboticist prefers</v>
      </c>
      <c r="AI129" s="3" t="s">
        <v>170</v>
      </c>
      <c r="AJ129" s="3"/>
      <c r="AK129" s="3">
        <f t="shared" si="22"/>
        <v>3</v>
      </c>
      <c r="AL129" s="3"/>
      <c r="AM129" s="14" t="str">
        <f t="shared" si="16"/>
        <v xml:space="preserve">2017 FIRST Steamworks Airship |  E. Frothingham, Spartan Robotics 997 ----------------------------------------------------------------------Part Sparta-997-48 Airship Lights / bells / sirens                               ---------------------------------------------------------------------# 3 | Sc 1 in = 1 ft |                                    ----------------------------------------------------------------------Tools:                                                                          </v>
      </c>
    </row>
    <row r="130" spans="3:39" ht="20" customHeight="1" thickBot="1" x14ac:dyDescent="0.25">
      <c r="C130" t="s">
        <v>23</v>
      </c>
      <c r="D130" t="s">
        <v>24</v>
      </c>
      <c r="F130" t="s">
        <v>101</v>
      </c>
      <c r="G130">
        <f t="shared" si="21"/>
        <v>49</v>
      </c>
      <c r="H130" t="str">
        <f t="shared" si="17"/>
        <v>Sparta-997-49--1</v>
      </c>
      <c r="I130">
        <v>1</v>
      </c>
      <c r="J130">
        <f t="shared" si="18"/>
        <v>1</v>
      </c>
      <c r="L130" t="s">
        <v>61</v>
      </c>
      <c r="O130" s="19">
        <f t="shared" si="19"/>
        <v>0</v>
      </c>
      <c r="S130" s="19">
        <f t="shared" si="20"/>
        <v>0</v>
      </c>
      <c r="W130" t="s">
        <v>166</v>
      </c>
      <c r="Y130" t="s">
        <v>60</v>
      </c>
      <c r="Z130" t="s">
        <v>60</v>
      </c>
      <c r="AA130" t="s">
        <v>60</v>
      </c>
      <c r="AC130" t="s">
        <v>60</v>
      </c>
      <c r="AE130" t="s">
        <v>60</v>
      </c>
      <c r="AF130" t="s">
        <v>60</v>
      </c>
      <c r="AG130" t="s">
        <v>60</v>
      </c>
      <c r="AH130" s="17" t="str">
        <f t="shared" si="15"/>
        <v>Sparta-997-49--1 Airship Foam:                                                  Tools:                                                                          1 1/2 inch thick foam - or build up from thinner foam</v>
      </c>
      <c r="AI130" s="3" t="s">
        <v>170</v>
      </c>
      <c r="AJ130" s="3"/>
      <c r="AK130" s="3">
        <f t="shared" si="22"/>
        <v>1</v>
      </c>
      <c r="AL130" s="3"/>
      <c r="AM130" s="14" t="str">
        <f t="shared" si="16"/>
        <v xml:space="preserve">2017 FIRST Steamworks Airship |  E. Frothingham, Spartan Robotics 997 ----------------------------------------------------------------------Part Sparta-997-49 Airship Foam          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31" spans="3:39" ht="20" customHeight="1" thickBot="1" x14ac:dyDescent="0.25">
      <c r="C131" t="s">
        <v>23</v>
      </c>
      <c r="D131" t="s">
        <v>24</v>
      </c>
      <c r="F131" t="s">
        <v>102</v>
      </c>
      <c r="G131">
        <f t="shared" si="21"/>
        <v>50</v>
      </c>
      <c r="H131" t="str">
        <f t="shared" si="17"/>
        <v>Sparta-997-50--1</v>
      </c>
      <c r="I131">
        <v>1</v>
      </c>
      <c r="J131">
        <f t="shared" si="18"/>
        <v>1</v>
      </c>
      <c r="L131" t="s">
        <v>61</v>
      </c>
      <c r="O131" s="19">
        <f t="shared" si="19"/>
        <v>0</v>
      </c>
      <c r="Q131" s="19">
        <v>0</v>
      </c>
      <c r="R131" s="19">
        <v>0</v>
      </c>
      <c r="S131" s="19">
        <f t="shared" si="20"/>
        <v>0</v>
      </c>
      <c r="W131" t="s">
        <v>103</v>
      </c>
      <c r="Y131" t="s">
        <v>60</v>
      </c>
      <c r="Z131" t="s">
        <v>60</v>
      </c>
      <c r="AA131" t="s">
        <v>60</v>
      </c>
      <c r="AB131" t="s">
        <v>60</v>
      </c>
      <c r="AC131" t="s">
        <v>60</v>
      </c>
      <c r="AD131" t="s">
        <v>60</v>
      </c>
      <c r="AE131" t="s">
        <v>60</v>
      </c>
      <c r="AF131" t="s">
        <v>60</v>
      </c>
      <c r="AG131" t="s">
        <v>60</v>
      </c>
      <c r="AH131" s="17" t="str">
        <f t="shared" si="15"/>
        <v>Sparta-997-50--1 Airship Spray Adhesive:                                        Tools:                                                                          Also used for rotor</v>
      </c>
      <c r="AI131" s="3" t="s">
        <v>170</v>
      </c>
      <c r="AJ131" s="3"/>
      <c r="AK131" s="3">
        <f t="shared" si="22"/>
        <v>1</v>
      </c>
      <c r="AL131" s="3"/>
      <c r="AM131" s="14" t="str">
        <f t="shared" si="16"/>
        <v xml:space="preserve">2017 FIRST Steamworks Airship |  E. Frothingham, Spartan Robotics 997 ----------------------------------------------------------------------Part Sparta-997-50 Airship Spray Adhesive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32" spans="3:39" ht="20" customHeight="1" thickBot="1" x14ac:dyDescent="0.25">
      <c r="C132" t="s">
        <v>23</v>
      </c>
      <c r="D132" t="s">
        <v>24</v>
      </c>
      <c r="F132" t="s">
        <v>147</v>
      </c>
      <c r="G132">
        <f t="shared" si="21"/>
        <v>51</v>
      </c>
      <c r="H132" t="str">
        <f t="shared" si="17"/>
        <v>Sparta-997-51--1</v>
      </c>
      <c r="I132">
        <v>3</v>
      </c>
      <c r="J132">
        <f t="shared" si="18"/>
        <v>1</v>
      </c>
      <c r="L132" t="s">
        <v>59</v>
      </c>
      <c r="O132" s="19">
        <f t="shared" si="19"/>
        <v>0</v>
      </c>
      <c r="Q132" s="19">
        <v>0</v>
      </c>
      <c r="R132" s="19">
        <v>0</v>
      </c>
      <c r="S132" s="19">
        <f t="shared" si="20"/>
        <v>0</v>
      </c>
      <c r="U132" s="19">
        <v>17.25</v>
      </c>
      <c r="Y132" t="s">
        <v>90</v>
      </c>
      <c r="Z132" t="s">
        <v>60</v>
      </c>
      <c r="AA132" t="s">
        <v>60</v>
      </c>
      <c r="AB132" t="s">
        <v>60</v>
      </c>
      <c r="AC132" t="s">
        <v>60</v>
      </c>
      <c r="AD132" t="s">
        <v>60</v>
      </c>
      <c r="AE132" t="s">
        <v>60</v>
      </c>
      <c r="AF132" t="s">
        <v>60</v>
      </c>
      <c r="AG132" t="s">
        <v>60</v>
      </c>
      <c r="AH132" s="17" t="str">
        <f t="shared" si="15"/>
        <v xml:space="preserve">Sparta-997-51--1 Airship Davit Brace:                                           2x4 board, 17 1/4  long                                                         Tools: Chopsaw                                                                  </v>
      </c>
      <c r="AI132" s="3" t="s">
        <v>170</v>
      </c>
      <c r="AJ132" s="3"/>
      <c r="AK132" s="3">
        <f t="shared" si="22"/>
        <v>3</v>
      </c>
      <c r="AL132" s="3"/>
      <c r="AM132" s="14" t="str">
        <f t="shared" si="16"/>
        <v xml:space="preserve">2017 FIRST Steamworks Airship |  E. Frothingham, Spartan Robotics 997 ----------------------------------------------------------------------Part Sparta-997-51 Airship Davit Brace                                           ---------------------------------------------------------------------# 3 | Sc 1 in = 1 ft |  2x4 board 17 1/4  long                                  ----------------------------------------------------------------------Tools: Chopsaw                                                                  </v>
      </c>
    </row>
    <row r="133" spans="3:39" ht="20" customHeight="1" thickBot="1" x14ac:dyDescent="0.25">
      <c r="C133" t="s">
        <v>23</v>
      </c>
      <c r="D133" t="s">
        <v>24</v>
      </c>
      <c r="F133" t="s">
        <v>147</v>
      </c>
      <c r="G133">
        <f t="shared" si="21"/>
        <v>51</v>
      </c>
      <c r="H133" t="str">
        <f t="shared" si="17"/>
        <v>Sparta-997-51--2</v>
      </c>
      <c r="J133">
        <f t="shared" si="18"/>
        <v>2</v>
      </c>
      <c r="L133" t="s">
        <v>59</v>
      </c>
      <c r="O133" s="19">
        <f t="shared" si="19"/>
        <v>0</v>
      </c>
      <c r="Q133" s="19">
        <v>0</v>
      </c>
      <c r="R133" s="19">
        <v>0</v>
      </c>
      <c r="S133" s="19">
        <f t="shared" si="20"/>
        <v>0</v>
      </c>
      <c r="U133" s="19">
        <v>17.25</v>
      </c>
      <c r="Y133" t="s">
        <v>90</v>
      </c>
      <c r="Z133" t="s">
        <v>60</v>
      </c>
      <c r="AA133" t="s">
        <v>60</v>
      </c>
      <c r="AB133" t="s">
        <v>60</v>
      </c>
      <c r="AC133" t="s">
        <v>60</v>
      </c>
      <c r="AD133" t="s">
        <v>60</v>
      </c>
      <c r="AE133" t="s">
        <v>60</v>
      </c>
      <c r="AF133" t="s">
        <v>60</v>
      </c>
      <c r="AG133" t="s">
        <v>60</v>
      </c>
      <c r="AH133" s="17" t="str">
        <f t="shared" si="15"/>
        <v xml:space="preserve">Sparta-997-51--2 Airship Davit Brace:                                           2x4 board, 17 1/4  long                                                         Tools: Chopsaw                                                                  </v>
      </c>
      <c r="AI133" s="3" t="s">
        <v>170</v>
      </c>
      <c r="AJ133" s="3"/>
      <c r="AK133" s="3">
        <f t="shared" si="22"/>
        <v>3</v>
      </c>
      <c r="AL133" s="3"/>
      <c r="AM133" s="14" t="str">
        <f t="shared" si="16"/>
        <v xml:space="preserve">2017 FIRST Steamworks Airship |  E. Frothingham, Spartan Robotics 997 ----------------------------------------------------------------------Part Sparta-997-51 Airship Davit Brace                                           ---------------------------------------------------------------------# 3 | Sc 1 in = 1 ft |  2x4 board 17 1/4  long                                  ----------------------------------------------------------------------Tools: Chopsaw                                                                  </v>
      </c>
    </row>
    <row r="134" spans="3:39" ht="20" customHeight="1" thickBot="1" x14ac:dyDescent="0.25">
      <c r="C134" t="s">
        <v>23</v>
      </c>
      <c r="D134" t="s">
        <v>24</v>
      </c>
      <c r="F134" t="s">
        <v>147</v>
      </c>
      <c r="G134">
        <f t="shared" si="21"/>
        <v>52</v>
      </c>
      <c r="H134" t="str">
        <f t="shared" si="17"/>
        <v>Sparta-997-52--1</v>
      </c>
      <c r="I134">
        <v>3</v>
      </c>
      <c r="J134">
        <f t="shared" si="18"/>
        <v>1</v>
      </c>
      <c r="L134" t="s">
        <v>59</v>
      </c>
      <c r="O134" s="19">
        <f t="shared" si="19"/>
        <v>0</v>
      </c>
      <c r="Q134" s="19">
        <v>0</v>
      </c>
      <c r="R134" s="19">
        <v>0</v>
      </c>
      <c r="S134" s="19">
        <f t="shared" si="20"/>
        <v>0</v>
      </c>
      <c r="U134" s="19">
        <v>17.25</v>
      </c>
      <c r="Y134" t="s">
        <v>90</v>
      </c>
      <c r="Z134" t="s">
        <v>60</v>
      </c>
      <c r="AA134" t="s">
        <v>60</v>
      </c>
      <c r="AB134" t="s">
        <v>60</v>
      </c>
      <c r="AC134" t="s">
        <v>60</v>
      </c>
      <c r="AD134" t="s">
        <v>60</v>
      </c>
      <c r="AE134" t="s">
        <v>60</v>
      </c>
      <c r="AF134" t="s">
        <v>60</v>
      </c>
      <c r="AG134" t="s">
        <v>60</v>
      </c>
      <c r="AH134" s="17" t="str">
        <f t="shared" si="15"/>
        <v xml:space="preserve">Sparta-997-52--1 Airship Davit Brace:                                           2x4 board, 17 1/4  long                                                         Tools: Chopsaw                                                                  </v>
      </c>
      <c r="AI134" s="3" t="s">
        <v>170</v>
      </c>
      <c r="AJ134" s="3"/>
      <c r="AK134" s="3">
        <f t="shared" si="22"/>
        <v>3</v>
      </c>
      <c r="AL134" s="3"/>
      <c r="AM134" s="14" t="str">
        <f t="shared" si="16"/>
        <v xml:space="preserve">2017 FIRST Steamworks Airship |  E. Frothingham, Spartan Robotics 997 ----------------------------------------------------------------------Part Sparta-997-52 Airship Davit Brace                                           ---------------------------------------------------------------------# 3 | Sc 1 in = 1 ft |  2x4 board 17 1/4  long                                  ----------------------------------------------------------------------Tools: Chopsaw                                                                  </v>
      </c>
    </row>
    <row r="135" spans="3:39" ht="20" customHeight="1" thickBot="1" x14ac:dyDescent="0.25">
      <c r="C135" t="s">
        <v>23</v>
      </c>
      <c r="D135" t="s">
        <v>24</v>
      </c>
      <c r="F135" t="s">
        <v>148</v>
      </c>
      <c r="G135">
        <f t="shared" si="21"/>
        <v>53</v>
      </c>
      <c r="H135" t="str">
        <f t="shared" si="17"/>
        <v>Sparta-997-53--1</v>
      </c>
      <c r="I135">
        <v>3</v>
      </c>
      <c r="J135">
        <f t="shared" si="18"/>
        <v>1</v>
      </c>
      <c r="L135" t="s">
        <v>17</v>
      </c>
      <c r="O135" s="19">
        <f t="shared" si="19"/>
        <v>0</v>
      </c>
      <c r="Q135" s="19">
        <v>1.5</v>
      </c>
      <c r="R135" s="19">
        <v>20.125</v>
      </c>
      <c r="S135" s="19">
        <f t="shared" si="20"/>
        <v>30.1875</v>
      </c>
      <c r="Z135" t="s">
        <v>90</v>
      </c>
      <c r="AA135" t="s">
        <v>90</v>
      </c>
      <c r="AB135" t="s">
        <v>60</v>
      </c>
      <c r="AC135" t="s">
        <v>60</v>
      </c>
      <c r="AD135" t="s">
        <v>60</v>
      </c>
      <c r="AE135" t="s">
        <v>60</v>
      </c>
      <c r="AF135" t="s">
        <v>60</v>
      </c>
      <c r="AG135" t="s">
        <v>60</v>
      </c>
      <c r="AH135" s="17" t="str">
        <f t="shared" si="15"/>
        <v xml:space="preserve">Sparta-997-53--1 Airship Davit Brace Extender:                                  3/4 plywood 1 1/2  x 20 1/8                                                     Tools: Table Saw (Rip) Table Saw (Crosscut)                                     </v>
      </c>
      <c r="AI135" s="3" t="s">
        <v>170</v>
      </c>
      <c r="AJ135" s="3" t="s">
        <v>90</v>
      </c>
      <c r="AK135" s="3">
        <f t="shared" si="22"/>
        <v>3</v>
      </c>
      <c r="AL135" s="3"/>
      <c r="AM135" s="14" t="str">
        <f t="shared" si="16"/>
        <v xml:space="preserve">Part Sparta-997-53 Airship Davit Brace Extender                                  ---------------------------------------------------------------------# 3 | Sc 1 in = 1 ft |  3/4 Ply 1 1/2  x 20 1/8                                  ----------------------------------------------------------------------Tools: Table Saw (Rip) Table Saw (Crosscut)                                     </v>
      </c>
    </row>
    <row r="136" spans="3:39" ht="20" customHeight="1" thickBot="1" x14ac:dyDescent="0.25">
      <c r="C136" t="s">
        <v>23</v>
      </c>
      <c r="D136" t="s">
        <v>24</v>
      </c>
      <c r="F136" t="s">
        <v>148</v>
      </c>
      <c r="G136">
        <f t="shared" si="21"/>
        <v>53</v>
      </c>
      <c r="H136" t="str">
        <f t="shared" si="17"/>
        <v>Sparta-997-53--2</v>
      </c>
      <c r="J136">
        <f t="shared" si="18"/>
        <v>2</v>
      </c>
      <c r="L136" t="s">
        <v>17</v>
      </c>
      <c r="O136" s="19">
        <f t="shared" si="19"/>
        <v>0</v>
      </c>
      <c r="Q136" s="19">
        <v>1.5</v>
      </c>
      <c r="R136" s="19">
        <v>20.125</v>
      </c>
      <c r="S136" s="19">
        <f t="shared" si="20"/>
        <v>30.1875</v>
      </c>
      <c r="Z136" t="s">
        <v>90</v>
      </c>
      <c r="AA136" t="s">
        <v>90</v>
      </c>
      <c r="AB136" t="s">
        <v>60</v>
      </c>
      <c r="AC136" t="s">
        <v>60</v>
      </c>
      <c r="AD136" t="s">
        <v>60</v>
      </c>
      <c r="AE136" t="s">
        <v>60</v>
      </c>
      <c r="AF136" t="s">
        <v>60</v>
      </c>
      <c r="AG136" t="s">
        <v>60</v>
      </c>
      <c r="AH136" s="17" t="str">
        <f t="shared" si="15"/>
        <v xml:space="preserve">Sparta-997-53--2 Airship Davit Brace Extender:                                  3/4 plywood 1 1/2  x 20 1/8                                                     Tools: Table Saw (Rip) Table Saw (Crosscut)                                     </v>
      </c>
      <c r="AI136" s="3" t="s">
        <v>170</v>
      </c>
      <c r="AJ136" s="3"/>
      <c r="AK136" s="3">
        <f t="shared" si="22"/>
        <v>3</v>
      </c>
      <c r="AL136" s="3"/>
      <c r="AM136" s="14" t="str">
        <f t="shared" si="16"/>
        <v xml:space="preserve">2017 FIRST Steamworks Airship |  E. Frothingham, Spartan Robotics 997 ----------------------------------------------------------------------Part Sparta-997-53 Airship Davit Brace Extender                                  ---------------------------------------------------------------------# 3 | Sc 1 in = 1 ft |  3/4 Ply 1 1/2  x 20 1/8                                  ----------------------------------------------------------------------Tools: Table Saw (Rip) Table Saw (Crosscut)                                     </v>
      </c>
    </row>
    <row r="137" spans="3:39" ht="20" customHeight="1" thickBot="1" x14ac:dyDescent="0.25">
      <c r="C137" t="s">
        <v>23</v>
      </c>
      <c r="D137" t="s">
        <v>24</v>
      </c>
      <c r="F137" t="s">
        <v>148</v>
      </c>
      <c r="G137">
        <f t="shared" si="21"/>
        <v>53</v>
      </c>
      <c r="H137" t="str">
        <f t="shared" si="17"/>
        <v>Sparta-997-53--3</v>
      </c>
      <c r="J137">
        <f t="shared" si="18"/>
        <v>3</v>
      </c>
      <c r="L137" t="s">
        <v>17</v>
      </c>
      <c r="M137" s="19">
        <v>0</v>
      </c>
      <c r="N137" s="19">
        <v>0</v>
      </c>
      <c r="O137" s="19">
        <f t="shared" si="19"/>
        <v>0</v>
      </c>
      <c r="Q137" s="19">
        <v>1.5</v>
      </c>
      <c r="R137" s="19">
        <v>20.125</v>
      </c>
      <c r="S137" s="19">
        <f t="shared" si="20"/>
        <v>30.1875</v>
      </c>
      <c r="Y137" t="s">
        <v>60</v>
      </c>
      <c r="Z137" t="s">
        <v>90</v>
      </c>
      <c r="AA137" t="s">
        <v>90</v>
      </c>
      <c r="AB137" t="s">
        <v>60</v>
      </c>
      <c r="AC137" t="s">
        <v>60</v>
      </c>
      <c r="AD137" t="s">
        <v>60</v>
      </c>
      <c r="AE137" t="s">
        <v>60</v>
      </c>
      <c r="AF137" t="s">
        <v>60</v>
      </c>
      <c r="AG137" t="s">
        <v>60</v>
      </c>
      <c r="AH137" s="17" t="str">
        <f t="shared" si="15"/>
        <v xml:space="preserve">Sparta-997-53--3 Airship Davit Brace Extender:                                  3/4 plywood 1 1/2  x 20 1/8                                                     Tools: Table Saw (Rip) Table Saw (Crosscut)                                     </v>
      </c>
      <c r="AI137" s="3" t="s">
        <v>170</v>
      </c>
      <c r="AJ137" s="3"/>
      <c r="AK137" s="3">
        <f t="shared" si="22"/>
        <v>3</v>
      </c>
      <c r="AL137" s="3"/>
      <c r="AM137" s="14" t="str">
        <f t="shared" si="16"/>
        <v xml:space="preserve">2017 FIRST Steamworks Airship |  E. Frothingham, Spartan Robotics 997 ----------------------------------------------------------------------Part Sparta-997-53 Airship Davit Brace Extender                                  ---------------------------------------------------------------------# 3 | Sc 1 in = 1 ft |  3/4 Ply 1 1/2  x 20 1/8                                  ----------------------------------------------------------------------Tools: Table Saw (Rip) Table Saw (Crosscut)                                     </v>
      </c>
    </row>
    <row r="138" spans="3:39" ht="20" customHeight="1" thickBot="1" x14ac:dyDescent="0.25">
      <c r="C138" t="s">
        <v>23</v>
      </c>
      <c r="D138" t="s">
        <v>24</v>
      </c>
      <c r="F138" t="s">
        <v>149</v>
      </c>
      <c r="G138">
        <f t="shared" si="21"/>
        <v>54</v>
      </c>
      <c r="H138" t="str">
        <f t="shared" si="17"/>
        <v>Sparta-997-54--1</v>
      </c>
      <c r="I138">
        <v>6</v>
      </c>
      <c r="J138">
        <f t="shared" si="18"/>
        <v>1</v>
      </c>
      <c r="L138" t="s">
        <v>59</v>
      </c>
      <c r="M138" s="19">
        <v>0</v>
      </c>
      <c r="N138" s="19">
        <v>0</v>
      </c>
      <c r="O138" s="19">
        <f t="shared" si="19"/>
        <v>0</v>
      </c>
      <c r="S138" s="19">
        <f t="shared" si="20"/>
        <v>0</v>
      </c>
      <c r="U138" s="19">
        <v>12</v>
      </c>
      <c r="Y138" t="s">
        <v>90</v>
      </c>
      <c r="AC138" t="s">
        <v>60</v>
      </c>
      <c r="AD138" t="s">
        <v>60</v>
      </c>
      <c r="AE138" t="s">
        <v>60</v>
      </c>
      <c r="AF138" t="s">
        <v>60</v>
      </c>
      <c r="AG138" t="s">
        <v>60</v>
      </c>
      <c r="AH138" s="17" t="str">
        <f t="shared" si="15"/>
        <v xml:space="preserve">Sparta-997-54--1 Airship Davit Upper Bracket:                                   2x4 board, 12      long                                                         Tools: Chopsaw                                                                  </v>
      </c>
      <c r="AI138" s="3" t="s">
        <v>170</v>
      </c>
      <c r="AJ138" s="3"/>
      <c r="AK138" s="3">
        <f t="shared" si="22"/>
        <v>6</v>
      </c>
      <c r="AL138" s="3"/>
      <c r="AM138" s="14" t="str">
        <f t="shared" si="16"/>
        <v xml:space="preserve">2017 FIRST Steamworks Airship |  E. Frothingham, Spartan Robotics 997 ----------------------------------------------------------------------Part Sparta-997-54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39" spans="3:39" ht="20" customHeight="1" thickBot="1" x14ac:dyDescent="0.25">
      <c r="C139" t="s">
        <v>23</v>
      </c>
      <c r="D139" t="s">
        <v>24</v>
      </c>
      <c r="F139" t="s">
        <v>149</v>
      </c>
      <c r="G139">
        <f t="shared" si="21"/>
        <v>54</v>
      </c>
      <c r="H139" t="str">
        <f t="shared" si="17"/>
        <v>Sparta-997-54--2</v>
      </c>
      <c r="J139">
        <f t="shared" si="18"/>
        <v>2</v>
      </c>
      <c r="L139" t="s">
        <v>59</v>
      </c>
      <c r="M139" s="19">
        <v>0</v>
      </c>
      <c r="N139" s="19">
        <v>0</v>
      </c>
      <c r="O139" s="19">
        <f t="shared" si="19"/>
        <v>0</v>
      </c>
      <c r="S139" s="19">
        <f t="shared" si="20"/>
        <v>0</v>
      </c>
      <c r="U139" s="19">
        <v>12</v>
      </c>
      <c r="Y139" t="s">
        <v>90</v>
      </c>
      <c r="Z139" t="s">
        <v>60</v>
      </c>
      <c r="AA139" t="s">
        <v>60</v>
      </c>
      <c r="AC139" t="s">
        <v>60</v>
      </c>
      <c r="AD139" t="s">
        <v>60</v>
      </c>
      <c r="AE139" t="s">
        <v>60</v>
      </c>
      <c r="AF139" t="s">
        <v>60</v>
      </c>
      <c r="AG139" t="s">
        <v>60</v>
      </c>
      <c r="AH139" s="17" t="str">
        <f t="shared" si="15"/>
        <v xml:space="preserve">Sparta-997-54--2 Airship Davit Upper Bracket:                                   2x4 board, 12      long                                                         Tools: Chopsaw                                                                  </v>
      </c>
      <c r="AI139" s="3" t="s">
        <v>170</v>
      </c>
      <c r="AJ139" s="3"/>
      <c r="AK139" s="3">
        <f t="shared" si="22"/>
        <v>6</v>
      </c>
      <c r="AL139" s="3"/>
      <c r="AM139" s="14" t="str">
        <f t="shared" si="16"/>
        <v xml:space="preserve">2017 FIRST Steamworks Airship |  E. Frothingham, Spartan Robotics 997 ----------------------------------------------------------------------Part Sparta-997-54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40" spans="3:39" ht="20" customHeight="1" thickBot="1" x14ac:dyDescent="0.25">
      <c r="C140" t="s">
        <v>23</v>
      </c>
      <c r="D140" t="s">
        <v>24</v>
      </c>
      <c r="F140" t="s">
        <v>149</v>
      </c>
      <c r="G140">
        <f t="shared" si="21"/>
        <v>54</v>
      </c>
      <c r="H140" t="str">
        <f t="shared" si="17"/>
        <v>Sparta-997-54--3</v>
      </c>
      <c r="J140">
        <f t="shared" si="18"/>
        <v>3</v>
      </c>
      <c r="L140" t="s">
        <v>59</v>
      </c>
      <c r="M140" s="19">
        <v>0</v>
      </c>
      <c r="N140" s="19">
        <v>0</v>
      </c>
      <c r="O140" s="19">
        <f t="shared" si="19"/>
        <v>0</v>
      </c>
      <c r="S140" s="19">
        <f t="shared" si="20"/>
        <v>0</v>
      </c>
      <c r="U140" s="19">
        <v>12</v>
      </c>
      <c r="Y140" t="s">
        <v>90</v>
      </c>
      <c r="Z140" t="s">
        <v>60</v>
      </c>
      <c r="AA140" t="s">
        <v>60</v>
      </c>
      <c r="AC140" t="s">
        <v>60</v>
      </c>
      <c r="AD140" t="s">
        <v>60</v>
      </c>
      <c r="AE140" t="s">
        <v>60</v>
      </c>
      <c r="AF140" t="s">
        <v>60</v>
      </c>
      <c r="AG140" t="s">
        <v>60</v>
      </c>
      <c r="AH140" s="17" t="str">
        <f t="shared" si="15"/>
        <v xml:space="preserve">Sparta-997-54--3 Airship Davit Upper Bracket:                                   2x4 board, 12      long                                                         Tools: Chopsaw                                                                  </v>
      </c>
      <c r="AI140" s="3" t="s">
        <v>170</v>
      </c>
      <c r="AJ140" s="3"/>
      <c r="AK140" s="3">
        <f t="shared" si="22"/>
        <v>6</v>
      </c>
      <c r="AL140" s="3"/>
      <c r="AM140" s="14" t="str">
        <f t="shared" si="16"/>
        <v xml:space="preserve">2017 FIRST Steamworks Airship |  E. Frothingham, Spartan Robotics 997 ----------------------------------------------------------------------Part Sparta-997-54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41" spans="3:39" ht="20" customHeight="1" thickBot="1" x14ac:dyDescent="0.25">
      <c r="C141" t="s">
        <v>23</v>
      </c>
      <c r="D141" t="s">
        <v>24</v>
      </c>
      <c r="F141" t="s">
        <v>149</v>
      </c>
      <c r="G141">
        <f t="shared" si="21"/>
        <v>54</v>
      </c>
      <c r="H141" t="str">
        <f t="shared" si="17"/>
        <v>Sparta-997-54--4</v>
      </c>
      <c r="J141">
        <f t="shared" si="18"/>
        <v>4</v>
      </c>
      <c r="L141" t="s">
        <v>59</v>
      </c>
      <c r="M141" s="19">
        <v>0</v>
      </c>
      <c r="N141" s="19">
        <v>0</v>
      </c>
      <c r="O141" s="19">
        <f t="shared" si="19"/>
        <v>0</v>
      </c>
      <c r="S141" s="19">
        <f t="shared" si="20"/>
        <v>0</v>
      </c>
      <c r="U141" s="19">
        <v>12</v>
      </c>
      <c r="Y141" t="s">
        <v>90</v>
      </c>
      <c r="Z141" t="s">
        <v>60</v>
      </c>
      <c r="AA141" t="s">
        <v>60</v>
      </c>
      <c r="AC141" t="s">
        <v>60</v>
      </c>
      <c r="AD141" t="s">
        <v>60</v>
      </c>
      <c r="AE141" t="s">
        <v>60</v>
      </c>
      <c r="AF141" t="s">
        <v>60</v>
      </c>
      <c r="AG141" t="s">
        <v>60</v>
      </c>
      <c r="AH141" s="17" t="str">
        <f t="shared" ref="AH141:AH196" si="31">CONCATENATE(LEFT(CONCATENATE(H141," ",C141," ",F141,":                                                                         "),Fill1),LEFT(IF(M141&gt;0,CONCATENATE("1/2 Plywood, ",TEXT(M141,"# ?/??")," x ",TEXT(N141,"# ?/??"),"                                                                                       "),IF(R141&gt;0,CONCATENATE("3/4 plywood ",TEXT(Q141,"# ?/??")," x ",TEXT(R141,"# ?/??"),"                                                                     "),IF(U141&gt;0,CONCATENATE("2x4 board, ",TEXT(U141,"# ?/??")," long                                                                                                "),""))),Fill1),LEFT(CONCATENATE("Tools: ",IF(Y141="Y","Chopsaw ",""),IF(Z141="Y","Table Saw (Rip) ",""),IF(AA141="Y","Table Saw (Crosscut) ",""),IF(AB141="Y","Bandsaw ",""),IF(AC141="Y","Handheld Drill ",""),IF(AD141="Y","Drill Press ",""),IF(AE141="Y","Nailer ",""),IF(AF141="Y","Router ",""),IF(ISBLANK(AG141),"",AG141),"                                                                                                            "),Fill2),IF(ISBLANK(W141),"",W141))</f>
        <v xml:space="preserve">Sparta-997-54--4 Airship Davit Upper Bracket:                                   2x4 board, 12      long                                                         Tools: Chopsaw                                                                  </v>
      </c>
      <c r="AI141" s="3" t="s">
        <v>170</v>
      </c>
      <c r="AJ141" s="3"/>
      <c r="AK141" s="3">
        <f t="shared" si="22"/>
        <v>6</v>
      </c>
      <c r="AL141" s="3"/>
      <c r="AM141" s="14" t="str">
        <f t="shared" ref="AM141:AM196" si="32">CONCATENATE(IF(ISBLANK($AJ141),CONCATENATE(LEFT("2017 FIRST Steamworks Airship |  E. Frothingham, Spartan Robotics 997", Fill3),LEFT(" ----------------------------------------------------------------------",Fill3)),""),LEFT(CONCATENATE("Part ",$D141,"-",$G141," ",$C141," ",$F141,"                                                                 "),Fill3),LEFT(" ---------------------------------------------------------------------",Fill3),LEFT(CONCATENATE("# ",$AK141," | ",$AI141, " |  ",IF(M141&gt;0,CONCATENATE("1/2 Ply, ",TEXT(M141,"# ?/??")," x ",TEXT(N141,"# ?/??")),IF(R141&gt;0,CONCATENATE("3/4 Ply ",TEXT(Q141,"# ?/??")," x ",TEXT(R141,"# ?/??")),IF(U141&gt;0,CONCATENATE("2x4 board ",TEXT(U141,"# ?/??")," long"),""))),"                                 "),Fill3),LEFT(" ----------------------------------------------------------------------",Fill3),LEFT(CONCATENATE("Tools: ",IF(Y141="Y","Chopsaw ",""),IF(Z141="Y","Table Saw (Rip) ",""),IF(AA141="Y","Table Saw (Crosscut) ",""),IF(AB141="Y","Bandsaw ",""),IF(AC141="Y","Handheld Drill ",""),IF(AD141="Y","Drill Press ",""),IF(AE141="Y","Nailer ",""),IF(AF141="Y","Router ",""),IF(ISBLANK(AG141),"",AG141),"                                                                                                            "),Fill2))</f>
        <v xml:space="preserve">2017 FIRST Steamworks Airship |  E. Frothingham, Spartan Robotics 997 ----------------------------------------------------------------------Part Sparta-997-54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42" spans="3:39" ht="20" customHeight="1" thickBot="1" x14ac:dyDescent="0.25">
      <c r="C142" t="s">
        <v>23</v>
      </c>
      <c r="D142" t="s">
        <v>24</v>
      </c>
      <c r="F142" t="s">
        <v>149</v>
      </c>
      <c r="G142">
        <f t="shared" si="21"/>
        <v>54</v>
      </c>
      <c r="H142" t="str">
        <f t="shared" si="17"/>
        <v>Sparta-997-54--5</v>
      </c>
      <c r="J142">
        <f t="shared" ref="J142:J196" si="33">IF(ISNUMBER(I142),1,J141+1)</f>
        <v>5</v>
      </c>
      <c r="L142" t="s">
        <v>59</v>
      </c>
      <c r="M142" s="19">
        <v>0</v>
      </c>
      <c r="N142" s="19">
        <v>0</v>
      </c>
      <c r="O142" s="19">
        <f t="shared" si="19"/>
        <v>0</v>
      </c>
      <c r="S142" s="19">
        <f t="shared" si="20"/>
        <v>0</v>
      </c>
      <c r="U142" s="19">
        <v>12</v>
      </c>
      <c r="Y142" t="s">
        <v>90</v>
      </c>
      <c r="Z142" t="s">
        <v>60</v>
      </c>
      <c r="AA142" t="s">
        <v>60</v>
      </c>
      <c r="AC142" t="s">
        <v>60</v>
      </c>
      <c r="AD142" t="s">
        <v>60</v>
      </c>
      <c r="AE142" t="s">
        <v>60</v>
      </c>
      <c r="AF142" t="s">
        <v>60</v>
      </c>
      <c r="AG142" t="s">
        <v>60</v>
      </c>
      <c r="AH142" s="17" t="str">
        <f t="shared" si="31"/>
        <v xml:space="preserve">Sparta-997-54--5 Airship Davit Upper Bracket:                                   2x4 board, 12      long                                                         Tools: Chopsaw                                                                  </v>
      </c>
      <c r="AI142" s="3" t="s">
        <v>170</v>
      </c>
      <c r="AJ142" s="3"/>
      <c r="AK142" s="3">
        <f t="shared" si="22"/>
        <v>6</v>
      </c>
      <c r="AL142" s="3"/>
      <c r="AM142" s="14" t="str">
        <f t="shared" si="32"/>
        <v xml:space="preserve">2017 FIRST Steamworks Airship |  E. Frothingham, Spartan Robotics 997 ----------------------------------------------------------------------Part Sparta-997-54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43" spans="3:39" ht="20" customHeight="1" thickBot="1" x14ac:dyDescent="0.25">
      <c r="C143" t="s">
        <v>23</v>
      </c>
      <c r="D143" t="s">
        <v>24</v>
      </c>
      <c r="F143" t="s">
        <v>149</v>
      </c>
      <c r="G143">
        <f t="shared" si="21"/>
        <v>55</v>
      </c>
      <c r="H143" t="str">
        <f t="shared" ref="H143:H196" si="34">CONCATENATE(D143,"-",G143,"--",J143)</f>
        <v>Sparta-997-55--1</v>
      </c>
      <c r="I143">
        <v>6</v>
      </c>
      <c r="J143">
        <f t="shared" si="33"/>
        <v>1</v>
      </c>
      <c r="L143" t="s">
        <v>59</v>
      </c>
      <c r="M143" s="19">
        <v>0</v>
      </c>
      <c r="N143" s="19">
        <v>0</v>
      </c>
      <c r="O143" s="19">
        <f t="shared" ref="O143:O196" si="35">IF(M143&gt;0,M143*N143,0)</f>
        <v>0</v>
      </c>
      <c r="S143" s="19">
        <f t="shared" ref="S143:S196" si="36">IF(Q143&gt;0,Q143*R143,0)</f>
        <v>0</v>
      </c>
      <c r="U143" s="19">
        <v>12</v>
      </c>
      <c r="Y143" t="s">
        <v>90</v>
      </c>
      <c r="Z143" t="s">
        <v>60</v>
      </c>
      <c r="AA143" t="s">
        <v>60</v>
      </c>
      <c r="AC143" t="s">
        <v>60</v>
      </c>
      <c r="AD143" t="s">
        <v>60</v>
      </c>
      <c r="AE143" t="s">
        <v>60</v>
      </c>
      <c r="AF143" t="s">
        <v>60</v>
      </c>
      <c r="AG143" t="s">
        <v>60</v>
      </c>
      <c r="AH143" s="17" t="str">
        <f t="shared" si="31"/>
        <v xml:space="preserve">Sparta-997-55--1 Airship Davit Upper Bracket:                                   2x4 board, 12      long                                                         Tools: Chopsaw                                                                  </v>
      </c>
      <c r="AI143" s="3" t="s">
        <v>170</v>
      </c>
      <c r="AJ143" s="3"/>
      <c r="AK143" s="3">
        <f t="shared" si="22"/>
        <v>6</v>
      </c>
      <c r="AL143" s="3"/>
      <c r="AM143" s="14" t="str">
        <f t="shared" si="32"/>
        <v xml:space="preserve">2017 FIRST Steamworks Airship |  E. Frothingham, Spartan Robotics 997 ----------------------------------------------------------------------Part Sparta-997-55 Airship Davit Upper Bracket                                   ---------------------------------------------------------------------# 6 | Sc 1 in = 1 ft |  2x4 board 12      long                                  ----------------------------------------------------------------------Tools: Chopsaw                                                                  </v>
      </c>
    </row>
    <row r="144" spans="3:39" ht="20" customHeight="1" thickBot="1" x14ac:dyDescent="0.25">
      <c r="C144" t="s">
        <v>23</v>
      </c>
      <c r="D144" t="s">
        <v>24</v>
      </c>
      <c r="F144" t="s">
        <v>150</v>
      </c>
      <c r="G144">
        <f t="shared" ref="G144:G196" si="37">IF(I144&gt;0,G143+1,G143)</f>
        <v>56</v>
      </c>
      <c r="H144" t="str">
        <f t="shared" si="34"/>
        <v>Sparta-997-56--1</v>
      </c>
      <c r="I144">
        <v>6</v>
      </c>
      <c r="J144">
        <f t="shared" si="33"/>
        <v>1</v>
      </c>
      <c r="L144" t="s">
        <v>59</v>
      </c>
      <c r="M144" s="19">
        <v>0</v>
      </c>
      <c r="N144" s="19">
        <v>0</v>
      </c>
      <c r="O144" s="19">
        <f t="shared" si="35"/>
        <v>0</v>
      </c>
      <c r="S144" s="19">
        <f t="shared" si="36"/>
        <v>0</v>
      </c>
      <c r="U144" s="19">
        <v>11.375</v>
      </c>
      <c r="Y144" t="s">
        <v>90</v>
      </c>
      <c r="Z144" t="s">
        <v>60</v>
      </c>
      <c r="AA144" t="s">
        <v>60</v>
      </c>
      <c r="AC144" t="s">
        <v>60</v>
      </c>
      <c r="AD144" t="s">
        <v>60</v>
      </c>
      <c r="AE144" t="s">
        <v>60</v>
      </c>
      <c r="AF144" t="s">
        <v>60</v>
      </c>
      <c r="AG144" t="s">
        <v>60</v>
      </c>
      <c r="AH144" s="17" t="str">
        <f t="shared" si="31"/>
        <v xml:space="preserve">Sparta-997-56--1 Airship Davit Lower Bracket:                                   2x4 board, 11 3/8  long                                                         Tools: Chopsaw                                                                  </v>
      </c>
      <c r="AI144" s="3" t="s">
        <v>170</v>
      </c>
      <c r="AJ144" s="3" t="s">
        <v>90</v>
      </c>
      <c r="AK144" s="3">
        <f t="shared" ref="AK144:AK196" si="38">IF(I144&gt;0,I144,AK143)</f>
        <v>6</v>
      </c>
      <c r="AL144" s="3"/>
      <c r="AM144" s="14" t="str">
        <f t="shared" si="32"/>
        <v xml:space="preserve">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45" spans="3:39" ht="20" customHeight="1" thickBot="1" x14ac:dyDescent="0.25">
      <c r="C145" t="s">
        <v>23</v>
      </c>
      <c r="D145" t="s">
        <v>24</v>
      </c>
      <c r="F145" t="s">
        <v>150</v>
      </c>
      <c r="G145">
        <f t="shared" si="37"/>
        <v>56</v>
      </c>
      <c r="H145" t="str">
        <f t="shared" si="34"/>
        <v>Sparta-997-56--2</v>
      </c>
      <c r="J145">
        <f t="shared" si="33"/>
        <v>2</v>
      </c>
      <c r="L145" t="s">
        <v>59</v>
      </c>
      <c r="M145" s="19">
        <v>0</v>
      </c>
      <c r="N145" s="19">
        <v>0</v>
      </c>
      <c r="O145" s="19">
        <f t="shared" si="35"/>
        <v>0</v>
      </c>
      <c r="S145" s="19">
        <f t="shared" si="36"/>
        <v>0</v>
      </c>
      <c r="U145" s="19">
        <v>11.375</v>
      </c>
      <c r="Y145" t="s">
        <v>90</v>
      </c>
      <c r="Z145" t="s">
        <v>60</v>
      </c>
      <c r="AA145" t="s">
        <v>60</v>
      </c>
      <c r="AC145" t="s">
        <v>60</v>
      </c>
      <c r="AD145" t="s">
        <v>60</v>
      </c>
      <c r="AE145" t="s">
        <v>60</v>
      </c>
      <c r="AF145" t="s">
        <v>60</v>
      </c>
      <c r="AG145" t="s">
        <v>60</v>
      </c>
      <c r="AH145" s="17" t="str">
        <f t="shared" si="31"/>
        <v xml:space="preserve">Sparta-997-56--2 Airship Davit Lower Bracket:                                   2x4 board, 11 3/8  long                                                         Tools: Chopsaw                                                                  </v>
      </c>
      <c r="AI145" s="3" t="s">
        <v>170</v>
      </c>
      <c r="AJ145" s="3"/>
      <c r="AK145" s="3">
        <f t="shared" si="38"/>
        <v>6</v>
      </c>
      <c r="AL145" s="3"/>
      <c r="AM145" s="14" t="str">
        <f t="shared" si="32"/>
        <v xml:space="preserve">2017 FIRST Steamworks Airship |  E. Frothingham, Spartan Robotics 997 ----------------------------------------------------------------------Part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46" spans="3:39" ht="20" customHeight="1" thickBot="1" x14ac:dyDescent="0.25">
      <c r="C146" t="s">
        <v>23</v>
      </c>
      <c r="D146" t="s">
        <v>24</v>
      </c>
      <c r="F146" t="s">
        <v>150</v>
      </c>
      <c r="G146">
        <f t="shared" si="37"/>
        <v>56</v>
      </c>
      <c r="H146" t="str">
        <f t="shared" si="34"/>
        <v>Sparta-997-56--3</v>
      </c>
      <c r="J146">
        <f t="shared" si="33"/>
        <v>3</v>
      </c>
      <c r="L146" t="s">
        <v>59</v>
      </c>
      <c r="M146" s="19">
        <v>0</v>
      </c>
      <c r="N146" s="19">
        <v>0</v>
      </c>
      <c r="O146" s="19">
        <f t="shared" si="35"/>
        <v>0</v>
      </c>
      <c r="S146" s="19">
        <f t="shared" si="36"/>
        <v>0</v>
      </c>
      <c r="U146" s="19">
        <v>11.375</v>
      </c>
      <c r="Y146" t="s">
        <v>90</v>
      </c>
      <c r="Z146" t="s">
        <v>60</v>
      </c>
      <c r="AA146" t="s">
        <v>60</v>
      </c>
      <c r="AC146" t="s">
        <v>60</v>
      </c>
      <c r="AD146" t="s">
        <v>60</v>
      </c>
      <c r="AE146" t="s">
        <v>60</v>
      </c>
      <c r="AF146" t="s">
        <v>60</v>
      </c>
      <c r="AG146" t="s">
        <v>60</v>
      </c>
      <c r="AH146" s="17" t="str">
        <f t="shared" si="31"/>
        <v xml:space="preserve">Sparta-997-56--3 Airship Davit Lower Bracket:                                   2x4 board, 11 3/8  long                                                         Tools: Chopsaw                                                                  </v>
      </c>
      <c r="AI146" s="3" t="s">
        <v>170</v>
      </c>
      <c r="AJ146" s="3"/>
      <c r="AK146" s="3">
        <f t="shared" si="38"/>
        <v>6</v>
      </c>
      <c r="AL146" s="3"/>
      <c r="AM146" s="14" t="str">
        <f t="shared" si="32"/>
        <v xml:space="preserve">2017 FIRST Steamworks Airship |  E. Frothingham, Spartan Robotics 997 ----------------------------------------------------------------------Part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47" spans="3:39" ht="20" customHeight="1" thickBot="1" x14ac:dyDescent="0.25">
      <c r="C147" t="s">
        <v>23</v>
      </c>
      <c r="D147" t="s">
        <v>24</v>
      </c>
      <c r="F147" t="s">
        <v>150</v>
      </c>
      <c r="G147">
        <f t="shared" si="37"/>
        <v>56</v>
      </c>
      <c r="H147" t="str">
        <f t="shared" si="34"/>
        <v>Sparta-997-56--4</v>
      </c>
      <c r="J147">
        <f t="shared" si="33"/>
        <v>4</v>
      </c>
      <c r="L147" t="s">
        <v>59</v>
      </c>
      <c r="M147" s="19">
        <v>0</v>
      </c>
      <c r="N147" s="19">
        <v>0</v>
      </c>
      <c r="O147" s="19">
        <f t="shared" si="35"/>
        <v>0</v>
      </c>
      <c r="S147" s="19">
        <f t="shared" si="36"/>
        <v>0</v>
      </c>
      <c r="U147" s="19">
        <v>11.375</v>
      </c>
      <c r="Y147" t="s">
        <v>90</v>
      </c>
      <c r="Z147" t="s">
        <v>60</v>
      </c>
      <c r="AA147" t="s">
        <v>60</v>
      </c>
      <c r="AC147" t="s">
        <v>60</v>
      </c>
      <c r="AD147" t="s">
        <v>60</v>
      </c>
      <c r="AE147" t="s">
        <v>60</v>
      </c>
      <c r="AF147" t="s">
        <v>60</v>
      </c>
      <c r="AG147" t="s">
        <v>60</v>
      </c>
      <c r="AH147" s="17" t="str">
        <f t="shared" si="31"/>
        <v xml:space="preserve">Sparta-997-56--4 Airship Davit Lower Bracket:                                   2x4 board, 11 3/8  long                                                         Tools: Chopsaw                                                                  </v>
      </c>
      <c r="AI147" s="3" t="s">
        <v>170</v>
      </c>
      <c r="AJ147" s="3"/>
      <c r="AK147" s="3">
        <f t="shared" si="38"/>
        <v>6</v>
      </c>
      <c r="AL147" s="3"/>
      <c r="AM147" s="14" t="str">
        <f t="shared" si="32"/>
        <v xml:space="preserve">2017 FIRST Steamworks Airship |  E. Frothingham, Spartan Robotics 997 ----------------------------------------------------------------------Part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48" spans="3:39" ht="20" customHeight="1" thickBot="1" x14ac:dyDescent="0.25">
      <c r="C148" t="s">
        <v>23</v>
      </c>
      <c r="D148" t="s">
        <v>24</v>
      </c>
      <c r="F148" t="s">
        <v>150</v>
      </c>
      <c r="G148">
        <f t="shared" si="37"/>
        <v>56</v>
      </c>
      <c r="H148" t="str">
        <f t="shared" si="34"/>
        <v>Sparta-997-56--5</v>
      </c>
      <c r="J148">
        <f t="shared" si="33"/>
        <v>5</v>
      </c>
      <c r="L148" t="s">
        <v>59</v>
      </c>
      <c r="M148" s="19">
        <v>0</v>
      </c>
      <c r="N148" s="19">
        <v>0</v>
      </c>
      <c r="O148" s="19">
        <f t="shared" si="35"/>
        <v>0</v>
      </c>
      <c r="S148" s="19">
        <f t="shared" si="36"/>
        <v>0</v>
      </c>
      <c r="U148" s="19">
        <v>11.375</v>
      </c>
      <c r="Y148" t="s">
        <v>90</v>
      </c>
      <c r="Z148" t="s">
        <v>60</v>
      </c>
      <c r="AA148" t="s">
        <v>60</v>
      </c>
      <c r="AC148" t="s">
        <v>60</v>
      </c>
      <c r="AD148" t="s">
        <v>60</v>
      </c>
      <c r="AE148" t="s">
        <v>60</v>
      </c>
      <c r="AF148" t="s">
        <v>60</v>
      </c>
      <c r="AG148" t="s">
        <v>60</v>
      </c>
      <c r="AH148" s="17" t="str">
        <f t="shared" si="31"/>
        <v xml:space="preserve">Sparta-997-56--5 Airship Davit Lower Bracket:                                   2x4 board, 11 3/8  long                                                         Tools: Chopsaw                                                                  </v>
      </c>
      <c r="AI148" s="3" t="s">
        <v>170</v>
      </c>
      <c r="AJ148" s="3"/>
      <c r="AK148" s="3">
        <f t="shared" si="38"/>
        <v>6</v>
      </c>
      <c r="AL148" s="3"/>
      <c r="AM148" s="14" t="str">
        <f t="shared" si="32"/>
        <v xml:space="preserve">2017 FIRST Steamworks Airship |  E. Frothingham, Spartan Robotics 997 ----------------------------------------------------------------------Part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49" spans="3:39" ht="20" customHeight="1" thickBot="1" x14ac:dyDescent="0.25">
      <c r="C149" t="s">
        <v>23</v>
      </c>
      <c r="D149" t="s">
        <v>24</v>
      </c>
      <c r="F149" t="s">
        <v>150</v>
      </c>
      <c r="G149">
        <f t="shared" si="37"/>
        <v>56</v>
      </c>
      <c r="H149" t="str">
        <f t="shared" si="34"/>
        <v>Sparta-997-56--6</v>
      </c>
      <c r="J149">
        <f t="shared" si="33"/>
        <v>6</v>
      </c>
      <c r="L149" t="s">
        <v>59</v>
      </c>
      <c r="M149" s="19">
        <v>0</v>
      </c>
      <c r="N149" s="19">
        <v>0</v>
      </c>
      <c r="O149" s="19">
        <f t="shared" si="35"/>
        <v>0</v>
      </c>
      <c r="S149" s="19">
        <f t="shared" si="36"/>
        <v>0</v>
      </c>
      <c r="U149" s="19">
        <v>11.375</v>
      </c>
      <c r="Y149" t="s">
        <v>90</v>
      </c>
      <c r="Z149" t="s">
        <v>60</v>
      </c>
      <c r="AA149" t="s">
        <v>60</v>
      </c>
      <c r="AC149" t="s">
        <v>60</v>
      </c>
      <c r="AD149" t="s">
        <v>60</v>
      </c>
      <c r="AE149" t="s">
        <v>60</v>
      </c>
      <c r="AF149" t="s">
        <v>60</v>
      </c>
      <c r="AG149" t="s">
        <v>60</v>
      </c>
      <c r="AH149" s="17" t="str">
        <f t="shared" si="31"/>
        <v xml:space="preserve">Sparta-997-56--6 Airship Davit Lower Bracket:                                   2x4 board, 11 3/8  long                                                         Tools: Chopsaw                                                                  </v>
      </c>
      <c r="AI149" s="3" t="s">
        <v>170</v>
      </c>
      <c r="AJ149" s="3"/>
      <c r="AK149" s="3">
        <f t="shared" si="38"/>
        <v>6</v>
      </c>
      <c r="AL149" s="3"/>
      <c r="AM149" s="14" t="str">
        <f t="shared" si="32"/>
        <v xml:space="preserve">2017 FIRST Steamworks Airship |  E. Frothingham, Spartan Robotics 997 ----------------------------------------------------------------------Part Sparta-997-56 Airship Davit Lower Bracket                                   ---------------------------------------------------------------------# 6 | Sc 1 in = 1 ft |  2x4 board 11 3/8  long                                  ----------------------------------------------------------------------Tools: Chopsaw                                                                  </v>
      </c>
    </row>
    <row r="150" spans="3:39" ht="20" customHeight="1" thickBot="1" x14ac:dyDescent="0.25">
      <c r="C150" t="s">
        <v>23</v>
      </c>
      <c r="D150" t="s">
        <v>24</v>
      </c>
      <c r="F150" t="s">
        <v>152</v>
      </c>
      <c r="G150">
        <f t="shared" si="37"/>
        <v>57</v>
      </c>
      <c r="H150" t="str">
        <f t="shared" si="34"/>
        <v>Sparta-997-57--1</v>
      </c>
      <c r="I150">
        <v>6</v>
      </c>
      <c r="J150">
        <f t="shared" si="33"/>
        <v>1</v>
      </c>
      <c r="L150" t="s">
        <v>17</v>
      </c>
      <c r="M150" s="19">
        <v>0</v>
      </c>
      <c r="N150" s="19">
        <v>0</v>
      </c>
      <c r="O150" s="19">
        <f t="shared" si="35"/>
        <v>0</v>
      </c>
      <c r="Q150" s="19">
        <v>3.625</v>
      </c>
      <c r="R150" s="19">
        <v>40</v>
      </c>
      <c r="S150" s="19">
        <f t="shared" si="36"/>
        <v>145</v>
      </c>
      <c r="Z150" t="s">
        <v>90</v>
      </c>
      <c r="AC150" t="s">
        <v>60</v>
      </c>
      <c r="AD150" t="s">
        <v>60</v>
      </c>
      <c r="AE150" t="s">
        <v>60</v>
      </c>
      <c r="AF150" t="s">
        <v>60</v>
      </c>
      <c r="AG150" t="s">
        <v>60</v>
      </c>
      <c r="AH150" s="17" t="str">
        <f t="shared" si="31"/>
        <v xml:space="preserve">Sparta-997-57--1 Airship Gear Lifter Frame:                                     3/4 plywood 3 5/8  x 40                                                         Tools: Table Saw (Rip)                                                          </v>
      </c>
      <c r="AI150" s="3" t="s">
        <v>170</v>
      </c>
      <c r="AJ150" s="3"/>
      <c r="AK150" s="3">
        <f t="shared" si="38"/>
        <v>6</v>
      </c>
      <c r="AL150" s="3"/>
      <c r="AM150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1" spans="3:39" ht="20" customHeight="1" thickBot="1" x14ac:dyDescent="0.25">
      <c r="C151" t="s">
        <v>23</v>
      </c>
      <c r="D151" t="s">
        <v>24</v>
      </c>
      <c r="F151" t="s">
        <v>152</v>
      </c>
      <c r="G151">
        <f t="shared" si="37"/>
        <v>57</v>
      </c>
      <c r="H151" t="str">
        <f t="shared" si="34"/>
        <v>Sparta-997-57--2</v>
      </c>
      <c r="J151">
        <f t="shared" si="33"/>
        <v>2</v>
      </c>
      <c r="L151" t="s">
        <v>17</v>
      </c>
      <c r="M151" s="19">
        <v>0</v>
      </c>
      <c r="N151" s="19">
        <v>0</v>
      </c>
      <c r="O151" s="19">
        <f t="shared" si="35"/>
        <v>0</v>
      </c>
      <c r="Q151" s="19">
        <v>3.625</v>
      </c>
      <c r="R151" s="19">
        <v>40</v>
      </c>
      <c r="S151" s="19">
        <f t="shared" si="36"/>
        <v>145</v>
      </c>
      <c r="Z151" t="s">
        <v>90</v>
      </c>
      <c r="AA151" t="s">
        <v>60</v>
      </c>
      <c r="AC151" t="s">
        <v>60</v>
      </c>
      <c r="AD151" t="s">
        <v>60</v>
      </c>
      <c r="AE151" t="s">
        <v>60</v>
      </c>
      <c r="AF151" t="s">
        <v>60</v>
      </c>
      <c r="AG151" t="s">
        <v>60</v>
      </c>
      <c r="AH151" s="17" t="str">
        <f t="shared" si="31"/>
        <v xml:space="preserve">Sparta-997-57--2 Airship Gear Lifter Frame:                                     3/4 plywood 3 5/8  x 40                                                         Tools: Table Saw (Rip)                                                          </v>
      </c>
      <c r="AI151" s="3" t="s">
        <v>170</v>
      </c>
      <c r="AJ151" s="3"/>
      <c r="AK151" s="3">
        <f t="shared" si="38"/>
        <v>6</v>
      </c>
      <c r="AL151" s="3"/>
      <c r="AM151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2" spans="3:39" ht="20" customHeight="1" thickBot="1" x14ac:dyDescent="0.25">
      <c r="C152" t="s">
        <v>23</v>
      </c>
      <c r="D152" t="s">
        <v>24</v>
      </c>
      <c r="F152" t="s">
        <v>152</v>
      </c>
      <c r="G152">
        <f t="shared" si="37"/>
        <v>57</v>
      </c>
      <c r="H152" t="str">
        <f t="shared" si="34"/>
        <v>Sparta-997-57--3</v>
      </c>
      <c r="J152">
        <f t="shared" si="33"/>
        <v>3</v>
      </c>
      <c r="L152" t="s">
        <v>17</v>
      </c>
      <c r="M152" s="19">
        <v>0</v>
      </c>
      <c r="N152" s="19">
        <v>0</v>
      </c>
      <c r="O152" s="19">
        <f t="shared" si="35"/>
        <v>0</v>
      </c>
      <c r="Q152" s="19">
        <v>3.625</v>
      </c>
      <c r="R152" s="19">
        <v>40</v>
      </c>
      <c r="S152" s="19">
        <f t="shared" si="36"/>
        <v>145</v>
      </c>
      <c r="Z152" t="s">
        <v>90</v>
      </c>
      <c r="AA152" t="s">
        <v>60</v>
      </c>
      <c r="AC152" t="s">
        <v>60</v>
      </c>
      <c r="AD152" t="s">
        <v>60</v>
      </c>
      <c r="AE152" t="s">
        <v>60</v>
      </c>
      <c r="AF152" t="s">
        <v>60</v>
      </c>
      <c r="AG152" t="s">
        <v>60</v>
      </c>
      <c r="AH152" s="17" t="str">
        <f t="shared" si="31"/>
        <v xml:space="preserve">Sparta-997-57--3 Airship Gear Lifter Frame:                                     3/4 plywood 3 5/8  x 40                                                         Tools: Table Saw (Rip)                                                          </v>
      </c>
      <c r="AI152" s="3" t="s">
        <v>170</v>
      </c>
      <c r="AJ152" s="3"/>
      <c r="AK152" s="3">
        <f t="shared" si="38"/>
        <v>6</v>
      </c>
      <c r="AL152" s="3"/>
      <c r="AM152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3" spans="3:39" ht="20" customHeight="1" thickBot="1" x14ac:dyDescent="0.25">
      <c r="C153" t="s">
        <v>23</v>
      </c>
      <c r="D153" t="s">
        <v>24</v>
      </c>
      <c r="F153" t="s">
        <v>152</v>
      </c>
      <c r="G153">
        <f t="shared" si="37"/>
        <v>57</v>
      </c>
      <c r="H153" t="str">
        <f t="shared" si="34"/>
        <v>Sparta-997-57--4</v>
      </c>
      <c r="J153">
        <f t="shared" si="33"/>
        <v>4</v>
      </c>
      <c r="L153" t="s">
        <v>17</v>
      </c>
      <c r="M153" s="19">
        <v>0</v>
      </c>
      <c r="N153" s="19">
        <v>0</v>
      </c>
      <c r="O153" s="19">
        <f t="shared" si="35"/>
        <v>0</v>
      </c>
      <c r="Q153" s="19">
        <v>3.625</v>
      </c>
      <c r="R153" s="19">
        <v>40</v>
      </c>
      <c r="S153" s="19">
        <f t="shared" si="36"/>
        <v>145</v>
      </c>
      <c r="Z153" t="s">
        <v>90</v>
      </c>
      <c r="AA153" t="s">
        <v>60</v>
      </c>
      <c r="AC153" t="s">
        <v>60</v>
      </c>
      <c r="AD153" t="s">
        <v>60</v>
      </c>
      <c r="AE153" t="s">
        <v>60</v>
      </c>
      <c r="AF153" t="s">
        <v>60</v>
      </c>
      <c r="AG153" t="s">
        <v>60</v>
      </c>
      <c r="AH153" s="17" t="str">
        <f t="shared" si="31"/>
        <v xml:space="preserve">Sparta-997-57--4 Airship Gear Lifter Frame:                                     3/4 plywood 3 5/8  x 40                                                         Tools: Table Saw (Rip)                                                          </v>
      </c>
      <c r="AI153" s="3" t="s">
        <v>170</v>
      </c>
      <c r="AJ153" s="3"/>
      <c r="AK153" s="3">
        <f t="shared" si="38"/>
        <v>6</v>
      </c>
      <c r="AL153" s="3"/>
      <c r="AM153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4" spans="3:39" ht="20" customHeight="1" thickBot="1" x14ac:dyDescent="0.25">
      <c r="C154" t="s">
        <v>23</v>
      </c>
      <c r="D154" t="s">
        <v>24</v>
      </c>
      <c r="F154" t="s">
        <v>152</v>
      </c>
      <c r="G154">
        <f t="shared" si="37"/>
        <v>57</v>
      </c>
      <c r="H154" t="str">
        <f t="shared" si="34"/>
        <v>Sparta-997-57--5</v>
      </c>
      <c r="J154">
        <f t="shared" si="33"/>
        <v>5</v>
      </c>
      <c r="L154" t="s">
        <v>17</v>
      </c>
      <c r="M154" s="19">
        <v>0</v>
      </c>
      <c r="N154" s="19">
        <v>0</v>
      </c>
      <c r="O154" s="19">
        <f t="shared" si="35"/>
        <v>0</v>
      </c>
      <c r="Q154" s="19">
        <v>3.625</v>
      </c>
      <c r="R154" s="19">
        <v>40</v>
      </c>
      <c r="S154" s="19">
        <f t="shared" si="36"/>
        <v>145</v>
      </c>
      <c r="Z154" t="s">
        <v>90</v>
      </c>
      <c r="AA154" t="s">
        <v>60</v>
      </c>
      <c r="AC154" t="s">
        <v>60</v>
      </c>
      <c r="AD154" t="s">
        <v>60</v>
      </c>
      <c r="AE154" t="s">
        <v>60</v>
      </c>
      <c r="AF154" t="s">
        <v>60</v>
      </c>
      <c r="AG154" t="s">
        <v>60</v>
      </c>
      <c r="AH154" s="17" t="str">
        <f t="shared" si="31"/>
        <v xml:space="preserve">Sparta-997-57--5 Airship Gear Lifter Frame:                                     3/4 plywood 3 5/8  x 40                                                         Tools: Table Saw (Rip)                                                          </v>
      </c>
      <c r="AI154" s="3" t="s">
        <v>170</v>
      </c>
      <c r="AJ154" s="3"/>
      <c r="AK154" s="3">
        <f t="shared" si="38"/>
        <v>6</v>
      </c>
      <c r="AL154" s="3"/>
      <c r="AM154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5" spans="3:39" ht="20" customHeight="1" thickBot="1" x14ac:dyDescent="0.25">
      <c r="C155" t="s">
        <v>23</v>
      </c>
      <c r="D155" t="s">
        <v>24</v>
      </c>
      <c r="F155" t="s">
        <v>152</v>
      </c>
      <c r="G155">
        <f t="shared" si="37"/>
        <v>57</v>
      </c>
      <c r="H155" t="str">
        <f t="shared" si="34"/>
        <v>Sparta-997-57--6</v>
      </c>
      <c r="J155">
        <f t="shared" si="33"/>
        <v>6</v>
      </c>
      <c r="L155" t="s">
        <v>17</v>
      </c>
      <c r="M155" s="19">
        <v>0</v>
      </c>
      <c r="N155" s="19">
        <v>0</v>
      </c>
      <c r="O155" s="19">
        <f t="shared" si="35"/>
        <v>0</v>
      </c>
      <c r="Q155" s="19">
        <v>3.625</v>
      </c>
      <c r="R155" s="19">
        <v>40</v>
      </c>
      <c r="S155" s="19">
        <f t="shared" si="36"/>
        <v>145</v>
      </c>
      <c r="Z155" t="s">
        <v>90</v>
      </c>
      <c r="AA155" t="s">
        <v>60</v>
      </c>
      <c r="AC155" t="s">
        <v>60</v>
      </c>
      <c r="AD155" t="s">
        <v>60</v>
      </c>
      <c r="AE155" t="s">
        <v>60</v>
      </c>
      <c r="AF155" t="s">
        <v>60</v>
      </c>
      <c r="AG155" t="s">
        <v>60</v>
      </c>
      <c r="AH155" s="17" t="str">
        <f t="shared" si="31"/>
        <v xml:space="preserve">Sparta-997-57--6 Airship Gear Lifter Frame:                                     3/4 plywood 3 5/8  x 40                                                         Tools: Table Saw (Rip)                                                          </v>
      </c>
      <c r="AI155" s="3" t="s">
        <v>170</v>
      </c>
      <c r="AJ155" s="3"/>
      <c r="AK155" s="3">
        <f t="shared" si="38"/>
        <v>6</v>
      </c>
      <c r="AL155" s="3"/>
      <c r="AM155" s="14" t="str">
        <f t="shared" si="32"/>
        <v xml:space="preserve">2017 FIRST Steamworks Airship |  E. Frothingham, Spartan Robotics 997 ----------------------------------------------------------------------Part Sparta-997-57 Airship Gear Lifter Frame                                     ---------------------------------------------------------------------# 6 | Sc 1 in = 1 ft |  3/4 Ply 3 5/8  x 40                                      ----------------------------------------------------------------------Tools: Table Saw (Rip)                                                          </v>
      </c>
    </row>
    <row r="156" spans="3:39" ht="20" customHeight="1" thickBot="1" x14ac:dyDescent="0.25">
      <c r="C156" t="s">
        <v>23</v>
      </c>
      <c r="D156" t="s">
        <v>24</v>
      </c>
      <c r="F156" t="s">
        <v>153</v>
      </c>
      <c r="G156">
        <f t="shared" si="37"/>
        <v>58</v>
      </c>
      <c r="H156" t="str">
        <f t="shared" si="34"/>
        <v>Sparta-997-58--1</v>
      </c>
      <c r="I156">
        <v>3</v>
      </c>
      <c r="J156">
        <f t="shared" si="33"/>
        <v>1</v>
      </c>
      <c r="L156" t="s">
        <v>17</v>
      </c>
      <c r="M156" s="19">
        <v>0</v>
      </c>
      <c r="N156" s="19">
        <v>0</v>
      </c>
      <c r="O156" s="19">
        <f t="shared" si="35"/>
        <v>0</v>
      </c>
      <c r="Q156" s="19">
        <v>3.375</v>
      </c>
      <c r="R156" s="19">
        <v>20.5</v>
      </c>
      <c r="S156" s="19">
        <f t="shared" si="36"/>
        <v>69.1875</v>
      </c>
      <c r="Z156" t="s">
        <v>90</v>
      </c>
      <c r="AA156" t="s">
        <v>60</v>
      </c>
      <c r="AB156" t="s">
        <v>90</v>
      </c>
      <c r="AC156" t="s">
        <v>60</v>
      </c>
      <c r="AD156" t="s">
        <v>60</v>
      </c>
      <c r="AE156" t="s">
        <v>60</v>
      </c>
      <c r="AF156" t="s">
        <v>60</v>
      </c>
      <c r="AG156" t="s">
        <v>60</v>
      </c>
      <c r="AH156" s="17" t="str">
        <f t="shared" si="31"/>
        <v xml:space="preserve">Sparta-997-58--1 Airship Gear Lifter Body:                                      3/4 plywood 3 3/8  x 20 1/2                                                     Tools: Table Saw (Rip) Bandsaw                                                  </v>
      </c>
      <c r="AI156" s="3" t="s">
        <v>157</v>
      </c>
      <c r="AJ156" s="3"/>
      <c r="AK156" s="3">
        <f t="shared" si="38"/>
        <v>3</v>
      </c>
      <c r="AL156" s="3"/>
      <c r="AM156" s="14" t="str">
        <f t="shared" si="32"/>
        <v xml:space="preserve">2017 FIRST Steamworks Airship |  E. Frothingham, Spartan Robotics 997 ----------------------------------------------------------------------Part Sparta-997-58 Airship Gear Lifter Body                                      ---------------------------------------------------------------------# 3 | Not to Scale |  3/4 Ply 3 3/8  x 20 1/2                                   ----------------------------------------------------------------------Tools: Table Saw (Rip) Bandsaw                                                  </v>
      </c>
    </row>
    <row r="157" spans="3:39" ht="20" customHeight="1" thickBot="1" x14ac:dyDescent="0.25">
      <c r="C157" t="s">
        <v>23</v>
      </c>
      <c r="D157" t="s">
        <v>24</v>
      </c>
      <c r="F157" t="s">
        <v>153</v>
      </c>
      <c r="G157">
        <f t="shared" si="37"/>
        <v>58</v>
      </c>
      <c r="H157" t="str">
        <f t="shared" si="34"/>
        <v>Sparta-997-58--2</v>
      </c>
      <c r="J157">
        <f t="shared" si="33"/>
        <v>2</v>
      </c>
      <c r="L157" t="s">
        <v>17</v>
      </c>
      <c r="M157" s="19">
        <v>0</v>
      </c>
      <c r="N157" s="19">
        <v>0</v>
      </c>
      <c r="O157" s="19">
        <f t="shared" si="35"/>
        <v>0</v>
      </c>
      <c r="Q157" s="19">
        <v>3.375</v>
      </c>
      <c r="R157" s="19">
        <v>20.5</v>
      </c>
      <c r="S157" s="19">
        <f t="shared" si="36"/>
        <v>69.1875</v>
      </c>
      <c r="Z157" t="s">
        <v>90</v>
      </c>
      <c r="AA157" t="s">
        <v>60</v>
      </c>
      <c r="AB157" t="s">
        <v>90</v>
      </c>
      <c r="AC157" t="s">
        <v>60</v>
      </c>
      <c r="AD157" t="s">
        <v>60</v>
      </c>
      <c r="AE157" t="s">
        <v>60</v>
      </c>
      <c r="AF157" t="s">
        <v>60</v>
      </c>
      <c r="AG157" t="s">
        <v>60</v>
      </c>
      <c r="AH157" s="17" t="str">
        <f t="shared" si="31"/>
        <v xml:space="preserve">Sparta-997-58--2 Airship Gear Lifter Body:                                      3/4 plywood 3 3/8  x 20 1/2                                                     Tools: Table Saw (Rip) Bandsaw                                                  </v>
      </c>
      <c r="AI157" s="3" t="s">
        <v>157</v>
      </c>
      <c r="AJ157" s="3"/>
      <c r="AK157" s="3">
        <f t="shared" si="38"/>
        <v>3</v>
      </c>
      <c r="AL157" s="3"/>
      <c r="AM157" s="14" t="str">
        <f t="shared" si="32"/>
        <v xml:space="preserve">2017 FIRST Steamworks Airship |  E. Frothingham, Spartan Robotics 997 ----------------------------------------------------------------------Part Sparta-997-58 Airship Gear Lifter Body                                      ---------------------------------------------------------------------# 3 | Not to Scale |  3/4 Ply 3 3/8  x 20 1/2                                   ----------------------------------------------------------------------Tools: Table Saw (Rip) Bandsaw                                                  </v>
      </c>
    </row>
    <row r="158" spans="3:39" ht="20" customHeight="1" thickBot="1" x14ac:dyDescent="0.25">
      <c r="C158" t="s">
        <v>23</v>
      </c>
      <c r="D158" t="s">
        <v>24</v>
      </c>
      <c r="F158" t="s">
        <v>153</v>
      </c>
      <c r="G158">
        <f t="shared" si="37"/>
        <v>58</v>
      </c>
      <c r="H158" t="str">
        <f t="shared" si="34"/>
        <v>Sparta-997-58--3</v>
      </c>
      <c r="J158">
        <f t="shared" si="33"/>
        <v>3</v>
      </c>
      <c r="L158" t="s">
        <v>17</v>
      </c>
      <c r="M158" s="19">
        <v>0</v>
      </c>
      <c r="N158" s="19">
        <v>0</v>
      </c>
      <c r="O158" s="19">
        <f t="shared" si="35"/>
        <v>0</v>
      </c>
      <c r="Q158" s="19">
        <v>3.375</v>
      </c>
      <c r="R158" s="19">
        <v>20.5</v>
      </c>
      <c r="S158" s="19">
        <f t="shared" si="36"/>
        <v>69.1875</v>
      </c>
      <c r="Z158" t="s">
        <v>90</v>
      </c>
      <c r="AA158" t="s">
        <v>60</v>
      </c>
      <c r="AB158" t="s">
        <v>90</v>
      </c>
      <c r="AC158" t="s">
        <v>60</v>
      </c>
      <c r="AD158" t="s">
        <v>60</v>
      </c>
      <c r="AE158" t="s">
        <v>60</v>
      </c>
      <c r="AF158" t="s">
        <v>60</v>
      </c>
      <c r="AG158" t="s">
        <v>60</v>
      </c>
      <c r="AH158" s="17" t="str">
        <f t="shared" si="31"/>
        <v xml:space="preserve">Sparta-997-58--3 Airship Gear Lifter Body:                                      3/4 plywood 3 3/8  x 20 1/2                                                     Tools: Table Saw (Rip) Bandsaw                                                  </v>
      </c>
      <c r="AI158" s="3" t="s">
        <v>157</v>
      </c>
      <c r="AJ158" s="3"/>
      <c r="AK158" s="3">
        <f t="shared" si="38"/>
        <v>3</v>
      </c>
      <c r="AL158" s="3"/>
      <c r="AM158" s="14" t="str">
        <f t="shared" si="32"/>
        <v xml:space="preserve">2017 FIRST Steamworks Airship |  E. Frothingham, Spartan Robotics 997 ----------------------------------------------------------------------Part Sparta-997-58 Airship Gear Lifter Body                                      ---------------------------------------------------------------------# 3 | Not to Scale |  3/4 Ply 3 3/8  x 20 1/2                                   ----------------------------------------------------------------------Tools: Table Saw (Rip) Bandsaw                                                  </v>
      </c>
    </row>
    <row r="159" spans="3:39" ht="20" customHeight="1" thickBot="1" x14ac:dyDescent="0.25">
      <c r="C159" t="s">
        <v>23</v>
      </c>
      <c r="D159" t="s">
        <v>24</v>
      </c>
      <c r="F159" t="s">
        <v>159</v>
      </c>
      <c r="G159">
        <f t="shared" si="37"/>
        <v>59</v>
      </c>
      <c r="H159" t="str">
        <f t="shared" si="34"/>
        <v>Sparta-997-59--1</v>
      </c>
      <c r="I159">
        <v>6</v>
      </c>
      <c r="J159">
        <f t="shared" si="33"/>
        <v>1</v>
      </c>
      <c r="L159" t="s">
        <v>61</v>
      </c>
      <c r="M159" s="19">
        <v>0</v>
      </c>
      <c r="N159" s="19">
        <v>0</v>
      </c>
      <c r="O159" s="19">
        <f t="shared" si="35"/>
        <v>0</v>
      </c>
      <c r="S159" s="19">
        <f t="shared" si="36"/>
        <v>0</v>
      </c>
      <c r="W159" t="s">
        <v>143</v>
      </c>
      <c r="AA159" t="s">
        <v>60</v>
      </c>
      <c r="AC159" t="s">
        <v>60</v>
      </c>
      <c r="AD159" t="s">
        <v>60</v>
      </c>
      <c r="AE159" t="s">
        <v>60</v>
      </c>
      <c r="AF159" t="s">
        <v>60</v>
      </c>
      <c r="AG159" t="s">
        <v>60</v>
      </c>
      <c r="AH159" s="17" t="str">
        <f t="shared" si="31"/>
        <v>Sparta-997-59--1 Airship Gear Lifter Alignment Dowels:                          Tools:                                                                          3/4 inch dowel, cut into 6 lengths of 2 inches each, ends slightly rounded</v>
      </c>
      <c r="AI159" s="3" t="s">
        <v>157</v>
      </c>
      <c r="AJ159" s="3"/>
      <c r="AK159" s="3">
        <f t="shared" si="38"/>
        <v>6</v>
      </c>
      <c r="AL159" s="3"/>
      <c r="AM159" s="14" t="str">
        <f t="shared" si="32"/>
        <v xml:space="preserve">2017 FIRST Steamworks Airship |  E. Frothingham, Spartan Robotics 997 ----------------------------------------------------------------------Part Sparta-997-59 Airship Gear Lifter Alignment Dowels                          ---------------------------------------------------------------------# 6 | Not to Scale |                                    ----------------------------------------------------------------------Tools:                                                                          </v>
      </c>
    </row>
    <row r="160" spans="3:39" ht="20" customHeight="1" thickBot="1" x14ac:dyDescent="0.25">
      <c r="C160" t="s">
        <v>23</v>
      </c>
      <c r="D160" t="s">
        <v>24</v>
      </c>
      <c r="F160" t="s">
        <v>154</v>
      </c>
      <c r="G160">
        <f t="shared" si="37"/>
        <v>60</v>
      </c>
      <c r="H160" t="str">
        <f t="shared" si="34"/>
        <v>Sparta-997-60--1</v>
      </c>
      <c r="I160">
        <v>6</v>
      </c>
      <c r="J160">
        <f t="shared" si="33"/>
        <v>1</v>
      </c>
      <c r="L160" t="s">
        <v>17</v>
      </c>
      <c r="M160" s="19">
        <v>0</v>
      </c>
      <c r="N160" s="19">
        <v>0</v>
      </c>
      <c r="O160" s="19">
        <f t="shared" si="35"/>
        <v>0</v>
      </c>
      <c r="Q160" s="19">
        <v>1.25</v>
      </c>
      <c r="R160" s="19">
        <v>40</v>
      </c>
      <c r="S160" s="19">
        <f t="shared" si="36"/>
        <v>50</v>
      </c>
      <c r="Z160" t="s">
        <v>90</v>
      </c>
      <c r="AA160" t="s">
        <v>60</v>
      </c>
      <c r="AB160" t="s">
        <v>90</v>
      </c>
      <c r="AC160" t="s">
        <v>60</v>
      </c>
      <c r="AD160" t="s">
        <v>60</v>
      </c>
      <c r="AE160" t="s">
        <v>60</v>
      </c>
      <c r="AF160" t="s">
        <v>60</v>
      </c>
      <c r="AG160" t="s">
        <v>60</v>
      </c>
      <c r="AH160" s="17" t="str">
        <f t="shared" si="31"/>
        <v xml:space="preserve">Sparta-997-60--1 Airship Tapered Inner Track:                                   3/4 plywood 1 1/4  x 40                                                         Tools: Table Saw (Rip) Bandsaw                                                  </v>
      </c>
      <c r="AI160" s="3" t="s">
        <v>170</v>
      </c>
      <c r="AJ160" s="3"/>
      <c r="AK160" s="3">
        <f t="shared" si="38"/>
        <v>6</v>
      </c>
      <c r="AL160" s="3"/>
      <c r="AM160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1" spans="3:39" ht="20" customHeight="1" thickBot="1" x14ac:dyDescent="0.25">
      <c r="C161" t="s">
        <v>23</v>
      </c>
      <c r="D161" t="s">
        <v>24</v>
      </c>
      <c r="F161" t="s">
        <v>154</v>
      </c>
      <c r="G161">
        <f t="shared" si="37"/>
        <v>60</v>
      </c>
      <c r="H161" t="str">
        <f t="shared" si="34"/>
        <v>Sparta-997-60--2</v>
      </c>
      <c r="J161">
        <f t="shared" si="33"/>
        <v>2</v>
      </c>
      <c r="L161" t="s">
        <v>17</v>
      </c>
      <c r="M161" s="19">
        <v>0</v>
      </c>
      <c r="N161" s="19">
        <v>0</v>
      </c>
      <c r="O161" s="19">
        <f t="shared" si="35"/>
        <v>0</v>
      </c>
      <c r="Q161" s="19">
        <v>1.25</v>
      </c>
      <c r="R161" s="19">
        <v>40</v>
      </c>
      <c r="S161" s="19">
        <f t="shared" si="36"/>
        <v>50</v>
      </c>
      <c r="Z161" t="s">
        <v>90</v>
      </c>
      <c r="AA161" t="s">
        <v>60</v>
      </c>
      <c r="AB161" t="s">
        <v>90</v>
      </c>
      <c r="AC161" t="s">
        <v>60</v>
      </c>
      <c r="AD161" t="s">
        <v>60</v>
      </c>
      <c r="AE161" t="s">
        <v>60</v>
      </c>
      <c r="AF161" t="s">
        <v>60</v>
      </c>
      <c r="AG161" t="s">
        <v>60</v>
      </c>
      <c r="AH161" s="17" t="str">
        <f t="shared" si="31"/>
        <v xml:space="preserve">Sparta-997-60--2 Airship Tapered Inner Track:                                   3/4 plywood 1 1/4  x 40                                                         Tools: Table Saw (Rip) Bandsaw                                                  </v>
      </c>
      <c r="AI161" s="3" t="s">
        <v>170</v>
      </c>
      <c r="AJ161" s="3"/>
      <c r="AK161" s="3">
        <f t="shared" si="38"/>
        <v>6</v>
      </c>
      <c r="AL161" s="3"/>
      <c r="AM161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2" spans="3:39" ht="20" customHeight="1" thickBot="1" x14ac:dyDescent="0.25">
      <c r="C162" t="s">
        <v>23</v>
      </c>
      <c r="D162" t="s">
        <v>24</v>
      </c>
      <c r="F162" t="s">
        <v>154</v>
      </c>
      <c r="G162">
        <f t="shared" si="37"/>
        <v>60</v>
      </c>
      <c r="H162" t="str">
        <f t="shared" si="34"/>
        <v>Sparta-997-60--3</v>
      </c>
      <c r="J162">
        <f t="shared" si="33"/>
        <v>3</v>
      </c>
      <c r="L162" t="s">
        <v>17</v>
      </c>
      <c r="M162" s="19">
        <v>0</v>
      </c>
      <c r="N162" s="19">
        <v>0</v>
      </c>
      <c r="O162" s="19">
        <f t="shared" si="35"/>
        <v>0</v>
      </c>
      <c r="Q162" s="19">
        <v>1.25</v>
      </c>
      <c r="R162" s="19">
        <v>40</v>
      </c>
      <c r="S162" s="19">
        <f t="shared" si="36"/>
        <v>50</v>
      </c>
      <c r="Z162" t="s">
        <v>90</v>
      </c>
      <c r="AA162" t="s">
        <v>60</v>
      </c>
      <c r="AB162" t="s">
        <v>90</v>
      </c>
      <c r="AC162" t="s">
        <v>60</v>
      </c>
      <c r="AD162" t="s">
        <v>60</v>
      </c>
      <c r="AE162" t="s">
        <v>60</v>
      </c>
      <c r="AF162" t="s">
        <v>60</v>
      </c>
      <c r="AG162" t="s">
        <v>60</v>
      </c>
      <c r="AH162" s="17" t="str">
        <f t="shared" si="31"/>
        <v xml:space="preserve">Sparta-997-60--3 Airship Tapered Inner Track:                                   3/4 plywood 1 1/4  x 40                                                         Tools: Table Saw (Rip) Bandsaw                                                  </v>
      </c>
      <c r="AI162" s="3" t="s">
        <v>170</v>
      </c>
      <c r="AJ162" s="3"/>
      <c r="AK162" s="3">
        <f t="shared" si="38"/>
        <v>6</v>
      </c>
      <c r="AL162" s="3"/>
      <c r="AM162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3" spans="3:39" ht="20" customHeight="1" thickBot="1" x14ac:dyDescent="0.25">
      <c r="C163" t="s">
        <v>23</v>
      </c>
      <c r="D163" t="s">
        <v>24</v>
      </c>
      <c r="F163" t="s">
        <v>154</v>
      </c>
      <c r="G163">
        <f t="shared" si="37"/>
        <v>60</v>
      </c>
      <c r="H163" t="str">
        <f t="shared" si="34"/>
        <v>Sparta-997-60--4</v>
      </c>
      <c r="J163">
        <f t="shared" si="33"/>
        <v>4</v>
      </c>
      <c r="L163" t="s">
        <v>17</v>
      </c>
      <c r="M163" s="19">
        <v>0</v>
      </c>
      <c r="N163" s="19">
        <v>0</v>
      </c>
      <c r="O163" s="19">
        <f t="shared" si="35"/>
        <v>0</v>
      </c>
      <c r="Q163" s="19">
        <v>1.25</v>
      </c>
      <c r="R163" s="19">
        <v>40</v>
      </c>
      <c r="S163" s="19">
        <f t="shared" si="36"/>
        <v>50</v>
      </c>
      <c r="Z163" t="s">
        <v>90</v>
      </c>
      <c r="AA163" t="s">
        <v>60</v>
      </c>
      <c r="AB163" t="s">
        <v>90</v>
      </c>
      <c r="AC163" t="s">
        <v>60</v>
      </c>
      <c r="AD163" t="s">
        <v>60</v>
      </c>
      <c r="AE163" t="s">
        <v>60</v>
      </c>
      <c r="AF163" t="s">
        <v>60</v>
      </c>
      <c r="AG163" t="s">
        <v>60</v>
      </c>
      <c r="AH163" s="17" t="str">
        <f t="shared" si="31"/>
        <v xml:space="preserve">Sparta-997-60--4 Airship Tapered Inner Track:                                   3/4 plywood 1 1/4  x 40                                                         Tools: Table Saw (Rip) Bandsaw                                                  </v>
      </c>
      <c r="AI163" s="3" t="s">
        <v>170</v>
      </c>
      <c r="AJ163" s="3"/>
      <c r="AK163" s="3">
        <f t="shared" si="38"/>
        <v>6</v>
      </c>
      <c r="AL163" s="3"/>
      <c r="AM163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4" spans="3:39" ht="20" customHeight="1" thickBot="1" x14ac:dyDescent="0.25">
      <c r="C164" t="s">
        <v>23</v>
      </c>
      <c r="D164" t="s">
        <v>24</v>
      </c>
      <c r="F164" t="s">
        <v>154</v>
      </c>
      <c r="G164">
        <f t="shared" si="37"/>
        <v>60</v>
      </c>
      <c r="H164" t="str">
        <f t="shared" si="34"/>
        <v>Sparta-997-60--5</v>
      </c>
      <c r="J164">
        <f t="shared" si="33"/>
        <v>5</v>
      </c>
      <c r="L164" t="s">
        <v>17</v>
      </c>
      <c r="M164" s="19">
        <v>0</v>
      </c>
      <c r="N164" s="19">
        <v>0</v>
      </c>
      <c r="O164" s="19">
        <f t="shared" si="35"/>
        <v>0</v>
      </c>
      <c r="Q164" s="19">
        <v>1.25</v>
      </c>
      <c r="R164" s="19">
        <v>40</v>
      </c>
      <c r="S164" s="19">
        <f t="shared" si="36"/>
        <v>50</v>
      </c>
      <c r="Z164" t="s">
        <v>90</v>
      </c>
      <c r="AA164" t="s">
        <v>60</v>
      </c>
      <c r="AB164" t="s">
        <v>90</v>
      </c>
      <c r="AC164" t="s">
        <v>60</v>
      </c>
      <c r="AD164" t="s">
        <v>60</v>
      </c>
      <c r="AE164" t="s">
        <v>60</v>
      </c>
      <c r="AF164" t="s">
        <v>60</v>
      </c>
      <c r="AG164" t="s">
        <v>60</v>
      </c>
      <c r="AH164" s="17" t="str">
        <f t="shared" si="31"/>
        <v xml:space="preserve">Sparta-997-60--5 Airship Tapered Inner Track:                                   3/4 plywood 1 1/4  x 40                                                         Tools: Table Saw (Rip) Bandsaw                                                  </v>
      </c>
      <c r="AI164" s="3" t="s">
        <v>170</v>
      </c>
      <c r="AJ164" s="3"/>
      <c r="AK164" s="3">
        <f t="shared" si="38"/>
        <v>6</v>
      </c>
      <c r="AL164" s="3"/>
      <c r="AM164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5" spans="3:39" ht="20" customHeight="1" thickBot="1" x14ac:dyDescent="0.25">
      <c r="C165" t="s">
        <v>23</v>
      </c>
      <c r="D165" t="s">
        <v>24</v>
      </c>
      <c r="F165" t="s">
        <v>154</v>
      </c>
      <c r="G165">
        <f t="shared" si="37"/>
        <v>60</v>
      </c>
      <c r="H165" t="str">
        <f t="shared" si="34"/>
        <v>Sparta-997-60--6</v>
      </c>
      <c r="J165">
        <f t="shared" si="33"/>
        <v>6</v>
      </c>
      <c r="L165" t="s">
        <v>17</v>
      </c>
      <c r="M165" s="19">
        <v>0</v>
      </c>
      <c r="N165" s="19">
        <v>0</v>
      </c>
      <c r="O165" s="19">
        <f t="shared" si="35"/>
        <v>0</v>
      </c>
      <c r="Q165" s="19">
        <v>1.25</v>
      </c>
      <c r="R165" s="19">
        <v>40</v>
      </c>
      <c r="S165" s="19">
        <f t="shared" si="36"/>
        <v>50</v>
      </c>
      <c r="Z165" t="s">
        <v>90</v>
      </c>
      <c r="AA165" t="s">
        <v>60</v>
      </c>
      <c r="AB165" t="s">
        <v>90</v>
      </c>
      <c r="AC165" t="s">
        <v>60</v>
      </c>
      <c r="AD165" t="s">
        <v>60</v>
      </c>
      <c r="AE165" t="s">
        <v>60</v>
      </c>
      <c r="AF165" t="s">
        <v>60</v>
      </c>
      <c r="AG165" t="s">
        <v>60</v>
      </c>
      <c r="AH165" s="17" t="str">
        <f t="shared" si="31"/>
        <v xml:space="preserve">Sparta-997-60--6 Airship Tapered Inner Track:                                   3/4 plywood 1 1/4  x 40                                                         Tools: Table Saw (Rip) Bandsaw                                                  </v>
      </c>
      <c r="AI165" s="3" t="s">
        <v>170</v>
      </c>
      <c r="AJ165" s="3"/>
      <c r="AK165" s="3">
        <f t="shared" si="38"/>
        <v>6</v>
      </c>
      <c r="AL165" s="3"/>
      <c r="AM165" s="14" t="str">
        <f t="shared" si="32"/>
        <v xml:space="preserve">2017 FIRST Steamworks Airship |  E. Frothingham, Spartan Robotics 997 ----------------------------------------------------------------------Part Sparta-997-60 Airship Tapered Inner Track                                   ---------------------------------------------------------------------# 6 | Sc 1 in = 1 ft |  3/4 Ply 1 1/4  x 40                                      ----------------------------------------------------------------------Tools: Table Saw (Rip) Bandsaw                                                  </v>
      </c>
    </row>
    <row r="166" spans="3:39" ht="20" customHeight="1" thickBot="1" x14ac:dyDescent="0.25">
      <c r="C166" t="s">
        <v>23</v>
      </c>
      <c r="D166" t="s">
        <v>24</v>
      </c>
      <c r="F166" t="s">
        <v>155</v>
      </c>
      <c r="G166">
        <f t="shared" si="37"/>
        <v>61</v>
      </c>
      <c r="H166" t="str">
        <f t="shared" si="34"/>
        <v>Sparta-997-61--1</v>
      </c>
      <c r="I166">
        <v>6</v>
      </c>
      <c r="J166">
        <f t="shared" si="33"/>
        <v>1</v>
      </c>
      <c r="L166" t="s">
        <v>17</v>
      </c>
      <c r="M166" s="19">
        <v>0</v>
      </c>
      <c r="N166" s="19">
        <v>0</v>
      </c>
      <c r="O166" s="19">
        <f t="shared" si="35"/>
        <v>0</v>
      </c>
      <c r="Q166" s="19">
        <v>1.25</v>
      </c>
      <c r="R166" s="19">
        <v>40</v>
      </c>
      <c r="S166" s="19">
        <f t="shared" si="36"/>
        <v>50</v>
      </c>
      <c r="Z166" t="s">
        <v>90</v>
      </c>
      <c r="AA166" t="s">
        <v>60</v>
      </c>
      <c r="AC166" t="s">
        <v>60</v>
      </c>
      <c r="AD166" t="s">
        <v>60</v>
      </c>
      <c r="AE166" t="s">
        <v>60</v>
      </c>
      <c r="AF166" t="s">
        <v>60</v>
      </c>
      <c r="AG166" t="s">
        <v>60</v>
      </c>
      <c r="AH166" s="17" t="str">
        <f t="shared" si="31"/>
        <v xml:space="preserve">Sparta-997-61--1 Airship Straight Outer Track:                                  3/4 plywood 1 1/4  x 40                                                         Tools: Table Saw (Rip)                                                          </v>
      </c>
      <c r="AI166" s="3" t="s">
        <v>170</v>
      </c>
      <c r="AJ166" s="3" t="s">
        <v>90</v>
      </c>
      <c r="AK166" s="3">
        <f t="shared" si="38"/>
        <v>6</v>
      </c>
      <c r="AL166" s="3"/>
      <c r="AM166" s="14" t="str">
        <f t="shared" si="32"/>
        <v xml:space="preserve">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67" spans="3:39" ht="20" customHeight="1" thickBot="1" x14ac:dyDescent="0.25">
      <c r="C167" t="s">
        <v>23</v>
      </c>
      <c r="D167" t="s">
        <v>24</v>
      </c>
      <c r="F167" t="s">
        <v>155</v>
      </c>
      <c r="G167">
        <f t="shared" si="37"/>
        <v>61</v>
      </c>
      <c r="H167" t="str">
        <f t="shared" si="34"/>
        <v>Sparta-997-61--2</v>
      </c>
      <c r="J167">
        <f t="shared" si="33"/>
        <v>2</v>
      </c>
      <c r="L167" t="s">
        <v>17</v>
      </c>
      <c r="M167" s="19">
        <v>0</v>
      </c>
      <c r="N167" s="19">
        <v>0</v>
      </c>
      <c r="O167" s="19">
        <f t="shared" si="35"/>
        <v>0</v>
      </c>
      <c r="Q167" s="19">
        <v>1.25</v>
      </c>
      <c r="R167" s="19">
        <v>40</v>
      </c>
      <c r="S167" s="19">
        <f t="shared" si="36"/>
        <v>50</v>
      </c>
      <c r="Z167" t="s">
        <v>90</v>
      </c>
      <c r="AA167" t="s">
        <v>60</v>
      </c>
      <c r="AC167" t="s">
        <v>60</v>
      </c>
      <c r="AD167" t="s">
        <v>60</v>
      </c>
      <c r="AE167" t="s">
        <v>60</v>
      </c>
      <c r="AF167" t="s">
        <v>60</v>
      </c>
      <c r="AG167" t="s">
        <v>60</v>
      </c>
      <c r="AH167" s="17" t="str">
        <f t="shared" si="31"/>
        <v xml:space="preserve">Sparta-997-61--2 Airship Straight Outer Track:                                  3/4 plywood 1 1/4  x 40                                                         Tools: Table Saw (Rip)                                                          </v>
      </c>
      <c r="AI167" s="3" t="s">
        <v>170</v>
      </c>
      <c r="AJ167" s="3"/>
      <c r="AK167" s="3">
        <f t="shared" si="38"/>
        <v>6</v>
      </c>
      <c r="AL167" s="3"/>
      <c r="AM167" s="14" t="str">
        <f t="shared" si="32"/>
        <v xml:space="preserve">2017 FIRST Steamworks Airship |  E. Frothingham, Spartan Robotics 997 ----------------------------------------------------------------------Part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68" spans="3:39" ht="20" customHeight="1" thickBot="1" x14ac:dyDescent="0.25">
      <c r="C168" t="s">
        <v>23</v>
      </c>
      <c r="D168" t="s">
        <v>24</v>
      </c>
      <c r="F168" t="s">
        <v>155</v>
      </c>
      <c r="G168">
        <f t="shared" si="37"/>
        <v>61</v>
      </c>
      <c r="H168" t="str">
        <f t="shared" si="34"/>
        <v>Sparta-997-61--3</v>
      </c>
      <c r="J168">
        <f t="shared" si="33"/>
        <v>3</v>
      </c>
      <c r="L168" t="s">
        <v>17</v>
      </c>
      <c r="M168" s="19">
        <v>0</v>
      </c>
      <c r="N168" s="19">
        <v>0</v>
      </c>
      <c r="O168" s="19">
        <f t="shared" si="35"/>
        <v>0</v>
      </c>
      <c r="Q168" s="19">
        <v>1.25</v>
      </c>
      <c r="R168" s="19">
        <v>40</v>
      </c>
      <c r="S168" s="19">
        <f t="shared" si="36"/>
        <v>50</v>
      </c>
      <c r="Z168" t="s">
        <v>90</v>
      </c>
      <c r="AA168" t="s">
        <v>60</v>
      </c>
      <c r="AC168" t="s">
        <v>60</v>
      </c>
      <c r="AD168" t="s">
        <v>60</v>
      </c>
      <c r="AE168" t="s">
        <v>60</v>
      </c>
      <c r="AF168" t="s">
        <v>60</v>
      </c>
      <c r="AG168" t="s">
        <v>60</v>
      </c>
      <c r="AH168" s="17" t="str">
        <f t="shared" si="31"/>
        <v xml:space="preserve">Sparta-997-61--3 Airship Straight Outer Track:                                  3/4 plywood 1 1/4  x 40                                                         Tools: Table Saw (Rip)                                                          </v>
      </c>
      <c r="AI168" s="3" t="s">
        <v>170</v>
      </c>
      <c r="AJ168" s="3"/>
      <c r="AK168" s="3">
        <f t="shared" si="38"/>
        <v>6</v>
      </c>
      <c r="AL168" s="3"/>
      <c r="AM168" s="14" t="str">
        <f t="shared" si="32"/>
        <v xml:space="preserve">2017 FIRST Steamworks Airship |  E. Frothingham, Spartan Robotics 997 ----------------------------------------------------------------------Part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69" spans="3:39" ht="20" customHeight="1" thickBot="1" x14ac:dyDescent="0.25">
      <c r="C169" t="s">
        <v>23</v>
      </c>
      <c r="D169" t="s">
        <v>24</v>
      </c>
      <c r="F169" t="s">
        <v>155</v>
      </c>
      <c r="G169">
        <f t="shared" si="37"/>
        <v>61</v>
      </c>
      <c r="H169" t="str">
        <f t="shared" si="34"/>
        <v>Sparta-997-61--4</v>
      </c>
      <c r="J169">
        <f t="shared" si="33"/>
        <v>4</v>
      </c>
      <c r="L169" t="s">
        <v>17</v>
      </c>
      <c r="M169" s="19">
        <v>0</v>
      </c>
      <c r="N169" s="19">
        <v>0</v>
      </c>
      <c r="O169" s="19">
        <f t="shared" si="35"/>
        <v>0</v>
      </c>
      <c r="Q169" s="19">
        <v>1.25</v>
      </c>
      <c r="R169" s="19">
        <v>40</v>
      </c>
      <c r="S169" s="19">
        <f t="shared" si="36"/>
        <v>50</v>
      </c>
      <c r="Z169" t="s">
        <v>90</v>
      </c>
      <c r="AA169" t="s">
        <v>60</v>
      </c>
      <c r="AC169" t="s">
        <v>60</v>
      </c>
      <c r="AD169" t="s">
        <v>60</v>
      </c>
      <c r="AE169" t="s">
        <v>60</v>
      </c>
      <c r="AF169" t="s">
        <v>60</v>
      </c>
      <c r="AG169" t="s">
        <v>60</v>
      </c>
      <c r="AH169" s="17" t="str">
        <f t="shared" si="31"/>
        <v xml:space="preserve">Sparta-997-61--4 Airship Straight Outer Track:                                  3/4 plywood 1 1/4  x 40                                                         Tools: Table Saw (Rip)                                                          </v>
      </c>
      <c r="AI169" s="3" t="s">
        <v>170</v>
      </c>
      <c r="AJ169" s="3"/>
      <c r="AK169" s="3">
        <f t="shared" si="38"/>
        <v>6</v>
      </c>
      <c r="AL169" s="3"/>
      <c r="AM169" s="14" t="str">
        <f t="shared" si="32"/>
        <v xml:space="preserve">2017 FIRST Steamworks Airship |  E. Frothingham, Spartan Robotics 997 ----------------------------------------------------------------------Part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70" spans="3:39" ht="20" customHeight="1" thickBot="1" x14ac:dyDescent="0.25">
      <c r="C170" t="s">
        <v>23</v>
      </c>
      <c r="D170" t="s">
        <v>24</v>
      </c>
      <c r="F170" t="s">
        <v>155</v>
      </c>
      <c r="G170">
        <f t="shared" si="37"/>
        <v>61</v>
      </c>
      <c r="H170" t="str">
        <f t="shared" si="34"/>
        <v>Sparta-997-61--5</v>
      </c>
      <c r="J170">
        <f t="shared" si="33"/>
        <v>5</v>
      </c>
      <c r="L170" t="s">
        <v>17</v>
      </c>
      <c r="M170" s="19">
        <v>0</v>
      </c>
      <c r="N170" s="19">
        <v>0</v>
      </c>
      <c r="O170" s="19">
        <f t="shared" si="35"/>
        <v>0</v>
      </c>
      <c r="Q170" s="19">
        <v>1.25</v>
      </c>
      <c r="R170" s="19">
        <v>40</v>
      </c>
      <c r="S170" s="19">
        <f t="shared" si="36"/>
        <v>50</v>
      </c>
      <c r="Z170" t="s">
        <v>90</v>
      </c>
      <c r="AA170" t="s">
        <v>60</v>
      </c>
      <c r="AC170" t="s">
        <v>60</v>
      </c>
      <c r="AD170" t="s">
        <v>60</v>
      </c>
      <c r="AE170" t="s">
        <v>60</v>
      </c>
      <c r="AF170" t="s">
        <v>60</v>
      </c>
      <c r="AG170" t="s">
        <v>60</v>
      </c>
      <c r="AH170" s="17" t="str">
        <f t="shared" si="31"/>
        <v xml:space="preserve">Sparta-997-61--5 Airship Straight Outer Track:                                  3/4 plywood 1 1/4  x 40                                                         Tools: Table Saw (Rip)                                                          </v>
      </c>
      <c r="AI170" s="3" t="s">
        <v>170</v>
      </c>
      <c r="AJ170" s="3"/>
      <c r="AK170" s="3">
        <f t="shared" si="38"/>
        <v>6</v>
      </c>
      <c r="AL170" s="3"/>
      <c r="AM170" s="14" t="str">
        <f t="shared" si="32"/>
        <v xml:space="preserve">2017 FIRST Steamworks Airship |  E. Frothingham, Spartan Robotics 997 ----------------------------------------------------------------------Part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71" spans="3:39" ht="20" customHeight="1" thickBot="1" x14ac:dyDescent="0.25">
      <c r="C171" t="s">
        <v>23</v>
      </c>
      <c r="D171" t="s">
        <v>24</v>
      </c>
      <c r="F171" t="s">
        <v>155</v>
      </c>
      <c r="G171">
        <f t="shared" si="37"/>
        <v>61</v>
      </c>
      <c r="H171" t="str">
        <f t="shared" si="34"/>
        <v>Sparta-997-61--6</v>
      </c>
      <c r="J171">
        <f t="shared" si="33"/>
        <v>6</v>
      </c>
      <c r="L171" t="s">
        <v>17</v>
      </c>
      <c r="M171" s="19">
        <v>0</v>
      </c>
      <c r="N171" s="19">
        <v>0</v>
      </c>
      <c r="O171" s="19">
        <f t="shared" si="35"/>
        <v>0</v>
      </c>
      <c r="Q171" s="19">
        <v>1.25</v>
      </c>
      <c r="R171" s="19">
        <v>40</v>
      </c>
      <c r="S171" s="19">
        <f t="shared" si="36"/>
        <v>50</v>
      </c>
      <c r="Z171" t="s">
        <v>90</v>
      </c>
      <c r="AA171" t="s">
        <v>60</v>
      </c>
      <c r="AC171" t="s">
        <v>60</v>
      </c>
      <c r="AD171" t="s">
        <v>60</v>
      </c>
      <c r="AE171" t="s">
        <v>60</v>
      </c>
      <c r="AF171" t="s">
        <v>60</v>
      </c>
      <c r="AG171" t="s">
        <v>60</v>
      </c>
      <c r="AH171" s="17" t="str">
        <f t="shared" si="31"/>
        <v xml:space="preserve">Sparta-997-61--6 Airship Straight Outer Track:                                  3/4 plywood 1 1/4  x 40                                                         Tools: Table Saw (Rip)                                                          </v>
      </c>
      <c r="AI171" s="3" t="s">
        <v>170</v>
      </c>
      <c r="AJ171" s="3"/>
      <c r="AK171" s="3">
        <f t="shared" si="38"/>
        <v>6</v>
      </c>
      <c r="AL171" s="3"/>
      <c r="AM171" s="14" t="str">
        <f t="shared" si="32"/>
        <v xml:space="preserve">2017 FIRST Steamworks Airship |  E. Frothingham, Spartan Robotics 997 ----------------------------------------------------------------------Part Sparta-997-61 Airship Straight Outer Track                                  ---------------------------------------------------------------------# 6 | Sc 1 in = 1 ft |  3/4 Ply 1 1/4  x 40                                      ----------------------------------------------------------------------Tools: Table Saw (Rip)                                                          </v>
      </c>
    </row>
    <row r="172" spans="3:39" ht="20" customHeight="1" thickBot="1" x14ac:dyDescent="0.25">
      <c r="C172" t="s">
        <v>23</v>
      </c>
      <c r="D172" t="s">
        <v>24</v>
      </c>
      <c r="F172" t="s">
        <v>167</v>
      </c>
      <c r="G172">
        <f t="shared" si="37"/>
        <v>62</v>
      </c>
      <c r="H172" t="str">
        <f t="shared" si="34"/>
        <v>Sparta-997-62--1</v>
      </c>
      <c r="I172">
        <v>3</v>
      </c>
      <c r="J172">
        <f t="shared" si="33"/>
        <v>1</v>
      </c>
      <c r="L172" t="s">
        <v>17</v>
      </c>
      <c r="M172" s="19">
        <v>0</v>
      </c>
      <c r="N172" s="19">
        <v>0</v>
      </c>
      <c r="O172" s="19">
        <f t="shared" si="35"/>
        <v>0</v>
      </c>
      <c r="Q172" s="19">
        <v>0.875</v>
      </c>
      <c r="R172" s="19">
        <v>36</v>
      </c>
      <c r="S172" s="19">
        <f t="shared" si="36"/>
        <v>31.5</v>
      </c>
      <c r="Z172" t="s">
        <v>90</v>
      </c>
      <c r="AA172" t="s">
        <v>60</v>
      </c>
      <c r="AB172" t="s">
        <v>90</v>
      </c>
      <c r="AC172" t="s">
        <v>60</v>
      </c>
      <c r="AD172" t="s">
        <v>60</v>
      </c>
      <c r="AE172" t="s">
        <v>60</v>
      </c>
      <c r="AF172" t="s">
        <v>60</v>
      </c>
      <c r="AG172" t="s">
        <v>60</v>
      </c>
      <c r="AH172" s="17" t="str">
        <f t="shared" si="31"/>
        <v xml:space="preserve">Sparta-997-62--1 Airship Tapered Spacer Strip:                                  3/4 plywood  7/8  x 36                                                          Tools: Table Saw (Rip) Bandsaw                                                  </v>
      </c>
      <c r="AI172" s="3" t="s">
        <v>157</v>
      </c>
      <c r="AJ172" s="3" t="s">
        <v>90</v>
      </c>
      <c r="AK172" s="3">
        <f t="shared" si="38"/>
        <v>3</v>
      </c>
      <c r="AL172" s="3"/>
      <c r="AM172" s="14" t="str">
        <f t="shared" si="32"/>
        <v xml:space="preserve">Part Sparta-997-62 Airship Tapered Spacer Strip                                  ---------------------------------------------------------------------# 3 | Not to Scale |  3/4 Ply  7/8  x 36                                       ----------------------------------------------------------------------Tools: Table Saw (Rip) Bandsaw                                                  </v>
      </c>
    </row>
    <row r="173" spans="3:39" ht="20" customHeight="1" thickBot="1" x14ac:dyDescent="0.25">
      <c r="C173" t="s">
        <v>23</v>
      </c>
      <c r="D173" t="s">
        <v>24</v>
      </c>
      <c r="F173" t="s">
        <v>168</v>
      </c>
      <c r="G173">
        <f t="shared" si="37"/>
        <v>63</v>
      </c>
      <c r="H173" t="str">
        <f t="shared" si="34"/>
        <v>Sparta-997-63--1</v>
      </c>
      <c r="I173">
        <v>3</v>
      </c>
      <c r="J173">
        <f t="shared" si="33"/>
        <v>1</v>
      </c>
      <c r="L173" t="s">
        <v>17</v>
      </c>
      <c r="M173" s="19">
        <v>0</v>
      </c>
      <c r="N173" s="19">
        <v>0</v>
      </c>
      <c r="O173" s="19">
        <f t="shared" si="35"/>
        <v>0</v>
      </c>
      <c r="Q173" s="19">
        <v>0.875</v>
      </c>
      <c r="R173" s="19">
        <v>3</v>
      </c>
      <c r="S173" s="19">
        <f t="shared" si="36"/>
        <v>2.625</v>
      </c>
      <c r="Z173" t="s">
        <v>90</v>
      </c>
      <c r="AA173" t="s">
        <v>60</v>
      </c>
      <c r="AB173" t="s">
        <v>90</v>
      </c>
      <c r="AC173" t="s">
        <v>60</v>
      </c>
      <c r="AD173" t="s">
        <v>60</v>
      </c>
      <c r="AE173" t="s">
        <v>60</v>
      </c>
      <c r="AF173" t="s">
        <v>60</v>
      </c>
      <c r="AG173" t="s">
        <v>60</v>
      </c>
      <c r="AH173" s="17" t="str">
        <f t="shared" si="31"/>
        <v xml:space="preserve">Sparta-997-63--1 Airship Catch Spacer Strip:                                    3/4 plywood  7/8  x 3                                                           Tools: Table Saw (Rip) Bandsaw                                                  </v>
      </c>
      <c r="AI173" s="3" t="s">
        <v>183</v>
      </c>
      <c r="AJ173" s="3" t="s">
        <v>90</v>
      </c>
      <c r="AK173" s="3">
        <f t="shared" si="38"/>
        <v>3</v>
      </c>
      <c r="AL173" s="3"/>
      <c r="AM173" s="14" t="str">
        <f t="shared" si="32"/>
        <v xml:space="preserve">Part Sparta-997-63 Airship Catch Spacer Strip                                    ---------------------------------------------------------------------# 3 | Not To Scale |  3/4 Ply  7/8  x 3                                       ----------------------------------------------------------------------Tools: Table Saw (Rip) Bandsaw                                                  </v>
      </c>
    </row>
    <row r="174" spans="3:39" ht="20" customHeight="1" thickBot="1" x14ac:dyDescent="0.25">
      <c r="C174" t="s">
        <v>23</v>
      </c>
      <c r="D174" t="s">
        <v>24</v>
      </c>
      <c r="F174" t="s">
        <v>169</v>
      </c>
      <c r="G174">
        <f t="shared" si="37"/>
        <v>64</v>
      </c>
      <c r="H174" t="str">
        <f t="shared" si="34"/>
        <v>Sparta-997-64--1</v>
      </c>
      <c r="I174">
        <v>12</v>
      </c>
      <c r="J174">
        <f t="shared" si="33"/>
        <v>1</v>
      </c>
      <c r="L174" t="s">
        <v>17</v>
      </c>
      <c r="M174" s="19">
        <v>0</v>
      </c>
      <c r="N174" s="19">
        <v>0</v>
      </c>
      <c r="O174" s="19">
        <f t="shared" si="35"/>
        <v>0</v>
      </c>
      <c r="Q174" s="19">
        <v>0.875</v>
      </c>
      <c r="R174" s="19">
        <v>36</v>
      </c>
      <c r="S174" s="19">
        <f t="shared" si="36"/>
        <v>31.5</v>
      </c>
      <c r="Z174" t="s">
        <v>90</v>
      </c>
      <c r="AA174" t="s">
        <v>60</v>
      </c>
      <c r="AB174" t="s">
        <v>90</v>
      </c>
      <c r="AC174" t="s">
        <v>60</v>
      </c>
      <c r="AD174" t="s">
        <v>60</v>
      </c>
      <c r="AE174" t="s">
        <v>60</v>
      </c>
      <c r="AF174" t="s">
        <v>60</v>
      </c>
      <c r="AG174" t="s">
        <v>60</v>
      </c>
      <c r="AH174" s="17" t="str">
        <f t="shared" si="31"/>
        <v xml:space="preserve">Sparta-997-64--1 Airship Extra Spacing Strips:                                  3/4 plywood  7/8  x 36                                                          Tools: Table Saw (Rip) Bandsaw                                                  </v>
      </c>
      <c r="AI174" s="3" t="s">
        <v>157</v>
      </c>
      <c r="AJ174" s="3" t="s">
        <v>90</v>
      </c>
      <c r="AK174" s="3">
        <f t="shared" si="38"/>
        <v>12</v>
      </c>
      <c r="AL174" s="3"/>
      <c r="AM174" s="14" t="str">
        <f t="shared" si="32"/>
        <v xml:space="preserve">Part Sparta-997-64 Airship Extra Spacing Strips                                  ---------------------------------------------------------------------# 12 | Not to Scale |  3/4 Ply  7/8  x 36                                       ----------------------------------------------------------------------Tools: Table Saw (Rip) Bandsaw                                                  </v>
      </c>
    </row>
    <row r="175" spans="3:39" ht="20" customHeight="1" thickBot="1" x14ac:dyDescent="0.25">
      <c r="C175" t="s">
        <v>23</v>
      </c>
      <c r="D175" t="s">
        <v>24</v>
      </c>
      <c r="F175" t="s">
        <v>156</v>
      </c>
      <c r="G175">
        <f t="shared" si="37"/>
        <v>65</v>
      </c>
      <c r="H175" t="str">
        <f t="shared" si="34"/>
        <v>Sparta-997-65--1</v>
      </c>
      <c r="I175">
        <v>12</v>
      </c>
      <c r="J175">
        <f t="shared" si="33"/>
        <v>1</v>
      </c>
      <c r="L175" t="s">
        <v>59</v>
      </c>
      <c r="M175" s="19">
        <v>0</v>
      </c>
      <c r="N175" s="19">
        <v>0</v>
      </c>
      <c r="O175" s="19">
        <f t="shared" si="35"/>
        <v>0</v>
      </c>
      <c r="S175" s="19">
        <f t="shared" si="36"/>
        <v>0</v>
      </c>
      <c r="U175" s="19">
        <v>36</v>
      </c>
      <c r="Z175" t="s">
        <v>90</v>
      </c>
      <c r="AA175" t="s">
        <v>60</v>
      </c>
      <c r="AC175" t="s">
        <v>60</v>
      </c>
      <c r="AD175" t="s">
        <v>60</v>
      </c>
      <c r="AE175" t="s">
        <v>60</v>
      </c>
      <c r="AF175" t="s">
        <v>60</v>
      </c>
      <c r="AG175" t="s">
        <v>60</v>
      </c>
      <c r="AH175" s="17" t="str">
        <f t="shared" si="31"/>
        <v xml:space="preserve">Sparta-997-65--1 Airship Gear Lifter Glue Block:                                2x4 board, 36      long                                                         Tools: Table Saw (Rip)                                                          </v>
      </c>
      <c r="AI175" s="3" t="s">
        <v>157</v>
      </c>
      <c r="AJ175" s="3" t="s">
        <v>90</v>
      </c>
      <c r="AK175" s="3">
        <f t="shared" si="38"/>
        <v>12</v>
      </c>
      <c r="AL175" s="3"/>
      <c r="AM175" s="14" t="str">
        <f t="shared" si="32"/>
        <v xml:space="preserve">Part Sparta-997-65 Airship Gear Lifter Glue Block                                ---------------------------------------------------------------------# 12 | Not to Scale |  2x4 board 36      long                                  ----------------------------------------------------------------------Tools: Table Saw (Rip)                                                          </v>
      </c>
    </row>
    <row r="176" spans="3:39" ht="20" customHeight="1" thickBot="1" x14ac:dyDescent="0.25">
      <c r="C176" t="s">
        <v>23</v>
      </c>
      <c r="D176" t="s">
        <v>24</v>
      </c>
      <c r="F176" t="s">
        <v>76</v>
      </c>
      <c r="G176">
        <f t="shared" si="37"/>
        <v>66</v>
      </c>
      <c r="H176" t="str">
        <f t="shared" si="34"/>
        <v>Sparta-997-66--1</v>
      </c>
      <c r="I176">
        <v>3</v>
      </c>
      <c r="J176">
        <f t="shared" si="33"/>
        <v>1</v>
      </c>
      <c r="L176" t="s">
        <v>61</v>
      </c>
      <c r="O176" s="19">
        <f t="shared" si="35"/>
        <v>0</v>
      </c>
      <c r="S176" s="19">
        <f t="shared" si="36"/>
        <v>0</v>
      </c>
      <c r="W176" s="1" t="s">
        <v>76</v>
      </c>
      <c r="X176" s="1"/>
      <c r="Y176" t="s">
        <v>60</v>
      </c>
      <c r="AA176" t="s">
        <v>60</v>
      </c>
      <c r="AB176" t="s">
        <v>60</v>
      </c>
      <c r="AC176" t="s">
        <v>60</v>
      </c>
      <c r="AD176" t="s">
        <v>60</v>
      </c>
      <c r="AE176" t="s">
        <v>60</v>
      </c>
      <c r="AF176" t="s">
        <v>60</v>
      </c>
      <c r="AG176" t="s">
        <v>60</v>
      </c>
      <c r="AH176" s="17" t="str">
        <f t="shared" si="31"/>
        <v>Sparta-997-66--1 Airship Spring:                                                Tools:                                                                          Spring</v>
      </c>
      <c r="AI176" s="3" t="s">
        <v>170</v>
      </c>
      <c r="AJ176" s="3"/>
      <c r="AK176" s="3">
        <f t="shared" si="38"/>
        <v>3</v>
      </c>
      <c r="AL176" s="3"/>
      <c r="AM176" s="14" t="str">
        <f t="shared" si="32"/>
        <v xml:space="preserve">2017 FIRST Steamworks Airship |  E. Frothingham, Spartan Robotics 997 ----------------------------------------------------------------------Part Sparta-997-66 Airship Spring                                                ---------------------------------------------------------------------# 3 | Sc 1 in = 1 ft |                                    ----------------------------------------------------------------------Tools:                                                                          </v>
      </c>
    </row>
    <row r="177" spans="3:39" ht="20" customHeight="1" thickBot="1" x14ac:dyDescent="0.25">
      <c r="C177" t="s">
        <v>23</v>
      </c>
      <c r="D177" t="s">
        <v>24</v>
      </c>
      <c r="F177" t="s">
        <v>158</v>
      </c>
      <c r="G177">
        <f t="shared" si="37"/>
        <v>67</v>
      </c>
      <c r="H177" t="str">
        <f t="shared" si="34"/>
        <v>Sparta-997-67--1</v>
      </c>
      <c r="I177">
        <v>3</v>
      </c>
      <c r="J177">
        <f t="shared" si="33"/>
        <v>1</v>
      </c>
      <c r="L177" t="s">
        <v>61</v>
      </c>
      <c r="O177" s="19">
        <f t="shared" si="35"/>
        <v>0</v>
      </c>
      <c r="S177" s="19">
        <f t="shared" si="36"/>
        <v>0</v>
      </c>
      <c r="W177" s="1" t="s">
        <v>42</v>
      </c>
      <c r="X177" s="1"/>
      <c r="Y177" t="s">
        <v>60</v>
      </c>
      <c r="Z177" t="s">
        <v>60</v>
      </c>
      <c r="AA177" t="s">
        <v>60</v>
      </c>
      <c r="AB177" t="s">
        <v>60</v>
      </c>
      <c r="AC177" t="s">
        <v>60</v>
      </c>
      <c r="AD177" t="s">
        <v>60</v>
      </c>
      <c r="AE177" t="s">
        <v>60</v>
      </c>
      <c r="AF177" t="s">
        <v>60</v>
      </c>
      <c r="AG177" t="s">
        <v>60</v>
      </c>
      <c r="AH177" s="17" t="str">
        <f t="shared" si="31"/>
        <v>Sparta-997-67--1 Airship Spring Holder Dowel:                                   Tools:                                                                          5/8 dowel, 2 1/2 inches long, with stepoff to fit in spring - Make 4!</v>
      </c>
      <c r="AI177" s="3" t="s">
        <v>170</v>
      </c>
      <c r="AJ177" s="3"/>
      <c r="AK177" s="3">
        <f t="shared" si="38"/>
        <v>3</v>
      </c>
      <c r="AL177" s="3"/>
      <c r="AM177" s="14" t="str">
        <f t="shared" si="32"/>
        <v xml:space="preserve">2017 FIRST Steamworks Airship |  E. Frothingham, Spartan Robotics 997 ----------------------------------------------------------------------Part Sparta-997-67 Airship Spring Holder Dowel                                   ---------------------------------------------------------------------# 3 | Sc 1 in = 1 ft |                                    ----------------------------------------------------------------------Tools:                                                                          </v>
      </c>
    </row>
    <row r="178" spans="3:39" ht="20" customHeight="1" thickBot="1" x14ac:dyDescent="0.25">
      <c r="C178" t="s">
        <v>23</v>
      </c>
      <c r="D178" t="s">
        <v>24</v>
      </c>
      <c r="F178" t="s">
        <v>11</v>
      </c>
      <c r="G178">
        <f t="shared" si="37"/>
        <v>68</v>
      </c>
      <c r="H178" t="str">
        <f t="shared" si="34"/>
        <v>Sparta-997-68--1</v>
      </c>
      <c r="I178">
        <v>3</v>
      </c>
      <c r="J178">
        <f t="shared" si="33"/>
        <v>1</v>
      </c>
      <c r="L178" t="s">
        <v>61</v>
      </c>
      <c r="O178" s="19">
        <f t="shared" si="35"/>
        <v>0</v>
      </c>
      <c r="Q178" s="19">
        <v>0</v>
      </c>
      <c r="R178" s="19">
        <v>0</v>
      </c>
      <c r="S178" s="19">
        <f t="shared" si="36"/>
        <v>0</v>
      </c>
      <c r="U178" s="19">
        <v>0</v>
      </c>
      <c r="W178" s="1" t="s">
        <v>43</v>
      </c>
      <c r="X178" s="1"/>
      <c r="Y178" t="s">
        <v>60</v>
      </c>
      <c r="Z178" t="s">
        <v>60</v>
      </c>
      <c r="AA178" t="s">
        <v>60</v>
      </c>
      <c r="AB178" t="s">
        <v>90</v>
      </c>
      <c r="AC178" t="s">
        <v>60</v>
      </c>
      <c r="AD178" t="s">
        <v>60</v>
      </c>
      <c r="AE178" t="s">
        <v>60</v>
      </c>
      <c r="AF178" t="s">
        <v>60</v>
      </c>
      <c r="AG178" t="s">
        <v>60</v>
      </c>
      <c r="AH178" s="17" t="str">
        <f t="shared" si="31"/>
        <v>Sparta-997-68--1 Airship Point:                                                 Tools: Bandsaw                                                                  1/4" hardboard, 3 inches long, barbed shape.  Make multiple pins to allow for replacements.</v>
      </c>
      <c r="AI178" s="3" t="s">
        <v>170</v>
      </c>
      <c r="AJ178" s="3"/>
      <c r="AK178" s="3">
        <f t="shared" si="38"/>
        <v>3</v>
      </c>
      <c r="AL178" s="3"/>
      <c r="AM178" s="14" t="str">
        <f t="shared" si="32"/>
        <v xml:space="preserve">2017 FIRST Steamworks Airship |  E. Frothingham, Spartan Robotics 997 ----------------------------------------------------------------------Part Sparta-997-68 Airship Point                                                 ---------------------------------------------------------------------# 3 | Sc 1 in = 1 ft |                                    ----------------------------------------------------------------------Tools: Bandsaw                                                                  </v>
      </c>
    </row>
    <row r="179" spans="3:39" ht="20" customHeight="1" thickBot="1" x14ac:dyDescent="0.25">
      <c r="C179" t="s">
        <v>23</v>
      </c>
      <c r="D179" t="s">
        <v>24</v>
      </c>
      <c r="F179" t="s">
        <v>130</v>
      </c>
      <c r="G179">
        <f t="shared" si="37"/>
        <v>69</v>
      </c>
      <c r="H179" t="str">
        <f t="shared" si="34"/>
        <v>Sparta-997-69--1</v>
      </c>
      <c r="I179">
        <v>4</v>
      </c>
      <c r="J179">
        <f t="shared" si="33"/>
        <v>1</v>
      </c>
      <c r="L179" t="s">
        <v>17</v>
      </c>
      <c r="M179" s="19">
        <v>0</v>
      </c>
      <c r="N179" s="19">
        <v>0</v>
      </c>
      <c r="O179" s="19">
        <f t="shared" si="35"/>
        <v>0</v>
      </c>
      <c r="Q179" s="19">
        <v>6</v>
      </c>
      <c r="R179" s="19">
        <v>24</v>
      </c>
      <c r="S179" s="19">
        <f t="shared" si="36"/>
        <v>144</v>
      </c>
      <c r="U179" s="19">
        <v>0</v>
      </c>
      <c r="Y179" t="s">
        <v>60</v>
      </c>
      <c r="Z179" t="s">
        <v>60</v>
      </c>
      <c r="AA179" t="s">
        <v>60</v>
      </c>
      <c r="AB179" t="s">
        <v>90</v>
      </c>
      <c r="AC179" t="s">
        <v>60</v>
      </c>
      <c r="AD179" t="s">
        <v>90</v>
      </c>
      <c r="AE179" t="s">
        <v>90</v>
      </c>
      <c r="AF179" t="s">
        <v>60</v>
      </c>
      <c r="AG179" t="s">
        <v>60</v>
      </c>
      <c r="AH179" s="17" t="str">
        <f t="shared" si="31"/>
        <v xml:space="preserve">Sparta-997-69--1 Airship Rotor Holder:                                          3/4 plywood 6      x 24                                                         Tools: Bandsaw Drill Press Nailer                                               </v>
      </c>
      <c r="AI179" s="3" t="s">
        <v>170</v>
      </c>
      <c r="AJ179" s="3"/>
      <c r="AK179" s="3">
        <f t="shared" si="38"/>
        <v>4</v>
      </c>
      <c r="AL179" s="3"/>
      <c r="AM179" s="14" t="str">
        <f t="shared" si="32"/>
        <v xml:space="preserve">2017 FIRST Steamworks Airship |  E. Frothingham, Spartan Robotics 997 ----------------------------------------------------------------------Part Sparta-997-69 Airship Rotor Holder                                          ---------------------------------------------------------------------# 4 | Sc 1 in = 1 ft |  3/4 Ply 6      x 24                                      ----------------------------------------------------------------------Tools: Bandsaw Drill Press Nailer                                               </v>
      </c>
    </row>
    <row r="180" spans="3:39" ht="20" customHeight="1" thickBot="1" x14ac:dyDescent="0.25">
      <c r="C180" t="s">
        <v>23</v>
      </c>
      <c r="D180" t="s">
        <v>24</v>
      </c>
      <c r="F180" t="s">
        <v>130</v>
      </c>
      <c r="G180">
        <f t="shared" si="37"/>
        <v>69</v>
      </c>
      <c r="H180" t="str">
        <f t="shared" si="34"/>
        <v>Sparta-997-69--2</v>
      </c>
      <c r="J180">
        <f t="shared" si="33"/>
        <v>2</v>
      </c>
      <c r="L180" t="s">
        <v>17</v>
      </c>
      <c r="M180" s="19">
        <v>0</v>
      </c>
      <c r="N180" s="19">
        <v>0</v>
      </c>
      <c r="O180" s="19">
        <f t="shared" si="35"/>
        <v>0</v>
      </c>
      <c r="Q180" s="19">
        <v>6</v>
      </c>
      <c r="R180" s="19">
        <v>24</v>
      </c>
      <c r="S180" s="19">
        <f t="shared" si="36"/>
        <v>144</v>
      </c>
      <c r="U180" s="19">
        <v>0</v>
      </c>
      <c r="W180" t="s">
        <v>60</v>
      </c>
      <c r="Y180" t="s">
        <v>60</v>
      </c>
      <c r="Z180" t="s">
        <v>60</v>
      </c>
      <c r="AA180" t="s">
        <v>60</v>
      </c>
      <c r="AB180" t="s">
        <v>90</v>
      </c>
      <c r="AC180" t="s">
        <v>60</v>
      </c>
      <c r="AD180" t="s">
        <v>90</v>
      </c>
      <c r="AE180" t="s">
        <v>90</v>
      </c>
      <c r="AF180" t="s">
        <v>60</v>
      </c>
      <c r="AG180" t="s">
        <v>60</v>
      </c>
      <c r="AH180" s="17" t="str">
        <f t="shared" si="31"/>
        <v xml:space="preserve">Sparta-997-69--2 Airship Rotor Holder:                                          3/4 plywood 6      x 24                                                         Tools: Bandsaw Drill Press Nailer                                               </v>
      </c>
      <c r="AI180" s="3" t="s">
        <v>170</v>
      </c>
      <c r="AJ180" s="3"/>
      <c r="AK180" s="3">
        <f t="shared" si="38"/>
        <v>4</v>
      </c>
      <c r="AL180" s="3"/>
      <c r="AM180" s="14" t="str">
        <f t="shared" si="32"/>
        <v xml:space="preserve">2017 FIRST Steamworks Airship |  E. Frothingham, Spartan Robotics 997 ----------------------------------------------------------------------Part Sparta-997-69 Airship Rotor Holder                                          ---------------------------------------------------------------------# 4 | Sc 1 in = 1 ft |  3/4 Ply 6      x 24                                      ----------------------------------------------------------------------Tools: Bandsaw Drill Press Nailer                                               </v>
      </c>
    </row>
    <row r="181" spans="3:39" ht="20" customHeight="1" thickBot="1" x14ac:dyDescent="0.25">
      <c r="C181" t="s">
        <v>23</v>
      </c>
      <c r="D181" t="s">
        <v>24</v>
      </c>
      <c r="F181" t="s">
        <v>130</v>
      </c>
      <c r="G181">
        <f t="shared" si="37"/>
        <v>69</v>
      </c>
      <c r="H181" t="str">
        <f t="shared" si="34"/>
        <v>Sparta-997-69--3</v>
      </c>
      <c r="J181">
        <f t="shared" si="33"/>
        <v>3</v>
      </c>
      <c r="L181" t="s">
        <v>17</v>
      </c>
      <c r="M181" s="19">
        <v>0</v>
      </c>
      <c r="N181" s="19">
        <v>0</v>
      </c>
      <c r="O181" s="19">
        <f t="shared" si="35"/>
        <v>0</v>
      </c>
      <c r="Q181" s="19">
        <v>6</v>
      </c>
      <c r="R181" s="19">
        <v>24</v>
      </c>
      <c r="S181" s="19">
        <f t="shared" si="36"/>
        <v>144</v>
      </c>
      <c r="U181" s="19">
        <v>0</v>
      </c>
      <c r="W181" t="s">
        <v>60</v>
      </c>
      <c r="Y181" t="s">
        <v>60</v>
      </c>
      <c r="Z181" t="s">
        <v>60</v>
      </c>
      <c r="AA181" t="s">
        <v>60</v>
      </c>
      <c r="AB181" t="s">
        <v>90</v>
      </c>
      <c r="AC181" t="s">
        <v>60</v>
      </c>
      <c r="AD181" t="s">
        <v>90</v>
      </c>
      <c r="AE181" t="s">
        <v>90</v>
      </c>
      <c r="AF181" t="s">
        <v>60</v>
      </c>
      <c r="AG181" t="s">
        <v>60</v>
      </c>
      <c r="AH181" s="17" t="str">
        <f t="shared" si="31"/>
        <v xml:space="preserve">Sparta-997-69--3 Airship Rotor Holder:                                          3/4 plywood 6      x 24                                                         Tools: Bandsaw Drill Press Nailer                                               </v>
      </c>
      <c r="AI181" s="3" t="s">
        <v>170</v>
      </c>
      <c r="AJ181" s="3"/>
      <c r="AK181" s="3">
        <f t="shared" si="38"/>
        <v>4</v>
      </c>
      <c r="AL181" s="3"/>
      <c r="AM181" s="14" t="str">
        <f t="shared" si="32"/>
        <v xml:space="preserve">2017 FIRST Steamworks Airship |  E. Frothingham, Spartan Robotics 997 ----------------------------------------------------------------------Part Sparta-997-69 Airship Rotor Holder                                          ---------------------------------------------------------------------# 4 | Sc 1 in = 1 ft |  3/4 Ply 6      x 24                                      ----------------------------------------------------------------------Tools: Bandsaw Drill Press Nailer                                               </v>
      </c>
    </row>
    <row r="182" spans="3:39" ht="20" customHeight="1" thickBot="1" x14ac:dyDescent="0.25">
      <c r="C182" t="s">
        <v>23</v>
      </c>
      <c r="D182" t="s">
        <v>24</v>
      </c>
      <c r="F182" t="s">
        <v>29</v>
      </c>
      <c r="G182">
        <f t="shared" si="37"/>
        <v>70</v>
      </c>
      <c r="H182" t="str">
        <f t="shared" si="34"/>
        <v>Sparta-997-70--1</v>
      </c>
      <c r="I182">
        <v>4</v>
      </c>
      <c r="J182">
        <f t="shared" si="33"/>
        <v>1</v>
      </c>
      <c r="L182" t="s">
        <v>61</v>
      </c>
      <c r="M182" s="19">
        <v>0</v>
      </c>
      <c r="N182" s="19">
        <v>0</v>
      </c>
      <c r="O182" s="19">
        <f t="shared" si="35"/>
        <v>0</v>
      </c>
      <c r="Q182" s="19">
        <v>0</v>
      </c>
      <c r="R182" s="19">
        <v>0</v>
      </c>
      <c r="S182" s="19">
        <f t="shared" si="36"/>
        <v>0</v>
      </c>
      <c r="U182" s="19">
        <v>0</v>
      </c>
      <c r="W182" t="s">
        <v>41</v>
      </c>
      <c r="Y182" t="s">
        <v>60</v>
      </c>
      <c r="Z182" t="s">
        <v>60</v>
      </c>
      <c r="AA182" t="s">
        <v>60</v>
      </c>
      <c r="AB182" t="s">
        <v>60</v>
      </c>
      <c r="AC182" t="s">
        <v>60</v>
      </c>
      <c r="AD182" t="s">
        <v>60</v>
      </c>
      <c r="AE182" t="s">
        <v>60</v>
      </c>
      <c r="AF182" t="s">
        <v>60</v>
      </c>
      <c r="AG182" t="s">
        <v>60</v>
      </c>
      <c r="AH182" s="17" t="str">
        <f t="shared" si="31"/>
        <v>Sparta-997-70--1 Airship Rotor poles:                                           Tools:                                                                          Four poles for rotors:  Three pinwheel rotor poles are 54 1/4 in above rail. Swirl rotor STARTS 29 inches above steam tank, but no specification how long swirl is.  Ideally have matching pole / pipe material, so poles can be stick into pipe sockets.</v>
      </c>
      <c r="AI182" s="3" t="s">
        <v>170</v>
      </c>
      <c r="AJ182" s="3"/>
      <c r="AK182" s="3">
        <f t="shared" si="38"/>
        <v>4</v>
      </c>
      <c r="AL182" s="3"/>
      <c r="AM182" s="14" t="str">
        <f t="shared" si="32"/>
        <v xml:space="preserve">2017 FIRST Steamworks Airship |  E. Frothingham, Spartan Robotics 997 ----------------------------------------------------------------------Part Sparta-997-70 Airship Rotor poles                                           ---------------------------------------------------------------------# 4 | Sc 1 in = 1 ft |                                    ----------------------------------------------------------------------Tools:                                                                          </v>
      </c>
    </row>
    <row r="183" spans="3:39" ht="20" customHeight="1" thickBot="1" x14ac:dyDescent="0.25">
      <c r="C183" t="s">
        <v>23</v>
      </c>
      <c r="D183" t="s">
        <v>24</v>
      </c>
      <c r="F183" t="s">
        <v>30</v>
      </c>
      <c r="G183">
        <f t="shared" si="37"/>
        <v>71</v>
      </c>
      <c r="H183" t="str">
        <f t="shared" si="34"/>
        <v>Sparta-997-71--1</v>
      </c>
      <c r="I183">
        <v>3</v>
      </c>
      <c r="J183">
        <f t="shared" si="33"/>
        <v>1</v>
      </c>
      <c r="L183" t="s">
        <v>61</v>
      </c>
      <c r="M183" s="19">
        <v>0</v>
      </c>
      <c r="N183" s="19">
        <v>0</v>
      </c>
      <c r="O183" s="19">
        <f t="shared" si="35"/>
        <v>0</v>
      </c>
      <c r="Q183" s="19">
        <v>0</v>
      </c>
      <c r="R183" s="19">
        <v>0</v>
      </c>
      <c r="S183" s="19">
        <f t="shared" si="36"/>
        <v>0</v>
      </c>
      <c r="U183" s="19">
        <v>0</v>
      </c>
      <c r="W183" t="s">
        <v>44</v>
      </c>
      <c r="Y183" t="s">
        <v>60</v>
      </c>
      <c r="Z183" t="s">
        <v>60</v>
      </c>
      <c r="AA183" t="s">
        <v>60</v>
      </c>
      <c r="AB183" t="s">
        <v>90</v>
      </c>
      <c r="AC183" t="s">
        <v>60</v>
      </c>
      <c r="AD183" t="s">
        <v>60</v>
      </c>
      <c r="AE183" t="s">
        <v>60</v>
      </c>
      <c r="AF183" t="s">
        <v>60</v>
      </c>
      <c r="AG183" t="s">
        <v>93</v>
      </c>
      <c r="AH183" s="17" t="str">
        <f t="shared" si="31"/>
        <v xml:space="preserve">Sparta-997-71--1 Airship Rotors:                                                Tools: Bandsaw Sander                                                           1/4" red or blue HDPE, 28 x 32, make 3.  See FIRST drawing. </v>
      </c>
      <c r="AI183" s="3" t="s">
        <v>170</v>
      </c>
      <c r="AJ183" s="3"/>
      <c r="AK183" s="3">
        <f t="shared" si="38"/>
        <v>3</v>
      </c>
      <c r="AL183" s="3"/>
      <c r="AM183" s="14" t="str">
        <f t="shared" si="32"/>
        <v xml:space="preserve">2017 FIRST Steamworks Airship |  E. Frothingham, Spartan Robotics 997 ----------------------------------------------------------------------Part Sparta-997-71 Airship Rotors                                                ---------------------------------------------------------------------# 3 | Sc 1 in = 1 ft |                                    ----------------------------------------------------------------------Tools: Bandsaw Sander                                                           </v>
      </c>
    </row>
    <row r="184" spans="3:39" ht="20" customHeight="1" thickBot="1" x14ac:dyDescent="0.25">
      <c r="C184" t="s">
        <v>23</v>
      </c>
      <c r="D184" t="s">
        <v>24</v>
      </c>
      <c r="F184" t="s">
        <v>31</v>
      </c>
      <c r="G184">
        <f t="shared" si="37"/>
        <v>72</v>
      </c>
      <c r="H184" t="str">
        <f t="shared" si="34"/>
        <v>Sparta-997-72--1</v>
      </c>
      <c r="I184">
        <v>1</v>
      </c>
      <c r="J184">
        <f t="shared" si="33"/>
        <v>1</v>
      </c>
      <c r="L184" t="s">
        <v>61</v>
      </c>
      <c r="M184" s="19">
        <v>0</v>
      </c>
      <c r="N184" s="19">
        <v>0</v>
      </c>
      <c r="O184" s="19">
        <f t="shared" si="35"/>
        <v>0</v>
      </c>
      <c r="Q184" s="19">
        <v>0</v>
      </c>
      <c r="R184" s="19">
        <v>0</v>
      </c>
      <c r="S184" s="19">
        <f t="shared" si="36"/>
        <v>0</v>
      </c>
      <c r="U184" s="19">
        <v>0</v>
      </c>
      <c r="W184" t="s">
        <v>106</v>
      </c>
      <c r="Y184" t="s">
        <v>60</v>
      </c>
      <c r="Z184" t="s">
        <v>60</v>
      </c>
      <c r="AA184" t="s">
        <v>60</v>
      </c>
      <c r="AC184" t="s">
        <v>60</v>
      </c>
      <c r="AD184" t="s">
        <v>60</v>
      </c>
      <c r="AE184" t="s">
        <v>60</v>
      </c>
      <c r="AF184" t="s">
        <v>60</v>
      </c>
      <c r="AH184" s="17" t="str">
        <f t="shared" si="31"/>
        <v>Sparta-997-72--1 Airship Swirl:                                                 Tools:                                                                          No explicit instructions - likely sewn from stiff material? Build up from poster board?</v>
      </c>
      <c r="AI184" s="3" t="s">
        <v>170</v>
      </c>
      <c r="AJ184" s="3" t="s">
        <v>90</v>
      </c>
      <c r="AK184" s="3">
        <f t="shared" si="38"/>
        <v>1</v>
      </c>
      <c r="AL184" s="3"/>
      <c r="AM184" s="14" t="str">
        <f t="shared" si="32"/>
        <v xml:space="preserve">Part Sparta-997-72 Airship Swirl         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85" spans="3:39" ht="20" customHeight="1" thickBot="1" x14ac:dyDescent="0.25">
      <c r="C185" t="s">
        <v>23</v>
      </c>
      <c r="D185" t="s">
        <v>24</v>
      </c>
      <c r="F185" t="s">
        <v>104</v>
      </c>
      <c r="G185">
        <f t="shared" si="37"/>
        <v>73</v>
      </c>
      <c r="H185" t="str">
        <f t="shared" si="34"/>
        <v>Sparta-997-73--1</v>
      </c>
      <c r="I185">
        <v>2</v>
      </c>
      <c r="J185">
        <f t="shared" si="33"/>
        <v>1</v>
      </c>
      <c r="L185" t="s">
        <v>61</v>
      </c>
      <c r="M185" s="19">
        <v>0</v>
      </c>
      <c r="N185" s="19">
        <v>0</v>
      </c>
      <c r="O185" s="19">
        <f t="shared" si="35"/>
        <v>0</v>
      </c>
      <c r="S185" s="19">
        <f t="shared" si="36"/>
        <v>0</v>
      </c>
      <c r="U185" s="19">
        <v>0</v>
      </c>
      <c r="W185" t="s">
        <v>105</v>
      </c>
      <c r="Y185" t="s">
        <v>60</v>
      </c>
      <c r="Z185" t="s">
        <v>90</v>
      </c>
      <c r="AA185" t="s">
        <v>60</v>
      </c>
      <c r="AB185" t="s">
        <v>90</v>
      </c>
      <c r="AC185" t="s">
        <v>90</v>
      </c>
      <c r="AD185" t="s">
        <v>60</v>
      </c>
      <c r="AE185" t="s">
        <v>60</v>
      </c>
      <c r="AF185" t="s">
        <v>90</v>
      </c>
      <c r="AH185" s="17" t="str">
        <f t="shared" si="31"/>
        <v>Sparta-997-73--1 Airship Small Dowels:                                          Tools: Table Saw (Rip) Bandsaw Handheld Drill Router                            1/4 inch dowels to suspend swirl</v>
      </c>
      <c r="AI185" s="3" t="s">
        <v>170</v>
      </c>
      <c r="AJ185" s="3"/>
      <c r="AK185" s="3">
        <f t="shared" si="38"/>
        <v>2</v>
      </c>
      <c r="AL185" s="3"/>
      <c r="AM185" s="14" t="str">
        <f t="shared" si="32"/>
        <v xml:space="preserve">2017 FIRST Steamworks Airship |  E. Frothingham, Spartan Robotics 997 ----------------------------------------------------------------------Part Sparta-997-73 Airship Small Dowels                                          ---------------------------------------------------------------------# 2 | Sc 1 in = 1 ft |                                    ----------------------------------------------------------------------Tools: Table Saw (Rip) Bandsaw Handheld Drill Router                            </v>
      </c>
    </row>
    <row r="186" spans="3:39" ht="20" customHeight="1" thickBot="1" x14ac:dyDescent="0.25">
      <c r="C186" t="s">
        <v>23</v>
      </c>
      <c r="D186" t="s">
        <v>24</v>
      </c>
      <c r="F186" t="s">
        <v>107</v>
      </c>
      <c r="G186">
        <f t="shared" si="37"/>
        <v>74</v>
      </c>
      <c r="H186" t="str">
        <f t="shared" si="34"/>
        <v>Sparta-997-74--1</v>
      </c>
      <c r="I186">
        <v>2</v>
      </c>
      <c r="J186">
        <f t="shared" si="33"/>
        <v>1</v>
      </c>
      <c r="L186" t="s">
        <v>61</v>
      </c>
      <c r="M186" s="19">
        <v>0</v>
      </c>
      <c r="N186" s="19">
        <v>0</v>
      </c>
      <c r="O186" s="19">
        <f t="shared" si="35"/>
        <v>0</v>
      </c>
      <c r="S186" s="19">
        <f t="shared" si="36"/>
        <v>0</v>
      </c>
      <c r="U186" s="19">
        <v>0</v>
      </c>
      <c r="W186" t="s">
        <v>108</v>
      </c>
      <c r="Y186" t="s">
        <v>60</v>
      </c>
      <c r="Z186" t="s">
        <v>90</v>
      </c>
      <c r="AA186" t="s">
        <v>60</v>
      </c>
      <c r="AB186" t="s">
        <v>90</v>
      </c>
      <c r="AC186" t="s">
        <v>90</v>
      </c>
      <c r="AD186" t="s">
        <v>60</v>
      </c>
      <c r="AE186" t="s">
        <v>60</v>
      </c>
      <c r="AF186" t="s">
        <v>90</v>
      </c>
      <c r="AH186" s="17" t="str">
        <f t="shared" si="31"/>
        <v>Sparta-997-74--1 Airship Poster Board:                                          Tools: Table Saw (Rip) Bandsaw Handheld Drill Router                            Several sheets in different colors to cover rotors, swirl and cogs</v>
      </c>
      <c r="AI186" s="3" t="s">
        <v>170</v>
      </c>
      <c r="AJ186" s="3"/>
      <c r="AK186" s="3">
        <f t="shared" si="38"/>
        <v>2</v>
      </c>
      <c r="AL186" s="3"/>
      <c r="AM186" s="14" t="str">
        <f t="shared" si="32"/>
        <v xml:space="preserve">2017 FIRST Steamworks Airship |  E. Frothingham, Spartan Robotics 997 ----------------------------------------------------------------------Part Sparta-997-74 Airship Poster Board                                          ---------------------------------------------------------------------# 2 | Sc 1 in = 1 ft |                                    ----------------------------------------------------------------------Tools: Table Saw (Rip) Bandsaw Handheld Drill Router                            </v>
      </c>
    </row>
    <row r="187" spans="3:39" ht="20" customHeight="1" thickBot="1" x14ac:dyDescent="0.25">
      <c r="C187" t="s">
        <v>23</v>
      </c>
      <c r="D187" t="s">
        <v>24</v>
      </c>
      <c r="F187" t="s">
        <v>144</v>
      </c>
      <c r="G187">
        <f t="shared" si="37"/>
        <v>75</v>
      </c>
      <c r="H187" t="str">
        <f t="shared" si="34"/>
        <v>Sparta-997-75--1</v>
      </c>
      <c r="I187">
        <v>20</v>
      </c>
      <c r="J187">
        <f t="shared" si="33"/>
        <v>1</v>
      </c>
      <c r="L187" t="s">
        <v>61</v>
      </c>
      <c r="M187" s="19">
        <v>0</v>
      </c>
      <c r="N187" s="19">
        <v>0</v>
      </c>
      <c r="O187" s="19">
        <f t="shared" si="35"/>
        <v>0</v>
      </c>
      <c r="S187" s="19">
        <f t="shared" si="36"/>
        <v>0</v>
      </c>
      <c r="U187" s="19">
        <v>0</v>
      </c>
      <c r="W187" t="s">
        <v>145</v>
      </c>
      <c r="Y187" t="s">
        <v>60</v>
      </c>
      <c r="Z187" t="s">
        <v>60</v>
      </c>
      <c r="AA187" t="s">
        <v>60</v>
      </c>
      <c r="AB187" t="s">
        <v>90</v>
      </c>
      <c r="AC187" t="s">
        <v>60</v>
      </c>
      <c r="AF187" t="s">
        <v>60</v>
      </c>
      <c r="AG187" t="s">
        <v>60</v>
      </c>
      <c r="AH187" s="17" t="str">
        <f t="shared" si="31"/>
        <v>Sparta-997-75--1 Airship Gear Dowels:                                           Tools: Bandsaw                                                                  7/8 dowel, cut into pieces 1 1/2 lnches long, ends slightly rounded</v>
      </c>
      <c r="AI187" s="3" t="s">
        <v>170</v>
      </c>
      <c r="AJ187" s="3"/>
      <c r="AK187" s="3">
        <f t="shared" si="38"/>
        <v>20</v>
      </c>
      <c r="AL187" s="3"/>
      <c r="AM187" s="14" t="str">
        <f t="shared" si="32"/>
        <v xml:space="preserve">2017 FIRST Steamworks Airship |  E. Frothingham, Spartan Robotics 997 ----------------------------------------------------------------------Part Sparta-997-75 Airship Gear Dowels                                           ---------------------------------------------------------------------# 20 | Sc 1 in = 1 ft |                                    ----------------------------------------------------------------------Tools: Bandsaw                                                                  </v>
      </c>
    </row>
    <row r="188" spans="3:39" ht="20" customHeight="1" thickBot="1" x14ac:dyDescent="0.25">
      <c r="C188" t="s">
        <v>23</v>
      </c>
      <c r="D188" t="s">
        <v>24</v>
      </c>
      <c r="F188" t="s">
        <v>132</v>
      </c>
      <c r="G188">
        <f t="shared" si="37"/>
        <v>76</v>
      </c>
      <c r="H188" t="str">
        <f t="shared" si="34"/>
        <v>Sparta-997-76--1</v>
      </c>
      <c r="I188">
        <v>20</v>
      </c>
      <c r="J188">
        <f t="shared" si="33"/>
        <v>1</v>
      </c>
      <c r="L188" t="s">
        <v>61</v>
      </c>
      <c r="M188" s="19">
        <v>0</v>
      </c>
      <c r="N188" s="19">
        <v>0</v>
      </c>
      <c r="O188" s="19">
        <f t="shared" si="35"/>
        <v>0</v>
      </c>
      <c r="Q188" s="19">
        <v>0</v>
      </c>
      <c r="R188" s="19">
        <v>0</v>
      </c>
      <c r="S188" s="19">
        <f t="shared" si="36"/>
        <v>0</v>
      </c>
      <c r="U188" s="19">
        <v>0</v>
      </c>
      <c r="W188" t="s">
        <v>146</v>
      </c>
      <c r="Y188" t="s">
        <v>60</v>
      </c>
      <c r="Z188" t="s">
        <v>90</v>
      </c>
      <c r="AA188" t="s">
        <v>60</v>
      </c>
      <c r="AB188" t="s">
        <v>90</v>
      </c>
      <c r="AC188" t="s">
        <v>60</v>
      </c>
      <c r="AD188" t="s">
        <v>90</v>
      </c>
      <c r="AE188" t="s">
        <v>90</v>
      </c>
      <c r="AF188" t="s">
        <v>60</v>
      </c>
      <c r="AG188" t="s">
        <v>60</v>
      </c>
      <c r="AH188" s="17" t="str">
        <f t="shared" si="31"/>
        <v>Sparta-997-76--1 Airship Gears:                                                 Tools: Table Saw (Rip) Bandsaw Drill Press Nailer                               Use scrap plywood to make plywood gears.</v>
      </c>
      <c r="AI188" s="3" t="s">
        <v>170</v>
      </c>
      <c r="AJ188" s="3"/>
      <c r="AK188" s="3">
        <f t="shared" si="38"/>
        <v>20</v>
      </c>
      <c r="AL188" s="3"/>
      <c r="AM188" s="14" t="str">
        <f t="shared" si="32"/>
        <v xml:space="preserve">2017 FIRST Steamworks Airship |  E. Frothingham, Spartan Robotics 997 ----------------------------------------------------------------------Part Sparta-997-76 Airship Gears                                                 ---------------------------------------------------------------------# 20 | Sc 1 in = 1 ft |                                    ----------------------------------------------------------------------Tools: Table Saw (Rip) Bandsaw Drill Press Nailer                               </v>
      </c>
    </row>
    <row r="189" spans="3:39" ht="20" customHeight="1" thickBot="1" x14ac:dyDescent="0.25">
      <c r="C189" t="s">
        <v>23</v>
      </c>
      <c r="D189" t="s">
        <v>24</v>
      </c>
      <c r="F189" t="s">
        <v>116</v>
      </c>
      <c r="G189">
        <f t="shared" si="37"/>
        <v>77</v>
      </c>
      <c r="H189" t="str">
        <f t="shared" si="34"/>
        <v>Sparta-997-77--1</v>
      </c>
      <c r="I189">
        <v>1</v>
      </c>
      <c r="J189">
        <f t="shared" si="33"/>
        <v>1</v>
      </c>
      <c r="L189" t="s">
        <v>61</v>
      </c>
      <c r="M189" s="19">
        <v>0</v>
      </c>
      <c r="N189" s="19">
        <v>0</v>
      </c>
      <c r="O189" s="19">
        <f t="shared" si="35"/>
        <v>0</v>
      </c>
      <c r="S189" s="19">
        <f t="shared" si="36"/>
        <v>0</v>
      </c>
      <c r="W189" t="s">
        <v>117</v>
      </c>
      <c r="AB189" t="s">
        <v>60</v>
      </c>
      <c r="AD189" t="s">
        <v>60</v>
      </c>
      <c r="AE189" t="s">
        <v>60</v>
      </c>
      <c r="AF189" t="s">
        <v>60</v>
      </c>
      <c r="AG189" t="s">
        <v>60</v>
      </c>
      <c r="AH189" s="17" t="str">
        <f t="shared" si="31"/>
        <v xml:space="preserve">Sparta-997-77--1 Airship MDF 3/4 inch:                                          Tools:                                                                          Use 3/4 MDF for making templates and Triangles to check layout.  One 2 x 4 foot sheet is probably enough. </v>
      </c>
      <c r="AI189" s="3" t="s">
        <v>170</v>
      </c>
      <c r="AJ189" s="3"/>
      <c r="AK189" s="3">
        <f t="shared" si="38"/>
        <v>1</v>
      </c>
      <c r="AL189" s="3"/>
      <c r="AM189" s="14" t="str">
        <f t="shared" si="32"/>
        <v xml:space="preserve">2017 FIRST Steamworks Airship |  E. Frothingham, Spartan Robotics 997 ----------------------------------------------------------------------Part Sparta-997-77 Airship MDF 3/4 inch  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0" spans="3:39" ht="20" customHeight="1" thickBot="1" x14ac:dyDescent="0.25">
      <c r="C190" t="s">
        <v>23</v>
      </c>
      <c r="D190" t="s">
        <v>24</v>
      </c>
      <c r="F190" t="s">
        <v>119</v>
      </c>
      <c r="G190">
        <f t="shared" si="37"/>
        <v>78</v>
      </c>
      <c r="H190" t="str">
        <f t="shared" si="34"/>
        <v>Sparta-997-78--1</v>
      </c>
      <c r="I190">
        <v>2</v>
      </c>
      <c r="J190">
        <f t="shared" si="33"/>
        <v>1</v>
      </c>
      <c r="L190" t="s">
        <v>61</v>
      </c>
      <c r="M190" s="19">
        <v>0</v>
      </c>
      <c r="N190" s="19">
        <v>0</v>
      </c>
      <c r="O190" s="19">
        <f t="shared" si="35"/>
        <v>0</v>
      </c>
      <c r="S190" s="19">
        <f t="shared" si="36"/>
        <v>0</v>
      </c>
      <c r="U190" s="19">
        <v>0</v>
      </c>
      <c r="W190" t="s">
        <v>118</v>
      </c>
      <c r="Y190" t="s">
        <v>60</v>
      </c>
      <c r="Z190" t="s">
        <v>60</v>
      </c>
      <c r="AA190" t="s">
        <v>60</v>
      </c>
      <c r="AB190" t="s">
        <v>60</v>
      </c>
      <c r="AC190" t="s">
        <v>60</v>
      </c>
      <c r="AD190" t="s">
        <v>60</v>
      </c>
      <c r="AE190" t="s">
        <v>60</v>
      </c>
      <c r="AF190" t="s">
        <v>60</v>
      </c>
      <c r="AG190" t="s">
        <v>60</v>
      </c>
      <c r="AH190" s="17" t="str">
        <f t="shared" si="31"/>
        <v>Sparta-997-78--1 Airship MDF 1/2 inch:                                          Tools:                                                                          Use 1/2 inch MDF for making Drilling / marking templates. Buy two 2 x 4 foot sheets.</v>
      </c>
      <c r="AI190" s="3" t="s">
        <v>170</v>
      </c>
      <c r="AJ190" s="3"/>
      <c r="AK190" s="3">
        <f t="shared" si="38"/>
        <v>2</v>
      </c>
      <c r="AL190" s="3"/>
      <c r="AM190" s="14" t="str">
        <f t="shared" si="32"/>
        <v xml:space="preserve">2017 FIRST Steamworks Airship |  E. Frothingham, Spartan Robotics 997 ----------------------------------------------------------------------Part Sparta-997-78 Airship MDF 1/2 inch                                          ---------------------------------------------------------------------# 2 | Sc 1 in = 1 ft |                                    ----------------------------------------------------------------------Tools:                                                                          </v>
      </c>
    </row>
    <row r="191" spans="3:39" ht="20" customHeight="1" thickBot="1" x14ac:dyDescent="0.25">
      <c r="C191" t="s">
        <v>23</v>
      </c>
      <c r="D191" t="s">
        <v>24</v>
      </c>
      <c r="F191" t="s">
        <v>120</v>
      </c>
      <c r="G191">
        <f t="shared" si="37"/>
        <v>79</v>
      </c>
      <c r="H191" t="str">
        <f t="shared" si="34"/>
        <v>Sparta-997-79--1</v>
      </c>
      <c r="I191">
        <v>1</v>
      </c>
      <c r="J191">
        <f t="shared" si="33"/>
        <v>1</v>
      </c>
      <c r="L191" t="s">
        <v>61</v>
      </c>
      <c r="M191" s="19">
        <v>0</v>
      </c>
      <c r="N191" s="19">
        <v>0</v>
      </c>
      <c r="O191" s="19">
        <f t="shared" si="35"/>
        <v>0</v>
      </c>
      <c r="S191" s="19">
        <f t="shared" si="36"/>
        <v>0</v>
      </c>
      <c r="U191" s="19">
        <v>0</v>
      </c>
      <c r="W191" t="s">
        <v>121</v>
      </c>
      <c r="Y191" t="s">
        <v>60</v>
      </c>
      <c r="Z191" t="s">
        <v>60</v>
      </c>
      <c r="AA191" t="s">
        <v>60</v>
      </c>
      <c r="AB191" t="s">
        <v>60</v>
      </c>
      <c r="AC191" t="s">
        <v>60</v>
      </c>
      <c r="AD191" t="s">
        <v>60</v>
      </c>
      <c r="AE191" t="s">
        <v>60</v>
      </c>
      <c r="AF191" t="s">
        <v>60</v>
      </c>
      <c r="AG191" t="s">
        <v>60</v>
      </c>
      <c r="AH191" s="17" t="str">
        <f t="shared" si="31"/>
        <v>Sparta-997-79--1 Airship 5/16 dowel:                                            Tools:                                                                          Use to make "Goof Plugs" to correct drilling errors.</v>
      </c>
      <c r="AI191" s="3" t="s">
        <v>170</v>
      </c>
      <c r="AJ191" s="3"/>
      <c r="AK191" s="3">
        <f t="shared" si="38"/>
        <v>1</v>
      </c>
      <c r="AL191" s="3"/>
      <c r="AM191" s="14" t="str">
        <f t="shared" si="32"/>
        <v xml:space="preserve">2017 FIRST Steamworks Airship |  E. Frothingham, Spartan Robotics 997 ----------------------------------------------------------------------Part Sparta-997-79 Airship 5/16 dowel    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2" spans="3:39" ht="20" customHeight="1" thickBot="1" x14ac:dyDescent="0.25">
      <c r="C192" t="s">
        <v>23</v>
      </c>
      <c r="D192" t="s">
        <v>24</v>
      </c>
      <c r="F192" t="s">
        <v>111</v>
      </c>
      <c r="G192">
        <f t="shared" si="37"/>
        <v>80</v>
      </c>
      <c r="H192" t="str">
        <f t="shared" si="34"/>
        <v>Sparta-997-80--1</v>
      </c>
      <c r="I192">
        <v>1</v>
      </c>
      <c r="J192">
        <f t="shared" si="33"/>
        <v>1</v>
      </c>
      <c r="L192" t="s">
        <v>61</v>
      </c>
      <c r="M192" s="19">
        <v>0</v>
      </c>
      <c r="N192" s="19">
        <v>0</v>
      </c>
      <c r="O192" s="19">
        <f t="shared" si="35"/>
        <v>0</v>
      </c>
      <c r="S192" s="19">
        <f t="shared" si="36"/>
        <v>0</v>
      </c>
      <c r="U192" s="19">
        <v>0</v>
      </c>
      <c r="Y192" t="s">
        <v>60</v>
      </c>
      <c r="Z192" t="s">
        <v>60</v>
      </c>
      <c r="AA192" t="s">
        <v>60</v>
      </c>
      <c r="AB192" t="s">
        <v>60</v>
      </c>
      <c r="AC192" t="s">
        <v>60</v>
      </c>
      <c r="AD192" t="s">
        <v>60</v>
      </c>
      <c r="AE192" t="s">
        <v>60</v>
      </c>
      <c r="AF192" t="s">
        <v>60</v>
      </c>
      <c r="AG192" t="s">
        <v>60</v>
      </c>
      <c r="AH192" s="17" t="str">
        <f t="shared" si="31"/>
        <v xml:space="preserve">Sparta-997-80--1 Airship 1/4 - 20 Carriage bolts:                               Tools:                                                                          </v>
      </c>
      <c r="AI192" s="3" t="s">
        <v>170</v>
      </c>
      <c r="AJ192" s="3"/>
      <c r="AK192" s="3">
        <f t="shared" si="38"/>
        <v>1</v>
      </c>
      <c r="AL192" s="3"/>
      <c r="AM192" s="14" t="str">
        <f t="shared" si="32"/>
        <v xml:space="preserve">2017 FIRST Steamworks Airship |  E. Frothingham, Spartan Robotics 997 ----------------------------------------------------------------------Part Sparta-997-80 Airship 1/4 - 20 Carriage bolts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3" spans="1:40" ht="20" customHeight="1" thickBot="1" x14ac:dyDescent="0.25">
      <c r="C193" t="s">
        <v>23</v>
      </c>
      <c r="D193" t="s">
        <v>24</v>
      </c>
      <c r="F193" t="s">
        <v>112</v>
      </c>
      <c r="G193">
        <f t="shared" si="37"/>
        <v>81</v>
      </c>
      <c r="H193" t="str">
        <f t="shared" si="34"/>
        <v>Sparta-997-81--1</v>
      </c>
      <c r="I193">
        <v>1</v>
      </c>
      <c r="J193">
        <f t="shared" si="33"/>
        <v>1</v>
      </c>
      <c r="L193" t="s">
        <v>61</v>
      </c>
      <c r="M193" s="19">
        <v>0</v>
      </c>
      <c r="N193" s="19">
        <v>0</v>
      </c>
      <c r="O193" s="19">
        <f t="shared" si="35"/>
        <v>0</v>
      </c>
      <c r="S193" s="19">
        <f t="shared" si="36"/>
        <v>0</v>
      </c>
      <c r="U193" s="19">
        <v>0</v>
      </c>
      <c r="Y193" t="s">
        <v>60</v>
      </c>
      <c r="Z193" t="s">
        <v>60</v>
      </c>
      <c r="AA193" t="s">
        <v>60</v>
      </c>
      <c r="AB193" t="s">
        <v>60</v>
      </c>
      <c r="AC193" t="s">
        <v>60</v>
      </c>
      <c r="AD193" t="s">
        <v>60</v>
      </c>
      <c r="AE193" t="s">
        <v>60</v>
      </c>
      <c r="AF193" t="s">
        <v>60</v>
      </c>
      <c r="AG193" t="s">
        <v>60</v>
      </c>
      <c r="AH193" s="17" t="str">
        <f t="shared" si="31"/>
        <v xml:space="preserve">Sparta-997-81--1 Airship 1/4 - 20 Hex Bolts:                                    Tools:                                                                          </v>
      </c>
      <c r="AI193" s="3" t="s">
        <v>170</v>
      </c>
      <c r="AJ193" s="3"/>
      <c r="AK193" s="3">
        <f t="shared" si="38"/>
        <v>1</v>
      </c>
      <c r="AL193" s="3"/>
      <c r="AM193" s="14" t="str">
        <f t="shared" si="32"/>
        <v xml:space="preserve">2017 FIRST Steamworks Airship |  E. Frothingham, Spartan Robotics 997 ----------------------------------------------------------------------Part Sparta-997-81 Airship 1/4 - 20 Hex Bolts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4" spans="1:40" ht="20" customHeight="1" thickBot="1" x14ac:dyDescent="0.25">
      <c r="C194" t="s">
        <v>23</v>
      </c>
      <c r="D194" t="s">
        <v>24</v>
      </c>
      <c r="F194" t="s">
        <v>113</v>
      </c>
      <c r="G194">
        <f t="shared" si="37"/>
        <v>82</v>
      </c>
      <c r="H194" t="str">
        <f t="shared" si="34"/>
        <v>Sparta-997-82--1</v>
      </c>
      <c r="I194">
        <v>1</v>
      </c>
      <c r="J194">
        <f t="shared" si="33"/>
        <v>1</v>
      </c>
      <c r="L194" t="s">
        <v>61</v>
      </c>
      <c r="M194" s="19">
        <v>0</v>
      </c>
      <c r="N194" s="19">
        <v>0</v>
      </c>
      <c r="O194" s="19">
        <f t="shared" si="35"/>
        <v>0</v>
      </c>
      <c r="Q194" s="19">
        <v>0</v>
      </c>
      <c r="R194" s="19">
        <v>0</v>
      </c>
      <c r="S194" s="19">
        <f t="shared" si="36"/>
        <v>0</v>
      </c>
      <c r="U194" s="19">
        <v>0</v>
      </c>
      <c r="Y194" t="s">
        <v>60</v>
      </c>
      <c r="Z194" t="s">
        <v>60</v>
      </c>
      <c r="AA194" t="s">
        <v>60</v>
      </c>
      <c r="AB194" t="s">
        <v>60</v>
      </c>
      <c r="AC194" t="s">
        <v>60</v>
      </c>
      <c r="AD194" t="s">
        <v>60</v>
      </c>
      <c r="AE194" t="s">
        <v>60</v>
      </c>
      <c r="AF194" t="s">
        <v>60</v>
      </c>
      <c r="AG194" t="s">
        <v>60</v>
      </c>
      <c r="AH194" s="17" t="str">
        <f t="shared" si="31"/>
        <v xml:space="preserve">Sparta-997-82--1 Airship 1/4 - 20 T-Nuts:                                       Tools:                                                                          </v>
      </c>
      <c r="AI194" s="3" t="s">
        <v>170</v>
      </c>
      <c r="AJ194" s="3"/>
      <c r="AK194" s="3">
        <f t="shared" si="38"/>
        <v>1</v>
      </c>
      <c r="AL194" s="3"/>
      <c r="AM194" s="14" t="str">
        <f t="shared" si="32"/>
        <v xml:space="preserve">2017 FIRST Steamworks Airship |  E. Frothingham, Spartan Robotics 997 ----------------------------------------------------------------------Part Sparta-997-82 Airship 1/4 - 20 T-Nuts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5" spans="1:40" ht="20" customHeight="1" thickBot="1" x14ac:dyDescent="0.25">
      <c r="C195" t="s">
        <v>23</v>
      </c>
      <c r="D195" t="s">
        <v>24</v>
      </c>
      <c r="F195" t="s">
        <v>114</v>
      </c>
      <c r="G195">
        <f t="shared" si="37"/>
        <v>83</v>
      </c>
      <c r="H195" t="str">
        <f t="shared" si="34"/>
        <v>Sparta-997-83--1</v>
      </c>
      <c r="I195">
        <v>1</v>
      </c>
      <c r="J195">
        <f t="shared" si="33"/>
        <v>1</v>
      </c>
      <c r="L195" t="s">
        <v>61</v>
      </c>
      <c r="M195" s="19">
        <v>0</v>
      </c>
      <c r="N195" s="19">
        <v>0</v>
      </c>
      <c r="O195" s="19">
        <f t="shared" si="35"/>
        <v>0</v>
      </c>
      <c r="Q195" s="19">
        <v>0</v>
      </c>
      <c r="R195" s="19">
        <v>0</v>
      </c>
      <c r="S195" s="19">
        <f t="shared" si="36"/>
        <v>0</v>
      </c>
      <c r="U195" s="19">
        <v>0</v>
      </c>
      <c r="Y195" t="s">
        <v>60</v>
      </c>
      <c r="Z195" t="s">
        <v>60</v>
      </c>
      <c r="AA195" t="s">
        <v>60</v>
      </c>
      <c r="AB195" t="s">
        <v>60</v>
      </c>
      <c r="AC195" t="s">
        <v>60</v>
      </c>
      <c r="AD195" t="s">
        <v>60</v>
      </c>
      <c r="AE195" t="s">
        <v>60</v>
      </c>
      <c r="AF195" t="s">
        <v>60</v>
      </c>
      <c r="AG195" t="s">
        <v>60</v>
      </c>
      <c r="AH195" s="17" t="str">
        <f t="shared" si="31"/>
        <v xml:space="preserve">Sparta-997-83--1 Airship Washerhead screws:                                     Tools:                                                                          </v>
      </c>
      <c r="AI195" s="3" t="s">
        <v>170</v>
      </c>
      <c r="AJ195" s="3"/>
      <c r="AK195" s="3">
        <f t="shared" si="38"/>
        <v>1</v>
      </c>
      <c r="AL195" s="3"/>
      <c r="AM195" s="14" t="str">
        <f t="shared" si="32"/>
        <v xml:space="preserve">2017 FIRST Steamworks Airship |  E. Frothingham, Spartan Robotics 997 ----------------------------------------------------------------------Part Sparta-997-83 Airship Washerhead screws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</row>
    <row r="196" spans="1:40" ht="20" customHeight="1" thickBot="1" x14ac:dyDescent="0.25">
      <c r="A196" s="23"/>
      <c r="B196" s="23"/>
      <c r="C196" s="23" t="s">
        <v>23</v>
      </c>
      <c r="D196" s="23" t="s">
        <v>24</v>
      </c>
      <c r="E196" s="23"/>
      <c r="F196" s="23" t="s">
        <v>115</v>
      </c>
      <c r="G196" s="23">
        <f t="shared" si="37"/>
        <v>84</v>
      </c>
      <c r="H196" s="23" t="str">
        <f t="shared" si="34"/>
        <v>Sparta-997-84--1</v>
      </c>
      <c r="I196" s="23">
        <v>1</v>
      </c>
      <c r="J196" s="23">
        <f t="shared" si="33"/>
        <v>1</v>
      </c>
      <c r="K196" s="23"/>
      <c r="L196" s="23" t="s">
        <v>61</v>
      </c>
      <c r="M196" s="24">
        <v>0</v>
      </c>
      <c r="N196" s="24">
        <v>0</v>
      </c>
      <c r="O196" s="24">
        <f t="shared" si="35"/>
        <v>0</v>
      </c>
      <c r="P196" s="24"/>
      <c r="Q196" s="24"/>
      <c r="R196" s="24"/>
      <c r="S196" s="24">
        <f t="shared" si="36"/>
        <v>0</v>
      </c>
      <c r="T196" s="24"/>
      <c r="U196" s="24">
        <v>0</v>
      </c>
      <c r="V196" s="23"/>
      <c r="W196" s="23"/>
      <c r="X196" s="23"/>
      <c r="Y196" s="23" t="s">
        <v>60</v>
      </c>
      <c r="Z196" s="23"/>
      <c r="AA196" s="23"/>
      <c r="AB196" s="23" t="s">
        <v>60</v>
      </c>
      <c r="AC196" s="23"/>
      <c r="AD196" s="23" t="s">
        <v>60</v>
      </c>
      <c r="AE196" s="23" t="s">
        <v>60</v>
      </c>
      <c r="AF196" s="23" t="s">
        <v>60</v>
      </c>
      <c r="AG196" s="23" t="s">
        <v>60</v>
      </c>
      <c r="AH196" s="25" t="str">
        <f t="shared" si="31"/>
        <v xml:space="preserve">Sparta-997-84--1 Airship Deck screws:                                           Tools:                                                                          </v>
      </c>
      <c r="AI196" s="26" t="s">
        <v>170</v>
      </c>
      <c r="AJ196" s="26"/>
      <c r="AK196" s="26">
        <f t="shared" si="38"/>
        <v>1</v>
      </c>
      <c r="AL196" s="26"/>
      <c r="AM196" s="27" t="str">
        <f t="shared" si="32"/>
        <v xml:space="preserve">2017 FIRST Steamworks Airship |  E. Frothingham, Spartan Robotics 997 ----------------------------------------------------------------------Part Sparta-997-84 Airship Deck screws                                           ---------------------------------------------------------------------# 1 | Sc 1 in = 1 ft |                                    ----------------------------------------------------------------------Tools:                                                                          </v>
      </c>
      <c r="AN196" s="23"/>
    </row>
    <row r="197" spans="1:40" thickTop="1" x14ac:dyDescent="0.2">
      <c r="O197"/>
      <c r="P197"/>
      <c r="Q197"/>
      <c r="R197"/>
      <c r="S197"/>
      <c r="T197"/>
      <c r="U197"/>
      <c r="AH197" s="17"/>
      <c r="AI197" s="4"/>
      <c r="AJ197" s="4"/>
      <c r="AK197" s="4"/>
      <c r="AL197" s="4"/>
      <c r="AM197"/>
    </row>
    <row r="198" spans="1:40" ht="16" x14ac:dyDescent="0.2">
      <c r="AH198" s="17"/>
      <c r="AI198" s="4"/>
      <c r="AJ198" s="4"/>
      <c r="AK198" s="4"/>
      <c r="AL198" s="4"/>
      <c r="AM198"/>
    </row>
    <row r="199" spans="1:40" ht="16" x14ac:dyDescent="0.2">
      <c r="I199" t="s">
        <v>13</v>
      </c>
      <c r="O199" s="21" t="s">
        <v>15</v>
      </c>
      <c r="S199" s="21" t="s">
        <v>17</v>
      </c>
      <c r="U199" s="19" t="s">
        <v>18</v>
      </c>
      <c r="AH199" s="17"/>
      <c r="AI199" s="4"/>
      <c r="AJ199" s="4"/>
      <c r="AK199" s="4"/>
      <c r="AL199" s="4"/>
      <c r="AM199"/>
    </row>
    <row r="200" spans="1:40" ht="16" x14ac:dyDescent="0.2">
      <c r="I200" t="s">
        <v>14</v>
      </c>
      <c r="O200" s="19" t="s">
        <v>16</v>
      </c>
      <c r="S200" s="19" t="s">
        <v>16</v>
      </c>
      <c r="U200" s="19" t="s">
        <v>19</v>
      </c>
      <c r="AH200" s="17"/>
      <c r="AI200" s="4"/>
      <c r="AJ200" s="4"/>
      <c r="AK200" s="4"/>
      <c r="AL200" s="4"/>
      <c r="AM200"/>
    </row>
    <row r="201" spans="1:40" ht="16" x14ac:dyDescent="0.2">
      <c r="AH201" s="17"/>
      <c r="AI201" s="4"/>
      <c r="AJ201" s="4"/>
      <c r="AK201" s="4"/>
      <c r="AL201" s="4"/>
      <c r="AM201"/>
    </row>
    <row r="202" spans="1:40" ht="16" x14ac:dyDescent="0.2">
      <c r="I202">
        <f>SUM(I12:I197)</f>
        <v>303</v>
      </c>
      <c r="O202" s="19">
        <f>SUM(O12:O197)</f>
        <v>18025</v>
      </c>
      <c r="S202" s="19">
        <f>SUM(S12:S197)</f>
        <v>36302</v>
      </c>
      <c r="U202" s="19">
        <f>SUM(U12:U197)</f>
        <v>2744.5</v>
      </c>
      <c r="AH202" s="17"/>
      <c r="AI202" s="4"/>
      <c r="AJ202" s="4"/>
      <c r="AK202" s="4"/>
      <c r="AL202" s="4"/>
      <c r="AM202"/>
    </row>
    <row r="203" spans="1:40" ht="16" x14ac:dyDescent="0.2">
      <c r="AH203" s="17"/>
      <c r="AI203" s="4"/>
      <c r="AJ203" s="4"/>
      <c r="AK203" s="4"/>
      <c r="AL203" s="4"/>
      <c r="AM203"/>
    </row>
    <row r="204" spans="1:40" ht="16" x14ac:dyDescent="0.2">
      <c r="O204" s="19" t="s">
        <v>20</v>
      </c>
      <c r="S204" s="19" t="s">
        <v>20</v>
      </c>
      <c r="U204" s="19" t="s">
        <v>22</v>
      </c>
      <c r="AH204" s="17"/>
      <c r="AI204" s="4"/>
      <c r="AJ204" s="4"/>
      <c r="AK204" s="4"/>
      <c r="AL204" s="4"/>
      <c r="AM204"/>
    </row>
    <row r="205" spans="1:40" ht="16" x14ac:dyDescent="0.2">
      <c r="O205" s="19" t="s">
        <v>21</v>
      </c>
      <c r="S205" s="19" t="s">
        <v>21</v>
      </c>
      <c r="U205" s="19" t="s">
        <v>21</v>
      </c>
      <c r="AH205" s="17"/>
      <c r="AI205" s="4"/>
      <c r="AJ205" s="4"/>
      <c r="AK205" s="4"/>
      <c r="AL205" s="4"/>
      <c r="AM205"/>
    </row>
    <row r="206" spans="1:40" ht="16" x14ac:dyDescent="0.2">
      <c r="AH206" s="17"/>
      <c r="AI206" s="4"/>
      <c r="AJ206" s="4"/>
      <c r="AK206" s="4"/>
      <c r="AL206" s="4"/>
      <c r="AM206"/>
    </row>
    <row r="207" spans="1:40" ht="16" x14ac:dyDescent="0.2">
      <c r="O207" s="28">
        <f>O202/(48*96)</f>
        <v>3.9116753472222223</v>
      </c>
      <c r="P207" s="28"/>
      <c r="Q207" s="28"/>
      <c r="R207" s="28"/>
      <c r="S207" s="28">
        <f>S202/(48*96)</f>
        <v>7.8780381944444446</v>
      </c>
      <c r="T207" s="28"/>
      <c r="U207" s="28">
        <f>U202/(8*12)</f>
        <v>28.588541666666668</v>
      </c>
      <c r="AH207" s="17"/>
      <c r="AI207" s="4"/>
      <c r="AJ207" s="4"/>
      <c r="AK207" s="4"/>
      <c r="AL207" s="4"/>
      <c r="AM207"/>
    </row>
    <row r="208" spans="1:40" ht="16" x14ac:dyDescent="0.2">
      <c r="AM208"/>
    </row>
    <row r="209" spans="39:39" ht="16" x14ac:dyDescent="0.2">
      <c r="AM209"/>
    </row>
    <row r="210" spans="39:39" ht="16" x14ac:dyDescent="0.2">
      <c r="AM210"/>
    </row>
    <row r="211" spans="39:39" ht="16" x14ac:dyDescent="0.2">
      <c r="AM211"/>
    </row>
    <row r="212" spans="39:39" ht="16" x14ac:dyDescent="0.2">
      <c r="AM212"/>
    </row>
    <row r="213" spans="39:39" ht="16" x14ac:dyDescent="0.2">
      <c r="AM213"/>
    </row>
    <row r="214" spans="39:39" ht="16" x14ac:dyDescent="0.2">
      <c r="AM214"/>
    </row>
    <row r="215" spans="39:39" ht="16" x14ac:dyDescent="0.2">
      <c r="AM215"/>
    </row>
    <row r="216" spans="39:39" ht="16" x14ac:dyDescent="0.2">
      <c r="AM216"/>
    </row>
    <row r="217" spans="39:39" ht="16" x14ac:dyDescent="0.2">
      <c r="AM217"/>
    </row>
    <row r="218" spans="39:39" ht="16" x14ac:dyDescent="0.2">
      <c r="AM218"/>
    </row>
    <row r="219" spans="39:39" ht="16" x14ac:dyDescent="0.2">
      <c r="AM219"/>
    </row>
    <row r="220" spans="39:39" ht="16" x14ac:dyDescent="0.2">
      <c r="AM220"/>
    </row>
    <row r="221" spans="39:39" ht="16" x14ac:dyDescent="0.2">
      <c r="AM221"/>
    </row>
    <row r="222" spans="39:39" ht="16" x14ac:dyDescent="0.2">
      <c r="AM222"/>
    </row>
    <row r="223" spans="39:39" ht="16" x14ac:dyDescent="0.2">
      <c r="AM223"/>
    </row>
    <row r="224" spans="39:39" ht="16" x14ac:dyDescent="0.2">
      <c r="AM224"/>
    </row>
    <row r="225" spans="39:39" ht="16" x14ac:dyDescent="0.2">
      <c r="AM225"/>
    </row>
    <row r="226" spans="39:39" ht="16" x14ac:dyDescent="0.2">
      <c r="AM226"/>
    </row>
    <row r="227" spans="39:39" ht="16" x14ac:dyDescent="0.2">
      <c r="AM227"/>
    </row>
    <row r="228" spans="39:39" ht="16" x14ac:dyDescent="0.2">
      <c r="AM228"/>
    </row>
    <row r="229" spans="39:39" ht="16" x14ac:dyDescent="0.2">
      <c r="AM229"/>
    </row>
    <row r="230" spans="39:39" ht="16" x14ac:dyDescent="0.2">
      <c r="AM230"/>
    </row>
    <row r="231" spans="39:39" ht="16" x14ac:dyDescent="0.2">
      <c r="AM231"/>
    </row>
    <row r="232" spans="39:39" ht="16" x14ac:dyDescent="0.2">
      <c r="AM232"/>
    </row>
    <row r="233" spans="39:39" ht="16" x14ac:dyDescent="0.2">
      <c r="AM233"/>
    </row>
    <row r="234" spans="39:39" ht="16" x14ac:dyDescent="0.2">
      <c r="AM234"/>
    </row>
    <row r="235" spans="39:39" ht="16" x14ac:dyDescent="0.2">
      <c r="AM235"/>
    </row>
    <row r="236" spans="39:39" ht="16" x14ac:dyDescent="0.2">
      <c r="AM236"/>
    </row>
    <row r="237" spans="39:39" ht="16" x14ac:dyDescent="0.2">
      <c r="AM237"/>
    </row>
    <row r="238" spans="39:39" ht="16" x14ac:dyDescent="0.2">
      <c r="AM238"/>
    </row>
    <row r="239" spans="39:39" ht="16" x14ac:dyDescent="0.2">
      <c r="AM239"/>
    </row>
    <row r="240" spans="39:39" ht="16" x14ac:dyDescent="0.2">
      <c r="AM240"/>
    </row>
    <row r="241" spans="39:39" ht="16" x14ac:dyDescent="0.2">
      <c r="AM241"/>
    </row>
    <row r="242" spans="39:39" ht="16" x14ac:dyDescent="0.2">
      <c r="AM242"/>
    </row>
    <row r="243" spans="39:39" ht="16" x14ac:dyDescent="0.2">
      <c r="AM243"/>
    </row>
    <row r="244" spans="39:39" ht="16" x14ac:dyDescent="0.2">
      <c r="AM244"/>
    </row>
    <row r="245" spans="39:39" ht="16" x14ac:dyDescent="0.2">
      <c r="AM245"/>
    </row>
    <row r="246" spans="39:39" ht="16" x14ac:dyDescent="0.2">
      <c r="AM246"/>
    </row>
    <row r="247" spans="39:39" ht="16" x14ac:dyDescent="0.2">
      <c r="AM247"/>
    </row>
    <row r="248" spans="39:39" ht="16" x14ac:dyDescent="0.2">
      <c r="AM248"/>
    </row>
    <row r="249" spans="39:39" ht="16" x14ac:dyDescent="0.2">
      <c r="AM249"/>
    </row>
    <row r="250" spans="39:39" ht="16" x14ac:dyDescent="0.2">
      <c r="AM250"/>
    </row>
    <row r="251" spans="39:39" ht="16" x14ac:dyDescent="0.2">
      <c r="AM251"/>
    </row>
    <row r="252" spans="39:39" ht="16" x14ac:dyDescent="0.2">
      <c r="AM252"/>
    </row>
    <row r="253" spans="39:39" ht="16" x14ac:dyDescent="0.2">
      <c r="AM253"/>
    </row>
    <row r="254" spans="39:39" ht="16" x14ac:dyDescent="0.2">
      <c r="AM254"/>
    </row>
    <row r="255" spans="39:39" ht="16" x14ac:dyDescent="0.2">
      <c r="AM255"/>
    </row>
    <row r="256" spans="39:39" ht="16" x14ac:dyDescent="0.2">
      <c r="AM256"/>
    </row>
    <row r="257" spans="39:39" ht="16" x14ac:dyDescent="0.2">
      <c r="AM257"/>
    </row>
    <row r="258" spans="39:39" ht="16" x14ac:dyDescent="0.2">
      <c r="AM258"/>
    </row>
    <row r="259" spans="39:39" ht="16" x14ac:dyDescent="0.2">
      <c r="AM259"/>
    </row>
    <row r="260" spans="39:39" ht="16" x14ac:dyDescent="0.2">
      <c r="AM260"/>
    </row>
    <row r="261" spans="39:39" ht="16" x14ac:dyDescent="0.2">
      <c r="AM261"/>
    </row>
    <row r="262" spans="39:39" ht="16" x14ac:dyDescent="0.2">
      <c r="AM262"/>
    </row>
    <row r="263" spans="39:39" ht="16" x14ac:dyDescent="0.2">
      <c r="AM263"/>
    </row>
    <row r="264" spans="39:39" ht="16" x14ac:dyDescent="0.2">
      <c r="AM264"/>
    </row>
    <row r="265" spans="39:39" ht="16" x14ac:dyDescent="0.2">
      <c r="AM265"/>
    </row>
    <row r="266" spans="39:39" ht="16" x14ac:dyDescent="0.2">
      <c r="AM266"/>
    </row>
    <row r="267" spans="39:39" ht="16" x14ac:dyDescent="0.2">
      <c r="AM267"/>
    </row>
    <row r="268" spans="39:39" ht="16" x14ac:dyDescent="0.2">
      <c r="AM268"/>
    </row>
    <row r="269" spans="39:39" ht="16" x14ac:dyDescent="0.2">
      <c r="AM269"/>
    </row>
    <row r="270" spans="39:39" ht="16" x14ac:dyDescent="0.2">
      <c r="AM270"/>
    </row>
    <row r="271" spans="39:39" ht="16" x14ac:dyDescent="0.2">
      <c r="AM271"/>
    </row>
    <row r="272" spans="39:39" ht="16" x14ac:dyDescent="0.2">
      <c r="AM272"/>
    </row>
    <row r="273" spans="39:39" ht="16" x14ac:dyDescent="0.2">
      <c r="AM273"/>
    </row>
    <row r="274" spans="39:39" ht="16" x14ac:dyDescent="0.2">
      <c r="AM274"/>
    </row>
    <row r="275" spans="39:39" ht="16" x14ac:dyDescent="0.2">
      <c r="AM275"/>
    </row>
    <row r="276" spans="39:39" ht="16" x14ac:dyDescent="0.2">
      <c r="AM276"/>
    </row>
    <row r="277" spans="39:39" ht="16" x14ac:dyDescent="0.2">
      <c r="AM277"/>
    </row>
    <row r="278" spans="39:39" ht="16" x14ac:dyDescent="0.2">
      <c r="AM278"/>
    </row>
    <row r="279" spans="39:39" ht="16" x14ac:dyDescent="0.2">
      <c r="AM279"/>
    </row>
    <row r="280" spans="39:39" ht="16" x14ac:dyDescent="0.2">
      <c r="AM280"/>
    </row>
    <row r="281" spans="39:39" ht="16" x14ac:dyDescent="0.2">
      <c r="AM281"/>
    </row>
    <row r="282" spans="39:39" ht="16" x14ac:dyDescent="0.2">
      <c r="AM282"/>
    </row>
    <row r="283" spans="39:39" ht="16" x14ac:dyDescent="0.2">
      <c r="AM283"/>
    </row>
    <row r="284" spans="39:39" ht="16" x14ac:dyDescent="0.2">
      <c r="AM284"/>
    </row>
    <row r="285" spans="39:39" ht="16" x14ac:dyDescent="0.2">
      <c r="AM285"/>
    </row>
    <row r="286" spans="39:39" ht="16" x14ac:dyDescent="0.2">
      <c r="AM286"/>
    </row>
    <row r="287" spans="39:39" ht="16" x14ac:dyDescent="0.2">
      <c r="AM287"/>
    </row>
    <row r="288" spans="39:39" ht="16" x14ac:dyDescent="0.2">
      <c r="AM288"/>
    </row>
    <row r="289" spans="39:39" ht="16" x14ac:dyDescent="0.2">
      <c r="AM289"/>
    </row>
    <row r="290" spans="39:39" ht="16" x14ac:dyDescent="0.2">
      <c r="AM290"/>
    </row>
    <row r="291" spans="39:39" ht="16" x14ac:dyDescent="0.2">
      <c r="AM291"/>
    </row>
    <row r="292" spans="39:39" ht="16" x14ac:dyDescent="0.2">
      <c r="AM292"/>
    </row>
    <row r="293" spans="39:39" ht="16" x14ac:dyDescent="0.2">
      <c r="AM293"/>
    </row>
    <row r="294" spans="39:39" ht="16" x14ac:dyDescent="0.2">
      <c r="AM294"/>
    </row>
    <row r="295" spans="39:39" ht="16" x14ac:dyDescent="0.2">
      <c r="AM295"/>
    </row>
    <row r="296" spans="39:39" ht="16" x14ac:dyDescent="0.2">
      <c r="AM296"/>
    </row>
    <row r="297" spans="39:39" ht="16" x14ac:dyDescent="0.2">
      <c r="AM297"/>
    </row>
    <row r="298" spans="39:39" ht="16" x14ac:dyDescent="0.2">
      <c r="AM298"/>
    </row>
    <row r="299" spans="39:39" ht="16" x14ac:dyDescent="0.2">
      <c r="AM299"/>
    </row>
    <row r="300" spans="39:39" ht="16" x14ac:dyDescent="0.2">
      <c r="AM300"/>
    </row>
    <row r="301" spans="39:39" ht="16" x14ac:dyDescent="0.2">
      <c r="AM301"/>
    </row>
    <row r="302" spans="39:39" ht="16" x14ac:dyDescent="0.2">
      <c r="AM302"/>
    </row>
    <row r="303" spans="39:39" ht="16" x14ac:dyDescent="0.2">
      <c r="AM303"/>
    </row>
    <row r="304" spans="39:39" ht="16" x14ac:dyDescent="0.2">
      <c r="AM304"/>
    </row>
    <row r="305" spans="39:39" ht="16" x14ac:dyDescent="0.2">
      <c r="AM305"/>
    </row>
    <row r="306" spans="39:39" ht="16" x14ac:dyDescent="0.2">
      <c r="AM306"/>
    </row>
    <row r="307" spans="39:39" ht="16" x14ac:dyDescent="0.2">
      <c r="AM307"/>
    </row>
    <row r="308" spans="39:39" ht="16" x14ac:dyDescent="0.2">
      <c r="AM308"/>
    </row>
    <row r="309" spans="39:39" ht="16" x14ac:dyDescent="0.2">
      <c r="AM309"/>
    </row>
    <row r="310" spans="39:39" ht="16" x14ac:dyDescent="0.2">
      <c r="AM310"/>
    </row>
    <row r="311" spans="39:39" ht="16" x14ac:dyDescent="0.2">
      <c r="AM311"/>
    </row>
    <row r="312" spans="39:39" ht="16" x14ac:dyDescent="0.2">
      <c r="AM312"/>
    </row>
    <row r="313" spans="39:39" ht="16" x14ac:dyDescent="0.2">
      <c r="AM313"/>
    </row>
    <row r="314" spans="39:39" ht="16" x14ac:dyDescent="0.2">
      <c r="AM314"/>
    </row>
    <row r="315" spans="39:39" ht="16" x14ac:dyDescent="0.2">
      <c r="AM315"/>
    </row>
    <row r="316" spans="39:39" ht="16" x14ac:dyDescent="0.2">
      <c r="AM316"/>
    </row>
    <row r="317" spans="39:39" ht="16" x14ac:dyDescent="0.2">
      <c r="AM317"/>
    </row>
    <row r="318" spans="39:39" ht="16" x14ac:dyDescent="0.2">
      <c r="AM318"/>
    </row>
    <row r="319" spans="39:39" ht="16" x14ac:dyDescent="0.2">
      <c r="AM319"/>
    </row>
    <row r="320" spans="39:39" ht="16" x14ac:dyDescent="0.2">
      <c r="AM320"/>
    </row>
    <row r="321" spans="39:39" ht="16" x14ac:dyDescent="0.2">
      <c r="AM321"/>
    </row>
    <row r="322" spans="39:39" ht="16" x14ac:dyDescent="0.2">
      <c r="AM322"/>
    </row>
    <row r="323" spans="39:39" ht="16" x14ac:dyDescent="0.2">
      <c r="AM323"/>
    </row>
    <row r="324" spans="39:39" ht="16" x14ac:dyDescent="0.2">
      <c r="AM324"/>
    </row>
    <row r="325" spans="39:39" ht="16" x14ac:dyDescent="0.2">
      <c r="AM325"/>
    </row>
    <row r="326" spans="39:39" ht="16" x14ac:dyDescent="0.2">
      <c r="AM326"/>
    </row>
    <row r="327" spans="39:39" ht="16" x14ac:dyDescent="0.2">
      <c r="AM327"/>
    </row>
    <row r="328" spans="39:39" ht="16" x14ac:dyDescent="0.2">
      <c r="AM328"/>
    </row>
    <row r="329" spans="39:39" ht="16" x14ac:dyDescent="0.2">
      <c r="AM329"/>
    </row>
    <row r="330" spans="39:39" ht="16" x14ac:dyDescent="0.2">
      <c r="AM330"/>
    </row>
    <row r="331" spans="39:39" ht="16" x14ac:dyDescent="0.2">
      <c r="AM331"/>
    </row>
    <row r="332" spans="39:39" ht="16" x14ac:dyDescent="0.2">
      <c r="AM332"/>
    </row>
    <row r="333" spans="39:39" ht="16" x14ac:dyDescent="0.2">
      <c r="AM333"/>
    </row>
    <row r="334" spans="39:39" ht="16" x14ac:dyDescent="0.2">
      <c r="AM334"/>
    </row>
    <row r="335" spans="39:39" ht="16" x14ac:dyDescent="0.2">
      <c r="AM335"/>
    </row>
    <row r="336" spans="39:39" ht="16" x14ac:dyDescent="0.2">
      <c r="AM336"/>
    </row>
    <row r="337" spans="39:39" ht="16" x14ac:dyDescent="0.2">
      <c r="AM337"/>
    </row>
    <row r="338" spans="39:39" ht="16" x14ac:dyDescent="0.2">
      <c r="AM338"/>
    </row>
    <row r="339" spans="39:39" ht="16" x14ac:dyDescent="0.2">
      <c r="AM339"/>
    </row>
    <row r="340" spans="39:39" ht="16" x14ac:dyDescent="0.2">
      <c r="AM340"/>
    </row>
    <row r="341" spans="39:39" ht="16" x14ac:dyDescent="0.2">
      <c r="AM341"/>
    </row>
    <row r="342" spans="39:39" ht="16" x14ac:dyDescent="0.2">
      <c r="AM342"/>
    </row>
    <row r="343" spans="39:39" ht="16" x14ac:dyDescent="0.2">
      <c r="AM343"/>
    </row>
    <row r="344" spans="39:39" ht="16" x14ac:dyDescent="0.2">
      <c r="AM344"/>
    </row>
    <row r="345" spans="39:39" ht="16" x14ac:dyDescent="0.2">
      <c r="AM345"/>
    </row>
    <row r="346" spans="39:39" ht="16" x14ac:dyDescent="0.2">
      <c r="AM346"/>
    </row>
    <row r="347" spans="39:39" ht="16" x14ac:dyDescent="0.2">
      <c r="AM347"/>
    </row>
    <row r="348" spans="39:39" ht="16" x14ac:dyDescent="0.2">
      <c r="AM348"/>
    </row>
    <row r="349" spans="39:39" ht="16" x14ac:dyDescent="0.2">
      <c r="AM349"/>
    </row>
    <row r="350" spans="39:39" ht="16" x14ac:dyDescent="0.2">
      <c r="AM350"/>
    </row>
    <row r="351" spans="39:39" ht="16" x14ac:dyDescent="0.2">
      <c r="AM351"/>
    </row>
    <row r="352" spans="39:39" ht="16" x14ac:dyDescent="0.2">
      <c r="AM352"/>
    </row>
    <row r="353" spans="39:39" ht="16" x14ac:dyDescent="0.2">
      <c r="AM353"/>
    </row>
    <row r="354" spans="39:39" ht="16" x14ac:dyDescent="0.2">
      <c r="AM354"/>
    </row>
    <row r="355" spans="39:39" ht="16" x14ac:dyDescent="0.2">
      <c r="AM355"/>
    </row>
    <row r="356" spans="39:39" ht="16" x14ac:dyDescent="0.2">
      <c r="AM356"/>
    </row>
    <row r="357" spans="39:39" ht="16" x14ac:dyDescent="0.2">
      <c r="AM357"/>
    </row>
    <row r="358" spans="39:39" ht="16" x14ac:dyDescent="0.2">
      <c r="AM358"/>
    </row>
    <row r="359" spans="39:39" ht="16" x14ac:dyDescent="0.2">
      <c r="AM359"/>
    </row>
    <row r="360" spans="39:39" ht="16" x14ac:dyDescent="0.2">
      <c r="AM360"/>
    </row>
    <row r="361" spans="39:39" ht="16" x14ac:dyDescent="0.2">
      <c r="AM361"/>
    </row>
    <row r="362" spans="39:39" ht="16" x14ac:dyDescent="0.2">
      <c r="AM362"/>
    </row>
    <row r="363" spans="39:39" ht="16" x14ac:dyDescent="0.2">
      <c r="AM363"/>
    </row>
    <row r="364" spans="39:39" ht="16" x14ac:dyDescent="0.2">
      <c r="AM364"/>
    </row>
    <row r="365" spans="39:39" ht="16" x14ac:dyDescent="0.2">
      <c r="AM365"/>
    </row>
    <row r="366" spans="39:39" ht="16" x14ac:dyDescent="0.2">
      <c r="AM366"/>
    </row>
    <row r="367" spans="39:39" ht="16" x14ac:dyDescent="0.2">
      <c r="AM367"/>
    </row>
    <row r="368" spans="39:39" ht="16" x14ac:dyDescent="0.2">
      <c r="AM368"/>
    </row>
    <row r="369" spans="39:39" ht="16" x14ac:dyDescent="0.2">
      <c r="AM369"/>
    </row>
    <row r="370" spans="39:39" ht="16" x14ac:dyDescent="0.2">
      <c r="AM370"/>
    </row>
    <row r="371" spans="39:39" ht="16" x14ac:dyDescent="0.2">
      <c r="AM371"/>
    </row>
    <row r="372" spans="39:39" ht="16" x14ac:dyDescent="0.2">
      <c r="AM372"/>
    </row>
    <row r="373" spans="39:39" ht="16" x14ac:dyDescent="0.2">
      <c r="AM373"/>
    </row>
    <row r="374" spans="39:39" ht="16" x14ac:dyDescent="0.2">
      <c r="AM374"/>
    </row>
    <row r="375" spans="39:39" ht="16" x14ac:dyDescent="0.2">
      <c r="AM375"/>
    </row>
    <row r="376" spans="39:39" ht="16" x14ac:dyDescent="0.2">
      <c r="AM376"/>
    </row>
    <row r="377" spans="39:39" ht="16" x14ac:dyDescent="0.2">
      <c r="AM377"/>
    </row>
    <row r="378" spans="39:39" ht="16" x14ac:dyDescent="0.2">
      <c r="AM378"/>
    </row>
    <row r="379" spans="39:39" ht="16" x14ac:dyDescent="0.2">
      <c r="AM379"/>
    </row>
    <row r="380" spans="39:39" ht="16" x14ac:dyDescent="0.2">
      <c r="AM380"/>
    </row>
    <row r="381" spans="39:39" ht="16" x14ac:dyDescent="0.2">
      <c r="AM381"/>
    </row>
    <row r="382" spans="39:39" ht="16" x14ac:dyDescent="0.2">
      <c r="AM382"/>
    </row>
    <row r="383" spans="39:39" ht="16" x14ac:dyDescent="0.2">
      <c r="AM383"/>
    </row>
    <row r="384" spans="39:39" ht="16" x14ac:dyDescent="0.2">
      <c r="AM384"/>
    </row>
    <row r="385" spans="39:39" ht="16" x14ac:dyDescent="0.2">
      <c r="AM385"/>
    </row>
    <row r="386" spans="39:39" ht="16" x14ac:dyDescent="0.2">
      <c r="AM386"/>
    </row>
    <row r="387" spans="39:39" ht="16" x14ac:dyDescent="0.2">
      <c r="AM387"/>
    </row>
    <row r="388" spans="39:39" ht="16" x14ac:dyDescent="0.2">
      <c r="AM388"/>
    </row>
    <row r="389" spans="39:39" ht="16" x14ac:dyDescent="0.2">
      <c r="AM389"/>
    </row>
    <row r="390" spans="39:39" ht="16" x14ac:dyDescent="0.2">
      <c r="AM390"/>
    </row>
    <row r="391" spans="39:39" ht="16" x14ac:dyDescent="0.2">
      <c r="AM391"/>
    </row>
    <row r="392" spans="39:39" ht="16" x14ac:dyDescent="0.2">
      <c r="AM392"/>
    </row>
    <row r="393" spans="39:39" ht="16" x14ac:dyDescent="0.2">
      <c r="AM393"/>
    </row>
    <row r="394" spans="39:39" ht="16" x14ac:dyDescent="0.2">
      <c r="AM394"/>
    </row>
    <row r="395" spans="39:39" ht="16" x14ac:dyDescent="0.2">
      <c r="AM395"/>
    </row>
    <row r="396" spans="39:39" ht="16" x14ac:dyDescent="0.2">
      <c r="AM396"/>
    </row>
    <row r="397" spans="39:39" ht="16" x14ac:dyDescent="0.2">
      <c r="AM397"/>
    </row>
    <row r="398" spans="39:39" ht="16" x14ac:dyDescent="0.2">
      <c r="AM398"/>
    </row>
    <row r="399" spans="39:39" ht="16" x14ac:dyDescent="0.2">
      <c r="AM399"/>
    </row>
    <row r="400" spans="39:39" ht="16" x14ac:dyDescent="0.2">
      <c r="AM400"/>
    </row>
    <row r="401" spans="39:39" ht="16" x14ac:dyDescent="0.2">
      <c r="AM401"/>
    </row>
    <row r="402" spans="39:39" ht="16" x14ac:dyDescent="0.2">
      <c r="AM402"/>
    </row>
    <row r="403" spans="39:39" ht="16" x14ac:dyDescent="0.2">
      <c r="AM403"/>
    </row>
    <row r="404" spans="39:39" ht="16" x14ac:dyDescent="0.2">
      <c r="AM404"/>
    </row>
    <row r="405" spans="39:39" ht="16" x14ac:dyDescent="0.2">
      <c r="AM405"/>
    </row>
    <row r="406" spans="39:39" ht="16" x14ac:dyDescent="0.2">
      <c r="AM406"/>
    </row>
    <row r="407" spans="39:39" ht="16" x14ac:dyDescent="0.2">
      <c r="AM407"/>
    </row>
    <row r="408" spans="39:39" ht="16" x14ac:dyDescent="0.2">
      <c r="AM408"/>
    </row>
    <row r="409" spans="39:39" ht="16" x14ac:dyDescent="0.2">
      <c r="AM409"/>
    </row>
    <row r="410" spans="39:39" ht="16" x14ac:dyDescent="0.2">
      <c r="AM410"/>
    </row>
    <row r="411" spans="39:39" ht="16" x14ac:dyDescent="0.2">
      <c r="AM411"/>
    </row>
    <row r="412" spans="39:39" ht="16" x14ac:dyDescent="0.2">
      <c r="AM412"/>
    </row>
    <row r="413" spans="39:39" ht="16" x14ac:dyDescent="0.2">
      <c r="AM413"/>
    </row>
    <row r="414" spans="39:39" ht="16" x14ac:dyDescent="0.2">
      <c r="AM414"/>
    </row>
    <row r="415" spans="39:39" ht="16" x14ac:dyDescent="0.2">
      <c r="AM415"/>
    </row>
    <row r="416" spans="39:39" ht="16" x14ac:dyDescent="0.2">
      <c r="AM416"/>
    </row>
    <row r="417" spans="39:39" ht="16" x14ac:dyDescent="0.2">
      <c r="AM417"/>
    </row>
    <row r="418" spans="39:39" ht="16" x14ac:dyDescent="0.2">
      <c r="AM418"/>
    </row>
    <row r="419" spans="39:39" ht="16" x14ac:dyDescent="0.2">
      <c r="AM419"/>
    </row>
    <row r="420" spans="39:39" ht="16" x14ac:dyDescent="0.2">
      <c r="AM420"/>
    </row>
    <row r="421" spans="39:39" ht="16" x14ac:dyDescent="0.2">
      <c r="AM421"/>
    </row>
    <row r="422" spans="39:39" ht="16" x14ac:dyDescent="0.2">
      <c r="AM422"/>
    </row>
    <row r="423" spans="39:39" ht="16" x14ac:dyDescent="0.2">
      <c r="AM423"/>
    </row>
    <row r="424" spans="39:39" ht="16" x14ac:dyDescent="0.2">
      <c r="AM424"/>
    </row>
    <row r="425" spans="39:39" ht="16" x14ac:dyDescent="0.2">
      <c r="AM425"/>
    </row>
    <row r="426" spans="39:39" ht="16" x14ac:dyDescent="0.2">
      <c r="AM426"/>
    </row>
    <row r="427" spans="39:39" ht="16" x14ac:dyDescent="0.2">
      <c r="AM427"/>
    </row>
    <row r="428" spans="39:39" ht="16" x14ac:dyDescent="0.2">
      <c r="AM428"/>
    </row>
    <row r="429" spans="39:39" ht="16" x14ac:dyDescent="0.2">
      <c r="AM429"/>
    </row>
    <row r="430" spans="39:39" ht="16" x14ac:dyDescent="0.2">
      <c r="AM430"/>
    </row>
    <row r="431" spans="39:39" ht="16" x14ac:dyDescent="0.2">
      <c r="AM431"/>
    </row>
    <row r="432" spans="39:39" ht="16" x14ac:dyDescent="0.2">
      <c r="AM432"/>
    </row>
    <row r="433" spans="39:39" ht="16" x14ac:dyDescent="0.2">
      <c r="AM433"/>
    </row>
    <row r="434" spans="39:39" ht="16" x14ac:dyDescent="0.2">
      <c r="AM434"/>
    </row>
    <row r="435" spans="39:39" ht="16" x14ac:dyDescent="0.2">
      <c r="AM435"/>
    </row>
    <row r="436" spans="39:39" ht="16" x14ac:dyDescent="0.2">
      <c r="AM436"/>
    </row>
    <row r="437" spans="39:39" ht="16" x14ac:dyDescent="0.2">
      <c r="AM437"/>
    </row>
    <row r="438" spans="39:39" ht="16" x14ac:dyDescent="0.2">
      <c r="AM438"/>
    </row>
    <row r="439" spans="39:39" ht="16" x14ac:dyDescent="0.2">
      <c r="AM439"/>
    </row>
    <row r="440" spans="39:39" ht="16" x14ac:dyDescent="0.2">
      <c r="AM440"/>
    </row>
    <row r="441" spans="39:39" ht="16" x14ac:dyDescent="0.2">
      <c r="AM441"/>
    </row>
    <row r="442" spans="39:39" ht="16" x14ac:dyDescent="0.2">
      <c r="AM442"/>
    </row>
    <row r="443" spans="39:39" ht="16" x14ac:dyDescent="0.2">
      <c r="AM443"/>
    </row>
    <row r="444" spans="39:39" ht="16" x14ac:dyDescent="0.2">
      <c r="AM444"/>
    </row>
    <row r="445" spans="39:39" ht="16" x14ac:dyDescent="0.2">
      <c r="AM445"/>
    </row>
    <row r="446" spans="39:39" ht="16" x14ac:dyDescent="0.2">
      <c r="AM446"/>
    </row>
    <row r="447" spans="39:39" ht="16" x14ac:dyDescent="0.2">
      <c r="AM447"/>
    </row>
    <row r="448" spans="39:39" ht="16" x14ac:dyDescent="0.2">
      <c r="AM448"/>
    </row>
    <row r="449" spans="39:39" ht="16" x14ac:dyDescent="0.2">
      <c r="AM449"/>
    </row>
    <row r="450" spans="39:39" ht="16" x14ac:dyDescent="0.2">
      <c r="AM450"/>
    </row>
    <row r="451" spans="39:39" ht="16" x14ac:dyDescent="0.2">
      <c r="AM451"/>
    </row>
    <row r="452" spans="39:39" ht="16" x14ac:dyDescent="0.2">
      <c r="AM452"/>
    </row>
    <row r="453" spans="39:39" ht="16" x14ac:dyDescent="0.2">
      <c r="AM453"/>
    </row>
    <row r="454" spans="39:39" ht="16" x14ac:dyDescent="0.2">
      <c r="AM454"/>
    </row>
    <row r="455" spans="39:39" ht="16" x14ac:dyDescent="0.2">
      <c r="AM455"/>
    </row>
    <row r="456" spans="39:39" ht="16" x14ac:dyDescent="0.2">
      <c r="AM456"/>
    </row>
    <row r="457" spans="39:39" ht="16" x14ac:dyDescent="0.2">
      <c r="AM457"/>
    </row>
    <row r="458" spans="39:39" ht="16" x14ac:dyDescent="0.2">
      <c r="AM458"/>
    </row>
    <row r="459" spans="39:39" ht="16" x14ac:dyDescent="0.2">
      <c r="AM459"/>
    </row>
    <row r="460" spans="39:39" ht="16" x14ac:dyDescent="0.2">
      <c r="AM460"/>
    </row>
    <row r="461" spans="39:39" ht="16" x14ac:dyDescent="0.2">
      <c r="AM461"/>
    </row>
    <row r="462" spans="39:39" ht="16" x14ac:dyDescent="0.2">
      <c r="AM462"/>
    </row>
    <row r="463" spans="39:39" ht="16" x14ac:dyDescent="0.2">
      <c r="AM463"/>
    </row>
    <row r="464" spans="39:39" ht="16" x14ac:dyDescent="0.2">
      <c r="AM464"/>
    </row>
    <row r="465" spans="39:39" ht="16" x14ac:dyDescent="0.2">
      <c r="AM465"/>
    </row>
    <row r="466" spans="39:39" ht="16" x14ac:dyDescent="0.2">
      <c r="AM466"/>
    </row>
    <row r="467" spans="39:39" ht="16" x14ac:dyDescent="0.2">
      <c r="AM467"/>
    </row>
    <row r="468" spans="39:39" ht="16" x14ac:dyDescent="0.2">
      <c r="AM468"/>
    </row>
    <row r="469" spans="39:39" ht="16" x14ac:dyDescent="0.2">
      <c r="AM469"/>
    </row>
    <row r="470" spans="39:39" ht="16" x14ac:dyDescent="0.2">
      <c r="AM470"/>
    </row>
    <row r="471" spans="39:39" ht="16" x14ac:dyDescent="0.2">
      <c r="AM471"/>
    </row>
    <row r="472" spans="39:39" ht="16" x14ac:dyDescent="0.2">
      <c r="AM472"/>
    </row>
    <row r="473" spans="39:39" ht="16" x14ac:dyDescent="0.2">
      <c r="AM473"/>
    </row>
    <row r="474" spans="39:39" ht="16" x14ac:dyDescent="0.2">
      <c r="AM474"/>
    </row>
    <row r="475" spans="39:39" ht="16" x14ac:dyDescent="0.2">
      <c r="AM475"/>
    </row>
    <row r="476" spans="39:39" ht="16" x14ac:dyDescent="0.2">
      <c r="AM476"/>
    </row>
    <row r="477" spans="39:39" ht="16" x14ac:dyDescent="0.2">
      <c r="AM477"/>
    </row>
    <row r="478" spans="39:39" ht="16" x14ac:dyDescent="0.2">
      <c r="AM478"/>
    </row>
    <row r="479" spans="39:39" ht="16" x14ac:dyDescent="0.2">
      <c r="AM479"/>
    </row>
    <row r="480" spans="39:39" ht="16" x14ac:dyDescent="0.2">
      <c r="AM480"/>
    </row>
    <row r="481" spans="39:39" ht="16" x14ac:dyDescent="0.2">
      <c r="AM481"/>
    </row>
    <row r="482" spans="39:39" ht="16" x14ac:dyDescent="0.2">
      <c r="AM482"/>
    </row>
    <row r="483" spans="39:39" ht="16" x14ac:dyDescent="0.2">
      <c r="AM483"/>
    </row>
    <row r="484" spans="39:39" ht="16" x14ac:dyDescent="0.2">
      <c r="AM484"/>
    </row>
    <row r="485" spans="39:39" ht="16" x14ac:dyDescent="0.2">
      <c r="AM485"/>
    </row>
    <row r="486" spans="39:39" ht="16" x14ac:dyDescent="0.2">
      <c r="AM486"/>
    </row>
    <row r="487" spans="39:39" ht="16" x14ac:dyDescent="0.2">
      <c r="AM487"/>
    </row>
    <row r="488" spans="39:39" ht="16" x14ac:dyDescent="0.2">
      <c r="AM488"/>
    </row>
    <row r="489" spans="39:39" ht="16" x14ac:dyDescent="0.2">
      <c r="AM489"/>
    </row>
    <row r="490" spans="39:39" ht="16" x14ac:dyDescent="0.2">
      <c r="AM490"/>
    </row>
    <row r="491" spans="39:39" ht="16" x14ac:dyDescent="0.2">
      <c r="AM491"/>
    </row>
    <row r="492" spans="39:39" ht="16" x14ac:dyDescent="0.2">
      <c r="AM492"/>
    </row>
    <row r="493" spans="39:39" ht="16" x14ac:dyDescent="0.2">
      <c r="AM493"/>
    </row>
    <row r="494" spans="39:39" ht="16" x14ac:dyDescent="0.2">
      <c r="AM494"/>
    </row>
    <row r="495" spans="39:39" ht="16" x14ac:dyDescent="0.2">
      <c r="AM495"/>
    </row>
    <row r="496" spans="39:39" ht="16" x14ac:dyDescent="0.2">
      <c r="AM496"/>
    </row>
    <row r="497" spans="39:39" ht="16" x14ac:dyDescent="0.2">
      <c r="AM497"/>
    </row>
    <row r="498" spans="39:39" ht="16" x14ac:dyDescent="0.2">
      <c r="AM498"/>
    </row>
    <row r="499" spans="39:39" ht="16" x14ac:dyDescent="0.2">
      <c r="AM499"/>
    </row>
    <row r="500" spans="39:39" ht="16" x14ac:dyDescent="0.2">
      <c r="AM500"/>
    </row>
    <row r="501" spans="39:39" ht="16" x14ac:dyDescent="0.2">
      <c r="AM501"/>
    </row>
    <row r="502" spans="39:39" ht="16" x14ac:dyDescent="0.2">
      <c r="AM502"/>
    </row>
    <row r="503" spans="39:39" ht="16" x14ac:dyDescent="0.2">
      <c r="AM503"/>
    </row>
    <row r="504" spans="39:39" ht="16" x14ac:dyDescent="0.2">
      <c r="AM504"/>
    </row>
    <row r="505" spans="39:39" ht="16" x14ac:dyDescent="0.2">
      <c r="AM505"/>
    </row>
    <row r="506" spans="39:39" ht="16" x14ac:dyDescent="0.2">
      <c r="AM506"/>
    </row>
    <row r="507" spans="39:39" ht="16" x14ac:dyDescent="0.2">
      <c r="AM507"/>
    </row>
    <row r="508" spans="39:39" ht="16" x14ac:dyDescent="0.2">
      <c r="AM508"/>
    </row>
    <row r="509" spans="39:39" ht="16" x14ac:dyDescent="0.2">
      <c r="AM509"/>
    </row>
    <row r="510" spans="39:39" ht="16" x14ac:dyDescent="0.2">
      <c r="AM510"/>
    </row>
    <row r="511" spans="39:39" ht="16" x14ac:dyDescent="0.2">
      <c r="AM511"/>
    </row>
    <row r="512" spans="39:39" ht="16" x14ac:dyDescent="0.2">
      <c r="AM512"/>
    </row>
    <row r="513" spans="39:39" ht="16" x14ac:dyDescent="0.2">
      <c r="AM513"/>
    </row>
    <row r="514" spans="39:39" ht="16" x14ac:dyDescent="0.2">
      <c r="AM514"/>
    </row>
    <row r="515" spans="39:39" ht="16" x14ac:dyDescent="0.2">
      <c r="AM515"/>
    </row>
    <row r="516" spans="39:39" ht="16" x14ac:dyDescent="0.2">
      <c r="AM516"/>
    </row>
    <row r="517" spans="39:39" ht="16" x14ac:dyDescent="0.2">
      <c r="AM517"/>
    </row>
    <row r="518" spans="39:39" ht="16" x14ac:dyDescent="0.2">
      <c r="AM518"/>
    </row>
    <row r="519" spans="39:39" ht="16" x14ac:dyDescent="0.2">
      <c r="AM519"/>
    </row>
    <row r="520" spans="39:39" ht="16" x14ac:dyDescent="0.2">
      <c r="AM520"/>
    </row>
    <row r="521" spans="39:39" ht="16" x14ac:dyDescent="0.2">
      <c r="AM521"/>
    </row>
    <row r="522" spans="39:39" ht="16" x14ac:dyDescent="0.2">
      <c r="AM522"/>
    </row>
    <row r="523" spans="39:39" ht="16" x14ac:dyDescent="0.2">
      <c r="AM523"/>
    </row>
    <row r="524" spans="39:39" ht="16" x14ac:dyDescent="0.2">
      <c r="AM524"/>
    </row>
    <row r="525" spans="39:39" ht="16" x14ac:dyDescent="0.2">
      <c r="AM525"/>
    </row>
    <row r="526" spans="39:39" ht="16" x14ac:dyDescent="0.2">
      <c r="AM526"/>
    </row>
    <row r="527" spans="39:39" ht="16" x14ac:dyDescent="0.2">
      <c r="AM527"/>
    </row>
    <row r="528" spans="39:39" ht="16" x14ac:dyDescent="0.2">
      <c r="AM528"/>
    </row>
    <row r="529" spans="39:39" ht="16" x14ac:dyDescent="0.2">
      <c r="AM529"/>
    </row>
    <row r="530" spans="39:39" ht="16" x14ac:dyDescent="0.2">
      <c r="AM530"/>
    </row>
    <row r="531" spans="39:39" ht="16" x14ac:dyDescent="0.2">
      <c r="AM531"/>
    </row>
    <row r="532" spans="39:39" ht="16" x14ac:dyDescent="0.2">
      <c r="AM532"/>
    </row>
    <row r="533" spans="39:39" ht="16" x14ac:dyDescent="0.2">
      <c r="AM533"/>
    </row>
    <row r="534" spans="39:39" ht="16" x14ac:dyDescent="0.2">
      <c r="AM534"/>
    </row>
    <row r="535" spans="39:39" ht="16" x14ac:dyDescent="0.2">
      <c r="AM535"/>
    </row>
    <row r="536" spans="39:39" ht="16" x14ac:dyDescent="0.2">
      <c r="AM536"/>
    </row>
    <row r="537" spans="39:39" ht="16" x14ac:dyDescent="0.2">
      <c r="AM537"/>
    </row>
    <row r="538" spans="39:39" ht="16" x14ac:dyDescent="0.2">
      <c r="AM538"/>
    </row>
    <row r="539" spans="39:39" ht="16" x14ac:dyDescent="0.2">
      <c r="AM539"/>
    </row>
    <row r="540" spans="39:39" ht="16" x14ac:dyDescent="0.2">
      <c r="AM540"/>
    </row>
    <row r="541" spans="39:39" ht="16" x14ac:dyDescent="0.2">
      <c r="AM541"/>
    </row>
    <row r="542" spans="39:39" ht="16" x14ac:dyDescent="0.2">
      <c r="AM542"/>
    </row>
    <row r="543" spans="39:39" ht="16" x14ac:dyDescent="0.2">
      <c r="AM543"/>
    </row>
    <row r="544" spans="39:39" ht="16" x14ac:dyDescent="0.2">
      <c r="AM544"/>
    </row>
    <row r="545" spans="39:39" ht="16" x14ac:dyDescent="0.2">
      <c r="AM545"/>
    </row>
    <row r="546" spans="39:39" ht="16" x14ac:dyDescent="0.2">
      <c r="AM546"/>
    </row>
    <row r="547" spans="39:39" ht="16" x14ac:dyDescent="0.2">
      <c r="AM547"/>
    </row>
    <row r="548" spans="39:39" ht="16" x14ac:dyDescent="0.2">
      <c r="AM548"/>
    </row>
    <row r="549" spans="39:39" ht="16" x14ac:dyDescent="0.2">
      <c r="AM549"/>
    </row>
    <row r="550" spans="39:39" ht="16" x14ac:dyDescent="0.2">
      <c r="AM550"/>
    </row>
    <row r="551" spans="39:39" ht="16" x14ac:dyDescent="0.2">
      <c r="AM551"/>
    </row>
    <row r="552" spans="39:39" ht="16" x14ac:dyDescent="0.2">
      <c r="AM552"/>
    </row>
    <row r="553" spans="39:39" ht="16" x14ac:dyDescent="0.2">
      <c r="AM553"/>
    </row>
    <row r="554" spans="39:39" ht="16" x14ac:dyDescent="0.2">
      <c r="AM554"/>
    </row>
    <row r="555" spans="39:39" ht="16" x14ac:dyDescent="0.2">
      <c r="AM555"/>
    </row>
    <row r="556" spans="39:39" ht="16" x14ac:dyDescent="0.2">
      <c r="AM556"/>
    </row>
    <row r="557" spans="39:39" ht="16" x14ac:dyDescent="0.2">
      <c r="AM557"/>
    </row>
    <row r="558" spans="39:39" ht="16" x14ac:dyDescent="0.2">
      <c r="AM558"/>
    </row>
    <row r="559" spans="39:39" ht="16" x14ac:dyDescent="0.2">
      <c r="AM559"/>
    </row>
    <row r="560" spans="39:39" ht="16" x14ac:dyDescent="0.2">
      <c r="AM560"/>
    </row>
    <row r="561" spans="39:39" ht="16" x14ac:dyDescent="0.2">
      <c r="AM561"/>
    </row>
    <row r="562" spans="39:39" ht="16" x14ac:dyDescent="0.2">
      <c r="AM562"/>
    </row>
    <row r="563" spans="39:39" ht="16" x14ac:dyDescent="0.2">
      <c r="AM563"/>
    </row>
    <row r="564" spans="39:39" ht="16" x14ac:dyDescent="0.2">
      <c r="AM564"/>
    </row>
    <row r="565" spans="39:39" ht="16" x14ac:dyDescent="0.2">
      <c r="AM565"/>
    </row>
    <row r="566" spans="39:39" ht="16" x14ac:dyDescent="0.2">
      <c r="AM566"/>
    </row>
    <row r="567" spans="39:39" ht="16" x14ac:dyDescent="0.2">
      <c r="AM567"/>
    </row>
    <row r="568" spans="39:39" ht="16" x14ac:dyDescent="0.2">
      <c r="AM568"/>
    </row>
    <row r="569" spans="39:39" ht="16" x14ac:dyDescent="0.2">
      <c r="AM569"/>
    </row>
    <row r="570" spans="39:39" ht="16" x14ac:dyDescent="0.2">
      <c r="AM570"/>
    </row>
    <row r="571" spans="39:39" ht="16" x14ac:dyDescent="0.2">
      <c r="AM571"/>
    </row>
    <row r="572" spans="39:39" ht="16" x14ac:dyDescent="0.2">
      <c r="AM572"/>
    </row>
    <row r="573" spans="39:39" ht="16" x14ac:dyDescent="0.2">
      <c r="AM573"/>
    </row>
    <row r="574" spans="39:39" ht="16" x14ac:dyDescent="0.2">
      <c r="AM574"/>
    </row>
    <row r="575" spans="39:39" ht="16" x14ac:dyDescent="0.2">
      <c r="AM575"/>
    </row>
    <row r="576" spans="39:39" ht="16" x14ac:dyDescent="0.2">
      <c r="AM576"/>
    </row>
    <row r="577" spans="39:39" ht="16" x14ac:dyDescent="0.2">
      <c r="AM577"/>
    </row>
    <row r="578" spans="39:39" ht="16" x14ac:dyDescent="0.2">
      <c r="AM578"/>
    </row>
    <row r="579" spans="39:39" ht="16" x14ac:dyDescent="0.2">
      <c r="AM579"/>
    </row>
    <row r="580" spans="39:39" ht="16" x14ac:dyDescent="0.2">
      <c r="AM580"/>
    </row>
    <row r="581" spans="39:39" ht="16" x14ac:dyDescent="0.2">
      <c r="AM581"/>
    </row>
    <row r="582" spans="39:39" ht="16" x14ac:dyDescent="0.2">
      <c r="AM582"/>
    </row>
    <row r="583" spans="39:39" ht="16" x14ac:dyDescent="0.2">
      <c r="AM583"/>
    </row>
    <row r="584" spans="39:39" ht="16" x14ac:dyDescent="0.2">
      <c r="AM584"/>
    </row>
    <row r="585" spans="39:39" ht="16" x14ac:dyDescent="0.2">
      <c r="AM585"/>
    </row>
    <row r="586" spans="39:39" ht="16" x14ac:dyDescent="0.2">
      <c r="AM586"/>
    </row>
    <row r="587" spans="39:39" ht="16" x14ac:dyDescent="0.2">
      <c r="AM587"/>
    </row>
    <row r="588" spans="39:39" ht="16" x14ac:dyDescent="0.2">
      <c r="AM588"/>
    </row>
    <row r="589" spans="39:39" ht="16" x14ac:dyDescent="0.2">
      <c r="AM589"/>
    </row>
    <row r="590" spans="39:39" ht="16" x14ac:dyDescent="0.2">
      <c r="AM590"/>
    </row>
    <row r="591" spans="39:39" ht="16" x14ac:dyDescent="0.2">
      <c r="AM591"/>
    </row>
    <row r="592" spans="39:39" ht="16" x14ac:dyDescent="0.2">
      <c r="AM592"/>
    </row>
    <row r="593" spans="39:39" ht="16" x14ac:dyDescent="0.2">
      <c r="AM593"/>
    </row>
    <row r="594" spans="39:39" ht="16" x14ac:dyDescent="0.2">
      <c r="AM594"/>
    </row>
    <row r="595" spans="39:39" ht="16" x14ac:dyDescent="0.2">
      <c r="AM595"/>
    </row>
    <row r="596" spans="39:39" ht="16" x14ac:dyDescent="0.2">
      <c r="AM596"/>
    </row>
    <row r="597" spans="39:39" ht="16" x14ac:dyDescent="0.2">
      <c r="AM597"/>
    </row>
    <row r="598" spans="39:39" ht="16" x14ac:dyDescent="0.2">
      <c r="AM598"/>
    </row>
    <row r="599" spans="39:39" ht="16" x14ac:dyDescent="0.2">
      <c r="AM599"/>
    </row>
    <row r="600" spans="39:39" ht="16" x14ac:dyDescent="0.2">
      <c r="AM600"/>
    </row>
    <row r="601" spans="39:39" ht="16" x14ac:dyDescent="0.2">
      <c r="AM601"/>
    </row>
    <row r="602" spans="39:39" ht="16" x14ac:dyDescent="0.2">
      <c r="AM602"/>
    </row>
    <row r="603" spans="39:39" ht="16" x14ac:dyDescent="0.2">
      <c r="AM603"/>
    </row>
    <row r="604" spans="39:39" ht="16" x14ac:dyDescent="0.2">
      <c r="AM604"/>
    </row>
    <row r="605" spans="39:39" ht="16" x14ac:dyDescent="0.2">
      <c r="AM605"/>
    </row>
    <row r="606" spans="39:39" ht="16" x14ac:dyDescent="0.2">
      <c r="AM606"/>
    </row>
    <row r="607" spans="39:39" ht="16" x14ac:dyDescent="0.2">
      <c r="AM607"/>
    </row>
    <row r="608" spans="39:39" ht="16" x14ac:dyDescent="0.2">
      <c r="AM608"/>
    </row>
    <row r="609" spans="39:39" ht="16" x14ac:dyDescent="0.2">
      <c r="AM609"/>
    </row>
    <row r="610" spans="39:39" ht="16" x14ac:dyDescent="0.2">
      <c r="AM610"/>
    </row>
    <row r="611" spans="39:39" ht="16" x14ac:dyDescent="0.2">
      <c r="AM611"/>
    </row>
    <row r="612" spans="39:39" ht="16" x14ac:dyDescent="0.2">
      <c r="AM612"/>
    </row>
    <row r="613" spans="39:39" ht="16" x14ac:dyDescent="0.2">
      <c r="AM613"/>
    </row>
    <row r="614" spans="39:39" ht="16" x14ac:dyDescent="0.2">
      <c r="AM614"/>
    </row>
    <row r="615" spans="39:39" ht="16" x14ac:dyDescent="0.2">
      <c r="AM615"/>
    </row>
    <row r="616" spans="39:39" ht="16" x14ac:dyDescent="0.2">
      <c r="AM616"/>
    </row>
    <row r="617" spans="39:39" ht="16" x14ac:dyDescent="0.2">
      <c r="AM617"/>
    </row>
    <row r="618" spans="39:39" ht="16" x14ac:dyDescent="0.2">
      <c r="AM618"/>
    </row>
    <row r="619" spans="39:39" ht="16" x14ac:dyDescent="0.2">
      <c r="AM619"/>
    </row>
    <row r="620" spans="39:39" ht="16" x14ac:dyDescent="0.2">
      <c r="AM620"/>
    </row>
    <row r="621" spans="39:39" ht="16" x14ac:dyDescent="0.2">
      <c r="AM621"/>
    </row>
    <row r="622" spans="39:39" ht="16" x14ac:dyDescent="0.2">
      <c r="AM622"/>
    </row>
    <row r="623" spans="39:39" ht="16" x14ac:dyDescent="0.2">
      <c r="AM623"/>
    </row>
    <row r="624" spans="39:39" ht="16" x14ac:dyDescent="0.2">
      <c r="AM624"/>
    </row>
    <row r="625" spans="39:39" ht="16" x14ac:dyDescent="0.2">
      <c r="AM625"/>
    </row>
    <row r="626" spans="39:39" ht="16" x14ac:dyDescent="0.2">
      <c r="AM626"/>
    </row>
    <row r="627" spans="39:39" ht="16" x14ac:dyDescent="0.2">
      <c r="AM627"/>
    </row>
    <row r="628" spans="39:39" ht="16" x14ac:dyDescent="0.2">
      <c r="AM628"/>
    </row>
    <row r="629" spans="39:39" ht="16" x14ac:dyDescent="0.2">
      <c r="AM629"/>
    </row>
    <row r="630" spans="39:39" ht="16" x14ac:dyDescent="0.2">
      <c r="AM630"/>
    </row>
    <row r="631" spans="39:39" ht="16" x14ac:dyDescent="0.2">
      <c r="AM631"/>
    </row>
    <row r="632" spans="39:39" ht="16" x14ac:dyDescent="0.2">
      <c r="AM632"/>
    </row>
    <row r="633" spans="39:39" ht="16" x14ac:dyDescent="0.2">
      <c r="AM633"/>
    </row>
    <row r="634" spans="39:39" ht="16" x14ac:dyDescent="0.2">
      <c r="AM634"/>
    </row>
    <row r="635" spans="39:39" ht="16" x14ac:dyDescent="0.2">
      <c r="AM635"/>
    </row>
    <row r="636" spans="39:39" ht="16" x14ac:dyDescent="0.2">
      <c r="AM636"/>
    </row>
    <row r="637" spans="39:39" ht="16" x14ac:dyDescent="0.2">
      <c r="AM637"/>
    </row>
    <row r="638" spans="39:39" ht="16" x14ac:dyDescent="0.2">
      <c r="AM638"/>
    </row>
    <row r="639" spans="39:39" ht="16" x14ac:dyDescent="0.2">
      <c r="AM639"/>
    </row>
    <row r="640" spans="39:39" ht="16" x14ac:dyDescent="0.2">
      <c r="AM640"/>
    </row>
    <row r="641" spans="39:39" ht="16" x14ac:dyDescent="0.2">
      <c r="AM641"/>
    </row>
    <row r="642" spans="39:39" ht="16" x14ac:dyDescent="0.2">
      <c r="AM642"/>
    </row>
    <row r="643" spans="39:39" ht="16" x14ac:dyDescent="0.2">
      <c r="AM643"/>
    </row>
    <row r="644" spans="39:39" ht="16" x14ac:dyDescent="0.2">
      <c r="AM644"/>
    </row>
    <row r="645" spans="39:39" ht="16" x14ac:dyDescent="0.2">
      <c r="AM645"/>
    </row>
    <row r="646" spans="39:39" ht="16" x14ac:dyDescent="0.2">
      <c r="AM646"/>
    </row>
    <row r="647" spans="39:39" ht="16" x14ac:dyDescent="0.2">
      <c r="AM647"/>
    </row>
    <row r="648" spans="39:39" ht="16" x14ac:dyDescent="0.2">
      <c r="AM648"/>
    </row>
    <row r="649" spans="39:39" ht="16" x14ac:dyDescent="0.2">
      <c r="AM649"/>
    </row>
    <row r="650" spans="39:39" ht="16" x14ac:dyDescent="0.2">
      <c r="AM650"/>
    </row>
    <row r="651" spans="39:39" ht="16" x14ac:dyDescent="0.2">
      <c r="AM651"/>
    </row>
    <row r="652" spans="39:39" ht="16" x14ac:dyDescent="0.2">
      <c r="AM652"/>
    </row>
    <row r="653" spans="39:39" ht="16" x14ac:dyDescent="0.2">
      <c r="AM653"/>
    </row>
    <row r="654" spans="39:39" ht="16" x14ac:dyDescent="0.2">
      <c r="AM654"/>
    </row>
    <row r="655" spans="39:39" ht="16" x14ac:dyDescent="0.2">
      <c r="AM655"/>
    </row>
    <row r="656" spans="39:39" ht="16" x14ac:dyDescent="0.2">
      <c r="AM656"/>
    </row>
    <row r="657" spans="39:39" ht="16" x14ac:dyDescent="0.2">
      <c r="AM657"/>
    </row>
    <row r="658" spans="39:39" ht="16" x14ac:dyDescent="0.2">
      <c r="AM658"/>
    </row>
    <row r="659" spans="39:39" ht="16" x14ac:dyDescent="0.2">
      <c r="AM659"/>
    </row>
    <row r="660" spans="39:39" ht="16" x14ac:dyDescent="0.2">
      <c r="AM660"/>
    </row>
    <row r="661" spans="39:39" ht="16" x14ac:dyDescent="0.2">
      <c r="AM661"/>
    </row>
    <row r="662" spans="39:39" ht="16" x14ac:dyDescent="0.2">
      <c r="AM662"/>
    </row>
    <row r="663" spans="39:39" ht="16" x14ac:dyDescent="0.2">
      <c r="AM663"/>
    </row>
    <row r="664" spans="39:39" ht="16" x14ac:dyDescent="0.2">
      <c r="AM664"/>
    </row>
    <row r="665" spans="39:39" ht="16" x14ac:dyDescent="0.2">
      <c r="AM665"/>
    </row>
    <row r="666" spans="39:39" ht="16" x14ac:dyDescent="0.2">
      <c r="AM666"/>
    </row>
    <row r="667" spans="39:39" ht="16" x14ac:dyDescent="0.2">
      <c r="AM667"/>
    </row>
    <row r="668" spans="39:39" ht="16" x14ac:dyDescent="0.2">
      <c r="AM668"/>
    </row>
    <row r="669" spans="39:39" ht="16" x14ac:dyDescent="0.2">
      <c r="AM669"/>
    </row>
    <row r="670" spans="39:39" ht="16" x14ac:dyDescent="0.2">
      <c r="AM670"/>
    </row>
    <row r="671" spans="39:39" ht="16" x14ac:dyDescent="0.2">
      <c r="AM671"/>
    </row>
    <row r="672" spans="39:39" ht="16" x14ac:dyDescent="0.2">
      <c r="AM672"/>
    </row>
    <row r="673" spans="39:39" ht="16" x14ac:dyDescent="0.2">
      <c r="AM673"/>
    </row>
    <row r="674" spans="39:39" ht="16" x14ac:dyDescent="0.2">
      <c r="AM674"/>
    </row>
    <row r="675" spans="39:39" ht="16" x14ac:dyDescent="0.2">
      <c r="AM675"/>
    </row>
    <row r="676" spans="39:39" ht="16" x14ac:dyDescent="0.2">
      <c r="AM676"/>
    </row>
    <row r="677" spans="39:39" ht="16" x14ac:dyDescent="0.2">
      <c r="AM677"/>
    </row>
    <row r="678" spans="39:39" ht="16" x14ac:dyDescent="0.2">
      <c r="AM678"/>
    </row>
    <row r="679" spans="39:39" ht="16" x14ac:dyDescent="0.2">
      <c r="AM679"/>
    </row>
    <row r="680" spans="39:39" ht="16" x14ac:dyDescent="0.2">
      <c r="AM680"/>
    </row>
    <row r="681" spans="39:39" ht="16" x14ac:dyDescent="0.2">
      <c r="AM681"/>
    </row>
    <row r="682" spans="39:39" ht="16" x14ac:dyDescent="0.2">
      <c r="AM682"/>
    </row>
    <row r="683" spans="39:39" ht="16" x14ac:dyDescent="0.2">
      <c r="AM683"/>
    </row>
    <row r="684" spans="39:39" ht="16" x14ac:dyDescent="0.2">
      <c r="AM684"/>
    </row>
    <row r="685" spans="39:39" ht="16" x14ac:dyDescent="0.2">
      <c r="AM685"/>
    </row>
    <row r="686" spans="39:39" ht="16" x14ac:dyDescent="0.2">
      <c r="AM686"/>
    </row>
    <row r="687" spans="39:39" ht="16" x14ac:dyDescent="0.2">
      <c r="AM687"/>
    </row>
    <row r="688" spans="39:39" ht="16" x14ac:dyDescent="0.2">
      <c r="AM688"/>
    </row>
    <row r="689" spans="39:39" ht="16" x14ac:dyDescent="0.2">
      <c r="AM689"/>
    </row>
    <row r="690" spans="39:39" ht="16" x14ac:dyDescent="0.2">
      <c r="AM690"/>
    </row>
    <row r="691" spans="39:39" ht="16" x14ac:dyDescent="0.2">
      <c r="AM691"/>
    </row>
    <row r="692" spans="39:39" ht="16" x14ac:dyDescent="0.2">
      <c r="AM692"/>
    </row>
    <row r="693" spans="39:39" ht="16" x14ac:dyDescent="0.2">
      <c r="AM693"/>
    </row>
    <row r="694" spans="39:39" ht="16" x14ac:dyDescent="0.2">
      <c r="AM694"/>
    </row>
    <row r="695" spans="39:39" ht="16" x14ac:dyDescent="0.2">
      <c r="AM695"/>
    </row>
    <row r="696" spans="39:39" ht="16" x14ac:dyDescent="0.2">
      <c r="AM696"/>
    </row>
    <row r="697" spans="39:39" ht="16" x14ac:dyDescent="0.2">
      <c r="AM697"/>
    </row>
    <row r="698" spans="39:39" ht="16" x14ac:dyDescent="0.2">
      <c r="AM698"/>
    </row>
    <row r="699" spans="39:39" ht="16" x14ac:dyDescent="0.2">
      <c r="AM699"/>
    </row>
    <row r="700" spans="39:39" ht="16" x14ac:dyDescent="0.2">
      <c r="AM700"/>
    </row>
    <row r="701" spans="39:39" ht="16" x14ac:dyDescent="0.2">
      <c r="AM701"/>
    </row>
    <row r="702" spans="39:39" ht="16" x14ac:dyDescent="0.2">
      <c r="AM702"/>
    </row>
    <row r="703" spans="39:39" ht="16" x14ac:dyDescent="0.2">
      <c r="AM703"/>
    </row>
    <row r="704" spans="39:39" ht="16" x14ac:dyDescent="0.2">
      <c r="AM704"/>
    </row>
    <row r="705" spans="39:39" ht="16" x14ac:dyDescent="0.2">
      <c r="AM705"/>
    </row>
    <row r="706" spans="39:39" ht="16" x14ac:dyDescent="0.2">
      <c r="AM706"/>
    </row>
    <row r="707" spans="39:39" ht="16" x14ac:dyDescent="0.2">
      <c r="AM707"/>
    </row>
    <row r="708" spans="39:39" ht="16" x14ac:dyDescent="0.2">
      <c r="AM708"/>
    </row>
    <row r="709" spans="39:39" ht="16" x14ac:dyDescent="0.2">
      <c r="AM709"/>
    </row>
    <row r="710" spans="39:39" ht="16" x14ac:dyDescent="0.2">
      <c r="AM710"/>
    </row>
    <row r="711" spans="39:39" ht="16" x14ac:dyDescent="0.2">
      <c r="AM711"/>
    </row>
    <row r="712" spans="39:39" ht="16" x14ac:dyDescent="0.2">
      <c r="AM712"/>
    </row>
    <row r="713" spans="39:39" ht="16" x14ac:dyDescent="0.2">
      <c r="AM713"/>
    </row>
    <row r="714" spans="39:39" ht="16" x14ac:dyDescent="0.2">
      <c r="AM714"/>
    </row>
    <row r="715" spans="39:39" ht="16" x14ac:dyDescent="0.2">
      <c r="AM715"/>
    </row>
    <row r="716" spans="39:39" ht="16" x14ac:dyDescent="0.2">
      <c r="AM716"/>
    </row>
    <row r="717" spans="39:39" ht="16" x14ac:dyDescent="0.2">
      <c r="AM717"/>
    </row>
    <row r="718" spans="39:39" ht="16" x14ac:dyDescent="0.2">
      <c r="AM718"/>
    </row>
    <row r="719" spans="39:39" ht="16" x14ac:dyDescent="0.2">
      <c r="AM719"/>
    </row>
    <row r="720" spans="39:39" ht="16" x14ac:dyDescent="0.2">
      <c r="AM720"/>
    </row>
    <row r="721" spans="39:39" ht="16" x14ac:dyDescent="0.2">
      <c r="AM721"/>
    </row>
    <row r="722" spans="39:39" ht="16" x14ac:dyDescent="0.2">
      <c r="AM722"/>
    </row>
    <row r="723" spans="39:39" ht="16" x14ac:dyDescent="0.2">
      <c r="AM723"/>
    </row>
    <row r="724" spans="39:39" ht="16" x14ac:dyDescent="0.2">
      <c r="AM724"/>
    </row>
    <row r="725" spans="39:39" ht="16" x14ac:dyDescent="0.2">
      <c r="AM725"/>
    </row>
    <row r="726" spans="39:39" ht="16" x14ac:dyDescent="0.2">
      <c r="AM726"/>
    </row>
    <row r="727" spans="39:39" ht="16" x14ac:dyDescent="0.2">
      <c r="AM727"/>
    </row>
    <row r="728" spans="39:39" ht="16" x14ac:dyDescent="0.2">
      <c r="AM728"/>
    </row>
    <row r="729" spans="39:39" ht="16" x14ac:dyDescent="0.2">
      <c r="AM729"/>
    </row>
    <row r="730" spans="39:39" ht="16" x14ac:dyDescent="0.2">
      <c r="AM730"/>
    </row>
    <row r="731" spans="39:39" ht="16" x14ac:dyDescent="0.2">
      <c r="AM731"/>
    </row>
    <row r="732" spans="39:39" ht="16" x14ac:dyDescent="0.2">
      <c r="AM732"/>
    </row>
    <row r="733" spans="39:39" ht="16" x14ac:dyDescent="0.2">
      <c r="AM733"/>
    </row>
    <row r="734" spans="39:39" ht="16" x14ac:dyDescent="0.2">
      <c r="AM734"/>
    </row>
    <row r="735" spans="39:39" ht="16" x14ac:dyDescent="0.2">
      <c r="AM735"/>
    </row>
    <row r="736" spans="39:39" ht="16" x14ac:dyDescent="0.2">
      <c r="AM736"/>
    </row>
    <row r="737" spans="39:39" ht="16" x14ac:dyDescent="0.2">
      <c r="AM737"/>
    </row>
    <row r="738" spans="39:39" ht="16" x14ac:dyDescent="0.2">
      <c r="AM738"/>
    </row>
    <row r="739" spans="39:39" ht="16" x14ac:dyDescent="0.2">
      <c r="AM739"/>
    </row>
    <row r="740" spans="39:39" ht="16" x14ac:dyDescent="0.2">
      <c r="AM740"/>
    </row>
    <row r="741" spans="39:39" ht="16" x14ac:dyDescent="0.2">
      <c r="AM741"/>
    </row>
    <row r="742" spans="39:39" ht="16" x14ac:dyDescent="0.2">
      <c r="AM742"/>
    </row>
    <row r="743" spans="39:39" ht="16" x14ac:dyDescent="0.2">
      <c r="AM743"/>
    </row>
    <row r="744" spans="39:39" ht="16" x14ac:dyDescent="0.2">
      <c r="AM744"/>
    </row>
    <row r="745" spans="39:39" ht="16" x14ac:dyDescent="0.2">
      <c r="AM745"/>
    </row>
    <row r="746" spans="39:39" ht="16" x14ac:dyDescent="0.2">
      <c r="AM746"/>
    </row>
    <row r="747" spans="39:39" ht="16" x14ac:dyDescent="0.2">
      <c r="AM747"/>
    </row>
    <row r="748" spans="39:39" ht="16" x14ac:dyDescent="0.2">
      <c r="AM748"/>
    </row>
    <row r="749" spans="39:39" ht="16" x14ac:dyDescent="0.2">
      <c r="AM749"/>
    </row>
    <row r="750" spans="39:39" ht="16" x14ac:dyDescent="0.2">
      <c r="AM750"/>
    </row>
    <row r="751" spans="39:39" ht="16" x14ac:dyDescent="0.2">
      <c r="AM751"/>
    </row>
    <row r="752" spans="39:39" ht="16" x14ac:dyDescent="0.2">
      <c r="AM752"/>
    </row>
    <row r="753" spans="39:39" ht="16" x14ac:dyDescent="0.2">
      <c r="AM753"/>
    </row>
    <row r="754" spans="39:39" ht="16" x14ac:dyDescent="0.2">
      <c r="AM754"/>
    </row>
    <row r="755" spans="39:39" ht="16" x14ac:dyDescent="0.2">
      <c r="AM755"/>
    </row>
    <row r="756" spans="39:39" ht="16" x14ac:dyDescent="0.2">
      <c r="AM756"/>
    </row>
    <row r="757" spans="39:39" ht="16" x14ac:dyDescent="0.2">
      <c r="AM757"/>
    </row>
    <row r="758" spans="39:39" ht="16" x14ac:dyDescent="0.2">
      <c r="AM758"/>
    </row>
    <row r="759" spans="39:39" ht="16" x14ac:dyDescent="0.2">
      <c r="AM759"/>
    </row>
    <row r="760" spans="39:39" ht="16" x14ac:dyDescent="0.2">
      <c r="AM760"/>
    </row>
    <row r="761" spans="39:39" ht="16" x14ac:dyDescent="0.2">
      <c r="AM761"/>
    </row>
    <row r="762" spans="39:39" ht="16" x14ac:dyDescent="0.2">
      <c r="AM762"/>
    </row>
    <row r="763" spans="39:39" ht="16" x14ac:dyDescent="0.2">
      <c r="AM763"/>
    </row>
    <row r="764" spans="39:39" ht="16" x14ac:dyDescent="0.2">
      <c r="AM764"/>
    </row>
    <row r="765" spans="39:39" ht="16" x14ac:dyDescent="0.2">
      <c r="AM765"/>
    </row>
    <row r="766" spans="39:39" ht="16" x14ac:dyDescent="0.2">
      <c r="AM766"/>
    </row>
    <row r="767" spans="39:39" ht="16" x14ac:dyDescent="0.2">
      <c r="AM767"/>
    </row>
    <row r="768" spans="39:39" ht="16" x14ac:dyDescent="0.2">
      <c r="AM768"/>
    </row>
    <row r="769" spans="39:39" ht="16" x14ac:dyDescent="0.2">
      <c r="AM769"/>
    </row>
    <row r="770" spans="39:39" ht="16" x14ac:dyDescent="0.2">
      <c r="AM770"/>
    </row>
    <row r="771" spans="39:39" ht="16" x14ac:dyDescent="0.2">
      <c r="AM771"/>
    </row>
    <row r="772" spans="39:39" ht="16" x14ac:dyDescent="0.2">
      <c r="AM772"/>
    </row>
    <row r="773" spans="39:39" ht="16" x14ac:dyDescent="0.2">
      <c r="AM773"/>
    </row>
    <row r="774" spans="39:39" ht="16" x14ac:dyDescent="0.2">
      <c r="AM774"/>
    </row>
    <row r="775" spans="39:39" ht="16" x14ac:dyDescent="0.2">
      <c r="AM775"/>
    </row>
    <row r="776" spans="39:39" ht="16" x14ac:dyDescent="0.2">
      <c r="AM776"/>
    </row>
    <row r="777" spans="39:39" ht="16" x14ac:dyDescent="0.2">
      <c r="AM777"/>
    </row>
    <row r="778" spans="39:39" ht="16" x14ac:dyDescent="0.2">
      <c r="AM778"/>
    </row>
    <row r="779" spans="39:39" ht="16" x14ac:dyDescent="0.2">
      <c r="AM779"/>
    </row>
    <row r="780" spans="39:39" ht="16" x14ac:dyDescent="0.2">
      <c r="AM780"/>
    </row>
    <row r="781" spans="39:39" ht="16" x14ac:dyDescent="0.2">
      <c r="AM781"/>
    </row>
    <row r="782" spans="39:39" ht="16" x14ac:dyDescent="0.2">
      <c r="AM782"/>
    </row>
    <row r="783" spans="39:39" ht="16" x14ac:dyDescent="0.2">
      <c r="AM783"/>
    </row>
    <row r="784" spans="39:39" ht="16" x14ac:dyDescent="0.2">
      <c r="AM784"/>
    </row>
    <row r="785" spans="39:39" ht="16" x14ac:dyDescent="0.2">
      <c r="AM785"/>
    </row>
    <row r="786" spans="39:39" ht="16" x14ac:dyDescent="0.2">
      <c r="AM786"/>
    </row>
    <row r="787" spans="39:39" ht="16" x14ac:dyDescent="0.2">
      <c r="AM787"/>
    </row>
    <row r="788" spans="39:39" ht="16" x14ac:dyDescent="0.2">
      <c r="AM788"/>
    </row>
    <row r="789" spans="39:39" ht="16" x14ac:dyDescent="0.2">
      <c r="AM789"/>
    </row>
    <row r="790" spans="39:39" ht="16" x14ac:dyDescent="0.2">
      <c r="AM790"/>
    </row>
    <row r="791" spans="39:39" ht="16" x14ac:dyDescent="0.2">
      <c r="AM791"/>
    </row>
    <row r="792" spans="39:39" ht="16" x14ac:dyDescent="0.2">
      <c r="AM792"/>
    </row>
    <row r="793" spans="39:39" ht="16" x14ac:dyDescent="0.2">
      <c r="AM793"/>
    </row>
    <row r="794" spans="39:39" ht="16" x14ac:dyDescent="0.2">
      <c r="AM794"/>
    </row>
    <row r="795" spans="39:39" ht="16" x14ac:dyDescent="0.2">
      <c r="AM795"/>
    </row>
    <row r="796" spans="39:39" ht="16" x14ac:dyDescent="0.2">
      <c r="AM796"/>
    </row>
    <row r="797" spans="39:39" ht="16" x14ac:dyDescent="0.2">
      <c r="AM797"/>
    </row>
    <row r="798" spans="39:39" ht="16" x14ac:dyDescent="0.2">
      <c r="AM798"/>
    </row>
    <row r="799" spans="39:39" ht="16" x14ac:dyDescent="0.2">
      <c r="AM799"/>
    </row>
    <row r="800" spans="39:39" ht="16" x14ac:dyDescent="0.2">
      <c r="AM800"/>
    </row>
    <row r="801" spans="39:39" ht="16" x14ac:dyDescent="0.2">
      <c r="AM801"/>
    </row>
    <row r="802" spans="39:39" ht="16" x14ac:dyDescent="0.2">
      <c r="AM802"/>
    </row>
    <row r="803" spans="39:39" ht="16" x14ac:dyDescent="0.2">
      <c r="AM803"/>
    </row>
    <row r="804" spans="39:39" ht="16" x14ac:dyDescent="0.2">
      <c r="AM804"/>
    </row>
    <row r="805" spans="39:39" ht="16" x14ac:dyDescent="0.2">
      <c r="AM805"/>
    </row>
    <row r="806" spans="39:39" ht="16" x14ac:dyDescent="0.2">
      <c r="AM806"/>
    </row>
    <row r="807" spans="39:39" ht="16" x14ac:dyDescent="0.2">
      <c r="AM807"/>
    </row>
    <row r="808" spans="39:39" ht="16" x14ac:dyDescent="0.2">
      <c r="AM808"/>
    </row>
    <row r="809" spans="39:39" ht="16" x14ac:dyDescent="0.2">
      <c r="AM809"/>
    </row>
    <row r="810" spans="39:39" ht="16" x14ac:dyDescent="0.2">
      <c r="AM810"/>
    </row>
    <row r="811" spans="39:39" ht="16" x14ac:dyDescent="0.2">
      <c r="AM811"/>
    </row>
    <row r="812" spans="39:39" ht="16" x14ac:dyDescent="0.2">
      <c r="AM812"/>
    </row>
    <row r="813" spans="39:39" ht="16" x14ac:dyDescent="0.2">
      <c r="AM813"/>
    </row>
    <row r="814" spans="39:39" ht="16" x14ac:dyDescent="0.2">
      <c r="AM814"/>
    </row>
    <row r="815" spans="39:39" ht="16" x14ac:dyDescent="0.2">
      <c r="AM815"/>
    </row>
    <row r="816" spans="39:39" ht="16" x14ac:dyDescent="0.2">
      <c r="AM816"/>
    </row>
    <row r="817" spans="39:39" ht="16" x14ac:dyDescent="0.2">
      <c r="AM817"/>
    </row>
    <row r="818" spans="39:39" ht="16" x14ac:dyDescent="0.2">
      <c r="AM818"/>
    </row>
    <row r="819" spans="39:39" ht="16" x14ac:dyDescent="0.2">
      <c r="AM819"/>
    </row>
    <row r="820" spans="39:39" ht="16" x14ac:dyDescent="0.2">
      <c r="AM820"/>
    </row>
    <row r="821" spans="39:39" ht="16" x14ac:dyDescent="0.2">
      <c r="AM821"/>
    </row>
    <row r="822" spans="39:39" ht="16" x14ac:dyDescent="0.2">
      <c r="AM822"/>
    </row>
    <row r="823" spans="39:39" ht="16" x14ac:dyDescent="0.2">
      <c r="AM823"/>
    </row>
    <row r="824" spans="39:39" ht="16" x14ac:dyDescent="0.2">
      <c r="AM824"/>
    </row>
    <row r="825" spans="39:39" ht="16" x14ac:dyDescent="0.2">
      <c r="AM825"/>
    </row>
    <row r="826" spans="39:39" ht="16" x14ac:dyDescent="0.2">
      <c r="AM826"/>
    </row>
    <row r="827" spans="39:39" ht="16" x14ac:dyDescent="0.2">
      <c r="AM827"/>
    </row>
    <row r="828" spans="39:39" ht="16" x14ac:dyDescent="0.2">
      <c r="AM828"/>
    </row>
    <row r="829" spans="39:39" ht="16" x14ac:dyDescent="0.2">
      <c r="AM829"/>
    </row>
    <row r="830" spans="39:39" ht="16" x14ac:dyDescent="0.2">
      <c r="AM830"/>
    </row>
    <row r="831" spans="39:39" ht="16" x14ac:dyDescent="0.2">
      <c r="AM831"/>
    </row>
    <row r="832" spans="39:39" ht="16" x14ac:dyDescent="0.2">
      <c r="AM832"/>
    </row>
    <row r="833" spans="39:39" ht="16" x14ac:dyDescent="0.2">
      <c r="AM833"/>
    </row>
    <row r="834" spans="39:39" ht="16" x14ac:dyDescent="0.2">
      <c r="AM834"/>
    </row>
    <row r="835" spans="39:39" ht="16" x14ac:dyDescent="0.2">
      <c r="AM835"/>
    </row>
    <row r="836" spans="39:39" ht="16" x14ac:dyDescent="0.2">
      <c r="AM836"/>
    </row>
    <row r="837" spans="39:39" ht="16" x14ac:dyDescent="0.2">
      <c r="AM837"/>
    </row>
    <row r="838" spans="39:39" ht="16" x14ac:dyDescent="0.2">
      <c r="AM838"/>
    </row>
    <row r="839" spans="39:39" ht="16" x14ac:dyDescent="0.2">
      <c r="AM839"/>
    </row>
    <row r="840" spans="39:39" ht="16" x14ac:dyDescent="0.2">
      <c r="AM840"/>
    </row>
    <row r="841" spans="39:39" ht="16" x14ac:dyDescent="0.2">
      <c r="AM841"/>
    </row>
    <row r="842" spans="39:39" ht="16" x14ac:dyDescent="0.2">
      <c r="AM842"/>
    </row>
    <row r="843" spans="39:39" ht="16" x14ac:dyDescent="0.2">
      <c r="AM843"/>
    </row>
    <row r="844" spans="39:39" ht="16" x14ac:dyDescent="0.2">
      <c r="AM844"/>
    </row>
    <row r="845" spans="39:39" ht="16" x14ac:dyDescent="0.2">
      <c r="AM845"/>
    </row>
    <row r="846" spans="39:39" ht="16" x14ac:dyDescent="0.2">
      <c r="AM846"/>
    </row>
    <row r="847" spans="39:39" ht="16" x14ac:dyDescent="0.2">
      <c r="AM847"/>
    </row>
    <row r="848" spans="39:39" ht="16" x14ac:dyDescent="0.2">
      <c r="AM848"/>
    </row>
    <row r="849" spans="39:39" ht="16" x14ac:dyDescent="0.2">
      <c r="AM849"/>
    </row>
    <row r="850" spans="39:39" ht="16" x14ac:dyDescent="0.2">
      <c r="AM850"/>
    </row>
    <row r="851" spans="39:39" ht="16" x14ac:dyDescent="0.2">
      <c r="AM851"/>
    </row>
    <row r="852" spans="39:39" ht="16" x14ac:dyDescent="0.2">
      <c r="AM852"/>
    </row>
    <row r="853" spans="39:39" ht="16" x14ac:dyDescent="0.2">
      <c r="AM853"/>
    </row>
    <row r="854" spans="39:39" ht="16" x14ac:dyDescent="0.2">
      <c r="AM854"/>
    </row>
    <row r="855" spans="39:39" ht="16" x14ac:dyDescent="0.2">
      <c r="AM855"/>
    </row>
    <row r="856" spans="39:39" ht="16" x14ac:dyDescent="0.2">
      <c r="AM856"/>
    </row>
    <row r="857" spans="39:39" ht="16" x14ac:dyDescent="0.2">
      <c r="AM857"/>
    </row>
    <row r="858" spans="39:39" ht="16" x14ac:dyDescent="0.2">
      <c r="AM858"/>
    </row>
    <row r="859" spans="39:39" ht="16" x14ac:dyDescent="0.2">
      <c r="AM859"/>
    </row>
    <row r="860" spans="39:39" ht="16" x14ac:dyDescent="0.2">
      <c r="AM860"/>
    </row>
    <row r="861" spans="39:39" ht="16" x14ac:dyDescent="0.2">
      <c r="AM861"/>
    </row>
    <row r="862" spans="39:39" ht="16" x14ac:dyDescent="0.2">
      <c r="AM862"/>
    </row>
    <row r="863" spans="39:39" ht="16" x14ac:dyDescent="0.2">
      <c r="AM863"/>
    </row>
    <row r="864" spans="39:39" ht="16" x14ac:dyDescent="0.2">
      <c r="AM864"/>
    </row>
    <row r="865" spans="39:39" ht="16" x14ac:dyDescent="0.2">
      <c r="AM865"/>
    </row>
    <row r="866" spans="39:39" ht="16" x14ac:dyDescent="0.2">
      <c r="AM866"/>
    </row>
    <row r="867" spans="39:39" ht="16" x14ac:dyDescent="0.2">
      <c r="AM867"/>
    </row>
    <row r="868" spans="39:39" ht="16" x14ac:dyDescent="0.2">
      <c r="AM868"/>
    </row>
    <row r="869" spans="39:39" ht="16" x14ac:dyDescent="0.2">
      <c r="AM869"/>
    </row>
    <row r="870" spans="39:39" ht="16" x14ac:dyDescent="0.2">
      <c r="AM870"/>
    </row>
    <row r="871" spans="39:39" ht="16" x14ac:dyDescent="0.2">
      <c r="AM871"/>
    </row>
    <row r="872" spans="39:39" ht="16" x14ac:dyDescent="0.2">
      <c r="AM872"/>
    </row>
    <row r="873" spans="39:39" ht="16" x14ac:dyDescent="0.2">
      <c r="AM873"/>
    </row>
    <row r="874" spans="39:39" ht="16" x14ac:dyDescent="0.2">
      <c r="AM874"/>
    </row>
    <row r="875" spans="39:39" ht="16" x14ac:dyDescent="0.2">
      <c r="AM875"/>
    </row>
    <row r="876" spans="39:39" ht="16" x14ac:dyDescent="0.2">
      <c r="AM876"/>
    </row>
    <row r="877" spans="39:39" ht="16" x14ac:dyDescent="0.2">
      <c r="AM877"/>
    </row>
    <row r="878" spans="39:39" ht="16" x14ac:dyDescent="0.2">
      <c r="AM878"/>
    </row>
    <row r="879" spans="39:39" ht="16" x14ac:dyDescent="0.2">
      <c r="AM879"/>
    </row>
    <row r="880" spans="39:39" ht="16" x14ac:dyDescent="0.2">
      <c r="AM880"/>
    </row>
    <row r="881" spans="39:39" ht="16" x14ac:dyDescent="0.2">
      <c r="AM881"/>
    </row>
    <row r="882" spans="39:39" ht="16" x14ac:dyDescent="0.2">
      <c r="AM882"/>
    </row>
    <row r="883" spans="39:39" ht="16" x14ac:dyDescent="0.2">
      <c r="AM883"/>
    </row>
    <row r="884" spans="39:39" ht="16" x14ac:dyDescent="0.2">
      <c r="AM884"/>
    </row>
    <row r="885" spans="39:39" ht="16" x14ac:dyDescent="0.2">
      <c r="AM885"/>
    </row>
    <row r="886" spans="39:39" ht="16" x14ac:dyDescent="0.2">
      <c r="AM886"/>
    </row>
    <row r="887" spans="39:39" ht="16" x14ac:dyDescent="0.2">
      <c r="AM887"/>
    </row>
    <row r="888" spans="39:39" ht="16" x14ac:dyDescent="0.2">
      <c r="AM888"/>
    </row>
    <row r="889" spans="39:39" ht="16" x14ac:dyDescent="0.2">
      <c r="AM889"/>
    </row>
    <row r="890" spans="39:39" ht="16" x14ac:dyDescent="0.2">
      <c r="AM890"/>
    </row>
    <row r="891" spans="39:39" ht="16" x14ac:dyDescent="0.2">
      <c r="AM891"/>
    </row>
    <row r="892" spans="39:39" ht="16" x14ac:dyDescent="0.2">
      <c r="AM892"/>
    </row>
    <row r="893" spans="39:39" ht="16" x14ac:dyDescent="0.2">
      <c r="AM893"/>
    </row>
    <row r="894" spans="39:39" ht="16" x14ac:dyDescent="0.2">
      <c r="AM894"/>
    </row>
    <row r="895" spans="39:39" ht="16" x14ac:dyDescent="0.2">
      <c r="AM895"/>
    </row>
    <row r="896" spans="39:39" ht="16" x14ac:dyDescent="0.2">
      <c r="AM896"/>
    </row>
    <row r="897" spans="39:39" ht="16" x14ac:dyDescent="0.2">
      <c r="AM897"/>
    </row>
    <row r="898" spans="39:39" ht="16" x14ac:dyDescent="0.2">
      <c r="AM898"/>
    </row>
    <row r="899" spans="39:39" ht="16" x14ac:dyDescent="0.2">
      <c r="AM899"/>
    </row>
    <row r="900" spans="39:39" ht="16" x14ac:dyDescent="0.2">
      <c r="AM900"/>
    </row>
    <row r="901" spans="39:39" ht="16" x14ac:dyDescent="0.2">
      <c r="AM901"/>
    </row>
    <row r="902" spans="39:39" ht="16" x14ac:dyDescent="0.2">
      <c r="AM902"/>
    </row>
    <row r="903" spans="39:39" ht="16" x14ac:dyDescent="0.2">
      <c r="AM903"/>
    </row>
    <row r="904" spans="39:39" ht="16" x14ac:dyDescent="0.2">
      <c r="AM904"/>
    </row>
    <row r="905" spans="39:39" ht="16" x14ac:dyDescent="0.2">
      <c r="AM905"/>
    </row>
    <row r="906" spans="39:39" ht="16" x14ac:dyDescent="0.2">
      <c r="AM906"/>
    </row>
    <row r="907" spans="39:39" ht="16" x14ac:dyDescent="0.2">
      <c r="AM907"/>
    </row>
    <row r="908" spans="39:39" ht="16" x14ac:dyDescent="0.2">
      <c r="AM908"/>
    </row>
    <row r="909" spans="39:39" ht="16" x14ac:dyDescent="0.2">
      <c r="AM909"/>
    </row>
    <row r="910" spans="39:39" ht="16" x14ac:dyDescent="0.2">
      <c r="AM910"/>
    </row>
    <row r="911" spans="39:39" ht="16" x14ac:dyDescent="0.2">
      <c r="AM911"/>
    </row>
    <row r="912" spans="39:39" ht="16" x14ac:dyDescent="0.2">
      <c r="AM912"/>
    </row>
    <row r="913" spans="39:39" ht="16" x14ac:dyDescent="0.2">
      <c r="AM913"/>
    </row>
    <row r="914" spans="39:39" ht="16" x14ac:dyDescent="0.2">
      <c r="AM914"/>
    </row>
    <row r="915" spans="39:39" ht="16" x14ac:dyDescent="0.2">
      <c r="AM915"/>
    </row>
    <row r="916" spans="39:39" ht="16" x14ac:dyDescent="0.2">
      <c r="AM916"/>
    </row>
    <row r="917" spans="39:39" ht="16" x14ac:dyDescent="0.2">
      <c r="AM917"/>
    </row>
    <row r="918" spans="39:39" ht="16" x14ac:dyDescent="0.2">
      <c r="AM918"/>
    </row>
    <row r="919" spans="39:39" ht="16" x14ac:dyDescent="0.2">
      <c r="AM919"/>
    </row>
    <row r="920" spans="39:39" ht="16" x14ac:dyDescent="0.2">
      <c r="AM920"/>
    </row>
    <row r="921" spans="39:39" ht="16" x14ac:dyDescent="0.2">
      <c r="AM921"/>
    </row>
    <row r="922" spans="39:39" ht="16" x14ac:dyDescent="0.2">
      <c r="AM922"/>
    </row>
    <row r="923" spans="39:39" ht="16" x14ac:dyDescent="0.2">
      <c r="AM923"/>
    </row>
    <row r="924" spans="39:39" ht="16" x14ac:dyDescent="0.2">
      <c r="AM924"/>
    </row>
    <row r="925" spans="39:39" ht="16" x14ac:dyDescent="0.2">
      <c r="AM925"/>
    </row>
    <row r="926" spans="39:39" ht="16" x14ac:dyDescent="0.2">
      <c r="AM926"/>
    </row>
    <row r="927" spans="39:39" ht="16" x14ac:dyDescent="0.2">
      <c r="AM927"/>
    </row>
    <row r="928" spans="39:39" ht="16" x14ac:dyDescent="0.2">
      <c r="AM928"/>
    </row>
    <row r="929" spans="39:39" ht="16" x14ac:dyDescent="0.2">
      <c r="AM929"/>
    </row>
    <row r="930" spans="39:39" ht="16" x14ac:dyDescent="0.2">
      <c r="AM930"/>
    </row>
    <row r="931" spans="39:39" ht="16" x14ac:dyDescent="0.2">
      <c r="AM931"/>
    </row>
    <row r="932" spans="39:39" ht="16" x14ac:dyDescent="0.2">
      <c r="AM932"/>
    </row>
    <row r="933" spans="39:39" ht="16" x14ac:dyDescent="0.2">
      <c r="AM933"/>
    </row>
    <row r="934" spans="39:39" ht="16" x14ac:dyDescent="0.2">
      <c r="AM934"/>
    </row>
    <row r="935" spans="39:39" ht="16" x14ac:dyDescent="0.2">
      <c r="AM935"/>
    </row>
    <row r="936" spans="39:39" ht="16" x14ac:dyDescent="0.2">
      <c r="AM936"/>
    </row>
    <row r="937" spans="39:39" ht="16" x14ac:dyDescent="0.2">
      <c r="AM937"/>
    </row>
    <row r="938" spans="39:39" ht="16" x14ac:dyDescent="0.2">
      <c r="AM938"/>
    </row>
    <row r="939" spans="39:39" ht="16" x14ac:dyDescent="0.2">
      <c r="AM939"/>
    </row>
    <row r="940" spans="39:39" ht="16" x14ac:dyDescent="0.2">
      <c r="AM940"/>
    </row>
    <row r="941" spans="39:39" ht="16" x14ac:dyDescent="0.2">
      <c r="AM941"/>
    </row>
    <row r="942" spans="39:39" ht="16" x14ac:dyDescent="0.2">
      <c r="AM942"/>
    </row>
    <row r="943" spans="39:39" ht="16" x14ac:dyDescent="0.2">
      <c r="AM943"/>
    </row>
    <row r="944" spans="39:39" ht="16" x14ac:dyDescent="0.2">
      <c r="AM944"/>
    </row>
    <row r="945" spans="39:39" ht="16" x14ac:dyDescent="0.2">
      <c r="AM945"/>
    </row>
    <row r="946" spans="39:39" ht="16" x14ac:dyDescent="0.2">
      <c r="AM946"/>
    </row>
    <row r="947" spans="39:39" ht="16" x14ac:dyDescent="0.2">
      <c r="AM947"/>
    </row>
    <row r="948" spans="39:39" ht="16" x14ac:dyDescent="0.2">
      <c r="AM948"/>
    </row>
    <row r="949" spans="39:39" ht="16" x14ac:dyDescent="0.2">
      <c r="AM949"/>
    </row>
    <row r="950" spans="39:39" ht="16" x14ac:dyDescent="0.2">
      <c r="AM950"/>
    </row>
    <row r="951" spans="39:39" ht="16" x14ac:dyDescent="0.2">
      <c r="AM951"/>
    </row>
    <row r="952" spans="39:39" ht="16" x14ac:dyDescent="0.2">
      <c r="AM952"/>
    </row>
    <row r="953" spans="39:39" ht="16" x14ac:dyDescent="0.2">
      <c r="AM953"/>
    </row>
    <row r="954" spans="39:39" ht="16" x14ac:dyDescent="0.2">
      <c r="AM954"/>
    </row>
    <row r="955" spans="39:39" ht="16" x14ac:dyDescent="0.2">
      <c r="AM955"/>
    </row>
    <row r="956" spans="39:39" ht="16" x14ac:dyDescent="0.2">
      <c r="AM956"/>
    </row>
    <row r="957" spans="39:39" ht="16" x14ac:dyDescent="0.2">
      <c r="AM957"/>
    </row>
    <row r="958" spans="39:39" ht="16" x14ac:dyDescent="0.2">
      <c r="AM958"/>
    </row>
    <row r="959" spans="39:39" ht="16" x14ac:dyDescent="0.2">
      <c r="AM959"/>
    </row>
    <row r="960" spans="39:39" ht="16" x14ac:dyDescent="0.2">
      <c r="AM960"/>
    </row>
    <row r="961" spans="39:39" ht="16" x14ac:dyDescent="0.2">
      <c r="AM961"/>
    </row>
    <row r="962" spans="39:39" ht="16" x14ac:dyDescent="0.2">
      <c r="AM962"/>
    </row>
    <row r="963" spans="39:39" ht="16" x14ac:dyDescent="0.2">
      <c r="AM963"/>
    </row>
    <row r="964" spans="39:39" ht="16" x14ac:dyDescent="0.2">
      <c r="AM964"/>
    </row>
    <row r="965" spans="39:39" ht="16" x14ac:dyDescent="0.2">
      <c r="AM965"/>
    </row>
    <row r="966" spans="39:39" ht="16" x14ac:dyDescent="0.2">
      <c r="AM966"/>
    </row>
    <row r="967" spans="39:39" ht="16" x14ac:dyDescent="0.2">
      <c r="AM967"/>
    </row>
    <row r="968" spans="39:39" ht="16" x14ac:dyDescent="0.2">
      <c r="AM968"/>
    </row>
    <row r="969" spans="39:39" ht="16" x14ac:dyDescent="0.2">
      <c r="AM969"/>
    </row>
    <row r="970" spans="39:39" ht="16" x14ac:dyDescent="0.2">
      <c r="AM970"/>
    </row>
    <row r="971" spans="39:39" ht="16" x14ac:dyDescent="0.2">
      <c r="AM971"/>
    </row>
    <row r="972" spans="39:39" ht="16" x14ac:dyDescent="0.2">
      <c r="AM972"/>
    </row>
    <row r="973" spans="39:39" ht="16" x14ac:dyDescent="0.2">
      <c r="AM973"/>
    </row>
    <row r="974" spans="39:39" ht="16" x14ac:dyDescent="0.2">
      <c r="AM974"/>
    </row>
    <row r="975" spans="39:39" ht="16" x14ac:dyDescent="0.2">
      <c r="AM975"/>
    </row>
    <row r="976" spans="39:39" ht="16" x14ac:dyDescent="0.2">
      <c r="AM976"/>
    </row>
    <row r="977" spans="39:39" ht="16" x14ac:dyDescent="0.2">
      <c r="AM977"/>
    </row>
    <row r="978" spans="39:39" ht="16" x14ac:dyDescent="0.2">
      <c r="AM978"/>
    </row>
    <row r="979" spans="39:39" ht="16" x14ac:dyDescent="0.2">
      <c r="AM979"/>
    </row>
    <row r="980" spans="39:39" ht="16" x14ac:dyDescent="0.2">
      <c r="AM980"/>
    </row>
    <row r="981" spans="39:39" ht="16" x14ac:dyDescent="0.2">
      <c r="AM981"/>
    </row>
    <row r="982" spans="39:39" ht="16" x14ac:dyDescent="0.2">
      <c r="AM982"/>
    </row>
    <row r="983" spans="39:39" ht="16" x14ac:dyDescent="0.2">
      <c r="AM983"/>
    </row>
    <row r="984" spans="39:39" ht="16" x14ac:dyDescent="0.2">
      <c r="AM984"/>
    </row>
    <row r="985" spans="39:39" ht="16" x14ac:dyDescent="0.2">
      <c r="AM985"/>
    </row>
    <row r="986" spans="39:39" ht="16" x14ac:dyDescent="0.2">
      <c r="AM986"/>
    </row>
    <row r="987" spans="39:39" ht="16" x14ac:dyDescent="0.2">
      <c r="AM987"/>
    </row>
    <row r="988" spans="39:39" ht="16" x14ac:dyDescent="0.2">
      <c r="AM988"/>
    </row>
    <row r="989" spans="39:39" ht="16" x14ac:dyDescent="0.2">
      <c r="AM989"/>
    </row>
    <row r="990" spans="39:39" ht="16" x14ac:dyDescent="0.2">
      <c r="AM990"/>
    </row>
    <row r="991" spans="39:39" ht="16" x14ac:dyDescent="0.2">
      <c r="AM991"/>
    </row>
    <row r="992" spans="39:39" ht="16" x14ac:dyDescent="0.2">
      <c r="AM992"/>
    </row>
    <row r="993" spans="39:39" ht="16" x14ac:dyDescent="0.2">
      <c r="AM993"/>
    </row>
    <row r="994" spans="39:39" ht="16" x14ac:dyDescent="0.2">
      <c r="AM994"/>
    </row>
    <row r="995" spans="39:39" ht="16" x14ac:dyDescent="0.2">
      <c r="AM995"/>
    </row>
    <row r="996" spans="39:39" ht="16" x14ac:dyDescent="0.2">
      <c r="AM996"/>
    </row>
    <row r="997" spans="39:39" ht="16" x14ac:dyDescent="0.2">
      <c r="AM997"/>
    </row>
    <row r="998" spans="39:39" ht="16" x14ac:dyDescent="0.2">
      <c r="AM998"/>
    </row>
    <row r="999" spans="39:39" ht="16" x14ac:dyDescent="0.2">
      <c r="AM999"/>
    </row>
    <row r="1000" spans="39:39" ht="16" x14ac:dyDescent="0.2">
      <c r="AM1000"/>
    </row>
    <row r="1001" spans="39:39" ht="16" x14ac:dyDescent="0.2">
      <c r="AM1001"/>
    </row>
    <row r="1002" spans="39:39" ht="16" x14ac:dyDescent="0.2">
      <c r="AM1002"/>
    </row>
    <row r="1003" spans="39:39" ht="16" x14ac:dyDescent="0.2">
      <c r="AM1003"/>
    </row>
    <row r="1004" spans="39:39" ht="16" x14ac:dyDescent="0.2">
      <c r="AM1004"/>
    </row>
    <row r="1005" spans="39:39" ht="16" x14ac:dyDescent="0.2">
      <c r="AM1005"/>
    </row>
    <row r="1006" spans="39:39" ht="16" x14ac:dyDescent="0.2">
      <c r="AM1006"/>
    </row>
    <row r="1007" spans="39:39" ht="16" x14ac:dyDescent="0.2">
      <c r="AM1007"/>
    </row>
    <row r="1008" spans="39:39" ht="16" x14ac:dyDescent="0.2">
      <c r="AM1008"/>
    </row>
    <row r="1009" spans="39:39" ht="16" x14ac:dyDescent="0.2">
      <c r="AM1009"/>
    </row>
    <row r="1010" spans="39:39" ht="16" x14ac:dyDescent="0.2">
      <c r="AM1010"/>
    </row>
    <row r="1011" spans="39:39" ht="16" x14ac:dyDescent="0.2">
      <c r="AM1011"/>
    </row>
    <row r="1012" spans="39:39" ht="16" x14ac:dyDescent="0.2">
      <c r="AM1012"/>
    </row>
    <row r="1013" spans="39:39" ht="16" x14ac:dyDescent="0.2">
      <c r="AM1013"/>
    </row>
    <row r="1014" spans="39:39" ht="16" x14ac:dyDescent="0.2">
      <c r="AM1014"/>
    </row>
    <row r="1015" spans="39:39" ht="16" x14ac:dyDescent="0.2">
      <c r="AM1015"/>
    </row>
    <row r="1016" spans="39:39" ht="16" x14ac:dyDescent="0.2">
      <c r="AM1016"/>
    </row>
    <row r="1017" spans="39:39" ht="16" x14ac:dyDescent="0.2">
      <c r="AM1017"/>
    </row>
    <row r="1018" spans="39:39" ht="16" x14ac:dyDescent="0.2">
      <c r="AM1018"/>
    </row>
    <row r="1019" spans="39:39" ht="16" x14ac:dyDescent="0.2">
      <c r="AM1019"/>
    </row>
    <row r="1020" spans="39:39" ht="16" x14ac:dyDescent="0.2">
      <c r="AM1020"/>
    </row>
    <row r="1021" spans="39:39" ht="16" x14ac:dyDescent="0.2">
      <c r="AM1021"/>
    </row>
    <row r="1022" spans="39:39" ht="16" x14ac:dyDescent="0.2">
      <c r="AM1022"/>
    </row>
    <row r="1023" spans="39:39" ht="16" x14ac:dyDescent="0.2">
      <c r="AM1023"/>
    </row>
    <row r="1024" spans="39:39" ht="16" x14ac:dyDescent="0.2">
      <c r="AM1024"/>
    </row>
    <row r="1025" spans="39:39" ht="16" x14ac:dyDescent="0.2">
      <c r="AM1025"/>
    </row>
    <row r="1026" spans="39:39" ht="16" x14ac:dyDescent="0.2">
      <c r="AM1026"/>
    </row>
    <row r="1027" spans="39:39" ht="16" x14ac:dyDescent="0.2">
      <c r="AM1027"/>
    </row>
    <row r="1028" spans="39:39" ht="16" x14ac:dyDescent="0.2">
      <c r="AM1028"/>
    </row>
    <row r="1029" spans="39:39" ht="16" x14ac:dyDescent="0.2">
      <c r="AM1029"/>
    </row>
    <row r="1030" spans="39:39" ht="16" x14ac:dyDescent="0.2">
      <c r="AM1030"/>
    </row>
    <row r="1031" spans="39:39" ht="16" x14ac:dyDescent="0.2">
      <c r="AM1031"/>
    </row>
    <row r="1032" spans="39:39" ht="16" x14ac:dyDescent="0.2">
      <c r="AM1032"/>
    </row>
    <row r="1033" spans="39:39" ht="16" x14ac:dyDescent="0.2">
      <c r="AM1033"/>
    </row>
    <row r="1034" spans="39:39" ht="16" x14ac:dyDescent="0.2">
      <c r="AM1034"/>
    </row>
    <row r="1035" spans="39:39" ht="16" x14ac:dyDescent="0.2">
      <c r="AM1035"/>
    </row>
    <row r="1036" spans="39:39" ht="16" x14ac:dyDescent="0.2">
      <c r="AM1036"/>
    </row>
    <row r="1037" spans="39:39" ht="16" x14ac:dyDescent="0.2">
      <c r="AM1037"/>
    </row>
    <row r="1038" spans="39:39" ht="16" x14ac:dyDescent="0.2">
      <c r="AM1038"/>
    </row>
    <row r="1039" spans="39:39" ht="16" x14ac:dyDescent="0.2">
      <c r="AM1039"/>
    </row>
    <row r="1040" spans="39:39" ht="16" x14ac:dyDescent="0.2">
      <c r="AM1040"/>
    </row>
    <row r="1041" spans="39:39" ht="16" x14ac:dyDescent="0.2">
      <c r="AM1041"/>
    </row>
    <row r="1042" spans="39:39" ht="16" x14ac:dyDescent="0.2">
      <c r="AM1042"/>
    </row>
    <row r="1043" spans="39:39" ht="16" x14ac:dyDescent="0.2">
      <c r="AM1043"/>
    </row>
    <row r="1044" spans="39:39" ht="16" x14ac:dyDescent="0.2">
      <c r="AM1044"/>
    </row>
    <row r="1045" spans="39:39" ht="16" x14ac:dyDescent="0.2">
      <c r="AM1045"/>
    </row>
    <row r="1046" spans="39:39" ht="16" x14ac:dyDescent="0.2">
      <c r="AM1046"/>
    </row>
    <row r="1047" spans="39:39" ht="16" x14ac:dyDescent="0.2">
      <c r="AM1047"/>
    </row>
    <row r="1048" spans="39:39" ht="16" x14ac:dyDescent="0.2">
      <c r="AM1048"/>
    </row>
    <row r="1049" spans="39:39" ht="16" x14ac:dyDescent="0.2">
      <c r="AM1049"/>
    </row>
    <row r="1050" spans="39:39" ht="16" x14ac:dyDescent="0.2">
      <c r="AM1050"/>
    </row>
    <row r="1051" spans="39:39" ht="16" x14ac:dyDescent="0.2">
      <c r="AM1051"/>
    </row>
    <row r="1052" spans="39:39" ht="16" x14ac:dyDescent="0.2">
      <c r="AM1052"/>
    </row>
    <row r="1053" spans="39:39" ht="16" x14ac:dyDescent="0.2">
      <c r="AM1053"/>
    </row>
    <row r="1054" spans="39:39" ht="16" x14ac:dyDescent="0.2">
      <c r="AM1054"/>
    </row>
    <row r="1055" spans="39:39" ht="16" x14ac:dyDescent="0.2">
      <c r="AM1055"/>
    </row>
    <row r="1056" spans="39:39" ht="16" x14ac:dyDescent="0.2">
      <c r="AM1056"/>
    </row>
    <row r="1057" spans="39:39" ht="16" x14ac:dyDescent="0.2">
      <c r="AM1057"/>
    </row>
    <row r="1058" spans="39:39" ht="16" x14ac:dyDescent="0.2">
      <c r="AM1058"/>
    </row>
    <row r="1059" spans="39:39" ht="16" x14ac:dyDescent="0.2">
      <c r="AM1059"/>
    </row>
    <row r="1060" spans="39:39" ht="16" x14ac:dyDescent="0.2">
      <c r="AM1060"/>
    </row>
    <row r="1061" spans="39:39" ht="16" x14ac:dyDescent="0.2">
      <c r="AM1061"/>
    </row>
    <row r="1062" spans="39:39" ht="16" x14ac:dyDescent="0.2">
      <c r="AM1062"/>
    </row>
    <row r="1063" spans="39:39" ht="16" x14ac:dyDescent="0.2">
      <c r="AM1063"/>
    </row>
    <row r="1064" spans="39:39" ht="16" x14ac:dyDescent="0.2">
      <c r="AM1064"/>
    </row>
    <row r="1065" spans="39:39" ht="16" x14ac:dyDescent="0.2">
      <c r="AM1065"/>
    </row>
    <row r="1066" spans="39:39" ht="16" x14ac:dyDescent="0.2">
      <c r="AM1066"/>
    </row>
    <row r="1067" spans="39:39" ht="16" x14ac:dyDescent="0.2">
      <c r="AM1067"/>
    </row>
    <row r="1068" spans="39:39" ht="16" x14ac:dyDescent="0.2">
      <c r="AM1068"/>
    </row>
    <row r="1069" spans="39:39" ht="16" x14ac:dyDescent="0.2">
      <c r="AM1069"/>
    </row>
    <row r="1070" spans="39:39" ht="16" x14ac:dyDescent="0.2">
      <c r="AM1070"/>
    </row>
    <row r="1071" spans="39:39" ht="16" x14ac:dyDescent="0.2">
      <c r="AM1071"/>
    </row>
    <row r="1072" spans="39:39" ht="16" x14ac:dyDescent="0.2">
      <c r="AM1072"/>
    </row>
    <row r="1073" spans="39:39" ht="16" x14ac:dyDescent="0.2">
      <c r="AM1073"/>
    </row>
    <row r="1074" spans="39:39" ht="16" x14ac:dyDescent="0.2">
      <c r="AM1074"/>
    </row>
    <row r="1075" spans="39:39" ht="16" x14ac:dyDescent="0.2">
      <c r="AM1075"/>
    </row>
    <row r="1076" spans="39:39" ht="16" x14ac:dyDescent="0.2">
      <c r="AM1076"/>
    </row>
    <row r="1077" spans="39:39" ht="16" x14ac:dyDescent="0.2">
      <c r="AM1077"/>
    </row>
    <row r="1078" spans="39:39" ht="16" x14ac:dyDescent="0.2">
      <c r="AM1078"/>
    </row>
    <row r="1079" spans="39:39" ht="16" x14ac:dyDescent="0.2">
      <c r="AM1079"/>
    </row>
    <row r="1080" spans="39:39" ht="16" x14ac:dyDescent="0.2">
      <c r="AM1080"/>
    </row>
    <row r="1081" spans="39:39" ht="16" x14ac:dyDescent="0.2">
      <c r="AM1081"/>
    </row>
    <row r="1082" spans="39:39" ht="16" x14ac:dyDescent="0.2">
      <c r="AM1082"/>
    </row>
    <row r="1083" spans="39:39" ht="16" x14ac:dyDescent="0.2">
      <c r="AM1083"/>
    </row>
    <row r="1084" spans="39:39" ht="16" x14ac:dyDescent="0.2">
      <c r="AM1084"/>
    </row>
    <row r="1085" spans="39:39" ht="16" x14ac:dyDescent="0.2">
      <c r="AM1085"/>
    </row>
    <row r="1086" spans="39:39" ht="16" x14ac:dyDescent="0.2">
      <c r="AM1086"/>
    </row>
    <row r="1087" spans="39:39" ht="16" x14ac:dyDescent="0.2">
      <c r="AM1087"/>
    </row>
    <row r="1088" spans="39:39" ht="16" x14ac:dyDescent="0.2">
      <c r="AM1088"/>
    </row>
    <row r="1089" spans="39:39" ht="16" x14ac:dyDescent="0.2">
      <c r="AM1089"/>
    </row>
    <row r="1090" spans="39:39" ht="16" x14ac:dyDescent="0.2">
      <c r="AM1090"/>
    </row>
    <row r="1091" spans="39:39" ht="16" x14ac:dyDescent="0.2">
      <c r="AM1091"/>
    </row>
    <row r="1092" spans="39:39" ht="16" x14ac:dyDescent="0.2">
      <c r="AM1092"/>
    </row>
    <row r="1093" spans="39:39" ht="16" x14ac:dyDescent="0.2">
      <c r="AM1093"/>
    </row>
    <row r="1094" spans="39:39" ht="16" x14ac:dyDescent="0.2">
      <c r="AM1094"/>
    </row>
    <row r="1095" spans="39:39" ht="16" x14ac:dyDescent="0.2">
      <c r="AM1095"/>
    </row>
    <row r="1096" spans="39:39" ht="16" x14ac:dyDescent="0.2">
      <c r="AM1096"/>
    </row>
    <row r="1097" spans="39:39" ht="16" x14ac:dyDescent="0.2">
      <c r="AM1097"/>
    </row>
    <row r="1098" spans="39:39" ht="16" x14ac:dyDescent="0.2">
      <c r="AM1098"/>
    </row>
    <row r="1099" spans="39:39" ht="16" x14ac:dyDescent="0.2">
      <c r="AM1099"/>
    </row>
    <row r="1100" spans="39:39" ht="16" x14ac:dyDescent="0.2">
      <c r="AM1100"/>
    </row>
    <row r="1101" spans="39:39" ht="16" x14ac:dyDescent="0.2">
      <c r="AM1101"/>
    </row>
    <row r="1102" spans="39:39" ht="16" x14ac:dyDescent="0.2">
      <c r="AM1102"/>
    </row>
    <row r="1103" spans="39:39" ht="16" x14ac:dyDescent="0.2">
      <c r="AM1103"/>
    </row>
    <row r="1104" spans="39:39" ht="16" x14ac:dyDescent="0.2">
      <c r="AM1104"/>
    </row>
    <row r="1105" spans="39:39" ht="16" x14ac:dyDescent="0.2">
      <c r="AM1105"/>
    </row>
    <row r="1106" spans="39:39" ht="16" x14ac:dyDescent="0.2">
      <c r="AM1106"/>
    </row>
    <row r="1107" spans="39:39" ht="16" x14ac:dyDescent="0.2">
      <c r="AM1107"/>
    </row>
    <row r="1108" spans="39:39" ht="16" x14ac:dyDescent="0.2">
      <c r="AM1108"/>
    </row>
    <row r="1109" spans="39:39" ht="16" x14ac:dyDescent="0.2">
      <c r="AM1109"/>
    </row>
    <row r="1110" spans="39:39" ht="16" x14ac:dyDescent="0.2">
      <c r="AM1110"/>
    </row>
    <row r="1111" spans="39:39" ht="16" x14ac:dyDescent="0.2">
      <c r="AM1111"/>
    </row>
    <row r="1112" spans="39:39" ht="16" x14ac:dyDescent="0.2">
      <c r="AM1112"/>
    </row>
    <row r="1113" spans="39:39" ht="16" x14ac:dyDescent="0.2">
      <c r="AM1113"/>
    </row>
    <row r="1114" spans="39:39" ht="16" x14ac:dyDescent="0.2">
      <c r="AM1114"/>
    </row>
    <row r="1115" spans="39:39" ht="16" x14ac:dyDescent="0.2">
      <c r="AM1115"/>
    </row>
    <row r="1116" spans="39:39" ht="16" x14ac:dyDescent="0.2">
      <c r="AM1116"/>
    </row>
    <row r="1117" spans="39:39" ht="16" x14ac:dyDescent="0.2">
      <c r="AM1117"/>
    </row>
    <row r="1118" spans="39:39" ht="16" x14ac:dyDescent="0.2">
      <c r="AM1118"/>
    </row>
    <row r="1119" spans="39:39" ht="16" x14ac:dyDescent="0.2">
      <c r="AM1119"/>
    </row>
    <row r="1120" spans="39:39" ht="16" x14ac:dyDescent="0.2">
      <c r="AM1120"/>
    </row>
    <row r="1121" spans="39:39" ht="16" x14ac:dyDescent="0.2">
      <c r="AM1121"/>
    </row>
    <row r="1122" spans="39:39" ht="16" x14ac:dyDescent="0.2">
      <c r="AM1122"/>
    </row>
    <row r="1123" spans="39:39" ht="16" x14ac:dyDescent="0.2">
      <c r="AM1123"/>
    </row>
    <row r="1124" spans="39:39" ht="16" x14ac:dyDescent="0.2">
      <c r="AM1124"/>
    </row>
    <row r="1125" spans="39:39" ht="16" x14ac:dyDescent="0.2">
      <c r="AM1125"/>
    </row>
    <row r="1126" spans="39:39" ht="16" x14ac:dyDescent="0.2">
      <c r="AM1126"/>
    </row>
    <row r="1127" spans="39:39" ht="16" x14ac:dyDescent="0.2">
      <c r="AM1127"/>
    </row>
    <row r="1128" spans="39:39" ht="16" x14ac:dyDescent="0.2">
      <c r="AM1128"/>
    </row>
    <row r="1129" spans="39:39" ht="16" x14ac:dyDescent="0.2">
      <c r="AM1129"/>
    </row>
    <row r="1130" spans="39:39" ht="16" x14ac:dyDescent="0.2">
      <c r="AM1130"/>
    </row>
    <row r="1131" spans="39:39" ht="16" x14ac:dyDescent="0.2">
      <c r="AM1131"/>
    </row>
    <row r="1132" spans="39:39" ht="16" x14ac:dyDescent="0.2">
      <c r="AM1132"/>
    </row>
    <row r="1133" spans="39:39" ht="16" x14ac:dyDescent="0.2">
      <c r="AM1133"/>
    </row>
    <row r="1134" spans="39:39" ht="16" x14ac:dyDescent="0.2">
      <c r="AM1134"/>
    </row>
    <row r="1135" spans="39:39" ht="16" x14ac:dyDescent="0.2">
      <c r="AM1135"/>
    </row>
    <row r="1136" spans="39:39" ht="16" x14ac:dyDescent="0.2">
      <c r="AM1136"/>
    </row>
    <row r="1137" spans="39:39" ht="16" x14ac:dyDescent="0.2">
      <c r="AM1137"/>
    </row>
    <row r="1138" spans="39:39" ht="16" x14ac:dyDescent="0.2">
      <c r="AM1138"/>
    </row>
    <row r="1139" spans="39:39" ht="16" x14ac:dyDescent="0.2">
      <c r="AM1139"/>
    </row>
    <row r="1140" spans="39:39" ht="16" x14ac:dyDescent="0.2">
      <c r="AM1140"/>
    </row>
    <row r="1141" spans="39:39" ht="16" x14ac:dyDescent="0.2">
      <c r="AM1141"/>
    </row>
    <row r="1142" spans="39:39" ht="16" x14ac:dyDescent="0.2">
      <c r="AM1142"/>
    </row>
    <row r="1143" spans="39:39" ht="16" x14ac:dyDescent="0.2">
      <c r="AM1143"/>
    </row>
    <row r="1144" spans="39:39" ht="16" x14ac:dyDescent="0.2">
      <c r="AM1144"/>
    </row>
    <row r="1145" spans="39:39" ht="16" x14ac:dyDescent="0.2">
      <c r="AM1145"/>
    </row>
    <row r="1146" spans="39:39" ht="16" x14ac:dyDescent="0.2">
      <c r="AM1146"/>
    </row>
    <row r="1147" spans="39:39" ht="16" x14ac:dyDescent="0.2">
      <c r="AM1147"/>
    </row>
    <row r="1148" spans="39:39" ht="16" x14ac:dyDescent="0.2">
      <c r="AM1148"/>
    </row>
    <row r="1149" spans="39:39" ht="16" x14ac:dyDescent="0.2">
      <c r="AM1149"/>
    </row>
    <row r="1150" spans="39:39" ht="16" x14ac:dyDescent="0.2">
      <c r="AM1150"/>
    </row>
    <row r="1151" spans="39:39" ht="16" x14ac:dyDescent="0.2">
      <c r="AM1151"/>
    </row>
    <row r="1152" spans="39:39" ht="16" x14ac:dyDescent="0.2">
      <c r="AM1152"/>
    </row>
    <row r="1153" spans="39:39" ht="16" x14ac:dyDescent="0.2">
      <c r="AM1153"/>
    </row>
    <row r="1154" spans="39:39" ht="16" x14ac:dyDescent="0.2">
      <c r="AM1154"/>
    </row>
    <row r="1155" spans="39:39" ht="16" x14ac:dyDescent="0.2">
      <c r="AM1155"/>
    </row>
    <row r="1156" spans="39:39" ht="16" x14ac:dyDescent="0.2">
      <c r="AM1156"/>
    </row>
    <row r="1157" spans="39:39" ht="16" x14ac:dyDescent="0.2">
      <c r="AM1157"/>
    </row>
    <row r="1158" spans="39:39" ht="16" x14ac:dyDescent="0.2">
      <c r="AM1158"/>
    </row>
    <row r="1159" spans="39:39" ht="16" x14ac:dyDescent="0.2">
      <c r="AM1159"/>
    </row>
    <row r="1160" spans="39:39" ht="16" x14ac:dyDescent="0.2">
      <c r="AM1160"/>
    </row>
    <row r="1161" spans="39:39" ht="16" x14ac:dyDescent="0.2">
      <c r="AM1161"/>
    </row>
    <row r="1162" spans="39:39" ht="16" x14ac:dyDescent="0.2">
      <c r="AM1162"/>
    </row>
    <row r="1163" spans="39:39" ht="16" x14ac:dyDescent="0.2">
      <c r="AM1163"/>
    </row>
    <row r="1164" spans="39:39" ht="16" x14ac:dyDescent="0.2">
      <c r="AM1164"/>
    </row>
    <row r="1165" spans="39:39" ht="16" x14ac:dyDescent="0.2">
      <c r="AM1165"/>
    </row>
    <row r="1166" spans="39:39" ht="16" x14ac:dyDescent="0.2">
      <c r="AM1166"/>
    </row>
    <row r="1167" spans="39:39" ht="16" x14ac:dyDescent="0.2">
      <c r="AM1167"/>
    </row>
    <row r="1168" spans="39:39" ht="16" x14ac:dyDescent="0.2">
      <c r="AM1168"/>
    </row>
    <row r="1169" spans="39:39" ht="16" x14ac:dyDescent="0.2">
      <c r="AM1169"/>
    </row>
    <row r="1170" spans="39:39" ht="16" x14ac:dyDescent="0.2">
      <c r="AM1170"/>
    </row>
    <row r="1171" spans="39:39" ht="16" x14ac:dyDescent="0.2">
      <c r="AM1171"/>
    </row>
    <row r="1172" spans="39:39" ht="16" x14ac:dyDescent="0.2">
      <c r="AM1172"/>
    </row>
    <row r="1173" spans="39:39" ht="16" x14ac:dyDescent="0.2">
      <c r="AM1173"/>
    </row>
    <row r="1174" spans="39:39" ht="16" x14ac:dyDescent="0.2">
      <c r="AM1174"/>
    </row>
    <row r="1175" spans="39:39" ht="16" x14ac:dyDescent="0.2">
      <c r="AM1175"/>
    </row>
    <row r="1176" spans="39:39" ht="16" x14ac:dyDescent="0.2">
      <c r="AM1176"/>
    </row>
    <row r="1177" spans="39:39" ht="16" x14ac:dyDescent="0.2">
      <c r="AM1177"/>
    </row>
    <row r="1178" spans="39:39" ht="16" x14ac:dyDescent="0.2">
      <c r="AM1178"/>
    </row>
    <row r="1179" spans="39:39" ht="16" x14ac:dyDescent="0.2">
      <c r="AM1179"/>
    </row>
    <row r="1180" spans="39:39" ht="16" x14ac:dyDescent="0.2">
      <c r="AM1180"/>
    </row>
    <row r="1181" spans="39:39" ht="16" x14ac:dyDescent="0.2">
      <c r="AM1181"/>
    </row>
    <row r="1182" spans="39:39" ht="16" x14ac:dyDescent="0.2">
      <c r="AM1182"/>
    </row>
    <row r="1183" spans="39:39" ht="16" x14ac:dyDescent="0.2">
      <c r="AM1183"/>
    </row>
    <row r="1184" spans="39:39" ht="16" x14ac:dyDescent="0.2">
      <c r="AM1184"/>
    </row>
    <row r="1185" spans="39:39" ht="16" x14ac:dyDescent="0.2">
      <c r="AM1185"/>
    </row>
    <row r="1186" spans="39:39" ht="16" x14ac:dyDescent="0.2">
      <c r="AM1186"/>
    </row>
    <row r="1187" spans="39:39" ht="16" x14ac:dyDescent="0.2">
      <c r="AM1187"/>
    </row>
    <row r="1188" spans="39:39" ht="16" x14ac:dyDescent="0.2">
      <c r="AM1188"/>
    </row>
    <row r="1189" spans="39:39" ht="16" x14ac:dyDescent="0.2">
      <c r="AM1189"/>
    </row>
    <row r="1190" spans="39:39" ht="16" x14ac:dyDescent="0.2">
      <c r="AM1190"/>
    </row>
    <row r="1191" spans="39:39" ht="16" x14ac:dyDescent="0.2">
      <c r="AM1191"/>
    </row>
    <row r="1192" spans="39:39" ht="16" x14ac:dyDescent="0.2">
      <c r="AM1192"/>
    </row>
    <row r="1193" spans="39:39" ht="16" x14ac:dyDescent="0.2">
      <c r="AM1193"/>
    </row>
    <row r="1194" spans="39:39" ht="16" x14ac:dyDescent="0.2">
      <c r="AM1194"/>
    </row>
    <row r="1195" spans="39:39" ht="16" x14ac:dyDescent="0.2">
      <c r="AM1195"/>
    </row>
    <row r="1196" spans="39:39" ht="16" x14ac:dyDescent="0.2">
      <c r="AM1196"/>
    </row>
    <row r="1197" spans="39:39" ht="16" x14ac:dyDescent="0.2">
      <c r="AM1197"/>
    </row>
    <row r="1198" spans="39:39" ht="16" x14ac:dyDescent="0.2">
      <c r="AM1198"/>
    </row>
    <row r="1199" spans="39:39" ht="16" x14ac:dyDescent="0.2">
      <c r="AM1199"/>
    </row>
    <row r="1200" spans="39:39" ht="16" x14ac:dyDescent="0.2">
      <c r="AM1200"/>
    </row>
    <row r="1201" spans="39:39" ht="16" x14ac:dyDescent="0.2">
      <c r="AM1201"/>
    </row>
    <row r="1202" spans="39:39" ht="16" x14ac:dyDescent="0.2">
      <c r="AM1202"/>
    </row>
    <row r="1203" spans="39:39" ht="16" x14ac:dyDescent="0.2">
      <c r="AM1203"/>
    </row>
    <row r="1204" spans="39:39" ht="16" x14ac:dyDescent="0.2">
      <c r="AM1204"/>
    </row>
    <row r="1205" spans="39:39" ht="16" x14ac:dyDescent="0.2">
      <c r="AM1205"/>
    </row>
    <row r="1206" spans="39:39" ht="16" x14ac:dyDescent="0.2">
      <c r="AM1206"/>
    </row>
    <row r="1207" spans="39:39" ht="16" x14ac:dyDescent="0.2">
      <c r="AM1207"/>
    </row>
    <row r="1208" spans="39:39" ht="16" x14ac:dyDescent="0.2">
      <c r="AM1208"/>
    </row>
    <row r="1209" spans="39:39" ht="16" x14ac:dyDescent="0.2">
      <c r="AM1209"/>
    </row>
    <row r="1210" spans="39:39" ht="16" x14ac:dyDescent="0.2">
      <c r="AM1210"/>
    </row>
    <row r="1211" spans="39:39" ht="16" x14ac:dyDescent="0.2">
      <c r="AM1211"/>
    </row>
    <row r="1212" spans="39:39" ht="16" x14ac:dyDescent="0.2">
      <c r="AM1212"/>
    </row>
    <row r="1213" spans="39:39" ht="16" x14ac:dyDescent="0.2">
      <c r="AM1213"/>
    </row>
    <row r="1214" spans="39:39" ht="16" x14ac:dyDescent="0.2">
      <c r="AM1214"/>
    </row>
    <row r="1215" spans="39:39" ht="16" x14ac:dyDescent="0.2">
      <c r="AM1215"/>
    </row>
    <row r="1216" spans="39:39" ht="16" x14ac:dyDescent="0.2">
      <c r="AM1216"/>
    </row>
    <row r="1217" spans="39:39" ht="16" x14ac:dyDescent="0.2">
      <c r="AM1217"/>
    </row>
    <row r="1218" spans="39:39" ht="16" x14ac:dyDescent="0.2">
      <c r="AM1218"/>
    </row>
    <row r="1219" spans="39:39" ht="16" x14ac:dyDescent="0.2">
      <c r="AM1219"/>
    </row>
    <row r="1220" spans="39:39" ht="16" x14ac:dyDescent="0.2">
      <c r="AM1220"/>
    </row>
    <row r="1221" spans="39:39" ht="16" x14ac:dyDescent="0.2">
      <c r="AM1221"/>
    </row>
    <row r="1222" spans="39:39" ht="16" x14ac:dyDescent="0.2">
      <c r="AM1222"/>
    </row>
    <row r="1223" spans="39:39" ht="16" x14ac:dyDescent="0.2">
      <c r="AM1223"/>
    </row>
    <row r="1224" spans="39:39" ht="16" x14ac:dyDescent="0.2">
      <c r="AM1224"/>
    </row>
    <row r="1225" spans="39:39" ht="16" x14ac:dyDescent="0.2">
      <c r="AM1225"/>
    </row>
    <row r="1226" spans="39:39" ht="16" x14ac:dyDescent="0.2">
      <c r="AM1226"/>
    </row>
    <row r="1227" spans="39:39" ht="16" x14ac:dyDescent="0.2">
      <c r="AM1227"/>
    </row>
    <row r="1228" spans="39:39" ht="16" x14ac:dyDescent="0.2">
      <c r="AM1228"/>
    </row>
    <row r="1229" spans="39:39" ht="16" x14ac:dyDescent="0.2">
      <c r="AM1229"/>
    </row>
    <row r="1230" spans="39:39" ht="16" x14ac:dyDescent="0.2">
      <c r="AM1230"/>
    </row>
    <row r="1231" spans="39:39" ht="16" x14ac:dyDescent="0.2">
      <c r="AM1231"/>
    </row>
    <row r="1232" spans="39:39" ht="16" x14ac:dyDescent="0.2">
      <c r="AM1232"/>
    </row>
    <row r="1233" spans="39:39" ht="16" x14ac:dyDescent="0.2">
      <c r="AM1233"/>
    </row>
    <row r="1234" spans="39:39" ht="16" x14ac:dyDescent="0.2">
      <c r="AM1234"/>
    </row>
    <row r="1235" spans="39:39" ht="16" x14ac:dyDescent="0.2">
      <c r="AM1235"/>
    </row>
    <row r="1236" spans="39:39" ht="16" x14ac:dyDescent="0.2">
      <c r="AM1236"/>
    </row>
    <row r="1237" spans="39:39" ht="16" x14ac:dyDescent="0.2">
      <c r="AM1237"/>
    </row>
    <row r="1238" spans="39:39" ht="16" x14ac:dyDescent="0.2">
      <c r="AM1238"/>
    </row>
    <row r="1239" spans="39:39" ht="16" x14ac:dyDescent="0.2">
      <c r="AM1239"/>
    </row>
    <row r="1240" spans="39:39" ht="16" x14ac:dyDescent="0.2">
      <c r="AM1240"/>
    </row>
    <row r="1241" spans="39:39" ht="16" x14ac:dyDescent="0.2">
      <c r="AM1241"/>
    </row>
    <row r="1242" spans="39:39" ht="16" x14ac:dyDescent="0.2">
      <c r="AM1242"/>
    </row>
    <row r="1243" spans="39:39" ht="16" x14ac:dyDescent="0.2">
      <c r="AM1243"/>
    </row>
    <row r="1244" spans="39:39" ht="16" x14ac:dyDescent="0.2">
      <c r="AM1244"/>
    </row>
    <row r="1245" spans="39:39" ht="16" x14ac:dyDescent="0.2">
      <c r="AM1245"/>
    </row>
    <row r="1246" spans="39:39" ht="16" x14ac:dyDescent="0.2">
      <c r="AM1246"/>
    </row>
    <row r="1247" spans="39:39" ht="16" x14ac:dyDescent="0.2">
      <c r="AM1247"/>
    </row>
    <row r="1248" spans="39:39" ht="16" x14ac:dyDescent="0.2">
      <c r="AM1248"/>
    </row>
    <row r="1249" spans="39:39" ht="16" x14ac:dyDescent="0.2">
      <c r="AM1249"/>
    </row>
    <row r="1250" spans="39:39" ht="16" x14ac:dyDescent="0.2">
      <c r="AM1250"/>
    </row>
    <row r="1251" spans="39:39" ht="16" x14ac:dyDescent="0.2">
      <c r="AM1251"/>
    </row>
    <row r="1252" spans="39:39" ht="16" x14ac:dyDescent="0.2">
      <c r="AM1252"/>
    </row>
    <row r="1253" spans="39:39" ht="16" x14ac:dyDescent="0.2">
      <c r="AM1253"/>
    </row>
    <row r="1254" spans="39:39" ht="16" x14ac:dyDescent="0.2">
      <c r="AM1254"/>
    </row>
    <row r="1255" spans="39:39" ht="16" x14ac:dyDescent="0.2">
      <c r="AM1255"/>
    </row>
    <row r="1256" spans="39:39" ht="16" x14ac:dyDescent="0.2">
      <c r="AM1256"/>
    </row>
    <row r="1257" spans="39:39" ht="16" x14ac:dyDescent="0.2">
      <c r="AM1257"/>
    </row>
    <row r="1258" spans="39:39" ht="16" x14ac:dyDescent="0.2">
      <c r="AM1258"/>
    </row>
    <row r="1259" spans="39:39" ht="16" x14ac:dyDescent="0.2">
      <c r="AM1259"/>
    </row>
    <row r="1260" spans="39:39" ht="16" x14ac:dyDescent="0.2">
      <c r="AM1260"/>
    </row>
    <row r="1261" spans="39:39" ht="16" x14ac:dyDescent="0.2">
      <c r="AM1261"/>
    </row>
    <row r="1262" spans="39:39" ht="16" x14ac:dyDescent="0.2">
      <c r="AM1262"/>
    </row>
    <row r="1263" spans="39:39" ht="16" x14ac:dyDescent="0.2">
      <c r="AM1263"/>
    </row>
    <row r="1264" spans="39:39" ht="16" x14ac:dyDescent="0.2">
      <c r="AM1264"/>
    </row>
    <row r="1265" spans="39:39" ht="16" x14ac:dyDescent="0.2">
      <c r="AM1265"/>
    </row>
    <row r="1266" spans="39:39" ht="16" x14ac:dyDescent="0.2">
      <c r="AM1266"/>
    </row>
    <row r="1267" spans="39:39" ht="16" x14ac:dyDescent="0.2">
      <c r="AM1267"/>
    </row>
    <row r="1268" spans="39:39" ht="16" x14ac:dyDescent="0.2">
      <c r="AM1268"/>
    </row>
    <row r="1269" spans="39:39" ht="16" x14ac:dyDescent="0.2">
      <c r="AM1269"/>
    </row>
    <row r="1270" spans="39:39" ht="16" x14ac:dyDescent="0.2">
      <c r="AM1270"/>
    </row>
    <row r="1271" spans="39:39" ht="16" x14ac:dyDescent="0.2">
      <c r="AM1271"/>
    </row>
    <row r="1272" spans="39:39" ht="16" x14ac:dyDescent="0.2">
      <c r="AM1272"/>
    </row>
    <row r="1273" spans="39:39" ht="16" x14ac:dyDescent="0.2">
      <c r="AM1273"/>
    </row>
    <row r="1274" spans="39:39" ht="16" x14ac:dyDescent="0.2">
      <c r="AM1274"/>
    </row>
    <row r="1275" spans="39:39" ht="16" x14ac:dyDescent="0.2">
      <c r="AM1275"/>
    </row>
    <row r="1276" spans="39:39" ht="16" x14ac:dyDescent="0.2">
      <c r="AM1276"/>
    </row>
    <row r="1277" spans="39:39" ht="16" x14ac:dyDescent="0.2">
      <c r="AM1277"/>
    </row>
    <row r="1278" spans="39:39" ht="16" x14ac:dyDescent="0.2">
      <c r="AM1278"/>
    </row>
    <row r="1279" spans="39:39" ht="16" x14ac:dyDescent="0.2">
      <c r="AM1279"/>
    </row>
    <row r="1280" spans="39:39" ht="16" x14ac:dyDescent="0.2">
      <c r="AM1280"/>
    </row>
    <row r="1281" spans="39:39" ht="16" x14ac:dyDescent="0.2">
      <c r="AM1281"/>
    </row>
    <row r="1282" spans="39:39" ht="16" x14ac:dyDescent="0.2">
      <c r="AM1282"/>
    </row>
    <row r="1283" spans="39:39" ht="16" x14ac:dyDescent="0.2">
      <c r="AM1283"/>
    </row>
    <row r="1284" spans="39:39" ht="16" x14ac:dyDescent="0.2">
      <c r="AM1284"/>
    </row>
    <row r="1285" spans="39:39" ht="16" x14ac:dyDescent="0.2">
      <c r="AM1285"/>
    </row>
    <row r="1286" spans="39:39" ht="16" x14ac:dyDescent="0.2">
      <c r="AM1286"/>
    </row>
    <row r="1287" spans="39:39" ht="16" x14ac:dyDescent="0.2">
      <c r="AM1287"/>
    </row>
    <row r="1288" spans="39:39" ht="16" x14ac:dyDescent="0.2">
      <c r="AM1288"/>
    </row>
    <row r="1289" spans="39:39" ht="16" x14ac:dyDescent="0.2">
      <c r="AM1289"/>
    </row>
    <row r="1290" spans="39:39" ht="16" x14ac:dyDescent="0.2">
      <c r="AM1290"/>
    </row>
    <row r="1291" spans="39:39" ht="16" x14ac:dyDescent="0.2">
      <c r="AM1291"/>
    </row>
    <row r="1292" spans="39:39" ht="16" x14ac:dyDescent="0.2">
      <c r="AM1292"/>
    </row>
    <row r="1293" spans="39:39" ht="16" x14ac:dyDescent="0.2">
      <c r="AM1293"/>
    </row>
    <row r="1294" spans="39:39" ht="16" x14ac:dyDescent="0.2">
      <c r="AM1294"/>
    </row>
    <row r="1295" spans="39:39" ht="16" x14ac:dyDescent="0.2">
      <c r="AM1295"/>
    </row>
    <row r="1296" spans="39:39" ht="16" x14ac:dyDescent="0.2">
      <c r="AM1296"/>
    </row>
    <row r="1297" spans="39:39" ht="16" x14ac:dyDescent="0.2">
      <c r="AM1297"/>
    </row>
    <row r="1298" spans="39:39" ht="16" x14ac:dyDescent="0.2">
      <c r="AM1298"/>
    </row>
    <row r="1299" spans="39:39" ht="16" x14ac:dyDescent="0.2">
      <c r="AM1299"/>
    </row>
    <row r="1300" spans="39:39" ht="16" x14ac:dyDescent="0.2">
      <c r="AM1300"/>
    </row>
    <row r="1301" spans="39:39" ht="16" x14ac:dyDescent="0.2">
      <c r="AM1301"/>
    </row>
    <row r="1302" spans="39:39" ht="16" x14ac:dyDescent="0.2">
      <c r="AM1302"/>
    </row>
    <row r="1303" spans="39:39" ht="16" x14ac:dyDescent="0.2">
      <c r="AM1303"/>
    </row>
    <row r="1304" spans="39:39" ht="16" x14ac:dyDescent="0.2">
      <c r="AM1304"/>
    </row>
    <row r="1305" spans="39:39" ht="16" x14ac:dyDescent="0.2">
      <c r="AM1305"/>
    </row>
    <row r="1306" spans="39:39" ht="16" x14ac:dyDescent="0.2">
      <c r="AM1306"/>
    </row>
    <row r="1307" spans="39:39" ht="16" x14ac:dyDescent="0.2">
      <c r="AM1307"/>
    </row>
    <row r="1308" spans="39:39" ht="16" x14ac:dyDescent="0.2">
      <c r="AM1308"/>
    </row>
    <row r="1309" spans="39:39" ht="16" x14ac:dyDescent="0.2">
      <c r="AM1309"/>
    </row>
    <row r="1310" spans="39:39" ht="16" x14ac:dyDescent="0.2">
      <c r="AM1310"/>
    </row>
    <row r="1311" spans="39:39" ht="16" x14ac:dyDescent="0.2">
      <c r="AM1311"/>
    </row>
    <row r="1312" spans="39:39" ht="16" x14ac:dyDescent="0.2">
      <c r="AM1312"/>
    </row>
    <row r="1313" spans="39:39" ht="16" x14ac:dyDescent="0.2">
      <c r="AM1313"/>
    </row>
    <row r="1314" spans="39:39" ht="16" x14ac:dyDescent="0.2">
      <c r="AM1314"/>
    </row>
    <row r="1315" spans="39:39" ht="16" x14ac:dyDescent="0.2">
      <c r="AM1315"/>
    </row>
    <row r="1316" spans="39:39" ht="16" x14ac:dyDescent="0.2">
      <c r="AM1316"/>
    </row>
    <row r="1317" spans="39:39" ht="16" x14ac:dyDescent="0.2">
      <c r="AM1317"/>
    </row>
    <row r="1318" spans="39:39" ht="16" x14ac:dyDescent="0.2">
      <c r="AM1318"/>
    </row>
    <row r="1319" spans="39:39" ht="16" x14ac:dyDescent="0.2">
      <c r="AM1319"/>
    </row>
    <row r="1320" spans="39:39" ht="16" x14ac:dyDescent="0.2">
      <c r="AM1320"/>
    </row>
    <row r="1321" spans="39:39" ht="16" x14ac:dyDescent="0.2">
      <c r="AM1321"/>
    </row>
    <row r="1322" spans="39:39" ht="16" x14ac:dyDescent="0.2">
      <c r="AM1322"/>
    </row>
    <row r="1323" spans="39:39" ht="16" x14ac:dyDescent="0.2">
      <c r="AM1323"/>
    </row>
    <row r="1324" spans="39:39" ht="16" x14ac:dyDescent="0.2">
      <c r="AM1324"/>
    </row>
    <row r="1325" spans="39:39" ht="16" x14ac:dyDescent="0.2">
      <c r="AM1325"/>
    </row>
    <row r="1326" spans="39:39" ht="16" x14ac:dyDescent="0.2">
      <c r="AM1326"/>
    </row>
    <row r="1327" spans="39:39" ht="16" x14ac:dyDescent="0.2">
      <c r="AM1327"/>
    </row>
    <row r="1328" spans="39:39" ht="16" x14ac:dyDescent="0.2">
      <c r="AM1328"/>
    </row>
    <row r="1329" spans="39:39" ht="16" x14ac:dyDescent="0.2">
      <c r="AM1329"/>
    </row>
    <row r="1330" spans="39:39" ht="16" x14ac:dyDescent="0.2">
      <c r="AM1330"/>
    </row>
    <row r="1331" spans="39:39" ht="16" x14ac:dyDescent="0.2">
      <c r="AM1331"/>
    </row>
    <row r="1332" spans="39:39" ht="16" x14ac:dyDescent="0.2">
      <c r="AM1332"/>
    </row>
    <row r="1333" spans="39:39" ht="16" x14ac:dyDescent="0.2">
      <c r="AM1333"/>
    </row>
    <row r="1334" spans="39:39" ht="16" x14ac:dyDescent="0.2">
      <c r="AM1334"/>
    </row>
    <row r="1335" spans="39:39" ht="16" x14ac:dyDescent="0.2">
      <c r="AM1335"/>
    </row>
    <row r="1336" spans="39:39" ht="16" x14ac:dyDescent="0.2">
      <c r="AM1336"/>
    </row>
    <row r="1337" spans="39:39" ht="16" x14ac:dyDescent="0.2">
      <c r="AM1337"/>
    </row>
    <row r="1338" spans="39:39" ht="16" x14ac:dyDescent="0.2">
      <c r="AM1338"/>
    </row>
    <row r="1339" spans="39:39" ht="16" x14ac:dyDescent="0.2">
      <c r="AM1339"/>
    </row>
    <row r="1340" spans="39:39" ht="16" x14ac:dyDescent="0.2">
      <c r="AM1340"/>
    </row>
    <row r="1341" spans="39:39" ht="16" x14ac:dyDescent="0.2">
      <c r="AM1341"/>
    </row>
    <row r="1342" spans="39:39" ht="16" x14ac:dyDescent="0.2">
      <c r="AM1342"/>
    </row>
    <row r="1343" spans="39:39" ht="16" x14ac:dyDescent="0.2">
      <c r="AM1343"/>
    </row>
    <row r="1344" spans="39:39" ht="16" x14ac:dyDescent="0.2">
      <c r="AM1344"/>
    </row>
    <row r="1345" spans="39:39" ht="16" x14ac:dyDescent="0.2">
      <c r="AM1345"/>
    </row>
    <row r="1346" spans="39:39" ht="16" x14ac:dyDescent="0.2">
      <c r="AM1346"/>
    </row>
    <row r="1347" spans="39:39" ht="16" x14ac:dyDescent="0.2">
      <c r="AM1347"/>
    </row>
    <row r="1348" spans="39:39" ht="16" x14ac:dyDescent="0.2">
      <c r="AM1348"/>
    </row>
    <row r="1349" spans="39:39" ht="16" x14ac:dyDescent="0.2">
      <c r="AM1349"/>
    </row>
    <row r="1350" spans="39:39" ht="16" x14ac:dyDescent="0.2">
      <c r="AM1350"/>
    </row>
    <row r="1351" spans="39:39" ht="16" x14ac:dyDescent="0.2">
      <c r="AM1351"/>
    </row>
    <row r="1352" spans="39:39" ht="16" x14ac:dyDescent="0.2">
      <c r="AM1352"/>
    </row>
    <row r="1353" spans="39:39" ht="16" x14ac:dyDescent="0.2">
      <c r="AM1353"/>
    </row>
    <row r="1354" spans="39:39" ht="16" x14ac:dyDescent="0.2">
      <c r="AM1354"/>
    </row>
    <row r="1355" spans="39:39" ht="16" x14ac:dyDescent="0.2">
      <c r="AM1355"/>
    </row>
    <row r="1356" spans="39:39" ht="16" x14ac:dyDescent="0.2">
      <c r="AM1356"/>
    </row>
    <row r="1357" spans="39:39" ht="16" x14ac:dyDescent="0.2">
      <c r="AM1357"/>
    </row>
    <row r="1358" spans="39:39" ht="16" x14ac:dyDescent="0.2">
      <c r="AM1358"/>
    </row>
    <row r="1359" spans="39:39" ht="16" x14ac:dyDescent="0.2">
      <c r="AM1359"/>
    </row>
    <row r="1360" spans="39:39" ht="16" x14ac:dyDescent="0.2">
      <c r="AM1360"/>
    </row>
    <row r="1361" spans="39:39" ht="16" x14ac:dyDescent="0.2">
      <c r="AM1361"/>
    </row>
    <row r="1362" spans="39:39" ht="16" x14ac:dyDescent="0.2">
      <c r="AM1362"/>
    </row>
    <row r="1363" spans="39:39" ht="16" x14ac:dyDescent="0.2">
      <c r="AM1363"/>
    </row>
    <row r="1364" spans="39:39" ht="16" x14ac:dyDescent="0.2">
      <c r="AM1364"/>
    </row>
    <row r="1365" spans="39:39" ht="16" x14ac:dyDescent="0.2">
      <c r="AM1365"/>
    </row>
    <row r="1366" spans="39:39" ht="16" x14ac:dyDescent="0.2">
      <c r="AM1366"/>
    </row>
    <row r="1367" spans="39:39" ht="16" x14ac:dyDescent="0.2">
      <c r="AM1367"/>
    </row>
    <row r="1368" spans="39:39" ht="16" x14ac:dyDescent="0.2">
      <c r="AM1368"/>
    </row>
    <row r="1369" spans="39:39" ht="16" x14ac:dyDescent="0.2">
      <c r="AM1369"/>
    </row>
    <row r="1370" spans="39:39" ht="16" x14ac:dyDescent="0.2">
      <c r="AM1370"/>
    </row>
    <row r="1371" spans="39:39" ht="16" x14ac:dyDescent="0.2">
      <c r="AM1371"/>
    </row>
    <row r="1372" spans="39:39" ht="16" x14ac:dyDescent="0.2">
      <c r="AM1372"/>
    </row>
    <row r="1373" spans="39:39" thickBot="1" x14ac:dyDescent="0.25">
      <c r="AM1373"/>
    </row>
    <row r="1374" spans="39:39" ht="16" x14ac:dyDescent="0.2"/>
    <row r="1375" spans="39:39" ht="16" x14ac:dyDescent="0.2"/>
    <row r="1376" spans="39:39" ht="16" x14ac:dyDescent="0.2"/>
    <row r="1377" ht="16" x14ac:dyDescent="0.2"/>
    <row r="1378" ht="16" x14ac:dyDescent="0.2"/>
    <row r="1379" ht="16" x14ac:dyDescent="0.2"/>
    <row r="1380" ht="16" x14ac:dyDescent="0.2"/>
    <row r="1381" ht="16" x14ac:dyDescent="0.2"/>
    <row r="1382" ht="16" x14ac:dyDescent="0.2"/>
    <row r="1383" ht="16" x14ac:dyDescent="0.2"/>
    <row r="1384" ht="16" x14ac:dyDescent="0.2"/>
    <row r="1385" ht="16" x14ac:dyDescent="0.2"/>
    <row r="1386" ht="16" x14ac:dyDescent="0.2"/>
    <row r="1387" ht="16" x14ac:dyDescent="0.2"/>
    <row r="1388" ht="16" x14ac:dyDescent="0.2"/>
    <row r="1389" ht="16" x14ac:dyDescent="0.2"/>
    <row r="1390" ht="16" x14ac:dyDescent="0.2"/>
    <row r="1391" ht="16" x14ac:dyDescent="0.2"/>
    <row r="1392" ht="16" x14ac:dyDescent="0.2"/>
    <row r="1393" ht="16" x14ac:dyDescent="0.2"/>
    <row r="1394" ht="16" x14ac:dyDescent="0.2"/>
    <row r="1395" ht="16" x14ac:dyDescent="0.2"/>
    <row r="1396" ht="16" x14ac:dyDescent="0.2"/>
    <row r="1397" ht="16" x14ac:dyDescent="0.2"/>
    <row r="1398" ht="16" x14ac:dyDescent="0.2"/>
    <row r="1399" ht="16" x14ac:dyDescent="0.2"/>
    <row r="1400" ht="16" x14ac:dyDescent="0.2"/>
    <row r="1401" ht="16" x14ac:dyDescent="0.2"/>
    <row r="1402" ht="16" x14ac:dyDescent="0.2"/>
  </sheetData>
  <phoneticPr fontId="3" type="noConversion"/>
  <pageMargins left="0.25" right="0.5" top="0.5" bottom="0.25" header="0" footer="0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5"/>
  <sheetViews>
    <sheetView showRuler="0" topLeftCell="A102" workbookViewId="0">
      <selection activeCell="A109" sqref="A109"/>
    </sheetView>
    <sheetView tabSelected="1" showRuler="0" workbookViewId="1"/>
  </sheetViews>
  <sheetFormatPr baseColWidth="10" defaultRowHeight="16" x14ac:dyDescent="0.2"/>
  <cols>
    <col min="1" max="1" width="47.1640625" customWidth="1"/>
  </cols>
  <sheetData>
    <row r="1" spans="1:1" s="5" customFormat="1" ht="72" customHeight="1" x14ac:dyDescent="0.2">
      <c r="A1" s="29" t="s">
        <v>186</v>
      </c>
    </row>
    <row r="2" spans="1:1" s="5" customFormat="1" ht="72" customHeight="1" x14ac:dyDescent="0.2">
      <c r="A2" s="29" t="s">
        <v>187</v>
      </c>
    </row>
    <row r="3" spans="1:1" s="5" customFormat="1" ht="72" customHeight="1" x14ac:dyDescent="0.2">
      <c r="A3" s="29" t="s">
        <v>188</v>
      </c>
    </row>
    <row r="4" spans="1:1" s="5" customFormat="1" ht="72" customHeight="1" x14ac:dyDescent="0.2">
      <c r="A4" s="29" t="s">
        <v>189</v>
      </c>
    </row>
    <row r="5" spans="1:1" s="5" customFormat="1" ht="72" customHeight="1" x14ac:dyDescent="0.2">
      <c r="A5" s="29" t="s">
        <v>190</v>
      </c>
    </row>
    <row r="6" spans="1:1" s="5" customFormat="1" ht="72" customHeight="1" x14ac:dyDescent="0.2">
      <c r="A6" s="29" t="s">
        <v>191</v>
      </c>
    </row>
    <row r="7" spans="1:1" s="5" customFormat="1" ht="72" customHeight="1" x14ac:dyDescent="0.2">
      <c r="A7" s="29" t="s">
        <v>192</v>
      </c>
    </row>
    <row r="8" spans="1:1" s="5" customFormat="1" ht="72" customHeight="1" x14ac:dyDescent="0.2">
      <c r="A8" s="29" t="s">
        <v>193</v>
      </c>
    </row>
    <row r="9" spans="1:1" s="5" customFormat="1" ht="72" customHeight="1" x14ac:dyDescent="0.2">
      <c r="A9" s="29" t="s">
        <v>194</v>
      </c>
    </row>
    <row r="10" spans="1:1" s="5" customFormat="1" ht="72" customHeight="1" x14ac:dyDescent="0.2">
      <c r="A10" s="29" t="s">
        <v>195</v>
      </c>
    </row>
    <row r="11" spans="1:1" s="5" customFormat="1" ht="72" customHeight="1" x14ac:dyDescent="0.2">
      <c r="A11" s="29" t="s">
        <v>196</v>
      </c>
    </row>
    <row r="12" spans="1:1" s="5" customFormat="1" ht="72" customHeight="1" x14ac:dyDescent="0.2">
      <c r="A12" s="29" t="s">
        <v>197</v>
      </c>
    </row>
    <row r="13" spans="1:1" s="5" customFormat="1" ht="72" customHeight="1" x14ac:dyDescent="0.2">
      <c r="A13" s="29" t="s">
        <v>198</v>
      </c>
    </row>
    <row r="14" spans="1:1" s="5" customFormat="1" ht="72" customHeight="1" x14ac:dyDescent="0.2">
      <c r="A14" s="29" t="s">
        <v>199</v>
      </c>
    </row>
    <row r="15" spans="1:1" s="5" customFormat="1" ht="72" customHeight="1" x14ac:dyDescent="0.2">
      <c r="A15" s="29" t="s">
        <v>200</v>
      </c>
    </row>
    <row r="16" spans="1:1" s="5" customFormat="1" ht="72" customHeight="1" x14ac:dyDescent="0.2">
      <c r="A16" s="29" t="s">
        <v>201</v>
      </c>
    </row>
    <row r="17" spans="1:1" s="5" customFormat="1" ht="72" customHeight="1" x14ac:dyDescent="0.2">
      <c r="A17" s="29" t="s">
        <v>202</v>
      </c>
    </row>
    <row r="18" spans="1:1" s="5" customFormat="1" ht="72" customHeight="1" x14ac:dyDescent="0.2">
      <c r="A18" s="29" t="s">
        <v>203</v>
      </c>
    </row>
    <row r="19" spans="1:1" s="5" customFormat="1" ht="72" customHeight="1" x14ac:dyDescent="0.2">
      <c r="A19" s="29" t="s">
        <v>204</v>
      </c>
    </row>
    <row r="20" spans="1:1" s="5" customFormat="1" ht="72" customHeight="1" x14ac:dyDescent="0.2">
      <c r="A20" s="29" t="s">
        <v>205</v>
      </c>
    </row>
    <row r="21" spans="1:1" s="5" customFormat="1" ht="72" customHeight="1" x14ac:dyDescent="0.2">
      <c r="A21" s="29" t="s">
        <v>206</v>
      </c>
    </row>
    <row r="22" spans="1:1" s="5" customFormat="1" ht="72" customHeight="1" x14ac:dyDescent="0.2">
      <c r="A22" s="29" t="s">
        <v>207</v>
      </c>
    </row>
    <row r="23" spans="1:1" s="5" customFormat="1" ht="72" customHeight="1" x14ac:dyDescent="0.2">
      <c r="A23" s="29" t="s">
        <v>208</v>
      </c>
    </row>
    <row r="24" spans="1:1" s="5" customFormat="1" ht="72" customHeight="1" x14ac:dyDescent="0.2">
      <c r="A24" s="29" t="s">
        <v>209</v>
      </c>
    </row>
    <row r="25" spans="1:1" s="5" customFormat="1" ht="72" customHeight="1" x14ac:dyDescent="0.2">
      <c r="A25" s="29" t="s">
        <v>210</v>
      </c>
    </row>
    <row r="26" spans="1:1" s="5" customFormat="1" ht="72" customHeight="1" x14ac:dyDescent="0.2">
      <c r="A26" s="29" t="s">
        <v>211</v>
      </c>
    </row>
    <row r="27" spans="1:1" s="5" customFormat="1" ht="72" customHeight="1" x14ac:dyDescent="0.2">
      <c r="A27" s="29" t="s">
        <v>212</v>
      </c>
    </row>
    <row r="28" spans="1:1" s="5" customFormat="1" ht="72" customHeight="1" x14ac:dyDescent="0.2">
      <c r="A28" s="29" t="s">
        <v>213</v>
      </c>
    </row>
    <row r="29" spans="1:1" s="5" customFormat="1" ht="72" customHeight="1" x14ac:dyDescent="0.2">
      <c r="A29" s="29" t="s">
        <v>214</v>
      </c>
    </row>
    <row r="30" spans="1:1" s="5" customFormat="1" ht="72" customHeight="1" x14ac:dyDescent="0.2">
      <c r="A30" s="29" t="s">
        <v>215</v>
      </c>
    </row>
    <row r="31" spans="1:1" s="5" customFormat="1" ht="72" customHeight="1" x14ac:dyDescent="0.2">
      <c r="A31" s="29" t="s">
        <v>216</v>
      </c>
    </row>
    <row r="32" spans="1:1" s="5" customFormat="1" ht="72" customHeight="1" x14ac:dyDescent="0.2">
      <c r="A32" s="29" t="s">
        <v>217</v>
      </c>
    </row>
    <row r="33" spans="1:1" s="5" customFormat="1" ht="72" customHeight="1" x14ac:dyDescent="0.2">
      <c r="A33" s="29" t="s">
        <v>218</v>
      </c>
    </row>
    <row r="34" spans="1:1" s="5" customFormat="1" ht="72" customHeight="1" x14ac:dyDescent="0.2">
      <c r="A34" s="29" t="s">
        <v>219</v>
      </c>
    </row>
    <row r="35" spans="1:1" s="5" customFormat="1" ht="72" customHeight="1" x14ac:dyDescent="0.2">
      <c r="A35" s="29" t="s">
        <v>220</v>
      </c>
    </row>
    <row r="36" spans="1:1" s="5" customFormat="1" ht="72" customHeight="1" x14ac:dyDescent="0.2">
      <c r="A36" s="29" t="s">
        <v>221</v>
      </c>
    </row>
    <row r="37" spans="1:1" s="5" customFormat="1" ht="72" customHeight="1" x14ac:dyDescent="0.2">
      <c r="A37" s="29" t="s">
        <v>222</v>
      </c>
    </row>
    <row r="38" spans="1:1" s="5" customFormat="1" ht="72" customHeight="1" x14ac:dyDescent="0.2">
      <c r="A38" s="29" t="s">
        <v>223</v>
      </c>
    </row>
    <row r="39" spans="1:1" s="5" customFormat="1" ht="72" customHeight="1" x14ac:dyDescent="0.2">
      <c r="A39" s="29" t="s">
        <v>224</v>
      </c>
    </row>
    <row r="40" spans="1:1" s="5" customFormat="1" ht="72" customHeight="1" x14ac:dyDescent="0.2">
      <c r="A40" s="29" t="s">
        <v>225</v>
      </c>
    </row>
    <row r="41" spans="1:1" s="5" customFormat="1" ht="72" customHeight="1" x14ac:dyDescent="0.2">
      <c r="A41" s="29" t="s">
        <v>226</v>
      </c>
    </row>
    <row r="42" spans="1:1" s="5" customFormat="1" ht="72" customHeight="1" x14ac:dyDescent="0.2">
      <c r="A42" s="29" t="s">
        <v>227</v>
      </c>
    </row>
    <row r="43" spans="1:1" s="5" customFormat="1" ht="72" customHeight="1" x14ac:dyDescent="0.2">
      <c r="A43" s="29" t="s">
        <v>228</v>
      </c>
    </row>
    <row r="44" spans="1:1" s="5" customFormat="1" ht="72" customHeight="1" x14ac:dyDescent="0.2">
      <c r="A44" s="29" t="s">
        <v>229</v>
      </c>
    </row>
    <row r="45" spans="1:1" s="5" customFormat="1" ht="72" customHeight="1" x14ac:dyDescent="0.2">
      <c r="A45" s="29" t="s">
        <v>230</v>
      </c>
    </row>
    <row r="46" spans="1:1" s="5" customFormat="1" ht="72" customHeight="1" x14ac:dyDescent="0.2">
      <c r="A46" s="29" t="s">
        <v>231</v>
      </c>
    </row>
    <row r="47" spans="1:1" s="5" customFormat="1" ht="72" customHeight="1" x14ac:dyDescent="0.2">
      <c r="A47" s="29" t="s">
        <v>232</v>
      </c>
    </row>
    <row r="48" spans="1:1" s="5" customFormat="1" ht="72" customHeight="1" x14ac:dyDescent="0.2">
      <c r="A48" s="29" t="s">
        <v>233</v>
      </c>
    </row>
    <row r="49" spans="1:1" s="5" customFormat="1" ht="72" customHeight="1" x14ac:dyDescent="0.2">
      <c r="A49" s="29" t="s">
        <v>234</v>
      </c>
    </row>
    <row r="50" spans="1:1" s="5" customFormat="1" ht="72" customHeight="1" x14ac:dyDescent="0.2">
      <c r="A50" s="29" t="s">
        <v>235</v>
      </c>
    </row>
    <row r="51" spans="1:1" s="5" customFormat="1" ht="72" customHeight="1" x14ac:dyDescent="0.2">
      <c r="A51" s="29" t="s">
        <v>236</v>
      </c>
    </row>
    <row r="52" spans="1:1" s="5" customFormat="1" ht="72" customHeight="1" x14ac:dyDescent="0.2">
      <c r="A52" s="29" t="s">
        <v>237</v>
      </c>
    </row>
    <row r="53" spans="1:1" s="5" customFormat="1" ht="72" customHeight="1" x14ac:dyDescent="0.2">
      <c r="A53" s="29" t="s">
        <v>238</v>
      </c>
    </row>
    <row r="54" spans="1:1" s="5" customFormat="1" ht="72" customHeight="1" x14ac:dyDescent="0.2">
      <c r="A54" s="29" t="s">
        <v>239</v>
      </c>
    </row>
    <row r="55" spans="1:1" s="5" customFormat="1" ht="72" customHeight="1" x14ac:dyDescent="0.2">
      <c r="A55" s="29" t="s">
        <v>240</v>
      </c>
    </row>
    <row r="56" spans="1:1" s="5" customFormat="1" ht="72" customHeight="1" x14ac:dyDescent="0.2">
      <c r="A56" s="29" t="s">
        <v>241</v>
      </c>
    </row>
    <row r="57" spans="1:1" s="5" customFormat="1" ht="72" customHeight="1" x14ac:dyDescent="0.2">
      <c r="A57" s="29" t="s">
        <v>242</v>
      </c>
    </row>
    <row r="58" spans="1:1" s="5" customFormat="1" ht="72" customHeight="1" x14ac:dyDescent="0.2">
      <c r="A58" s="29" t="s">
        <v>243</v>
      </c>
    </row>
    <row r="59" spans="1:1" s="5" customFormat="1" ht="72" customHeight="1" x14ac:dyDescent="0.2">
      <c r="A59" s="29" t="s">
        <v>244</v>
      </c>
    </row>
    <row r="60" spans="1:1" s="5" customFormat="1" ht="72" customHeight="1" x14ac:dyDescent="0.2">
      <c r="A60" s="29" t="s">
        <v>245</v>
      </c>
    </row>
    <row r="61" spans="1:1" s="5" customFormat="1" ht="72" customHeight="1" x14ac:dyDescent="0.2">
      <c r="A61" s="29" t="s">
        <v>246</v>
      </c>
    </row>
    <row r="62" spans="1:1" s="5" customFormat="1" ht="72" customHeight="1" x14ac:dyDescent="0.2">
      <c r="A62" s="29" t="s">
        <v>247</v>
      </c>
    </row>
    <row r="63" spans="1:1" s="5" customFormat="1" ht="72" customHeight="1" x14ac:dyDescent="0.2">
      <c r="A63" s="29" t="s">
        <v>248</v>
      </c>
    </row>
    <row r="64" spans="1:1" s="5" customFormat="1" ht="72" customHeight="1" x14ac:dyDescent="0.2">
      <c r="A64" s="29" t="s">
        <v>249</v>
      </c>
    </row>
    <row r="65" spans="1:1" s="5" customFormat="1" ht="72" customHeight="1" x14ac:dyDescent="0.2">
      <c r="A65" s="29" t="s">
        <v>250</v>
      </c>
    </row>
    <row r="66" spans="1:1" s="5" customFormat="1" ht="72" customHeight="1" x14ac:dyDescent="0.2">
      <c r="A66" s="29" t="s">
        <v>251</v>
      </c>
    </row>
    <row r="67" spans="1:1" s="5" customFormat="1" ht="72" customHeight="1" x14ac:dyDescent="0.2">
      <c r="A67" s="29" t="s">
        <v>252</v>
      </c>
    </row>
    <row r="68" spans="1:1" s="5" customFormat="1" ht="72" customHeight="1" x14ac:dyDescent="0.2">
      <c r="A68" s="29" t="s">
        <v>253</v>
      </c>
    </row>
    <row r="69" spans="1:1" s="5" customFormat="1" ht="72" customHeight="1" x14ac:dyDescent="0.2">
      <c r="A69" s="29" t="s">
        <v>254</v>
      </c>
    </row>
    <row r="70" spans="1:1" s="5" customFormat="1" ht="72" customHeight="1" x14ac:dyDescent="0.2">
      <c r="A70" s="29" t="s">
        <v>255</v>
      </c>
    </row>
    <row r="71" spans="1:1" s="5" customFormat="1" ht="72" customHeight="1" x14ac:dyDescent="0.2">
      <c r="A71" s="29" t="s">
        <v>256</v>
      </c>
    </row>
    <row r="72" spans="1:1" s="5" customFormat="1" ht="72" customHeight="1" x14ac:dyDescent="0.2">
      <c r="A72" s="29" t="s">
        <v>257</v>
      </c>
    </row>
    <row r="73" spans="1:1" s="5" customFormat="1" ht="72" customHeight="1" x14ac:dyDescent="0.2">
      <c r="A73" s="29" t="s">
        <v>258</v>
      </c>
    </row>
    <row r="74" spans="1:1" s="5" customFormat="1" ht="72" customHeight="1" x14ac:dyDescent="0.2">
      <c r="A74" s="29" t="s">
        <v>259</v>
      </c>
    </row>
    <row r="75" spans="1:1" s="5" customFormat="1" ht="72" customHeight="1" x14ac:dyDescent="0.2">
      <c r="A75" s="29" t="s">
        <v>260</v>
      </c>
    </row>
    <row r="76" spans="1:1" s="5" customFormat="1" ht="72" customHeight="1" x14ac:dyDescent="0.2">
      <c r="A76" s="29" t="s">
        <v>261</v>
      </c>
    </row>
    <row r="77" spans="1:1" s="5" customFormat="1" ht="72" customHeight="1" x14ac:dyDescent="0.2">
      <c r="A77" s="29" t="s">
        <v>262</v>
      </c>
    </row>
    <row r="78" spans="1:1" s="5" customFormat="1" ht="72" customHeight="1" x14ac:dyDescent="0.2">
      <c r="A78" s="29" t="s">
        <v>263</v>
      </c>
    </row>
    <row r="79" spans="1:1" s="5" customFormat="1" ht="72" customHeight="1" x14ac:dyDescent="0.2">
      <c r="A79" s="29" t="s">
        <v>264</v>
      </c>
    </row>
    <row r="80" spans="1:1" s="5" customFormat="1" ht="72" customHeight="1" x14ac:dyDescent="0.2">
      <c r="A80" s="29" t="s">
        <v>265</v>
      </c>
    </row>
    <row r="81" spans="1:1" s="5" customFormat="1" ht="72" customHeight="1" x14ac:dyDescent="0.2">
      <c r="A81" s="29" t="s">
        <v>266</v>
      </c>
    </row>
    <row r="82" spans="1:1" s="5" customFormat="1" ht="72" customHeight="1" x14ac:dyDescent="0.2">
      <c r="A82" s="29" t="s">
        <v>267</v>
      </c>
    </row>
    <row r="83" spans="1:1" s="5" customFormat="1" ht="72" customHeight="1" x14ac:dyDescent="0.2">
      <c r="A83" s="29" t="s">
        <v>268</v>
      </c>
    </row>
    <row r="84" spans="1:1" s="5" customFormat="1" ht="72" customHeight="1" x14ac:dyDescent="0.2">
      <c r="A84" s="29" t="s">
        <v>269</v>
      </c>
    </row>
    <row r="85" spans="1:1" s="5" customFormat="1" ht="72" customHeight="1" x14ac:dyDescent="0.2">
      <c r="A85" s="29" t="s">
        <v>270</v>
      </c>
    </row>
    <row r="86" spans="1:1" s="5" customFormat="1" ht="72" customHeight="1" x14ac:dyDescent="0.2">
      <c r="A86" s="29" t="s">
        <v>271</v>
      </c>
    </row>
    <row r="87" spans="1:1" s="5" customFormat="1" ht="72" customHeight="1" x14ac:dyDescent="0.2">
      <c r="A87" s="29" t="s">
        <v>272</v>
      </c>
    </row>
    <row r="88" spans="1:1" s="5" customFormat="1" ht="72" customHeight="1" x14ac:dyDescent="0.2">
      <c r="A88" s="29" t="s">
        <v>273</v>
      </c>
    </row>
    <row r="89" spans="1:1" s="5" customFormat="1" ht="72" customHeight="1" x14ac:dyDescent="0.2">
      <c r="A89" s="29" t="s">
        <v>274</v>
      </c>
    </row>
    <row r="90" spans="1:1" s="5" customFormat="1" ht="72" customHeight="1" x14ac:dyDescent="0.2">
      <c r="A90" s="29" t="s">
        <v>275</v>
      </c>
    </row>
    <row r="91" spans="1:1" s="5" customFormat="1" ht="72" customHeight="1" x14ac:dyDescent="0.2">
      <c r="A91" s="29" t="s">
        <v>276</v>
      </c>
    </row>
    <row r="92" spans="1:1" s="5" customFormat="1" ht="72" customHeight="1" x14ac:dyDescent="0.2">
      <c r="A92" s="29" t="s">
        <v>277</v>
      </c>
    </row>
    <row r="93" spans="1:1" s="5" customFormat="1" ht="72" customHeight="1" x14ac:dyDescent="0.2">
      <c r="A93" s="29" t="s">
        <v>278</v>
      </c>
    </row>
    <row r="94" spans="1:1" s="5" customFormat="1" ht="72" customHeight="1" x14ac:dyDescent="0.2">
      <c r="A94" s="29" t="s">
        <v>279</v>
      </c>
    </row>
    <row r="95" spans="1:1" s="5" customFormat="1" ht="72" customHeight="1" x14ac:dyDescent="0.2">
      <c r="A95" s="29" t="s">
        <v>280</v>
      </c>
    </row>
    <row r="96" spans="1:1" s="5" customFormat="1" ht="72" customHeight="1" x14ac:dyDescent="0.2">
      <c r="A96" s="29" t="s">
        <v>281</v>
      </c>
    </row>
    <row r="97" spans="1:1" s="5" customFormat="1" ht="72" customHeight="1" x14ac:dyDescent="0.2">
      <c r="A97" s="29" t="s">
        <v>282</v>
      </c>
    </row>
    <row r="98" spans="1:1" s="5" customFormat="1" ht="72" customHeight="1" x14ac:dyDescent="0.2">
      <c r="A98" s="29" t="s">
        <v>283</v>
      </c>
    </row>
    <row r="99" spans="1:1" s="5" customFormat="1" ht="72" customHeight="1" x14ac:dyDescent="0.2">
      <c r="A99" s="29" t="s">
        <v>284</v>
      </c>
    </row>
    <row r="100" spans="1:1" s="5" customFormat="1" ht="72" customHeight="1" x14ac:dyDescent="0.2">
      <c r="A100" s="29" t="s">
        <v>285</v>
      </c>
    </row>
    <row r="101" spans="1:1" s="5" customFormat="1" ht="72" customHeight="1" x14ac:dyDescent="0.2">
      <c r="A101" s="29" t="s">
        <v>286</v>
      </c>
    </row>
    <row r="102" spans="1:1" s="5" customFormat="1" ht="72" customHeight="1" x14ac:dyDescent="0.2">
      <c r="A102" s="29" t="s">
        <v>287</v>
      </c>
    </row>
    <row r="103" spans="1:1" s="5" customFormat="1" ht="72" customHeight="1" x14ac:dyDescent="0.2">
      <c r="A103" s="29" t="s">
        <v>288</v>
      </c>
    </row>
    <row r="104" spans="1:1" s="5" customFormat="1" ht="72" customHeight="1" x14ac:dyDescent="0.2">
      <c r="A104" s="29" t="s">
        <v>289</v>
      </c>
    </row>
    <row r="105" spans="1:1" s="5" customFormat="1" ht="72" customHeight="1" x14ac:dyDescent="0.2">
      <c r="A105" s="29" t="s">
        <v>290</v>
      </c>
    </row>
    <row r="106" spans="1:1" s="5" customFormat="1" ht="72" customHeight="1" x14ac:dyDescent="0.2">
      <c r="A106" s="29" t="s">
        <v>291</v>
      </c>
    </row>
    <row r="107" spans="1:1" s="5" customFormat="1" ht="72" customHeight="1" x14ac:dyDescent="0.2">
      <c r="A107" s="29" t="s">
        <v>379</v>
      </c>
    </row>
    <row r="108" spans="1:1" s="5" customFormat="1" ht="72" customHeight="1" x14ac:dyDescent="0.2">
      <c r="A108" s="29" t="s">
        <v>377</v>
      </c>
    </row>
    <row r="109" spans="1:1" s="5" customFormat="1" ht="72" customHeight="1" x14ac:dyDescent="0.2">
      <c r="A109" s="29" t="s">
        <v>378</v>
      </c>
    </row>
    <row r="110" spans="1:1" s="5" customFormat="1" ht="72" customHeight="1" x14ac:dyDescent="0.2">
      <c r="A110" s="29" t="s">
        <v>293</v>
      </c>
    </row>
    <row r="111" spans="1:1" s="5" customFormat="1" ht="72" customHeight="1" x14ac:dyDescent="0.2">
      <c r="A111" s="29" t="s">
        <v>294</v>
      </c>
    </row>
    <row r="112" spans="1:1" s="5" customFormat="1" ht="72" customHeight="1" x14ac:dyDescent="0.2">
      <c r="A112" s="29" t="s">
        <v>295</v>
      </c>
    </row>
    <row r="113" spans="1:1" s="5" customFormat="1" ht="72" customHeight="1" x14ac:dyDescent="0.2">
      <c r="A113" s="29" t="s">
        <v>296</v>
      </c>
    </row>
    <row r="114" spans="1:1" s="5" customFormat="1" ht="72" customHeight="1" x14ac:dyDescent="0.2">
      <c r="A114" s="29" t="s">
        <v>297</v>
      </c>
    </row>
    <row r="115" spans="1:1" s="5" customFormat="1" ht="72" customHeight="1" x14ac:dyDescent="0.2">
      <c r="A115" s="29" t="s">
        <v>298</v>
      </c>
    </row>
    <row r="116" spans="1:1" s="5" customFormat="1" ht="72" customHeight="1" x14ac:dyDescent="0.2">
      <c r="A116" s="29" t="s">
        <v>299</v>
      </c>
    </row>
    <row r="117" spans="1:1" s="5" customFormat="1" ht="72" customHeight="1" x14ac:dyDescent="0.2">
      <c r="A117" s="29" t="s">
        <v>300</v>
      </c>
    </row>
    <row r="118" spans="1:1" s="5" customFormat="1" ht="72" customHeight="1" x14ac:dyDescent="0.2">
      <c r="A118" s="29" t="s">
        <v>301</v>
      </c>
    </row>
    <row r="119" spans="1:1" s="5" customFormat="1" ht="72" customHeight="1" x14ac:dyDescent="0.2">
      <c r="A119" s="29" t="s">
        <v>302</v>
      </c>
    </row>
    <row r="120" spans="1:1" s="5" customFormat="1" ht="72" customHeight="1" x14ac:dyDescent="0.2">
      <c r="A120" s="29" t="s">
        <v>303</v>
      </c>
    </row>
    <row r="121" spans="1:1" s="5" customFormat="1" ht="72" customHeight="1" x14ac:dyDescent="0.2">
      <c r="A121" s="29" t="s">
        <v>304</v>
      </c>
    </row>
    <row r="122" spans="1:1" s="5" customFormat="1" ht="72" customHeight="1" x14ac:dyDescent="0.2">
      <c r="A122" s="29" t="s">
        <v>305</v>
      </c>
    </row>
    <row r="123" spans="1:1" s="5" customFormat="1" ht="72" customHeight="1" x14ac:dyDescent="0.2">
      <c r="A123" s="29" t="s">
        <v>306</v>
      </c>
    </row>
    <row r="124" spans="1:1" s="5" customFormat="1" ht="72" customHeight="1" x14ac:dyDescent="0.2">
      <c r="A124" s="29" t="s">
        <v>307</v>
      </c>
    </row>
    <row r="125" spans="1:1" s="5" customFormat="1" ht="72" customHeight="1" x14ac:dyDescent="0.2">
      <c r="A125" s="29" t="s">
        <v>308</v>
      </c>
    </row>
    <row r="126" spans="1:1" s="5" customFormat="1" ht="72" customHeight="1" x14ac:dyDescent="0.2">
      <c r="A126" s="29" t="s">
        <v>309</v>
      </c>
    </row>
    <row r="127" spans="1:1" s="5" customFormat="1" ht="72" customHeight="1" x14ac:dyDescent="0.2">
      <c r="A127" s="29" t="s">
        <v>310</v>
      </c>
    </row>
    <row r="128" spans="1:1" s="5" customFormat="1" ht="72" customHeight="1" x14ac:dyDescent="0.2">
      <c r="A128" s="29" t="s">
        <v>311</v>
      </c>
    </row>
    <row r="129" spans="1:1" s="5" customFormat="1" ht="72" customHeight="1" x14ac:dyDescent="0.2">
      <c r="A129" s="29" t="s">
        <v>312</v>
      </c>
    </row>
    <row r="130" spans="1:1" s="5" customFormat="1" ht="72" customHeight="1" x14ac:dyDescent="0.2">
      <c r="A130" s="29" t="s">
        <v>313</v>
      </c>
    </row>
    <row r="131" spans="1:1" s="5" customFormat="1" ht="72" customHeight="1" x14ac:dyDescent="0.2">
      <c r="A131" s="29" t="s">
        <v>314</v>
      </c>
    </row>
    <row r="132" spans="1:1" s="5" customFormat="1" ht="72" customHeight="1" x14ac:dyDescent="0.2">
      <c r="A132" s="29" t="s">
        <v>315</v>
      </c>
    </row>
    <row r="133" spans="1:1" s="5" customFormat="1" ht="72" customHeight="1" x14ac:dyDescent="0.2">
      <c r="A133" s="29" t="s">
        <v>316</v>
      </c>
    </row>
    <row r="134" spans="1:1" s="5" customFormat="1" ht="72" customHeight="1" x14ac:dyDescent="0.2">
      <c r="A134" s="29" t="s">
        <v>317</v>
      </c>
    </row>
    <row r="135" spans="1:1" s="5" customFormat="1" ht="72" customHeight="1" x14ac:dyDescent="0.2">
      <c r="A135" s="29" t="s">
        <v>318</v>
      </c>
    </row>
    <row r="136" spans="1:1" s="5" customFormat="1" ht="72" customHeight="1" x14ac:dyDescent="0.2">
      <c r="A136" s="29" t="s">
        <v>319</v>
      </c>
    </row>
    <row r="137" spans="1:1" s="5" customFormat="1" ht="72" customHeight="1" x14ac:dyDescent="0.2">
      <c r="A137" s="29" t="s">
        <v>320</v>
      </c>
    </row>
    <row r="138" spans="1:1" s="5" customFormat="1" ht="72" customHeight="1" x14ac:dyDescent="0.2">
      <c r="A138" s="29" t="s">
        <v>321</v>
      </c>
    </row>
    <row r="139" spans="1:1" s="5" customFormat="1" ht="72" customHeight="1" x14ac:dyDescent="0.2">
      <c r="A139" s="29" t="s">
        <v>322</v>
      </c>
    </row>
    <row r="140" spans="1:1" s="5" customFormat="1" ht="72" customHeight="1" x14ac:dyDescent="0.2">
      <c r="A140" s="29" t="s">
        <v>323</v>
      </c>
    </row>
    <row r="141" spans="1:1" s="5" customFormat="1" ht="72" customHeight="1" x14ac:dyDescent="0.2">
      <c r="A141" s="29" t="s">
        <v>324</v>
      </c>
    </row>
    <row r="142" spans="1:1" s="5" customFormat="1" ht="72" customHeight="1" x14ac:dyDescent="0.2">
      <c r="A142" s="29" t="s">
        <v>325</v>
      </c>
    </row>
    <row r="143" spans="1:1" s="5" customFormat="1" ht="72" customHeight="1" x14ac:dyDescent="0.2">
      <c r="A143" s="29" t="s">
        <v>326</v>
      </c>
    </row>
    <row r="144" spans="1:1" s="5" customFormat="1" ht="72" customHeight="1" x14ac:dyDescent="0.2">
      <c r="A144" s="29" t="s">
        <v>327</v>
      </c>
    </row>
    <row r="145" spans="1:1" s="5" customFormat="1" ht="72" customHeight="1" x14ac:dyDescent="0.2">
      <c r="A145" s="29" t="s">
        <v>328</v>
      </c>
    </row>
    <row r="146" spans="1:1" s="5" customFormat="1" ht="72" customHeight="1" x14ac:dyDescent="0.2">
      <c r="A146" s="29" t="s">
        <v>329</v>
      </c>
    </row>
    <row r="147" spans="1:1" s="5" customFormat="1" ht="72" customHeight="1" x14ac:dyDescent="0.2">
      <c r="A147" s="29" t="s">
        <v>330</v>
      </c>
    </row>
    <row r="148" spans="1:1" s="5" customFormat="1" ht="72" customHeight="1" x14ac:dyDescent="0.2">
      <c r="A148" s="29" t="s">
        <v>331</v>
      </c>
    </row>
    <row r="149" spans="1:1" s="5" customFormat="1" ht="72" customHeight="1" x14ac:dyDescent="0.2">
      <c r="A149" s="29" t="s">
        <v>332</v>
      </c>
    </row>
    <row r="150" spans="1:1" s="5" customFormat="1" ht="72" customHeight="1" x14ac:dyDescent="0.2">
      <c r="A150" s="29" t="s">
        <v>333</v>
      </c>
    </row>
    <row r="151" spans="1:1" s="5" customFormat="1" ht="72" customHeight="1" x14ac:dyDescent="0.2">
      <c r="A151" s="29" t="s">
        <v>334</v>
      </c>
    </row>
    <row r="152" spans="1:1" s="5" customFormat="1" ht="72" customHeight="1" x14ac:dyDescent="0.2">
      <c r="A152" s="29" t="s">
        <v>335</v>
      </c>
    </row>
    <row r="153" spans="1:1" s="5" customFormat="1" ht="72" customHeight="1" x14ac:dyDescent="0.2">
      <c r="A153" s="29" t="s">
        <v>336</v>
      </c>
    </row>
    <row r="154" spans="1:1" s="5" customFormat="1" ht="72" customHeight="1" x14ac:dyDescent="0.2">
      <c r="A154" s="29" t="s">
        <v>337</v>
      </c>
    </row>
    <row r="155" spans="1:1" s="5" customFormat="1" ht="72" customHeight="1" x14ac:dyDescent="0.2">
      <c r="A155" s="29" t="s">
        <v>338</v>
      </c>
    </row>
    <row r="156" spans="1:1" s="5" customFormat="1" ht="72" customHeight="1" x14ac:dyDescent="0.2">
      <c r="A156" s="29" t="s">
        <v>339</v>
      </c>
    </row>
    <row r="157" spans="1:1" s="5" customFormat="1" ht="72" customHeight="1" x14ac:dyDescent="0.2">
      <c r="A157" s="29" t="s">
        <v>340</v>
      </c>
    </row>
    <row r="158" spans="1:1" s="5" customFormat="1" ht="72" customHeight="1" x14ac:dyDescent="0.2">
      <c r="A158" s="29" t="s">
        <v>341</v>
      </c>
    </row>
    <row r="159" spans="1:1" s="5" customFormat="1" ht="72" customHeight="1" x14ac:dyDescent="0.2">
      <c r="A159" s="29" t="s">
        <v>342</v>
      </c>
    </row>
    <row r="160" spans="1:1" s="5" customFormat="1" ht="72" customHeight="1" x14ac:dyDescent="0.2">
      <c r="A160" s="29" t="s">
        <v>343</v>
      </c>
    </row>
    <row r="161" spans="1:1" s="5" customFormat="1" ht="72" customHeight="1" x14ac:dyDescent="0.2">
      <c r="A161" s="29" t="s">
        <v>344</v>
      </c>
    </row>
    <row r="162" spans="1:1" s="5" customFormat="1" ht="72" customHeight="1" x14ac:dyDescent="0.2">
      <c r="A162" s="29" t="s">
        <v>345</v>
      </c>
    </row>
    <row r="163" spans="1:1" s="5" customFormat="1" ht="72" customHeight="1" x14ac:dyDescent="0.2">
      <c r="A163" s="29" t="s">
        <v>346</v>
      </c>
    </row>
    <row r="164" spans="1:1" s="5" customFormat="1" ht="72" customHeight="1" x14ac:dyDescent="0.2">
      <c r="A164" s="29" t="s">
        <v>347</v>
      </c>
    </row>
    <row r="165" spans="1:1" s="5" customFormat="1" ht="72" customHeight="1" x14ac:dyDescent="0.2">
      <c r="A165" s="29" t="s">
        <v>348</v>
      </c>
    </row>
    <row r="166" spans="1:1" s="5" customFormat="1" ht="72" customHeight="1" x14ac:dyDescent="0.2">
      <c r="A166" s="29" t="s">
        <v>349</v>
      </c>
    </row>
    <row r="167" spans="1:1" s="5" customFormat="1" ht="72" customHeight="1" x14ac:dyDescent="0.2">
      <c r="A167" s="29" t="s">
        <v>350</v>
      </c>
    </row>
    <row r="168" spans="1:1" s="5" customFormat="1" ht="72" customHeight="1" x14ac:dyDescent="0.2">
      <c r="A168" s="29" t="s">
        <v>351</v>
      </c>
    </row>
    <row r="169" spans="1:1" s="5" customFormat="1" ht="72" customHeight="1" x14ac:dyDescent="0.2">
      <c r="A169" s="29" t="s">
        <v>352</v>
      </c>
    </row>
    <row r="170" spans="1:1" s="5" customFormat="1" ht="72" customHeight="1" x14ac:dyDescent="0.2">
      <c r="A170" s="29" t="s">
        <v>353</v>
      </c>
    </row>
    <row r="171" spans="1:1" s="5" customFormat="1" ht="72" customHeight="1" x14ac:dyDescent="0.2">
      <c r="A171" s="29" t="s">
        <v>354</v>
      </c>
    </row>
    <row r="172" spans="1:1" s="5" customFormat="1" ht="72" customHeight="1" x14ac:dyDescent="0.2">
      <c r="A172" s="29" t="s">
        <v>355</v>
      </c>
    </row>
    <row r="173" spans="1:1" s="5" customFormat="1" ht="72" customHeight="1" x14ac:dyDescent="0.2">
      <c r="A173" s="29" t="s">
        <v>356</v>
      </c>
    </row>
    <row r="174" spans="1:1" s="5" customFormat="1" ht="72" customHeight="1" x14ac:dyDescent="0.2">
      <c r="A174" s="29" t="s">
        <v>357</v>
      </c>
    </row>
    <row r="175" spans="1:1" s="5" customFormat="1" ht="72" customHeight="1" x14ac:dyDescent="0.2">
      <c r="A175" s="29" t="s">
        <v>358</v>
      </c>
    </row>
    <row r="176" spans="1:1" s="5" customFormat="1" ht="72" customHeight="1" x14ac:dyDescent="0.2">
      <c r="A176" s="29" t="s">
        <v>359</v>
      </c>
    </row>
    <row r="177" spans="1:1" s="5" customFormat="1" ht="72" customHeight="1" x14ac:dyDescent="0.2">
      <c r="A177" s="29" t="s">
        <v>360</v>
      </c>
    </row>
    <row r="178" spans="1:1" s="5" customFormat="1" ht="72" customHeight="1" x14ac:dyDescent="0.2">
      <c r="A178" s="29" t="s">
        <v>361</v>
      </c>
    </row>
    <row r="179" spans="1:1" s="5" customFormat="1" ht="72" customHeight="1" x14ac:dyDescent="0.2">
      <c r="A179" s="29" t="s">
        <v>362</v>
      </c>
    </row>
    <row r="180" spans="1:1" s="5" customFormat="1" ht="72" customHeight="1" x14ac:dyDescent="0.2">
      <c r="A180" s="29" t="s">
        <v>363</v>
      </c>
    </row>
    <row r="181" spans="1:1" s="5" customFormat="1" ht="72" customHeight="1" x14ac:dyDescent="0.2">
      <c r="A181" s="29" t="s">
        <v>364</v>
      </c>
    </row>
    <row r="182" spans="1:1" s="5" customFormat="1" ht="72" customHeight="1" x14ac:dyDescent="0.2">
      <c r="A182" s="29" t="s">
        <v>365</v>
      </c>
    </row>
    <row r="183" spans="1:1" s="5" customFormat="1" ht="72" customHeight="1" x14ac:dyDescent="0.2">
      <c r="A183" s="29" t="s">
        <v>366</v>
      </c>
    </row>
    <row r="184" spans="1:1" s="5" customFormat="1" ht="72" customHeight="1" x14ac:dyDescent="0.2">
      <c r="A184" s="29" t="s">
        <v>367</v>
      </c>
    </row>
    <row r="185" spans="1:1" s="5" customFormat="1" ht="72" customHeight="1" x14ac:dyDescent="0.2">
      <c r="A185" s="29" t="s">
        <v>368</v>
      </c>
    </row>
  </sheetData>
  <phoneticPr fontId="3" type="noConversion"/>
  <pageMargins left="0.25" right="0.25" top="0.5" bottom="0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5"/>
  <sheetViews>
    <sheetView showRuler="0" topLeftCell="A110" workbookViewId="0">
      <selection activeCell="A117" sqref="A117"/>
    </sheetView>
    <sheetView showRuler="0" workbookViewId="1"/>
  </sheetViews>
  <sheetFormatPr baseColWidth="10" defaultRowHeight="16" x14ac:dyDescent="0.2"/>
  <cols>
    <col min="1" max="1" width="47.1640625" customWidth="1"/>
  </cols>
  <sheetData>
    <row r="1" spans="1:1" s="5" customFormat="1" ht="72" customHeight="1" x14ac:dyDescent="0.2">
      <c r="A1" s="29" t="s">
        <v>201</v>
      </c>
    </row>
    <row r="2" spans="1:1" s="5" customFormat="1" ht="72" customHeight="1" x14ac:dyDescent="0.2">
      <c r="A2" s="29" t="s">
        <v>202</v>
      </c>
    </row>
    <row r="3" spans="1:1" s="5" customFormat="1" ht="72" customHeight="1" x14ac:dyDescent="0.2">
      <c r="A3" s="29" t="s">
        <v>203</v>
      </c>
    </row>
    <row r="4" spans="1:1" s="5" customFormat="1" ht="72" customHeight="1" x14ac:dyDescent="0.2">
      <c r="A4" s="29" t="s">
        <v>204</v>
      </c>
    </row>
    <row r="5" spans="1:1" s="5" customFormat="1" ht="72" customHeight="1" x14ac:dyDescent="0.2">
      <c r="A5" s="29" t="s">
        <v>205</v>
      </c>
    </row>
    <row r="6" spans="1:1" s="5" customFormat="1" ht="72" customHeight="1" x14ac:dyDescent="0.2">
      <c r="A6" s="29" t="s">
        <v>200</v>
      </c>
    </row>
    <row r="7" spans="1:1" s="5" customFormat="1" ht="72" customHeight="1" x14ac:dyDescent="0.2">
      <c r="A7" s="29" t="s">
        <v>249</v>
      </c>
    </row>
    <row r="8" spans="1:1" s="5" customFormat="1" ht="72" customHeight="1" x14ac:dyDescent="0.2">
      <c r="A8" s="29" t="s">
        <v>250</v>
      </c>
    </row>
    <row r="9" spans="1:1" s="5" customFormat="1" ht="72" customHeight="1" x14ac:dyDescent="0.2">
      <c r="A9" s="29" t="s">
        <v>251</v>
      </c>
    </row>
    <row r="10" spans="1:1" s="5" customFormat="1" ht="72" customHeight="1" x14ac:dyDescent="0.2">
      <c r="A10" s="29" t="s">
        <v>252</v>
      </c>
    </row>
    <row r="11" spans="1:1" s="5" customFormat="1" ht="72" customHeight="1" x14ac:dyDescent="0.2">
      <c r="A11" s="29" t="s">
        <v>248</v>
      </c>
    </row>
    <row r="12" spans="1:1" s="5" customFormat="1" ht="72" customHeight="1" x14ac:dyDescent="0.2">
      <c r="A12" s="29" t="s">
        <v>253</v>
      </c>
    </row>
    <row r="13" spans="1:1" s="5" customFormat="1" ht="72" customHeight="1" x14ac:dyDescent="0.2">
      <c r="A13" s="29" t="s">
        <v>254</v>
      </c>
    </row>
    <row r="14" spans="1:1" s="5" customFormat="1" ht="72" customHeight="1" x14ac:dyDescent="0.2">
      <c r="A14" s="29" t="s">
        <v>207</v>
      </c>
    </row>
    <row r="15" spans="1:1" s="5" customFormat="1" ht="72" customHeight="1" x14ac:dyDescent="0.2">
      <c r="A15" s="29" t="s">
        <v>271</v>
      </c>
    </row>
    <row r="16" spans="1:1" s="5" customFormat="1" ht="72" customHeight="1" x14ac:dyDescent="0.2">
      <c r="A16" s="29" t="s">
        <v>272</v>
      </c>
    </row>
    <row r="17" spans="1:1" s="5" customFormat="1" ht="72" customHeight="1" x14ac:dyDescent="0.2">
      <c r="A17" s="29" t="s">
        <v>273</v>
      </c>
    </row>
    <row r="18" spans="1:1" s="5" customFormat="1" ht="72" customHeight="1" x14ac:dyDescent="0.2">
      <c r="A18" s="29" t="s">
        <v>274</v>
      </c>
    </row>
    <row r="19" spans="1:1" s="5" customFormat="1" ht="72" customHeight="1" x14ac:dyDescent="0.2">
      <c r="A19" s="29" t="s">
        <v>275</v>
      </c>
    </row>
    <row r="20" spans="1:1" s="5" customFormat="1" ht="72" customHeight="1" x14ac:dyDescent="0.2">
      <c r="A20" s="29" t="s">
        <v>280</v>
      </c>
    </row>
    <row r="21" spans="1:1" s="5" customFormat="1" ht="72" customHeight="1" x14ac:dyDescent="0.2">
      <c r="A21" s="29" t="s">
        <v>281</v>
      </c>
    </row>
    <row r="22" spans="1:1" s="5" customFormat="1" ht="72" customHeight="1" x14ac:dyDescent="0.2">
      <c r="A22" s="29" t="s">
        <v>282</v>
      </c>
    </row>
    <row r="23" spans="1:1" s="5" customFormat="1" ht="72" customHeight="1" x14ac:dyDescent="0.2">
      <c r="A23" s="29" t="s">
        <v>283</v>
      </c>
    </row>
    <row r="24" spans="1:1" s="5" customFormat="1" ht="72" customHeight="1" x14ac:dyDescent="0.2">
      <c r="A24" s="29" t="s">
        <v>284</v>
      </c>
    </row>
    <row r="25" spans="1:1" s="5" customFormat="1" ht="72" customHeight="1" x14ac:dyDescent="0.2">
      <c r="A25" s="29" t="s">
        <v>276</v>
      </c>
    </row>
    <row r="26" spans="1:1" s="5" customFormat="1" ht="72" customHeight="1" x14ac:dyDescent="0.2">
      <c r="A26" s="29" t="s">
        <v>277</v>
      </c>
    </row>
    <row r="27" spans="1:1" s="5" customFormat="1" ht="72" customHeight="1" x14ac:dyDescent="0.2">
      <c r="A27" s="29" t="s">
        <v>243</v>
      </c>
    </row>
    <row r="28" spans="1:1" s="5" customFormat="1" ht="72" customHeight="1" x14ac:dyDescent="0.2">
      <c r="A28" s="29" t="s">
        <v>244</v>
      </c>
    </row>
    <row r="29" spans="1:1" s="5" customFormat="1" ht="72" customHeight="1" x14ac:dyDescent="0.2">
      <c r="A29" s="29" t="s">
        <v>245</v>
      </c>
    </row>
    <row r="30" spans="1:1" s="5" customFormat="1" ht="72" customHeight="1" x14ac:dyDescent="0.2">
      <c r="A30" s="29" t="s">
        <v>246</v>
      </c>
    </row>
    <row r="31" spans="1:1" s="5" customFormat="1" ht="72" customHeight="1" x14ac:dyDescent="0.2">
      <c r="A31" s="29" t="s">
        <v>247</v>
      </c>
    </row>
    <row r="32" spans="1:1" s="5" customFormat="1" ht="72" customHeight="1" x14ac:dyDescent="0.2">
      <c r="A32" s="29" t="s">
        <v>322</v>
      </c>
    </row>
    <row r="33" spans="1:1" s="5" customFormat="1" ht="72" customHeight="1" x14ac:dyDescent="0.2">
      <c r="A33" s="29" t="s">
        <v>323</v>
      </c>
    </row>
    <row r="34" spans="1:1" s="5" customFormat="1" ht="72" customHeight="1" x14ac:dyDescent="0.2">
      <c r="A34" s="29" t="s">
        <v>324</v>
      </c>
    </row>
    <row r="35" spans="1:1" s="5" customFormat="1" ht="72" customHeight="1" x14ac:dyDescent="0.2">
      <c r="A35" s="29" t="s">
        <v>325</v>
      </c>
    </row>
    <row r="36" spans="1:1" s="5" customFormat="1" ht="72" customHeight="1" x14ac:dyDescent="0.2">
      <c r="A36" s="29" t="s">
        <v>326</v>
      </c>
    </row>
    <row r="37" spans="1:1" s="5" customFormat="1" ht="72" customHeight="1" x14ac:dyDescent="0.2">
      <c r="A37" s="29" t="s">
        <v>327</v>
      </c>
    </row>
    <row r="38" spans="1:1" s="5" customFormat="1" ht="72" customHeight="1" x14ac:dyDescent="0.2">
      <c r="A38" s="29" t="s">
        <v>332</v>
      </c>
    </row>
    <row r="39" spans="1:1" s="5" customFormat="1" ht="72" customHeight="1" x14ac:dyDescent="0.2">
      <c r="A39" s="29" t="s">
        <v>333</v>
      </c>
    </row>
    <row r="40" spans="1:1" s="5" customFormat="1" ht="72" customHeight="1" x14ac:dyDescent="0.2">
      <c r="A40" s="29" t="s">
        <v>334</v>
      </c>
    </row>
    <row r="41" spans="1:1" s="5" customFormat="1" ht="72" customHeight="1" x14ac:dyDescent="0.2">
      <c r="A41" s="29" t="s">
        <v>335</v>
      </c>
    </row>
    <row r="42" spans="1:1" s="5" customFormat="1" ht="72" customHeight="1" x14ac:dyDescent="0.2">
      <c r="A42" s="29" t="s">
        <v>336</v>
      </c>
    </row>
    <row r="43" spans="1:1" s="5" customFormat="1" ht="72" customHeight="1" x14ac:dyDescent="0.2">
      <c r="A43" s="29" t="s">
        <v>337</v>
      </c>
    </row>
    <row r="44" spans="1:1" s="5" customFormat="1" ht="72" customHeight="1" x14ac:dyDescent="0.2">
      <c r="A44" s="29" t="s">
        <v>338</v>
      </c>
    </row>
    <row r="45" spans="1:1" s="5" customFormat="1" ht="72" customHeight="1" x14ac:dyDescent="0.2">
      <c r="A45" s="29" t="s">
        <v>339</v>
      </c>
    </row>
    <row r="46" spans="1:1" s="5" customFormat="1" ht="72" customHeight="1" x14ac:dyDescent="0.2">
      <c r="A46" s="29" t="s">
        <v>340</v>
      </c>
    </row>
    <row r="47" spans="1:1" s="5" customFormat="1" ht="72" customHeight="1" x14ac:dyDescent="0.2">
      <c r="A47" s="29" t="s">
        <v>341</v>
      </c>
    </row>
    <row r="48" spans="1:1" s="5" customFormat="1" ht="72" customHeight="1" x14ac:dyDescent="0.2">
      <c r="A48" s="29" t="s">
        <v>342</v>
      </c>
    </row>
    <row r="49" spans="1:1" s="5" customFormat="1" ht="72" customHeight="1" x14ac:dyDescent="0.2">
      <c r="A49" s="29" t="s">
        <v>343</v>
      </c>
    </row>
    <row r="50" spans="1:1" s="5" customFormat="1" ht="72" customHeight="1" x14ac:dyDescent="0.2">
      <c r="A50" s="29" t="s">
        <v>261</v>
      </c>
    </row>
    <row r="51" spans="1:1" s="5" customFormat="1" ht="72" customHeight="1" x14ac:dyDescent="0.2">
      <c r="A51" s="29" t="s">
        <v>344</v>
      </c>
    </row>
    <row r="52" spans="1:1" s="5" customFormat="1" ht="72" customHeight="1" x14ac:dyDescent="0.2">
      <c r="A52" s="29" t="s">
        <v>346</v>
      </c>
    </row>
    <row r="53" spans="1:1" s="5" customFormat="1" ht="72" customHeight="1" x14ac:dyDescent="0.2">
      <c r="A53" s="29" t="s">
        <v>257</v>
      </c>
    </row>
    <row r="54" spans="1:1" s="5" customFormat="1" ht="72" customHeight="1" x14ac:dyDescent="0.2">
      <c r="A54" s="29" t="s">
        <v>258</v>
      </c>
    </row>
    <row r="55" spans="1:1" s="5" customFormat="1" ht="72" customHeight="1" x14ac:dyDescent="0.2">
      <c r="A55" s="29" t="s">
        <v>264</v>
      </c>
    </row>
    <row r="56" spans="1:1" s="5" customFormat="1" ht="72" customHeight="1" x14ac:dyDescent="0.2">
      <c r="A56" s="29" t="s">
        <v>265</v>
      </c>
    </row>
    <row r="57" spans="1:1" s="5" customFormat="1" ht="72" customHeight="1" x14ac:dyDescent="0.2">
      <c r="A57" s="29" t="s">
        <v>259</v>
      </c>
    </row>
    <row r="58" spans="1:1" s="5" customFormat="1" ht="72" customHeight="1" x14ac:dyDescent="0.2">
      <c r="A58" s="29" t="s">
        <v>260</v>
      </c>
    </row>
    <row r="59" spans="1:1" s="5" customFormat="1" ht="72" customHeight="1" x14ac:dyDescent="0.2">
      <c r="A59" s="29" t="s">
        <v>210</v>
      </c>
    </row>
    <row r="60" spans="1:1" s="5" customFormat="1" ht="72" customHeight="1" x14ac:dyDescent="0.2">
      <c r="A60" s="29" t="s">
        <v>211</v>
      </c>
    </row>
    <row r="61" spans="1:1" s="5" customFormat="1" ht="72" customHeight="1" x14ac:dyDescent="0.2">
      <c r="A61" s="29" t="s">
        <v>262</v>
      </c>
    </row>
    <row r="62" spans="1:1" s="5" customFormat="1" ht="72" customHeight="1" x14ac:dyDescent="0.2">
      <c r="A62" s="29" t="s">
        <v>263</v>
      </c>
    </row>
    <row r="63" spans="1:1" s="5" customFormat="1" ht="72" customHeight="1" x14ac:dyDescent="0.2">
      <c r="A63" s="29" t="s">
        <v>351</v>
      </c>
    </row>
    <row r="64" spans="1:1" s="5" customFormat="1" ht="72" customHeight="1" x14ac:dyDescent="0.2">
      <c r="A64" s="29" t="s">
        <v>352</v>
      </c>
    </row>
    <row r="65" spans="1:1" s="5" customFormat="1" ht="72" customHeight="1" x14ac:dyDescent="0.2">
      <c r="A65" s="29" t="s">
        <v>353</v>
      </c>
    </row>
    <row r="66" spans="1:1" s="5" customFormat="1" ht="72" customHeight="1" x14ac:dyDescent="0.2">
      <c r="A66" s="29" t="s">
        <v>256</v>
      </c>
    </row>
    <row r="67" spans="1:1" s="5" customFormat="1" ht="72" customHeight="1" x14ac:dyDescent="0.2">
      <c r="A67" s="29" t="s">
        <v>328</v>
      </c>
    </row>
    <row r="68" spans="1:1" s="5" customFormat="1" ht="72" customHeight="1" x14ac:dyDescent="0.2">
      <c r="A68" s="29" t="s">
        <v>329</v>
      </c>
    </row>
    <row r="69" spans="1:1" s="5" customFormat="1" ht="72" customHeight="1" x14ac:dyDescent="0.2">
      <c r="A69" s="29" t="s">
        <v>330</v>
      </c>
    </row>
    <row r="70" spans="1:1" s="5" customFormat="1" ht="72" customHeight="1" x14ac:dyDescent="0.2">
      <c r="A70" s="29" t="s">
        <v>309</v>
      </c>
    </row>
    <row r="71" spans="1:1" s="5" customFormat="1" ht="72" customHeight="1" x14ac:dyDescent="0.2">
      <c r="A71" s="29" t="s">
        <v>285</v>
      </c>
    </row>
    <row r="72" spans="1:1" s="5" customFormat="1" ht="72" customHeight="1" x14ac:dyDescent="0.2">
      <c r="A72" s="29" t="s">
        <v>286</v>
      </c>
    </row>
    <row r="73" spans="1:1" s="5" customFormat="1" ht="72" customHeight="1" x14ac:dyDescent="0.2">
      <c r="A73" s="29" t="s">
        <v>266</v>
      </c>
    </row>
    <row r="74" spans="1:1" s="5" customFormat="1" ht="72" customHeight="1" x14ac:dyDescent="0.2">
      <c r="A74" s="29" t="s">
        <v>267</v>
      </c>
    </row>
    <row r="75" spans="1:1" s="5" customFormat="1" ht="72" customHeight="1" x14ac:dyDescent="0.2">
      <c r="A75" s="29" t="s">
        <v>268</v>
      </c>
    </row>
    <row r="76" spans="1:1" s="5" customFormat="1" ht="72" customHeight="1" x14ac:dyDescent="0.2">
      <c r="A76" s="29" t="s">
        <v>269</v>
      </c>
    </row>
    <row r="77" spans="1:1" s="5" customFormat="1" ht="72" customHeight="1" x14ac:dyDescent="0.2">
      <c r="A77" s="29" t="s">
        <v>289</v>
      </c>
    </row>
    <row r="78" spans="1:1" s="5" customFormat="1" ht="72" customHeight="1" x14ac:dyDescent="0.2">
      <c r="A78" s="29" t="s">
        <v>290</v>
      </c>
    </row>
    <row r="79" spans="1:1" s="5" customFormat="1" ht="72" customHeight="1" x14ac:dyDescent="0.2">
      <c r="A79" s="29" t="s">
        <v>288</v>
      </c>
    </row>
    <row r="80" spans="1:1" s="5" customFormat="1" ht="72" customHeight="1" x14ac:dyDescent="0.2">
      <c r="A80" s="29" t="s">
        <v>278</v>
      </c>
    </row>
    <row r="81" spans="1:1" s="5" customFormat="1" ht="72" customHeight="1" x14ac:dyDescent="0.2">
      <c r="A81" s="29" t="s">
        <v>279</v>
      </c>
    </row>
    <row r="82" spans="1:1" s="5" customFormat="1" ht="72" customHeight="1" x14ac:dyDescent="0.2">
      <c r="A82" s="29" t="s">
        <v>345</v>
      </c>
    </row>
    <row r="83" spans="1:1" s="5" customFormat="1" ht="72" customHeight="1" x14ac:dyDescent="0.2">
      <c r="A83" s="29" t="s">
        <v>242</v>
      </c>
    </row>
    <row r="84" spans="1:1" s="5" customFormat="1" ht="72" customHeight="1" x14ac:dyDescent="0.2">
      <c r="A84" s="29" t="s">
        <v>208</v>
      </c>
    </row>
    <row r="85" spans="1:1" s="5" customFormat="1" ht="72" customHeight="1" x14ac:dyDescent="0.2">
      <c r="A85" s="29" t="s">
        <v>209</v>
      </c>
    </row>
    <row r="86" spans="1:1" s="5" customFormat="1" ht="72" customHeight="1" x14ac:dyDescent="0.2">
      <c r="A86" s="29" t="s">
        <v>255</v>
      </c>
    </row>
    <row r="87" spans="1:1" s="5" customFormat="1" ht="72" customHeight="1" x14ac:dyDescent="0.2">
      <c r="A87" s="29" t="s">
        <v>307</v>
      </c>
    </row>
    <row r="88" spans="1:1" s="5" customFormat="1" ht="72" customHeight="1" x14ac:dyDescent="0.2">
      <c r="A88" s="29" t="s">
        <v>308</v>
      </c>
    </row>
    <row r="89" spans="1:1" s="5" customFormat="1" ht="72" customHeight="1" x14ac:dyDescent="0.2">
      <c r="A89" s="29" t="s">
        <v>206</v>
      </c>
    </row>
    <row r="90" spans="1:1" s="5" customFormat="1" ht="72" customHeight="1" x14ac:dyDescent="0.2">
      <c r="A90" s="29" t="s">
        <v>297</v>
      </c>
    </row>
    <row r="91" spans="1:1" s="5" customFormat="1" ht="72" customHeight="1" x14ac:dyDescent="0.2">
      <c r="A91" s="29" t="s">
        <v>298</v>
      </c>
    </row>
    <row r="92" spans="1:1" s="5" customFormat="1" ht="72" customHeight="1" x14ac:dyDescent="0.2">
      <c r="A92" s="29" t="s">
        <v>293</v>
      </c>
    </row>
    <row r="93" spans="1:1" s="5" customFormat="1" ht="72" customHeight="1" x14ac:dyDescent="0.2">
      <c r="A93" s="29" t="s">
        <v>294</v>
      </c>
    </row>
    <row r="94" spans="1:1" s="5" customFormat="1" ht="72" customHeight="1" x14ac:dyDescent="0.2">
      <c r="A94" s="29" t="s">
        <v>295</v>
      </c>
    </row>
    <row r="95" spans="1:1" s="5" customFormat="1" ht="72" customHeight="1" x14ac:dyDescent="0.2">
      <c r="A95" s="29" t="s">
        <v>296</v>
      </c>
    </row>
    <row r="96" spans="1:1" s="5" customFormat="1" ht="72" customHeight="1" x14ac:dyDescent="0.2">
      <c r="A96" s="29" t="s">
        <v>234</v>
      </c>
    </row>
    <row r="97" spans="1:1" s="5" customFormat="1" ht="72" customHeight="1" x14ac:dyDescent="0.2">
      <c r="A97" s="29" t="s">
        <v>235</v>
      </c>
    </row>
    <row r="98" spans="1:1" s="5" customFormat="1" ht="72" customHeight="1" x14ac:dyDescent="0.2">
      <c r="A98" s="29" t="s">
        <v>236</v>
      </c>
    </row>
    <row r="99" spans="1:1" s="5" customFormat="1" ht="72" customHeight="1" x14ac:dyDescent="0.2">
      <c r="A99" s="29" t="s">
        <v>237</v>
      </c>
    </row>
    <row r="100" spans="1:1" s="5" customFormat="1" ht="72" customHeight="1" x14ac:dyDescent="0.2">
      <c r="A100" s="29" t="s">
        <v>238</v>
      </c>
    </row>
    <row r="101" spans="1:1" s="5" customFormat="1" ht="72" customHeight="1" x14ac:dyDescent="0.2">
      <c r="A101" s="29" t="s">
        <v>239</v>
      </c>
    </row>
    <row r="102" spans="1:1" s="5" customFormat="1" ht="72" customHeight="1" x14ac:dyDescent="0.2">
      <c r="A102" s="29" t="s">
        <v>240</v>
      </c>
    </row>
    <row r="103" spans="1:1" s="5" customFormat="1" ht="72" customHeight="1" x14ac:dyDescent="0.2">
      <c r="A103" s="29" t="s">
        <v>241</v>
      </c>
    </row>
    <row r="104" spans="1:1" s="5" customFormat="1" ht="72" customHeight="1" x14ac:dyDescent="0.2">
      <c r="A104" s="29" t="s">
        <v>217</v>
      </c>
    </row>
    <row r="105" spans="1:1" s="5" customFormat="1" ht="72" customHeight="1" x14ac:dyDescent="0.2">
      <c r="A105" s="29" t="s">
        <v>218</v>
      </c>
    </row>
    <row r="106" spans="1:1" s="5" customFormat="1" ht="72" customHeight="1" x14ac:dyDescent="0.2">
      <c r="A106" s="29" t="s">
        <v>223</v>
      </c>
    </row>
    <row r="107" spans="1:1" s="5" customFormat="1" ht="72" customHeight="1" x14ac:dyDescent="0.2">
      <c r="A107" s="29" t="s">
        <v>224</v>
      </c>
    </row>
    <row r="108" spans="1:1" s="5" customFormat="1" ht="72" customHeight="1" x14ac:dyDescent="0.2">
      <c r="A108" s="29" t="s">
        <v>186</v>
      </c>
    </row>
    <row r="109" spans="1:1" s="5" customFormat="1" ht="72" customHeight="1" x14ac:dyDescent="0.2">
      <c r="A109" s="29" t="s">
        <v>187</v>
      </c>
    </row>
    <row r="110" spans="1:1" s="5" customFormat="1" ht="72" customHeight="1" x14ac:dyDescent="0.2">
      <c r="A110" s="29" t="s">
        <v>188</v>
      </c>
    </row>
    <row r="111" spans="1:1" s="5" customFormat="1" ht="72" customHeight="1" x14ac:dyDescent="0.2">
      <c r="A111" s="29" t="s">
        <v>189</v>
      </c>
    </row>
    <row r="112" spans="1:1" s="5" customFormat="1" ht="72" customHeight="1" x14ac:dyDescent="0.2">
      <c r="A112" s="29" t="s">
        <v>190</v>
      </c>
    </row>
    <row r="113" spans="1:1" s="5" customFormat="1" ht="72" customHeight="1" x14ac:dyDescent="0.2">
      <c r="A113" s="29" t="s">
        <v>191</v>
      </c>
    </row>
    <row r="114" spans="1:1" s="5" customFormat="1" ht="72" customHeight="1" x14ac:dyDescent="0.2">
      <c r="A114" s="29" t="s">
        <v>379</v>
      </c>
    </row>
    <row r="115" spans="1:1" s="5" customFormat="1" ht="72" customHeight="1" x14ac:dyDescent="0.2">
      <c r="A115" s="29" t="s">
        <v>377</v>
      </c>
    </row>
    <row r="116" spans="1:1" s="5" customFormat="1" ht="72" customHeight="1" x14ac:dyDescent="0.2">
      <c r="A116" s="29" t="s">
        <v>378</v>
      </c>
    </row>
    <row r="117" spans="1:1" s="5" customFormat="1" ht="72" customHeight="1" x14ac:dyDescent="0.2">
      <c r="A117" s="29" t="s">
        <v>192</v>
      </c>
    </row>
    <row r="118" spans="1:1" s="5" customFormat="1" ht="72" customHeight="1" x14ac:dyDescent="0.2">
      <c r="A118" s="29" t="s">
        <v>193</v>
      </c>
    </row>
    <row r="119" spans="1:1" s="5" customFormat="1" ht="72" customHeight="1" x14ac:dyDescent="0.2">
      <c r="A119" s="29" t="s">
        <v>194</v>
      </c>
    </row>
    <row r="120" spans="1:1" s="5" customFormat="1" ht="72" customHeight="1" x14ac:dyDescent="0.2">
      <c r="A120" s="29" t="s">
        <v>195</v>
      </c>
    </row>
    <row r="121" spans="1:1" s="5" customFormat="1" ht="72" customHeight="1" x14ac:dyDescent="0.2">
      <c r="A121" s="29" t="s">
        <v>196</v>
      </c>
    </row>
    <row r="122" spans="1:1" s="5" customFormat="1" ht="72" customHeight="1" x14ac:dyDescent="0.2">
      <c r="A122" s="29" t="s">
        <v>197</v>
      </c>
    </row>
    <row r="123" spans="1:1" s="5" customFormat="1" ht="72" customHeight="1" x14ac:dyDescent="0.2">
      <c r="A123" s="29" t="s">
        <v>198</v>
      </c>
    </row>
    <row r="124" spans="1:1" s="5" customFormat="1" ht="72" customHeight="1" x14ac:dyDescent="0.2">
      <c r="A124" s="29" t="s">
        <v>199</v>
      </c>
    </row>
    <row r="125" spans="1:1" s="5" customFormat="1" ht="72" customHeight="1" x14ac:dyDescent="0.2">
      <c r="A125" s="29" t="s">
        <v>287</v>
      </c>
    </row>
    <row r="126" spans="1:1" s="5" customFormat="1" ht="72" customHeight="1" x14ac:dyDescent="0.2">
      <c r="A126" s="29" t="s">
        <v>347</v>
      </c>
    </row>
    <row r="127" spans="1:1" s="5" customFormat="1" ht="72" customHeight="1" x14ac:dyDescent="0.2">
      <c r="A127" s="29" t="s">
        <v>226</v>
      </c>
    </row>
    <row r="128" spans="1:1" s="5" customFormat="1" ht="72" customHeight="1" x14ac:dyDescent="0.2">
      <c r="A128" s="29" t="s">
        <v>227</v>
      </c>
    </row>
    <row r="129" spans="1:1" s="5" customFormat="1" ht="72" customHeight="1" x14ac:dyDescent="0.2">
      <c r="A129" s="29" t="s">
        <v>228</v>
      </c>
    </row>
    <row r="130" spans="1:1" s="5" customFormat="1" ht="72" customHeight="1" x14ac:dyDescent="0.2">
      <c r="A130" s="29" t="s">
        <v>229</v>
      </c>
    </row>
    <row r="131" spans="1:1" s="5" customFormat="1" ht="72" customHeight="1" x14ac:dyDescent="0.2">
      <c r="A131" s="29" t="s">
        <v>230</v>
      </c>
    </row>
    <row r="132" spans="1:1" s="5" customFormat="1" ht="72" customHeight="1" x14ac:dyDescent="0.2">
      <c r="A132" s="29" t="s">
        <v>231</v>
      </c>
    </row>
    <row r="133" spans="1:1" s="5" customFormat="1" ht="72" customHeight="1" x14ac:dyDescent="0.2">
      <c r="A133" s="29" t="s">
        <v>232</v>
      </c>
    </row>
    <row r="134" spans="1:1" s="5" customFormat="1" ht="72" customHeight="1" x14ac:dyDescent="0.2">
      <c r="A134" s="29" t="s">
        <v>233</v>
      </c>
    </row>
    <row r="135" spans="1:1" s="5" customFormat="1" ht="72" customHeight="1" x14ac:dyDescent="0.2">
      <c r="A135" s="29" t="s">
        <v>215</v>
      </c>
    </row>
    <row r="136" spans="1:1" s="5" customFormat="1" ht="72" customHeight="1" x14ac:dyDescent="0.2">
      <c r="A136" s="29" t="s">
        <v>216</v>
      </c>
    </row>
    <row r="137" spans="1:1" s="5" customFormat="1" ht="72" customHeight="1" x14ac:dyDescent="0.2">
      <c r="A137" s="29" t="s">
        <v>219</v>
      </c>
    </row>
    <row r="138" spans="1:1" s="5" customFormat="1" ht="72" customHeight="1" x14ac:dyDescent="0.2">
      <c r="A138" s="29" t="s">
        <v>220</v>
      </c>
    </row>
    <row r="139" spans="1:1" s="5" customFormat="1" ht="72" customHeight="1" x14ac:dyDescent="0.2">
      <c r="A139" s="29" t="s">
        <v>221</v>
      </c>
    </row>
    <row r="140" spans="1:1" s="5" customFormat="1" ht="72" customHeight="1" x14ac:dyDescent="0.2">
      <c r="A140" s="29" t="s">
        <v>222</v>
      </c>
    </row>
    <row r="141" spans="1:1" s="5" customFormat="1" ht="72" customHeight="1" x14ac:dyDescent="0.2">
      <c r="A141" s="29" t="s">
        <v>213</v>
      </c>
    </row>
    <row r="142" spans="1:1" s="5" customFormat="1" ht="72" customHeight="1" x14ac:dyDescent="0.2">
      <c r="A142" s="29" t="s">
        <v>214</v>
      </c>
    </row>
    <row r="143" spans="1:1" s="5" customFormat="1" ht="72" customHeight="1" x14ac:dyDescent="0.2">
      <c r="A143" s="29" t="s">
        <v>270</v>
      </c>
    </row>
    <row r="144" spans="1:1" s="5" customFormat="1" ht="72" customHeight="1" x14ac:dyDescent="0.2">
      <c r="A144" s="29" t="s">
        <v>225</v>
      </c>
    </row>
    <row r="145" spans="1:1" s="5" customFormat="1" ht="72" customHeight="1" x14ac:dyDescent="0.2">
      <c r="A145" s="29" t="s">
        <v>304</v>
      </c>
    </row>
    <row r="146" spans="1:1" s="5" customFormat="1" ht="72" customHeight="1" x14ac:dyDescent="0.2">
      <c r="A146" s="29" t="s">
        <v>305</v>
      </c>
    </row>
    <row r="147" spans="1:1" s="5" customFormat="1" ht="72" customHeight="1" x14ac:dyDescent="0.2">
      <c r="A147" s="29" t="s">
        <v>306</v>
      </c>
    </row>
    <row r="148" spans="1:1" s="5" customFormat="1" ht="72" customHeight="1" x14ac:dyDescent="0.2">
      <c r="A148" s="29" t="s">
        <v>310</v>
      </c>
    </row>
    <row r="149" spans="1:1" s="5" customFormat="1" ht="72" customHeight="1" x14ac:dyDescent="0.2">
      <c r="A149" s="29" t="s">
        <v>311</v>
      </c>
    </row>
    <row r="150" spans="1:1" s="5" customFormat="1" ht="72" customHeight="1" x14ac:dyDescent="0.2">
      <c r="A150" s="29" t="s">
        <v>312</v>
      </c>
    </row>
    <row r="151" spans="1:1" s="5" customFormat="1" ht="72" customHeight="1" x14ac:dyDescent="0.2">
      <c r="A151" s="29" t="s">
        <v>313</v>
      </c>
    </row>
    <row r="152" spans="1:1" s="5" customFormat="1" ht="72" customHeight="1" x14ac:dyDescent="0.2">
      <c r="A152" s="29" t="s">
        <v>314</v>
      </c>
    </row>
    <row r="153" spans="1:1" s="5" customFormat="1" ht="72" customHeight="1" x14ac:dyDescent="0.2">
      <c r="A153" s="29" t="s">
        <v>315</v>
      </c>
    </row>
    <row r="154" spans="1:1" s="5" customFormat="1" ht="72" customHeight="1" x14ac:dyDescent="0.2">
      <c r="A154" s="29" t="s">
        <v>316</v>
      </c>
    </row>
    <row r="155" spans="1:1" s="5" customFormat="1" ht="72" customHeight="1" x14ac:dyDescent="0.2">
      <c r="A155" s="29" t="s">
        <v>317</v>
      </c>
    </row>
    <row r="156" spans="1:1" s="5" customFormat="1" ht="72" customHeight="1" x14ac:dyDescent="0.2">
      <c r="A156" s="29" t="s">
        <v>318</v>
      </c>
    </row>
    <row r="157" spans="1:1" s="5" customFormat="1" ht="72" customHeight="1" x14ac:dyDescent="0.2">
      <c r="A157" s="29" t="s">
        <v>319</v>
      </c>
    </row>
    <row r="158" spans="1:1" s="5" customFormat="1" ht="72" customHeight="1" x14ac:dyDescent="0.2">
      <c r="A158" s="29" t="s">
        <v>320</v>
      </c>
    </row>
    <row r="159" spans="1:1" s="5" customFormat="1" ht="72" customHeight="1" x14ac:dyDescent="0.2">
      <c r="A159" s="29" t="s">
        <v>321</v>
      </c>
    </row>
    <row r="160" spans="1:1" s="5" customFormat="1" ht="72" customHeight="1" x14ac:dyDescent="0.2">
      <c r="A160" s="29" t="s">
        <v>354</v>
      </c>
    </row>
    <row r="161" spans="1:1" s="5" customFormat="1" ht="72" customHeight="1" x14ac:dyDescent="0.2">
      <c r="A161" s="29" t="s">
        <v>355</v>
      </c>
    </row>
    <row r="162" spans="1:1" s="5" customFormat="1" ht="72" customHeight="1" x14ac:dyDescent="0.2">
      <c r="A162" s="29" t="s">
        <v>356</v>
      </c>
    </row>
    <row r="163" spans="1:1" s="5" customFormat="1" ht="72" customHeight="1" x14ac:dyDescent="0.2">
      <c r="A163" s="29" t="s">
        <v>360</v>
      </c>
    </row>
    <row r="164" spans="1:1" s="5" customFormat="1" ht="72" customHeight="1" x14ac:dyDescent="0.2">
      <c r="A164" s="29" t="s">
        <v>366</v>
      </c>
    </row>
    <row r="165" spans="1:1" s="5" customFormat="1" ht="72" customHeight="1" x14ac:dyDescent="0.2">
      <c r="A165" s="29" t="s">
        <v>367</v>
      </c>
    </row>
    <row r="166" spans="1:1" s="5" customFormat="1" ht="72" customHeight="1" x14ac:dyDescent="0.2">
      <c r="A166" s="29" t="s">
        <v>301</v>
      </c>
    </row>
    <row r="167" spans="1:1" s="5" customFormat="1" ht="72" customHeight="1" x14ac:dyDescent="0.2">
      <c r="A167" s="29" t="s">
        <v>357</v>
      </c>
    </row>
    <row r="168" spans="1:1" s="5" customFormat="1" ht="72" customHeight="1" x14ac:dyDescent="0.2">
      <c r="A168" s="29" t="s">
        <v>358</v>
      </c>
    </row>
    <row r="169" spans="1:1" s="5" customFormat="1" ht="72" customHeight="1" x14ac:dyDescent="0.2">
      <c r="A169" s="29" t="s">
        <v>359</v>
      </c>
    </row>
    <row r="170" spans="1:1" s="5" customFormat="1" ht="72" customHeight="1" x14ac:dyDescent="0.2">
      <c r="A170" s="29" t="s">
        <v>362</v>
      </c>
    </row>
    <row r="171" spans="1:1" s="5" customFormat="1" ht="72" customHeight="1" x14ac:dyDescent="0.2">
      <c r="A171" s="29" t="s">
        <v>363</v>
      </c>
    </row>
    <row r="172" spans="1:1" s="5" customFormat="1" ht="72" customHeight="1" x14ac:dyDescent="0.2">
      <c r="A172" s="29" t="s">
        <v>364</v>
      </c>
    </row>
    <row r="173" spans="1:1" s="5" customFormat="1" ht="72" customHeight="1" x14ac:dyDescent="0.2">
      <c r="A173" s="29" t="s">
        <v>365</v>
      </c>
    </row>
    <row r="174" spans="1:1" s="5" customFormat="1" ht="72" customHeight="1" x14ac:dyDescent="0.2">
      <c r="A174" s="29" t="s">
        <v>368</v>
      </c>
    </row>
    <row r="175" spans="1:1" s="5" customFormat="1" ht="72" customHeight="1" x14ac:dyDescent="0.2">
      <c r="A175" s="29" t="s">
        <v>212</v>
      </c>
    </row>
    <row r="176" spans="1:1" s="5" customFormat="1" ht="72" customHeight="1" x14ac:dyDescent="0.2">
      <c r="A176" s="29" t="s">
        <v>291</v>
      </c>
    </row>
    <row r="177" spans="1:1" s="5" customFormat="1" ht="72" customHeight="1" x14ac:dyDescent="0.2">
      <c r="A177" s="29" t="s">
        <v>331</v>
      </c>
    </row>
    <row r="178" spans="1:1" s="5" customFormat="1" ht="72" customHeight="1" x14ac:dyDescent="0.2">
      <c r="A178" s="29" t="s">
        <v>361</v>
      </c>
    </row>
    <row r="179" spans="1:1" s="5" customFormat="1" ht="72" customHeight="1" x14ac:dyDescent="0.2">
      <c r="A179" s="29" t="s">
        <v>350</v>
      </c>
    </row>
    <row r="180" spans="1:1" s="5" customFormat="1" ht="72" customHeight="1" x14ac:dyDescent="0.2">
      <c r="A180" s="29" t="s">
        <v>303</v>
      </c>
    </row>
    <row r="181" spans="1:1" s="5" customFormat="1" ht="72" customHeight="1" x14ac:dyDescent="0.2">
      <c r="A181" s="29" t="s">
        <v>299</v>
      </c>
    </row>
    <row r="182" spans="1:1" s="5" customFormat="1" ht="72" customHeight="1" x14ac:dyDescent="0.2">
      <c r="A182" s="29" t="s">
        <v>300</v>
      </c>
    </row>
    <row r="183" spans="1:1" s="5" customFormat="1" ht="72" customHeight="1" x14ac:dyDescent="0.2">
      <c r="A183" s="29" t="s">
        <v>302</v>
      </c>
    </row>
    <row r="184" spans="1:1" s="5" customFormat="1" ht="72" customHeight="1" x14ac:dyDescent="0.2">
      <c r="A184" s="29" t="s">
        <v>348</v>
      </c>
    </row>
    <row r="185" spans="1:1" s="5" customFormat="1" ht="72" customHeight="1" x14ac:dyDescent="0.2">
      <c r="A185" s="29" t="s">
        <v>349</v>
      </c>
    </row>
  </sheetData>
  <phoneticPr fontId="3" type="noConversion"/>
  <pageMargins left="0.25" right="0.25" top="0.5" bottom="0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showRuler="0" topLeftCell="A102" workbookViewId="0">
      <selection activeCell="A110" sqref="A110"/>
    </sheetView>
    <sheetView showRuler="0" workbookViewId="1"/>
  </sheetViews>
  <sheetFormatPr baseColWidth="10" defaultRowHeight="16" x14ac:dyDescent="0.2"/>
  <cols>
    <col min="1" max="1" width="44.33203125" customWidth="1"/>
  </cols>
  <sheetData>
    <row r="1" spans="1:3" s="5" customFormat="1" ht="60" customHeight="1" x14ac:dyDescent="0.2">
      <c r="A1" s="7" t="s">
        <v>186</v>
      </c>
      <c r="B1" s="7"/>
      <c r="C1" s="7"/>
    </row>
    <row r="2" spans="1:3" s="5" customFormat="1" ht="60" customHeight="1" x14ac:dyDescent="0.2">
      <c r="A2" s="7" t="s">
        <v>187</v>
      </c>
      <c r="B2" s="7"/>
      <c r="C2" s="7"/>
    </row>
    <row r="3" spans="1:3" s="5" customFormat="1" ht="60" customHeight="1" x14ac:dyDescent="0.2">
      <c r="A3" s="7" t="s">
        <v>188</v>
      </c>
      <c r="B3" s="7"/>
      <c r="C3" s="7"/>
    </row>
    <row r="4" spans="1:3" s="5" customFormat="1" ht="60" customHeight="1" x14ac:dyDescent="0.2">
      <c r="A4" s="7" t="s">
        <v>189</v>
      </c>
      <c r="B4" s="7"/>
      <c r="C4" s="7"/>
    </row>
    <row r="5" spans="1:3" s="5" customFormat="1" ht="60" customHeight="1" x14ac:dyDescent="0.2">
      <c r="A5" s="7" t="s">
        <v>190</v>
      </c>
      <c r="B5" s="7"/>
      <c r="C5" s="7"/>
    </row>
    <row r="6" spans="1:3" s="5" customFormat="1" ht="60" customHeight="1" x14ac:dyDescent="0.2">
      <c r="A6" s="7" t="s">
        <v>191</v>
      </c>
      <c r="B6" s="7"/>
      <c r="C6" s="7"/>
    </row>
    <row r="7" spans="1:3" s="5" customFormat="1" ht="60" customHeight="1" x14ac:dyDescent="0.2">
      <c r="A7" s="7" t="s">
        <v>192</v>
      </c>
      <c r="B7" s="7"/>
      <c r="C7" s="7"/>
    </row>
    <row r="8" spans="1:3" s="5" customFormat="1" ht="60" customHeight="1" x14ac:dyDescent="0.2">
      <c r="A8" s="7" t="s">
        <v>193</v>
      </c>
      <c r="B8" s="7"/>
      <c r="C8" s="7"/>
    </row>
    <row r="9" spans="1:3" s="5" customFormat="1" ht="60" customHeight="1" x14ac:dyDescent="0.2">
      <c r="A9" s="7" t="s">
        <v>194</v>
      </c>
      <c r="B9" s="7"/>
      <c r="C9" s="7"/>
    </row>
    <row r="10" spans="1:3" s="5" customFormat="1" ht="60" customHeight="1" x14ac:dyDescent="0.2">
      <c r="A10" s="7" t="s">
        <v>195</v>
      </c>
      <c r="B10" s="7"/>
      <c r="C10" s="7"/>
    </row>
    <row r="11" spans="1:3" s="5" customFormat="1" ht="60" customHeight="1" x14ac:dyDescent="0.2">
      <c r="A11" s="7" t="s">
        <v>196</v>
      </c>
      <c r="B11" s="7"/>
      <c r="C11" s="7"/>
    </row>
    <row r="12" spans="1:3" s="5" customFormat="1" ht="60" customHeight="1" x14ac:dyDescent="0.2">
      <c r="A12" s="7" t="s">
        <v>197</v>
      </c>
      <c r="B12" s="7"/>
      <c r="C12" s="7"/>
    </row>
    <row r="13" spans="1:3" s="5" customFormat="1" ht="60" customHeight="1" x14ac:dyDescent="0.2">
      <c r="A13" s="7" t="s">
        <v>198</v>
      </c>
      <c r="B13" s="7"/>
      <c r="C13" s="7"/>
    </row>
    <row r="14" spans="1:3" s="5" customFormat="1" ht="60" customHeight="1" x14ac:dyDescent="0.2">
      <c r="A14" s="7" t="s">
        <v>199</v>
      </c>
      <c r="B14" s="7"/>
      <c r="C14" s="7"/>
    </row>
    <row r="15" spans="1:3" s="5" customFormat="1" ht="60" customHeight="1" x14ac:dyDescent="0.2">
      <c r="A15" s="7" t="s">
        <v>200</v>
      </c>
      <c r="B15" s="7"/>
      <c r="C15" s="7"/>
    </row>
    <row r="16" spans="1:3" s="5" customFormat="1" ht="60" customHeight="1" x14ac:dyDescent="0.2">
      <c r="A16" s="7" t="s">
        <v>201</v>
      </c>
      <c r="B16" s="7"/>
      <c r="C16" s="7"/>
    </row>
    <row r="17" spans="1:3" s="5" customFormat="1" ht="60" customHeight="1" x14ac:dyDescent="0.2">
      <c r="A17" s="7" t="s">
        <v>202</v>
      </c>
      <c r="B17" s="7"/>
      <c r="C17" s="7"/>
    </row>
    <row r="18" spans="1:3" s="5" customFormat="1" ht="60" customHeight="1" x14ac:dyDescent="0.2">
      <c r="A18" s="7" t="s">
        <v>203</v>
      </c>
      <c r="B18" s="7"/>
      <c r="C18" s="7"/>
    </row>
    <row r="19" spans="1:3" s="5" customFormat="1" ht="60" customHeight="1" x14ac:dyDescent="0.2">
      <c r="A19" s="7" t="s">
        <v>204</v>
      </c>
      <c r="B19" s="7"/>
      <c r="C19" s="7"/>
    </row>
    <row r="20" spans="1:3" s="5" customFormat="1" ht="60" customHeight="1" x14ac:dyDescent="0.2">
      <c r="A20" s="7" t="s">
        <v>205</v>
      </c>
      <c r="B20" s="7"/>
      <c r="C20" s="7"/>
    </row>
    <row r="21" spans="1:3" s="5" customFormat="1" ht="60" customHeight="1" x14ac:dyDescent="0.2">
      <c r="A21" s="7" t="s">
        <v>206</v>
      </c>
      <c r="B21" s="7"/>
      <c r="C21" s="7"/>
    </row>
    <row r="22" spans="1:3" s="5" customFormat="1" ht="60" customHeight="1" x14ac:dyDescent="0.2">
      <c r="A22" s="7" t="s">
        <v>207</v>
      </c>
      <c r="B22" s="7"/>
      <c r="C22" s="7"/>
    </row>
    <row r="23" spans="1:3" s="5" customFormat="1" ht="60" customHeight="1" x14ac:dyDescent="0.2">
      <c r="A23" s="7" t="s">
        <v>208</v>
      </c>
      <c r="B23" s="7"/>
      <c r="C23" s="7"/>
    </row>
    <row r="24" spans="1:3" s="5" customFormat="1" ht="60" customHeight="1" x14ac:dyDescent="0.2">
      <c r="A24" s="7" t="s">
        <v>209</v>
      </c>
      <c r="B24" s="7"/>
      <c r="C24" s="7"/>
    </row>
    <row r="25" spans="1:3" s="5" customFormat="1" ht="60" customHeight="1" x14ac:dyDescent="0.2">
      <c r="A25" s="7" t="s">
        <v>210</v>
      </c>
      <c r="B25" s="7"/>
      <c r="C25" s="7"/>
    </row>
    <row r="26" spans="1:3" s="5" customFormat="1" ht="60" customHeight="1" x14ac:dyDescent="0.2">
      <c r="A26" s="7" t="s">
        <v>211</v>
      </c>
      <c r="B26" s="7"/>
      <c r="C26" s="7"/>
    </row>
    <row r="27" spans="1:3" s="5" customFormat="1" ht="60" customHeight="1" x14ac:dyDescent="0.2">
      <c r="A27" s="7" t="s">
        <v>212</v>
      </c>
      <c r="B27" s="7"/>
      <c r="C27" s="7"/>
    </row>
    <row r="28" spans="1:3" s="5" customFormat="1" ht="60" customHeight="1" x14ac:dyDescent="0.2">
      <c r="A28" s="7" t="s">
        <v>213</v>
      </c>
      <c r="B28" s="7"/>
      <c r="C28" s="7"/>
    </row>
    <row r="29" spans="1:3" s="5" customFormat="1" ht="60" customHeight="1" x14ac:dyDescent="0.2">
      <c r="A29" s="7" t="s">
        <v>214</v>
      </c>
      <c r="B29" s="7"/>
      <c r="C29" s="7"/>
    </row>
    <row r="30" spans="1:3" s="5" customFormat="1" ht="60" customHeight="1" x14ac:dyDescent="0.2">
      <c r="A30" s="7" t="s">
        <v>215</v>
      </c>
      <c r="B30" s="7"/>
      <c r="C30" s="7"/>
    </row>
    <row r="31" spans="1:3" s="5" customFormat="1" ht="60" customHeight="1" x14ac:dyDescent="0.2">
      <c r="A31" s="7" t="s">
        <v>216</v>
      </c>
      <c r="B31" s="7"/>
      <c r="C31" s="7"/>
    </row>
    <row r="32" spans="1:3" s="5" customFormat="1" ht="60" customHeight="1" x14ac:dyDescent="0.2">
      <c r="A32" s="7" t="s">
        <v>217</v>
      </c>
      <c r="B32" s="7"/>
      <c r="C32" s="7"/>
    </row>
    <row r="33" spans="1:3" s="5" customFormat="1" ht="60" customHeight="1" x14ac:dyDescent="0.2">
      <c r="A33" s="7" t="s">
        <v>218</v>
      </c>
      <c r="B33" s="7"/>
      <c r="C33" s="7"/>
    </row>
    <row r="34" spans="1:3" s="5" customFormat="1" ht="60" customHeight="1" x14ac:dyDescent="0.2">
      <c r="A34" s="7" t="s">
        <v>219</v>
      </c>
      <c r="B34" s="7"/>
      <c r="C34" s="7"/>
    </row>
    <row r="35" spans="1:3" s="5" customFormat="1" ht="60" customHeight="1" x14ac:dyDescent="0.2">
      <c r="A35" s="7" t="s">
        <v>220</v>
      </c>
      <c r="B35" s="7"/>
      <c r="C35" s="7"/>
    </row>
    <row r="36" spans="1:3" s="5" customFormat="1" ht="60" customHeight="1" x14ac:dyDescent="0.2">
      <c r="A36" s="7" t="s">
        <v>221</v>
      </c>
      <c r="B36" s="7"/>
      <c r="C36" s="7"/>
    </row>
    <row r="37" spans="1:3" s="5" customFormat="1" ht="60" customHeight="1" x14ac:dyDescent="0.2">
      <c r="A37" s="7" t="s">
        <v>222</v>
      </c>
      <c r="B37" s="7"/>
      <c r="C37" s="7"/>
    </row>
    <row r="38" spans="1:3" s="5" customFormat="1" ht="60" customHeight="1" x14ac:dyDescent="0.2">
      <c r="A38" s="7" t="s">
        <v>223</v>
      </c>
      <c r="B38" s="7"/>
      <c r="C38" s="7"/>
    </row>
    <row r="39" spans="1:3" s="5" customFormat="1" ht="60" customHeight="1" x14ac:dyDescent="0.2">
      <c r="A39" s="7" t="s">
        <v>224</v>
      </c>
      <c r="B39" s="7"/>
      <c r="C39" s="7"/>
    </row>
    <row r="40" spans="1:3" s="5" customFormat="1" ht="60" customHeight="1" x14ac:dyDescent="0.2">
      <c r="A40" s="7" t="s">
        <v>225</v>
      </c>
      <c r="B40" s="7"/>
      <c r="C40" s="7"/>
    </row>
    <row r="41" spans="1:3" s="5" customFormat="1" ht="60" customHeight="1" x14ac:dyDescent="0.2">
      <c r="A41" s="7" t="s">
        <v>226</v>
      </c>
      <c r="B41" s="7"/>
      <c r="C41" s="7"/>
    </row>
    <row r="42" spans="1:3" s="5" customFormat="1" ht="60" customHeight="1" x14ac:dyDescent="0.2">
      <c r="A42" s="7" t="s">
        <v>227</v>
      </c>
      <c r="B42" s="7"/>
      <c r="C42" s="7"/>
    </row>
    <row r="43" spans="1:3" s="5" customFormat="1" ht="60" customHeight="1" x14ac:dyDescent="0.2">
      <c r="A43" s="7" t="s">
        <v>228</v>
      </c>
      <c r="B43" s="7"/>
      <c r="C43" s="7"/>
    </row>
    <row r="44" spans="1:3" s="5" customFormat="1" ht="60" customHeight="1" x14ac:dyDescent="0.2">
      <c r="A44" s="7" t="s">
        <v>229</v>
      </c>
      <c r="B44" s="7"/>
      <c r="C44" s="7"/>
    </row>
    <row r="45" spans="1:3" s="5" customFormat="1" ht="60" customHeight="1" x14ac:dyDescent="0.2">
      <c r="A45" s="7" t="s">
        <v>230</v>
      </c>
      <c r="B45" s="7"/>
      <c r="C45" s="7"/>
    </row>
    <row r="46" spans="1:3" s="5" customFormat="1" ht="60" customHeight="1" x14ac:dyDescent="0.2">
      <c r="A46" s="7" t="s">
        <v>231</v>
      </c>
      <c r="B46" s="7"/>
      <c r="C46" s="7"/>
    </row>
    <row r="47" spans="1:3" s="5" customFormat="1" ht="60" customHeight="1" x14ac:dyDescent="0.2">
      <c r="A47" s="7" t="s">
        <v>232</v>
      </c>
      <c r="B47" s="7"/>
      <c r="C47" s="7"/>
    </row>
    <row r="48" spans="1:3" s="5" customFormat="1" ht="60" customHeight="1" x14ac:dyDescent="0.2">
      <c r="A48" s="7" t="s">
        <v>233</v>
      </c>
      <c r="B48" s="7"/>
      <c r="C48" s="7"/>
    </row>
    <row r="49" spans="1:3" s="5" customFormat="1" ht="60" customHeight="1" x14ac:dyDescent="0.2">
      <c r="A49" s="7" t="s">
        <v>234</v>
      </c>
      <c r="B49" s="7"/>
      <c r="C49" s="7"/>
    </row>
    <row r="50" spans="1:3" s="5" customFormat="1" ht="60" customHeight="1" x14ac:dyDescent="0.2">
      <c r="A50" s="7" t="s">
        <v>235</v>
      </c>
      <c r="B50" s="7"/>
      <c r="C50" s="7"/>
    </row>
    <row r="51" spans="1:3" s="5" customFormat="1" ht="60" customHeight="1" x14ac:dyDescent="0.2">
      <c r="A51" s="7" t="s">
        <v>236</v>
      </c>
      <c r="B51" s="7"/>
      <c r="C51" s="7"/>
    </row>
    <row r="52" spans="1:3" s="5" customFormat="1" ht="60" customHeight="1" x14ac:dyDescent="0.2">
      <c r="A52" s="7" t="s">
        <v>237</v>
      </c>
      <c r="B52" s="7"/>
      <c r="C52" s="7"/>
    </row>
    <row r="53" spans="1:3" s="5" customFormat="1" ht="60" customHeight="1" x14ac:dyDescent="0.2">
      <c r="A53" s="7" t="s">
        <v>238</v>
      </c>
      <c r="B53" s="7"/>
      <c r="C53" s="7"/>
    </row>
    <row r="54" spans="1:3" s="5" customFormat="1" ht="60" customHeight="1" x14ac:dyDescent="0.2">
      <c r="A54" s="7" t="s">
        <v>239</v>
      </c>
      <c r="B54" s="7"/>
      <c r="C54" s="7"/>
    </row>
    <row r="55" spans="1:3" s="5" customFormat="1" ht="60" customHeight="1" x14ac:dyDescent="0.2">
      <c r="A55" s="7" t="s">
        <v>240</v>
      </c>
      <c r="B55" s="7"/>
      <c r="C55" s="7"/>
    </row>
    <row r="56" spans="1:3" s="5" customFormat="1" ht="60" customHeight="1" x14ac:dyDescent="0.2">
      <c r="A56" s="7" t="s">
        <v>241</v>
      </c>
      <c r="B56" s="7"/>
      <c r="C56" s="7"/>
    </row>
    <row r="57" spans="1:3" s="5" customFormat="1" ht="60" customHeight="1" x14ac:dyDescent="0.2">
      <c r="A57" s="7" t="s">
        <v>242</v>
      </c>
      <c r="B57" s="7"/>
      <c r="C57" s="7"/>
    </row>
    <row r="58" spans="1:3" s="5" customFormat="1" ht="60" customHeight="1" x14ac:dyDescent="0.2">
      <c r="A58" s="7" t="s">
        <v>243</v>
      </c>
      <c r="B58" s="7"/>
      <c r="C58" s="7"/>
    </row>
    <row r="59" spans="1:3" s="5" customFormat="1" ht="60" customHeight="1" x14ac:dyDescent="0.2">
      <c r="A59" s="7" t="s">
        <v>244</v>
      </c>
      <c r="B59" s="7"/>
      <c r="C59" s="7"/>
    </row>
    <row r="60" spans="1:3" s="5" customFormat="1" ht="60" customHeight="1" x14ac:dyDescent="0.2">
      <c r="A60" s="7" t="s">
        <v>245</v>
      </c>
      <c r="B60" s="7"/>
      <c r="C60" s="7"/>
    </row>
    <row r="61" spans="1:3" s="5" customFormat="1" ht="60" customHeight="1" x14ac:dyDescent="0.2">
      <c r="A61" s="7" t="s">
        <v>246</v>
      </c>
      <c r="B61" s="7"/>
      <c r="C61" s="7"/>
    </row>
    <row r="62" spans="1:3" s="5" customFormat="1" ht="60" customHeight="1" x14ac:dyDescent="0.2">
      <c r="A62" s="7" t="s">
        <v>247</v>
      </c>
      <c r="B62" s="7"/>
      <c r="C62" s="7"/>
    </row>
    <row r="63" spans="1:3" s="5" customFormat="1" ht="60" customHeight="1" x14ac:dyDescent="0.2">
      <c r="A63" s="7" t="s">
        <v>248</v>
      </c>
      <c r="B63" s="7"/>
      <c r="C63" s="7"/>
    </row>
    <row r="64" spans="1:3" s="5" customFormat="1" ht="60" customHeight="1" x14ac:dyDescent="0.2">
      <c r="A64" s="7" t="s">
        <v>249</v>
      </c>
      <c r="B64" s="7"/>
      <c r="C64" s="7"/>
    </row>
    <row r="65" spans="1:3" s="5" customFormat="1" ht="60" customHeight="1" x14ac:dyDescent="0.2">
      <c r="A65" s="7" t="s">
        <v>250</v>
      </c>
      <c r="B65" s="7"/>
      <c r="C65" s="7"/>
    </row>
    <row r="66" spans="1:3" s="5" customFormat="1" ht="60" customHeight="1" x14ac:dyDescent="0.2">
      <c r="A66" s="7" t="s">
        <v>251</v>
      </c>
      <c r="B66" s="7"/>
      <c r="C66" s="7"/>
    </row>
    <row r="67" spans="1:3" s="5" customFormat="1" ht="60" customHeight="1" x14ac:dyDescent="0.2">
      <c r="A67" s="7" t="s">
        <v>252</v>
      </c>
      <c r="B67" s="7"/>
      <c r="C67" s="7"/>
    </row>
    <row r="68" spans="1:3" s="5" customFormat="1" ht="60" customHeight="1" x14ac:dyDescent="0.2">
      <c r="A68" s="7" t="s">
        <v>253</v>
      </c>
      <c r="B68" s="7"/>
      <c r="C68" s="7"/>
    </row>
    <row r="69" spans="1:3" s="5" customFormat="1" ht="60" customHeight="1" x14ac:dyDescent="0.2">
      <c r="A69" s="7" t="s">
        <v>254</v>
      </c>
      <c r="B69" s="7"/>
      <c r="C69" s="7"/>
    </row>
    <row r="70" spans="1:3" s="5" customFormat="1" ht="60" customHeight="1" x14ac:dyDescent="0.2">
      <c r="A70" s="7" t="s">
        <v>255</v>
      </c>
      <c r="B70" s="7"/>
      <c r="C70" s="7"/>
    </row>
    <row r="71" spans="1:3" s="5" customFormat="1" ht="60" customHeight="1" x14ac:dyDescent="0.2">
      <c r="A71" s="7" t="s">
        <v>256</v>
      </c>
      <c r="B71" s="7"/>
      <c r="C71" s="7"/>
    </row>
    <row r="72" spans="1:3" s="5" customFormat="1" ht="60" customHeight="1" x14ac:dyDescent="0.2">
      <c r="A72" s="7" t="s">
        <v>257</v>
      </c>
      <c r="B72" s="7"/>
      <c r="C72" s="7"/>
    </row>
    <row r="73" spans="1:3" s="5" customFormat="1" ht="60" customHeight="1" x14ac:dyDescent="0.2">
      <c r="A73" s="7" t="s">
        <v>258</v>
      </c>
      <c r="B73" s="7"/>
      <c r="C73" s="7"/>
    </row>
    <row r="74" spans="1:3" s="5" customFormat="1" ht="60" customHeight="1" x14ac:dyDescent="0.2">
      <c r="A74" s="7" t="s">
        <v>259</v>
      </c>
      <c r="B74" s="7"/>
      <c r="C74" s="7"/>
    </row>
    <row r="75" spans="1:3" s="5" customFormat="1" ht="60" customHeight="1" x14ac:dyDescent="0.2">
      <c r="A75" s="7" t="s">
        <v>260</v>
      </c>
      <c r="B75" s="7"/>
      <c r="C75" s="7"/>
    </row>
    <row r="76" spans="1:3" s="5" customFormat="1" ht="60" customHeight="1" x14ac:dyDescent="0.2">
      <c r="A76" s="7" t="s">
        <v>261</v>
      </c>
      <c r="B76" s="7"/>
      <c r="C76" s="7"/>
    </row>
    <row r="77" spans="1:3" s="5" customFormat="1" ht="60" customHeight="1" x14ac:dyDescent="0.2">
      <c r="A77" s="7" t="s">
        <v>262</v>
      </c>
      <c r="B77" s="7"/>
      <c r="C77" s="7"/>
    </row>
    <row r="78" spans="1:3" s="5" customFormat="1" ht="60" customHeight="1" x14ac:dyDescent="0.2">
      <c r="A78" s="7" t="s">
        <v>263</v>
      </c>
      <c r="B78" s="7"/>
      <c r="C78" s="7"/>
    </row>
    <row r="79" spans="1:3" s="5" customFormat="1" ht="60" customHeight="1" x14ac:dyDescent="0.2">
      <c r="A79" s="7" t="s">
        <v>264</v>
      </c>
      <c r="B79" s="7"/>
      <c r="C79" s="7"/>
    </row>
    <row r="80" spans="1:3" s="5" customFormat="1" ht="60" customHeight="1" x14ac:dyDescent="0.2">
      <c r="A80" s="7" t="s">
        <v>265</v>
      </c>
      <c r="B80" s="7"/>
      <c r="C80" s="7"/>
    </row>
    <row r="81" spans="1:3" s="5" customFormat="1" ht="60" customHeight="1" x14ac:dyDescent="0.2">
      <c r="A81" s="7" t="s">
        <v>266</v>
      </c>
      <c r="B81" s="7"/>
      <c r="C81" s="7"/>
    </row>
    <row r="82" spans="1:3" s="5" customFormat="1" ht="60" customHeight="1" x14ac:dyDescent="0.2">
      <c r="A82" s="7" t="s">
        <v>267</v>
      </c>
      <c r="B82" s="7"/>
      <c r="C82" s="7"/>
    </row>
    <row r="83" spans="1:3" s="5" customFormat="1" ht="60" customHeight="1" x14ac:dyDescent="0.2">
      <c r="A83" s="7" t="s">
        <v>268</v>
      </c>
      <c r="B83" s="7"/>
      <c r="C83" s="7"/>
    </row>
    <row r="84" spans="1:3" s="5" customFormat="1" ht="60" customHeight="1" x14ac:dyDescent="0.2">
      <c r="A84" s="7" t="s">
        <v>269</v>
      </c>
      <c r="B84" s="7"/>
      <c r="C84" s="7"/>
    </row>
    <row r="85" spans="1:3" s="5" customFormat="1" ht="60" customHeight="1" x14ac:dyDescent="0.2">
      <c r="A85" s="7" t="s">
        <v>270</v>
      </c>
      <c r="B85" s="7"/>
      <c r="C85" s="7"/>
    </row>
    <row r="86" spans="1:3" s="5" customFormat="1" ht="60" customHeight="1" x14ac:dyDescent="0.2">
      <c r="A86" s="7" t="s">
        <v>271</v>
      </c>
      <c r="B86" s="7"/>
      <c r="C86" s="7"/>
    </row>
    <row r="87" spans="1:3" s="5" customFormat="1" ht="60" customHeight="1" x14ac:dyDescent="0.2">
      <c r="A87" s="7" t="s">
        <v>272</v>
      </c>
      <c r="B87" s="7"/>
      <c r="C87" s="7"/>
    </row>
    <row r="88" spans="1:3" s="5" customFormat="1" ht="60" customHeight="1" x14ac:dyDescent="0.2">
      <c r="A88" s="7" t="s">
        <v>273</v>
      </c>
      <c r="B88" s="7"/>
      <c r="C88" s="7"/>
    </row>
    <row r="89" spans="1:3" s="5" customFormat="1" ht="60" customHeight="1" x14ac:dyDescent="0.2">
      <c r="A89" s="7" t="s">
        <v>274</v>
      </c>
      <c r="B89" s="7"/>
      <c r="C89" s="7"/>
    </row>
    <row r="90" spans="1:3" s="5" customFormat="1" ht="60" customHeight="1" x14ac:dyDescent="0.2">
      <c r="A90" s="7" t="s">
        <v>275</v>
      </c>
      <c r="B90" s="7"/>
      <c r="C90" s="7"/>
    </row>
    <row r="91" spans="1:3" s="5" customFormat="1" ht="60" customHeight="1" x14ac:dyDescent="0.2">
      <c r="A91" s="7" t="s">
        <v>276</v>
      </c>
      <c r="B91" s="7"/>
      <c r="C91" s="7"/>
    </row>
    <row r="92" spans="1:3" s="5" customFormat="1" ht="60" customHeight="1" x14ac:dyDescent="0.2">
      <c r="A92" s="7" t="s">
        <v>277</v>
      </c>
      <c r="B92" s="7"/>
      <c r="C92" s="7"/>
    </row>
    <row r="93" spans="1:3" s="5" customFormat="1" ht="60" customHeight="1" x14ac:dyDescent="0.2">
      <c r="A93" s="7" t="s">
        <v>278</v>
      </c>
      <c r="B93" s="7"/>
      <c r="C93" s="7"/>
    </row>
    <row r="94" spans="1:3" s="5" customFormat="1" ht="60" customHeight="1" x14ac:dyDescent="0.2">
      <c r="A94" s="7" t="s">
        <v>279</v>
      </c>
      <c r="B94" s="7"/>
      <c r="C94" s="7"/>
    </row>
    <row r="95" spans="1:3" s="5" customFormat="1" ht="60" customHeight="1" x14ac:dyDescent="0.2">
      <c r="A95" s="7" t="s">
        <v>280</v>
      </c>
      <c r="B95" s="7"/>
      <c r="C95" s="7"/>
    </row>
    <row r="96" spans="1:3" s="5" customFormat="1" ht="60" customHeight="1" x14ac:dyDescent="0.2">
      <c r="A96" s="7" t="s">
        <v>281</v>
      </c>
      <c r="B96" s="7"/>
      <c r="C96" s="7"/>
    </row>
    <row r="97" spans="1:3" s="5" customFormat="1" ht="60" customHeight="1" x14ac:dyDescent="0.2">
      <c r="A97" s="7" t="s">
        <v>282</v>
      </c>
      <c r="B97" s="7"/>
      <c r="C97" s="7"/>
    </row>
    <row r="98" spans="1:3" s="5" customFormat="1" ht="60" customHeight="1" x14ac:dyDescent="0.2">
      <c r="A98" s="7" t="s">
        <v>283</v>
      </c>
      <c r="B98" s="7"/>
      <c r="C98" s="7"/>
    </row>
    <row r="99" spans="1:3" s="5" customFormat="1" ht="60" customHeight="1" x14ac:dyDescent="0.2">
      <c r="A99" s="7" t="s">
        <v>284</v>
      </c>
      <c r="B99" s="7"/>
      <c r="C99" s="7"/>
    </row>
    <row r="100" spans="1:3" s="5" customFormat="1" ht="60" customHeight="1" x14ac:dyDescent="0.2">
      <c r="A100" s="7" t="s">
        <v>285</v>
      </c>
      <c r="B100" s="7"/>
      <c r="C100" s="7"/>
    </row>
    <row r="101" spans="1:3" s="5" customFormat="1" ht="60" customHeight="1" x14ac:dyDescent="0.2">
      <c r="A101" s="7" t="s">
        <v>286</v>
      </c>
      <c r="B101" s="7"/>
      <c r="C101" s="7"/>
    </row>
    <row r="102" spans="1:3" s="5" customFormat="1" ht="60" customHeight="1" x14ac:dyDescent="0.2">
      <c r="A102" s="7" t="s">
        <v>287</v>
      </c>
      <c r="B102" s="7"/>
      <c r="C102" s="7"/>
    </row>
    <row r="103" spans="1:3" s="5" customFormat="1" ht="60" customHeight="1" x14ac:dyDescent="0.2">
      <c r="A103" s="7" t="s">
        <v>288</v>
      </c>
      <c r="B103" s="7"/>
      <c r="C103" s="7"/>
    </row>
    <row r="104" spans="1:3" s="5" customFormat="1" ht="60" customHeight="1" x14ac:dyDescent="0.2">
      <c r="A104" s="7" t="s">
        <v>289</v>
      </c>
      <c r="B104" s="7"/>
      <c r="C104" s="7"/>
    </row>
    <row r="105" spans="1:3" s="5" customFormat="1" ht="60" customHeight="1" x14ac:dyDescent="0.2">
      <c r="A105" s="7" t="s">
        <v>290</v>
      </c>
      <c r="B105" s="7"/>
      <c r="C105" s="7"/>
    </row>
    <row r="106" spans="1:3" s="5" customFormat="1" ht="60" customHeight="1" x14ac:dyDescent="0.2">
      <c r="A106" s="7" t="s">
        <v>291</v>
      </c>
      <c r="B106" s="7"/>
      <c r="C106" s="7"/>
    </row>
    <row r="107" spans="1:3" s="5" customFormat="1" ht="60" customHeight="1" x14ac:dyDescent="0.2">
      <c r="A107" s="7" t="s">
        <v>379</v>
      </c>
      <c r="B107" s="7"/>
      <c r="C107" s="7"/>
    </row>
    <row r="108" spans="1:3" s="5" customFormat="1" ht="60" customHeight="1" x14ac:dyDescent="0.2">
      <c r="A108" s="7" t="s">
        <v>377</v>
      </c>
      <c r="B108" s="7"/>
      <c r="C108" s="7"/>
    </row>
    <row r="109" spans="1:3" s="5" customFormat="1" ht="60" customHeight="1" x14ac:dyDescent="0.2">
      <c r="A109" s="7" t="s">
        <v>378</v>
      </c>
      <c r="B109" s="7"/>
      <c r="C109" s="7"/>
    </row>
    <row r="110" spans="1:3" s="5" customFormat="1" ht="60" customHeight="1" x14ac:dyDescent="0.2">
      <c r="A110" s="7" t="s">
        <v>293</v>
      </c>
      <c r="B110" s="7"/>
      <c r="C110" s="7"/>
    </row>
    <row r="111" spans="1:3" s="5" customFormat="1" ht="60" customHeight="1" x14ac:dyDescent="0.2">
      <c r="A111" s="7" t="s">
        <v>294</v>
      </c>
      <c r="B111" s="7"/>
      <c r="C111" s="7"/>
    </row>
    <row r="112" spans="1:3" s="5" customFormat="1" ht="60" customHeight="1" x14ac:dyDescent="0.2">
      <c r="A112" s="7" t="s">
        <v>295</v>
      </c>
      <c r="B112" s="7"/>
      <c r="C112" s="7"/>
    </row>
    <row r="113" spans="1:3" s="5" customFormat="1" ht="60" customHeight="1" x14ac:dyDescent="0.2">
      <c r="A113" s="7" t="s">
        <v>296</v>
      </c>
      <c r="B113" s="7"/>
      <c r="C113" s="7"/>
    </row>
    <row r="114" spans="1:3" s="5" customFormat="1" ht="60" customHeight="1" x14ac:dyDescent="0.2">
      <c r="A114" s="7" t="s">
        <v>297</v>
      </c>
      <c r="B114" s="7"/>
      <c r="C114" s="7"/>
    </row>
    <row r="115" spans="1:3" s="5" customFormat="1" ht="60" customHeight="1" x14ac:dyDescent="0.2">
      <c r="A115" s="7" t="s">
        <v>298</v>
      </c>
      <c r="B115" s="7"/>
      <c r="C115" s="7"/>
    </row>
    <row r="116" spans="1:3" s="5" customFormat="1" ht="60" customHeight="1" x14ac:dyDescent="0.2">
      <c r="A116" s="7" t="s">
        <v>299</v>
      </c>
      <c r="B116" s="7"/>
      <c r="C116" s="7"/>
    </row>
    <row r="117" spans="1:3" s="5" customFormat="1" ht="60" customHeight="1" x14ac:dyDescent="0.2">
      <c r="A117" s="7" t="s">
        <v>300</v>
      </c>
      <c r="B117" s="7"/>
      <c r="C117" s="7"/>
    </row>
    <row r="118" spans="1:3" s="5" customFormat="1" ht="60" customHeight="1" x14ac:dyDescent="0.2">
      <c r="A118" s="7" t="s">
        <v>301</v>
      </c>
      <c r="B118" s="7"/>
      <c r="C118" s="7"/>
    </row>
    <row r="119" spans="1:3" s="5" customFormat="1" ht="60" customHeight="1" x14ac:dyDescent="0.2">
      <c r="A119" s="7" t="s">
        <v>302</v>
      </c>
      <c r="B119" s="7"/>
      <c r="C119" s="7"/>
    </row>
    <row r="120" spans="1:3" s="5" customFormat="1" ht="60" customHeight="1" x14ac:dyDescent="0.2">
      <c r="A120" s="7" t="s">
        <v>303</v>
      </c>
      <c r="B120" s="7"/>
      <c r="C120" s="7"/>
    </row>
    <row r="121" spans="1:3" s="5" customFormat="1" ht="60" customHeight="1" x14ac:dyDescent="0.2">
      <c r="A121" s="7" t="s">
        <v>304</v>
      </c>
      <c r="B121" s="7"/>
      <c r="C121" s="7"/>
    </row>
    <row r="122" spans="1:3" s="5" customFormat="1" ht="60" customHeight="1" x14ac:dyDescent="0.2">
      <c r="A122" s="7" t="s">
        <v>305</v>
      </c>
      <c r="B122" s="7"/>
      <c r="C122" s="7"/>
    </row>
    <row r="123" spans="1:3" s="5" customFormat="1" ht="60" customHeight="1" x14ac:dyDescent="0.2">
      <c r="A123" s="7" t="s">
        <v>306</v>
      </c>
      <c r="B123" s="7"/>
      <c r="C123" s="7"/>
    </row>
    <row r="124" spans="1:3" s="5" customFormat="1" ht="60" customHeight="1" x14ac:dyDescent="0.2">
      <c r="A124" s="7" t="s">
        <v>307</v>
      </c>
      <c r="B124" s="7"/>
      <c r="C124" s="7"/>
    </row>
    <row r="125" spans="1:3" s="5" customFormat="1" ht="60" customHeight="1" x14ac:dyDescent="0.2">
      <c r="A125" s="7" t="s">
        <v>308</v>
      </c>
      <c r="B125" s="7"/>
      <c r="C125" s="7"/>
    </row>
    <row r="126" spans="1:3" s="5" customFormat="1" ht="60" customHeight="1" x14ac:dyDescent="0.2">
      <c r="A126" s="7" t="s">
        <v>309</v>
      </c>
      <c r="B126" s="7"/>
      <c r="C126" s="7"/>
    </row>
    <row r="127" spans="1:3" s="5" customFormat="1" ht="60" customHeight="1" x14ac:dyDescent="0.2">
      <c r="A127" s="7" t="s">
        <v>310</v>
      </c>
      <c r="B127" s="7"/>
      <c r="C127" s="7"/>
    </row>
    <row r="128" spans="1:3" s="5" customFormat="1" ht="60" customHeight="1" x14ac:dyDescent="0.2">
      <c r="A128" s="7" t="s">
        <v>311</v>
      </c>
      <c r="B128" s="7"/>
      <c r="C128" s="7"/>
    </row>
    <row r="129" spans="1:3" s="5" customFormat="1" ht="60" customHeight="1" x14ac:dyDescent="0.2">
      <c r="A129" s="7" t="s">
        <v>312</v>
      </c>
      <c r="B129" s="7"/>
      <c r="C129" s="7"/>
    </row>
    <row r="130" spans="1:3" s="5" customFormat="1" ht="60" customHeight="1" x14ac:dyDescent="0.2">
      <c r="A130" s="7" t="s">
        <v>313</v>
      </c>
      <c r="B130" s="7"/>
      <c r="C130" s="7"/>
    </row>
    <row r="131" spans="1:3" s="5" customFormat="1" ht="60" customHeight="1" x14ac:dyDescent="0.2">
      <c r="A131" s="7" t="s">
        <v>314</v>
      </c>
      <c r="B131" s="7"/>
      <c r="C131" s="7"/>
    </row>
    <row r="132" spans="1:3" s="5" customFormat="1" ht="60" customHeight="1" x14ac:dyDescent="0.2">
      <c r="A132" s="7" t="s">
        <v>315</v>
      </c>
      <c r="B132" s="7"/>
      <c r="C132" s="7"/>
    </row>
    <row r="133" spans="1:3" s="5" customFormat="1" ht="60" customHeight="1" x14ac:dyDescent="0.2">
      <c r="A133" s="7" t="s">
        <v>316</v>
      </c>
      <c r="B133" s="7"/>
      <c r="C133" s="7"/>
    </row>
    <row r="134" spans="1:3" s="5" customFormat="1" ht="60" customHeight="1" x14ac:dyDescent="0.2">
      <c r="A134" s="7" t="s">
        <v>317</v>
      </c>
      <c r="B134" s="7"/>
      <c r="C134" s="7"/>
    </row>
    <row r="135" spans="1:3" s="5" customFormat="1" ht="60" customHeight="1" x14ac:dyDescent="0.2">
      <c r="A135" s="7" t="s">
        <v>318</v>
      </c>
      <c r="B135" s="7"/>
      <c r="C135" s="7"/>
    </row>
    <row r="136" spans="1:3" s="5" customFormat="1" ht="60" customHeight="1" x14ac:dyDescent="0.2">
      <c r="A136" s="7" t="s">
        <v>319</v>
      </c>
      <c r="B136" s="7"/>
      <c r="C136" s="7"/>
    </row>
    <row r="137" spans="1:3" s="5" customFormat="1" ht="60" customHeight="1" x14ac:dyDescent="0.2">
      <c r="A137" s="7" t="s">
        <v>320</v>
      </c>
      <c r="B137" s="7"/>
      <c r="C137" s="7"/>
    </row>
    <row r="138" spans="1:3" s="5" customFormat="1" ht="60" customHeight="1" x14ac:dyDescent="0.2">
      <c r="A138" s="7" t="s">
        <v>321</v>
      </c>
      <c r="B138" s="7"/>
      <c r="C138" s="7"/>
    </row>
    <row r="139" spans="1:3" s="5" customFormat="1" ht="60" customHeight="1" x14ac:dyDescent="0.2">
      <c r="A139" s="7" t="s">
        <v>322</v>
      </c>
      <c r="B139" s="7"/>
      <c r="C139" s="7"/>
    </row>
    <row r="140" spans="1:3" s="5" customFormat="1" ht="60" customHeight="1" x14ac:dyDescent="0.2">
      <c r="A140" s="7" t="s">
        <v>323</v>
      </c>
      <c r="B140" s="7"/>
      <c r="C140" s="7"/>
    </row>
    <row r="141" spans="1:3" s="5" customFormat="1" ht="60" customHeight="1" x14ac:dyDescent="0.2">
      <c r="A141" s="7" t="s">
        <v>324</v>
      </c>
      <c r="B141" s="7"/>
      <c r="C141" s="7"/>
    </row>
    <row r="142" spans="1:3" s="5" customFormat="1" ht="60" customHeight="1" x14ac:dyDescent="0.2">
      <c r="A142" s="7" t="s">
        <v>325</v>
      </c>
      <c r="B142" s="7"/>
      <c r="C142" s="7"/>
    </row>
    <row r="143" spans="1:3" s="5" customFormat="1" ht="60" customHeight="1" x14ac:dyDescent="0.2">
      <c r="A143" s="7" t="s">
        <v>326</v>
      </c>
      <c r="B143" s="7"/>
      <c r="C143" s="7"/>
    </row>
    <row r="144" spans="1:3" s="5" customFormat="1" ht="60" customHeight="1" x14ac:dyDescent="0.2">
      <c r="A144" s="7" t="s">
        <v>327</v>
      </c>
      <c r="B144" s="7"/>
      <c r="C144" s="7"/>
    </row>
    <row r="145" spans="1:3" s="5" customFormat="1" ht="60" customHeight="1" x14ac:dyDescent="0.2">
      <c r="A145" s="7" t="s">
        <v>328</v>
      </c>
      <c r="B145" s="7"/>
      <c r="C145" s="7"/>
    </row>
    <row r="146" spans="1:3" s="5" customFormat="1" ht="60" customHeight="1" x14ac:dyDescent="0.2">
      <c r="A146" s="7" t="s">
        <v>329</v>
      </c>
      <c r="B146" s="7"/>
      <c r="C146" s="7"/>
    </row>
    <row r="147" spans="1:3" s="5" customFormat="1" ht="60" customHeight="1" x14ac:dyDescent="0.2">
      <c r="A147" s="7" t="s">
        <v>330</v>
      </c>
      <c r="B147" s="7"/>
      <c r="C147" s="7"/>
    </row>
    <row r="148" spans="1:3" s="5" customFormat="1" ht="60" customHeight="1" x14ac:dyDescent="0.2">
      <c r="A148" s="7" t="s">
        <v>331</v>
      </c>
      <c r="B148" s="7"/>
      <c r="C148" s="7"/>
    </row>
    <row r="149" spans="1:3" s="5" customFormat="1" ht="60" customHeight="1" x14ac:dyDescent="0.2">
      <c r="A149" s="7" t="s">
        <v>332</v>
      </c>
      <c r="B149" s="7"/>
      <c r="C149" s="7"/>
    </row>
    <row r="150" spans="1:3" s="5" customFormat="1" ht="60" customHeight="1" x14ac:dyDescent="0.2">
      <c r="A150" s="7" t="s">
        <v>333</v>
      </c>
      <c r="B150" s="7"/>
      <c r="C150" s="7"/>
    </row>
    <row r="151" spans="1:3" s="5" customFormat="1" ht="60" customHeight="1" x14ac:dyDescent="0.2">
      <c r="A151" s="7" t="s">
        <v>334</v>
      </c>
      <c r="B151" s="7"/>
      <c r="C151" s="7"/>
    </row>
    <row r="152" spans="1:3" s="5" customFormat="1" ht="60" customHeight="1" x14ac:dyDescent="0.2">
      <c r="A152" s="7" t="s">
        <v>335</v>
      </c>
      <c r="B152" s="7"/>
      <c r="C152" s="7"/>
    </row>
    <row r="153" spans="1:3" s="5" customFormat="1" ht="60" customHeight="1" x14ac:dyDescent="0.2">
      <c r="A153" s="7" t="s">
        <v>336</v>
      </c>
      <c r="B153" s="7"/>
      <c r="C153" s="7"/>
    </row>
    <row r="154" spans="1:3" s="5" customFormat="1" ht="60" customHeight="1" x14ac:dyDescent="0.2">
      <c r="A154" s="7" t="s">
        <v>337</v>
      </c>
      <c r="B154" s="7"/>
      <c r="C154" s="7"/>
    </row>
    <row r="155" spans="1:3" s="5" customFormat="1" ht="60" customHeight="1" x14ac:dyDescent="0.2">
      <c r="A155" s="7" t="s">
        <v>338</v>
      </c>
      <c r="B155" s="7"/>
      <c r="C155" s="7"/>
    </row>
    <row r="156" spans="1:3" s="5" customFormat="1" ht="60" customHeight="1" x14ac:dyDescent="0.2">
      <c r="A156" s="7" t="s">
        <v>339</v>
      </c>
      <c r="B156" s="7"/>
      <c r="C156" s="7"/>
    </row>
    <row r="157" spans="1:3" s="5" customFormat="1" ht="60" customHeight="1" x14ac:dyDescent="0.2">
      <c r="A157" s="7" t="s">
        <v>340</v>
      </c>
      <c r="B157" s="7"/>
      <c r="C157" s="7"/>
    </row>
    <row r="158" spans="1:3" s="5" customFormat="1" ht="60" customHeight="1" x14ac:dyDescent="0.2">
      <c r="A158" s="7" t="s">
        <v>341</v>
      </c>
      <c r="B158" s="7"/>
      <c r="C158" s="7"/>
    </row>
    <row r="159" spans="1:3" s="5" customFormat="1" ht="60" customHeight="1" x14ac:dyDescent="0.2">
      <c r="A159" s="7" t="s">
        <v>342</v>
      </c>
      <c r="B159" s="7"/>
      <c r="C159" s="7"/>
    </row>
    <row r="160" spans="1:3" s="5" customFormat="1" ht="60" customHeight="1" x14ac:dyDescent="0.2">
      <c r="A160" s="7" t="s">
        <v>343</v>
      </c>
      <c r="B160" s="7"/>
      <c r="C160" s="7"/>
    </row>
    <row r="161" spans="1:3" s="5" customFormat="1" ht="60" customHeight="1" x14ac:dyDescent="0.2">
      <c r="A161" s="7" t="s">
        <v>344</v>
      </c>
      <c r="B161" s="7"/>
      <c r="C161" s="7"/>
    </row>
    <row r="162" spans="1:3" s="5" customFormat="1" ht="60" customHeight="1" x14ac:dyDescent="0.2">
      <c r="A162" s="7" t="s">
        <v>345</v>
      </c>
      <c r="B162" s="7"/>
      <c r="C162" s="7"/>
    </row>
    <row r="163" spans="1:3" s="5" customFormat="1" ht="60" customHeight="1" x14ac:dyDescent="0.2">
      <c r="A163" s="7" t="s">
        <v>346</v>
      </c>
      <c r="B163" s="7"/>
      <c r="C163" s="7"/>
    </row>
    <row r="164" spans="1:3" s="5" customFormat="1" ht="60" customHeight="1" x14ac:dyDescent="0.2">
      <c r="A164" s="7" t="s">
        <v>347</v>
      </c>
      <c r="B164" s="7"/>
      <c r="C164" s="7"/>
    </row>
    <row r="165" spans="1:3" s="5" customFormat="1" ht="60" customHeight="1" x14ac:dyDescent="0.2">
      <c r="A165" s="7" t="s">
        <v>348</v>
      </c>
      <c r="B165" s="7"/>
      <c r="C165" s="7"/>
    </row>
    <row r="166" spans="1:3" s="5" customFormat="1" ht="60" customHeight="1" x14ac:dyDescent="0.2">
      <c r="A166" s="7" t="s">
        <v>349</v>
      </c>
      <c r="B166" s="7"/>
      <c r="C166" s="7"/>
    </row>
    <row r="167" spans="1:3" s="5" customFormat="1" ht="60" customHeight="1" x14ac:dyDescent="0.2">
      <c r="A167" s="7" t="s">
        <v>350</v>
      </c>
      <c r="B167" s="7"/>
      <c r="C167" s="7"/>
    </row>
    <row r="168" spans="1:3" s="5" customFormat="1" ht="60" customHeight="1" x14ac:dyDescent="0.2">
      <c r="A168" s="7" t="s">
        <v>351</v>
      </c>
      <c r="B168" s="7"/>
      <c r="C168" s="7"/>
    </row>
    <row r="169" spans="1:3" s="5" customFormat="1" ht="60" customHeight="1" x14ac:dyDescent="0.2">
      <c r="A169" s="7" t="s">
        <v>352</v>
      </c>
      <c r="B169" s="7"/>
      <c r="C169" s="7"/>
    </row>
    <row r="170" spans="1:3" s="5" customFormat="1" ht="60" customHeight="1" x14ac:dyDescent="0.2">
      <c r="A170" s="7" t="s">
        <v>353</v>
      </c>
      <c r="B170" s="7"/>
      <c r="C170" s="7"/>
    </row>
    <row r="171" spans="1:3" s="5" customFormat="1" ht="60" customHeight="1" x14ac:dyDescent="0.2">
      <c r="A171" s="7" t="s">
        <v>354</v>
      </c>
      <c r="B171" s="7"/>
      <c r="C171" s="7"/>
    </row>
    <row r="172" spans="1:3" s="5" customFormat="1" ht="60" customHeight="1" x14ac:dyDescent="0.2">
      <c r="A172" s="7" t="s">
        <v>355</v>
      </c>
      <c r="B172" s="7"/>
      <c r="C172" s="7"/>
    </row>
    <row r="173" spans="1:3" s="5" customFormat="1" ht="60" customHeight="1" x14ac:dyDescent="0.2">
      <c r="A173" s="7" t="s">
        <v>356</v>
      </c>
      <c r="B173" s="7"/>
      <c r="C173" s="7"/>
    </row>
    <row r="174" spans="1:3" s="5" customFormat="1" ht="60" customHeight="1" x14ac:dyDescent="0.2">
      <c r="A174" s="7" t="s">
        <v>357</v>
      </c>
      <c r="B174" s="7"/>
      <c r="C174" s="7"/>
    </row>
    <row r="175" spans="1:3" s="5" customFormat="1" ht="60" customHeight="1" x14ac:dyDescent="0.2">
      <c r="A175" s="7" t="s">
        <v>358</v>
      </c>
      <c r="B175" s="7"/>
      <c r="C175" s="7"/>
    </row>
    <row r="176" spans="1:3" s="5" customFormat="1" ht="60" customHeight="1" x14ac:dyDescent="0.2">
      <c r="A176" s="7" t="s">
        <v>359</v>
      </c>
      <c r="B176" s="7"/>
      <c r="C176" s="7"/>
    </row>
    <row r="177" spans="1:3" s="5" customFormat="1" ht="60" customHeight="1" x14ac:dyDescent="0.2">
      <c r="A177" s="7" t="s">
        <v>360</v>
      </c>
      <c r="B177" s="7"/>
      <c r="C177" s="7"/>
    </row>
    <row r="178" spans="1:3" s="5" customFormat="1" ht="60" customHeight="1" x14ac:dyDescent="0.2">
      <c r="A178" s="7" t="s">
        <v>361</v>
      </c>
      <c r="B178" s="7"/>
      <c r="C178" s="7"/>
    </row>
    <row r="179" spans="1:3" s="5" customFormat="1" ht="60" customHeight="1" x14ac:dyDescent="0.2">
      <c r="A179" s="7" t="s">
        <v>362</v>
      </c>
      <c r="B179" s="7"/>
      <c r="C179" s="7"/>
    </row>
    <row r="180" spans="1:3" s="5" customFormat="1" ht="60" customHeight="1" x14ac:dyDescent="0.2">
      <c r="A180" s="7" t="s">
        <v>363</v>
      </c>
      <c r="B180" s="7"/>
      <c r="C180" s="7"/>
    </row>
    <row r="181" spans="1:3" s="5" customFormat="1" ht="60" customHeight="1" x14ac:dyDescent="0.2">
      <c r="A181" s="7" t="s">
        <v>364</v>
      </c>
      <c r="B181" s="7"/>
      <c r="C181" s="7"/>
    </row>
    <row r="182" spans="1:3" s="5" customFormat="1" ht="60" customHeight="1" x14ac:dyDescent="0.2">
      <c r="A182" s="7" t="s">
        <v>365</v>
      </c>
      <c r="B182" s="7"/>
      <c r="C182" s="7"/>
    </row>
    <row r="183" spans="1:3" s="5" customFormat="1" ht="60" customHeight="1" x14ac:dyDescent="0.2">
      <c r="A183" s="7" t="s">
        <v>366</v>
      </c>
      <c r="B183" s="7"/>
      <c r="C183" s="7"/>
    </row>
    <row r="184" spans="1:3" s="5" customFormat="1" ht="60" customHeight="1" x14ac:dyDescent="0.2">
      <c r="A184" s="7" t="s">
        <v>367</v>
      </c>
      <c r="B184" s="7"/>
      <c r="C184" s="7"/>
    </row>
    <row r="185" spans="1:3" s="5" customFormat="1" ht="60" customHeight="1" x14ac:dyDescent="0.2">
      <c r="A185" s="7" t="s">
        <v>368</v>
      </c>
      <c r="B185" s="7"/>
      <c r="C185" s="7"/>
    </row>
  </sheetData>
  <phoneticPr fontId="3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5"/>
  <sheetViews>
    <sheetView showRuler="0" topLeftCell="A109" workbookViewId="0">
      <selection activeCell="A117" sqref="A117"/>
    </sheetView>
    <sheetView showRuler="0" workbookViewId="1"/>
  </sheetViews>
  <sheetFormatPr baseColWidth="10" defaultRowHeight="16" x14ac:dyDescent="0.2"/>
  <cols>
    <col min="1" max="1" width="44.33203125" customWidth="1"/>
  </cols>
  <sheetData>
    <row r="1" spans="1:3" s="5" customFormat="1" ht="60" customHeight="1" x14ac:dyDescent="0.2">
      <c r="A1" s="7" t="s">
        <v>201</v>
      </c>
      <c r="B1" s="7"/>
      <c r="C1" s="7"/>
    </row>
    <row r="2" spans="1:3" s="5" customFormat="1" ht="60" customHeight="1" x14ac:dyDescent="0.2">
      <c r="A2" s="7" t="s">
        <v>202</v>
      </c>
      <c r="B2" s="7"/>
      <c r="C2" s="7"/>
    </row>
    <row r="3" spans="1:3" s="5" customFormat="1" ht="60" customHeight="1" x14ac:dyDescent="0.2">
      <c r="A3" s="7" t="s">
        <v>203</v>
      </c>
      <c r="B3" s="7"/>
      <c r="C3" s="7"/>
    </row>
    <row r="4" spans="1:3" s="5" customFormat="1" ht="60" customHeight="1" x14ac:dyDescent="0.2">
      <c r="A4" s="7" t="s">
        <v>204</v>
      </c>
      <c r="B4" s="7"/>
      <c r="C4" s="7"/>
    </row>
    <row r="5" spans="1:3" s="5" customFormat="1" ht="60" customHeight="1" x14ac:dyDescent="0.2">
      <c r="A5" s="7" t="s">
        <v>205</v>
      </c>
      <c r="B5" s="7"/>
      <c r="C5" s="7"/>
    </row>
    <row r="6" spans="1:3" s="5" customFormat="1" ht="60" customHeight="1" x14ac:dyDescent="0.2">
      <c r="A6" s="7" t="s">
        <v>200</v>
      </c>
      <c r="B6" s="7"/>
      <c r="C6" s="7"/>
    </row>
    <row r="7" spans="1:3" s="5" customFormat="1" ht="60" customHeight="1" x14ac:dyDescent="0.2">
      <c r="A7" s="7" t="s">
        <v>249</v>
      </c>
      <c r="B7" s="7"/>
      <c r="C7" s="7"/>
    </row>
    <row r="8" spans="1:3" s="5" customFormat="1" ht="60" customHeight="1" x14ac:dyDescent="0.2">
      <c r="A8" s="7" t="s">
        <v>250</v>
      </c>
      <c r="B8" s="7"/>
      <c r="C8" s="7"/>
    </row>
    <row r="9" spans="1:3" s="5" customFormat="1" ht="60" customHeight="1" x14ac:dyDescent="0.2">
      <c r="A9" s="7" t="s">
        <v>251</v>
      </c>
      <c r="B9" s="7"/>
      <c r="C9" s="7"/>
    </row>
    <row r="10" spans="1:3" s="5" customFormat="1" ht="60" customHeight="1" x14ac:dyDescent="0.2">
      <c r="A10" s="7" t="s">
        <v>252</v>
      </c>
      <c r="B10" s="7"/>
      <c r="C10" s="7"/>
    </row>
    <row r="11" spans="1:3" s="5" customFormat="1" ht="60" customHeight="1" x14ac:dyDescent="0.2">
      <c r="A11" s="7" t="s">
        <v>248</v>
      </c>
      <c r="B11" s="7"/>
      <c r="C11" s="7"/>
    </row>
    <row r="12" spans="1:3" s="5" customFormat="1" ht="60" customHeight="1" x14ac:dyDescent="0.2">
      <c r="A12" s="7" t="s">
        <v>253</v>
      </c>
      <c r="B12" s="7"/>
      <c r="C12" s="7"/>
    </row>
    <row r="13" spans="1:3" s="5" customFormat="1" ht="60" customHeight="1" x14ac:dyDescent="0.2">
      <c r="A13" s="7" t="s">
        <v>254</v>
      </c>
      <c r="B13" s="7"/>
      <c r="C13" s="7"/>
    </row>
    <row r="14" spans="1:3" s="5" customFormat="1" ht="60" customHeight="1" x14ac:dyDescent="0.2">
      <c r="A14" s="7" t="s">
        <v>207</v>
      </c>
      <c r="B14" s="7"/>
      <c r="C14" s="7"/>
    </row>
    <row r="15" spans="1:3" s="5" customFormat="1" ht="60" customHeight="1" x14ac:dyDescent="0.2">
      <c r="A15" s="7" t="s">
        <v>271</v>
      </c>
      <c r="B15" s="7"/>
      <c r="C15" s="7"/>
    </row>
    <row r="16" spans="1:3" s="5" customFormat="1" ht="60" customHeight="1" x14ac:dyDescent="0.2">
      <c r="A16" s="7" t="s">
        <v>272</v>
      </c>
      <c r="B16" s="7"/>
      <c r="C16" s="7"/>
    </row>
    <row r="17" spans="1:3" s="5" customFormat="1" ht="60" customHeight="1" x14ac:dyDescent="0.2">
      <c r="A17" s="7" t="s">
        <v>273</v>
      </c>
      <c r="B17" s="7"/>
      <c r="C17" s="7"/>
    </row>
    <row r="18" spans="1:3" s="5" customFormat="1" ht="60" customHeight="1" x14ac:dyDescent="0.2">
      <c r="A18" s="7" t="s">
        <v>274</v>
      </c>
      <c r="B18" s="7"/>
      <c r="C18" s="7"/>
    </row>
    <row r="19" spans="1:3" s="5" customFormat="1" ht="60" customHeight="1" x14ac:dyDescent="0.2">
      <c r="A19" s="7" t="s">
        <v>275</v>
      </c>
      <c r="B19" s="7"/>
      <c r="C19" s="7"/>
    </row>
    <row r="20" spans="1:3" s="5" customFormat="1" ht="60" customHeight="1" x14ac:dyDescent="0.2">
      <c r="A20" s="7" t="s">
        <v>280</v>
      </c>
      <c r="B20" s="7"/>
      <c r="C20" s="7"/>
    </row>
    <row r="21" spans="1:3" s="5" customFormat="1" ht="60" customHeight="1" x14ac:dyDescent="0.2">
      <c r="A21" s="7" t="s">
        <v>281</v>
      </c>
      <c r="B21" s="7"/>
      <c r="C21" s="7"/>
    </row>
    <row r="22" spans="1:3" s="5" customFormat="1" ht="60" customHeight="1" x14ac:dyDescent="0.2">
      <c r="A22" s="7" t="s">
        <v>282</v>
      </c>
      <c r="B22" s="7"/>
      <c r="C22" s="7"/>
    </row>
    <row r="23" spans="1:3" s="5" customFormat="1" ht="60" customHeight="1" x14ac:dyDescent="0.2">
      <c r="A23" s="7" t="s">
        <v>283</v>
      </c>
      <c r="B23" s="7"/>
      <c r="C23" s="7"/>
    </row>
    <row r="24" spans="1:3" s="5" customFormat="1" ht="60" customHeight="1" x14ac:dyDescent="0.2">
      <c r="A24" s="7" t="s">
        <v>284</v>
      </c>
      <c r="B24" s="7"/>
      <c r="C24" s="7"/>
    </row>
    <row r="25" spans="1:3" s="5" customFormat="1" ht="60" customHeight="1" x14ac:dyDescent="0.2">
      <c r="A25" s="7" t="s">
        <v>276</v>
      </c>
      <c r="B25" s="7"/>
      <c r="C25" s="7"/>
    </row>
    <row r="26" spans="1:3" s="5" customFormat="1" ht="60" customHeight="1" x14ac:dyDescent="0.2">
      <c r="A26" s="7" t="s">
        <v>277</v>
      </c>
      <c r="B26" s="7"/>
      <c r="C26" s="7"/>
    </row>
    <row r="27" spans="1:3" s="5" customFormat="1" ht="60" customHeight="1" x14ac:dyDescent="0.2">
      <c r="A27" s="7" t="s">
        <v>243</v>
      </c>
      <c r="B27" s="7"/>
      <c r="C27" s="7"/>
    </row>
    <row r="28" spans="1:3" s="5" customFormat="1" ht="60" customHeight="1" x14ac:dyDescent="0.2">
      <c r="A28" s="7" t="s">
        <v>244</v>
      </c>
      <c r="B28" s="7"/>
      <c r="C28" s="7"/>
    </row>
    <row r="29" spans="1:3" s="5" customFormat="1" ht="60" customHeight="1" x14ac:dyDescent="0.2">
      <c r="A29" s="7" t="s">
        <v>245</v>
      </c>
      <c r="B29" s="7"/>
      <c r="C29" s="7"/>
    </row>
    <row r="30" spans="1:3" s="5" customFormat="1" ht="60" customHeight="1" x14ac:dyDescent="0.2">
      <c r="A30" s="7" t="s">
        <v>246</v>
      </c>
      <c r="B30" s="7"/>
      <c r="C30" s="7"/>
    </row>
    <row r="31" spans="1:3" s="5" customFormat="1" ht="60" customHeight="1" x14ac:dyDescent="0.2">
      <c r="A31" s="7" t="s">
        <v>247</v>
      </c>
      <c r="B31" s="7"/>
      <c r="C31" s="7"/>
    </row>
    <row r="32" spans="1:3" s="5" customFormat="1" ht="60" customHeight="1" x14ac:dyDescent="0.2">
      <c r="A32" s="7" t="s">
        <v>322</v>
      </c>
      <c r="B32" s="7"/>
      <c r="C32" s="7"/>
    </row>
    <row r="33" spans="1:3" s="5" customFormat="1" ht="60" customHeight="1" x14ac:dyDescent="0.2">
      <c r="A33" s="7" t="s">
        <v>323</v>
      </c>
      <c r="B33" s="7"/>
      <c r="C33" s="7"/>
    </row>
    <row r="34" spans="1:3" s="5" customFormat="1" ht="60" customHeight="1" x14ac:dyDescent="0.2">
      <c r="A34" s="7" t="s">
        <v>324</v>
      </c>
      <c r="B34" s="7"/>
      <c r="C34" s="7"/>
    </row>
    <row r="35" spans="1:3" s="5" customFormat="1" ht="60" customHeight="1" x14ac:dyDescent="0.2">
      <c r="A35" s="7" t="s">
        <v>325</v>
      </c>
      <c r="B35" s="7"/>
      <c r="C35" s="7"/>
    </row>
    <row r="36" spans="1:3" s="5" customFormat="1" ht="60" customHeight="1" x14ac:dyDescent="0.2">
      <c r="A36" s="7" t="s">
        <v>326</v>
      </c>
      <c r="B36" s="7"/>
      <c r="C36" s="7"/>
    </row>
    <row r="37" spans="1:3" s="5" customFormat="1" ht="60" customHeight="1" x14ac:dyDescent="0.2">
      <c r="A37" s="7" t="s">
        <v>327</v>
      </c>
      <c r="B37" s="7"/>
      <c r="C37" s="7"/>
    </row>
    <row r="38" spans="1:3" s="5" customFormat="1" ht="60" customHeight="1" x14ac:dyDescent="0.2">
      <c r="A38" s="7" t="s">
        <v>332</v>
      </c>
      <c r="B38" s="7"/>
      <c r="C38" s="7"/>
    </row>
    <row r="39" spans="1:3" s="5" customFormat="1" ht="60" customHeight="1" x14ac:dyDescent="0.2">
      <c r="A39" s="7" t="s">
        <v>333</v>
      </c>
      <c r="B39" s="7"/>
      <c r="C39" s="7"/>
    </row>
    <row r="40" spans="1:3" s="5" customFormat="1" ht="60" customHeight="1" x14ac:dyDescent="0.2">
      <c r="A40" s="7" t="s">
        <v>334</v>
      </c>
      <c r="B40" s="7"/>
      <c r="C40" s="7"/>
    </row>
    <row r="41" spans="1:3" s="5" customFormat="1" ht="60" customHeight="1" x14ac:dyDescent="0.2">
      <c r="A41" s="7" t="s">
        <v>335</v>
      </c>
      <c r="B41" s="7"/>
      <c r="C41" s="7"/>
    </row>
    <row r="42" spans="1:3" s="5" customFormat="1" ht="60" customHeight="1" x14ac:dyDescent="0.2">
      <c r="A42" s="7" t="s">
        <v>336</v>
      </c>
      <c r="B42" s="7"/>
      <c r="C42" s="7"/>
    </row>
    <row r="43" spans="1:3" s="5" customFormat="1" ht="60" customHeight="1" x14ac:dyDescent="0.2">
      <c r="A43" s="7" t="s">
        <v>337</v>
      </c>
      <c r="B43" s="7"/>
      <c r="C43" s="7"/>
    </row>
    <row r="44" spans="1:3" s="5" customFormat="1" ht="60" customHeight="1" x14ac:dyDescent="0.2">
      <c r="A44" s="7" t="s">
        <v>338</v>
      </c>
      <c r="B44" s="7"/>
      <c r="C44" s="7"/>
    </row>
    <row r="45" spans="1:3" s="5" customFormat="1" ht="60" customHeight="1" x14ac:dyDescent="0.2">
      <c r="A45" s="7" t="s">
        <v>339</v>
      </c>
      <c r="B45" s="7"/>
      <c r="C45" s="7"/>
    </row>
    <row r="46" spans="1:3" s="5" customFormat="1" ht="60" customHeight="1" x14ac:dyDescent="0.2">
      <c r="A46" s="7" t="s">
        <v>340</v>
      </c>
      <c r="B46" s="7"/>
      <c r="C46" s="7"/>
    </row>
    <row r="47" spans="1:3" s="5" customFormat="1" ht="60" customHeight="1" x14ac:dyDescent="0.2">
      <c r="A47" s="7" t="s">
        <v>341</v>
      </c>
      <c r="B47" s="7"/>
      <c r="C47" s="7"/>
    </row>
    <row r="48" spans="1:3" s="5" customFormat="1" ht="60" customHeight="1" x14ac:dyDescent="0.2">
      <c r="A48" s="7" t="s">
        <v>342</v>
      </c>
      <c r="B48" s="7"/>
      <c r="C48" s="7"/>
    </row>
    <row r="49" spans="1:3" s="5" customFormat="1" ht="60" customHeight="1" x14ac:dyDescent="0.2">
      <c r="A49" s="7" t="s">
        <v>343</v>
      </c>
      <c r="B49" s="7"/>
      <c r="C49" s="7"/>
    </row>
    <row r="50" spans="1:3" s="5" customFormat="1" ht="60" customHeight="1" x14ac:dyDescent="0.2">
      <c r="A50" s="7" t="s">
        <v>261</v>
      </c>
      <c r="B50" s="7"/>
      <c r="C50" s="7"/>
    </row>
    <row r="51" spans="1:3" s="5" customFormat="1" ht="60" customHeight="1" x14ac:dyDescent="0.2">
      <c r="A51" s="7" t="s">
        <v>344</v>
      </c>
      <c r="B51" s="7"/>
      <c r="C51" s="7"/>
    </row>
    <row r="52" spans="1:3" s="5" customFormat="1" ht="60" customHeight="1" x14ac:dyDescent="0.2">
      <c r="A52" s="7" t="s">
        <v>346</v>
      </c>
      <c r="B52" s="7"/>
      <c r="C52" s="7"/>
    </row>
    <row r="53" spans="1:3" s="5" customFormat="1" ht="60" customHeight="1" x14ac:dyDescent="0.2">
      <c r="A53" s="7" t="s">
        <v>257</v>
      </c>
      <c r="B53" s="7"/>
      <c r="C53" s="7"/>
    </row>
    <row r="54" spans="1:3" s="5" customFormat="1" ht="60" customHeight="1" x14ac:dyDescent="0.2">
      <c r="A54" s="7" t="s">
        <v>258</v>
      </c>
      <c r="B54" s="7"/>
      <c r="C54" s="7"/>
    </row>
    <row r="55" spans="1:3" s="5" customFormat="1" ht="60" customHeight="1" x14ac:dyDescent="0.2">
      <c r="A55" s="7" t="s">
        <v>264</v>
      </c>
      <c r="B55" s="7"/>
      <c r="C55" s="7"/>
    </row>
    <row r="56" spans="1:3" s="5" customFormat="1" ht="60" customHeight="1" x14ac:dyDescent="0.2">
      <c r="A56" s="7" t="s">
        <v>265</v>
      </c>
      <c r="B56" s="7"/>
      <c r="C56" s="7"/>
    </row>
    <row r="57" spans="1:3" s="5" customFormat="1" ht="60" customHeight="1" x14ac:dyDescent="0.2">
      <c r="A57" s="7" t="s">
        <v>259</v>
      </c>
      <c r="B57" s="7"/>
      <c r="C57" s="7"/>
    </row>
    <row r="58" spans="1:3" s="5" customFormat="1" ht="60" customHeight="1" x14ac:dyDescent="0.2">
      <c r="A58" s="7" t="s">
        <v>260</v>
      </c>
      <c r="B58" s="7"/>
      <c r="C58" s="7"/>
    </row>
    <row r="59" spans="1:3" s="5" customFormat="1" ht="60" customHeight="1" x14ac:dyDescent="0.2">
      <c r="A59" s="7" t="s">
        <v>210</v>
      </c>
      <c r="B59" s="7"/>
      <c r="C59" s="7"/>
    </row>
    <row r="60" spans="1:3" s="5" customFormat="1" ht="60" customHeight="1" x14ac:dyDescent="0.2">
      <c r="A60" s="7" t="s">
        <v>211</v>
      </c>
      <c r="B60" s="7"/>
      <c r="C60" s="7"/>
    </row>
    <row r="61" spans="1:3" s="5" customFormat="1" ht="60" customHeight="1" x14ac:dyDescent="0.2">
      <c r="A61" s="7" t="s">
        <v>262</v>
      </c>
      <c r="B61" s="7"/>
      <c r="C61" s="7"/>
    </row>
    <row r="62" spans="1:3" s="5" customFormat="1" ht="60" customHeight="1" x14ac:dyDescent="0.2">
      <c r="A62" s="7" t="s">
        <v>263</v>
      </c>
      <c r="B62" s="7"/>
      <c r="C62" s="7"/>
    </row>
    <row r="63" spans="1:3" s="5" customFormat="1" ht="60" customHeight="1" x14ac:dyDescent="0.2">
      <c r="A63" s="7" t="s">
        <v>351</v>
      </c>
      <c r="B63" s="7"/>
      <c r="C63" s="7"/>
    </row>
    <row r="64" spans="1:3" s="5" customFormat="1" ht="60" customHeight="1" x14ac:dyDescent="0.2">
      <c r="A64" s="7" t="s">
        <v>352</v>
      </c>
      <c r="B64" s="7"/>
      <c r="C64" s="7"/>
    </row>
    <row r="65" spans="1:3" s="5" customFormat="1" ht="60" customHeight="1" x14ac:dyDescent="0.2">
      <c r="A65" s="7" t="s">
        <v>353</v>
      </c>
      <c r="B65" s="7"/>
      <c r="C65" s="7"/>
    </row>
    <row r="66" spans="1:3" s="5" customFormat="1" ht="60" customHeight="1" x14ac:dyDescent="0.2">
      <c r="A66" s="7" t="s">
        <v>256</v>
      </c>
      <c r="B66" s="7"/>
      <c r="C66" s="7"/>
    </row>
    <row r="67" spans="1:3" s="5" customFormat="1" ht="60" customHeight="1" x14ac:dyDescent="0.2">
      <c r="A67" s="7" t="s">
        <v>328</v>
      </c>
      <c r="B67" s="7"/>
      <c r="C67" s="7"/>
    </row>
    <row r="68" spans="1:3" s="5" customFormat="1" ht="60" customHeight="1" x14ac:dyDescent="0.2">
      <c r="A68" s="7" t="s">
        <v>329</v>
      </c>
      <c r="B68" s="7"/>
      <c r="C68" s="7"/>
    </row>
    <row r="69" spans="1:3" s="5" customFormat="1" ht="60" customHeight="1" x14ac:dyDescent="0.2">
      <c r="A69" s="7" t="s">
        <v>330</v>
      </c>
      <c r="B69" s="7"/>
      <c r="C69" s="7"/>
    </row>
    <row r="70" spans="1:3" s="5" customFormat="1" ht="60" customHeight="1" x14ac:dyDescent="0.2">
      <c r="A70" s="7" t="s">
        <v>309</v>
      </c>
      <c r="B70" s="7"/>
      <c r="C70" s="7"/>
    </row>
    <row r="71" spans="1:3" s="5" customFormat="1" ht="60" customHeight="1" x14ac:dyDescent="0.2">
      <c r="A71" s="7" t="s">
        <v>285</v>
      </c>
      <c r="B71" s="7"/>
      <c r="C71" s="7"/>
    </row>
    <row r="72" spans="1:3" s="5" customFormat="1" ht="60" customHeight="1" x14ac:dyDescent="0.2">
      <c r="A72" s="7" t="s">
        <v>286</v>
      </c>
      <c r="B72" s="7"/>
      <c r="C72" s="7"/>
    </row>
    <row r="73" spans="1:3" s="5" customFormat="1" ht="60" customHeight="1" x14ac:dyDescent="0.2">
      <c r="A73" s="7" t="s">
        <v>266</v>
      </c>
      <c r="B73" s="7"/>
      <c r="C73" s="7"/>
    </row>
    <row r="74" spans="1:3" s="5" customFormat="1" ht="60" customHeight="1" x14ac:dyDescent="0.2">
      <c r="A74" s="7" t="s">
        <v>267</v>
      </c>
      <c r="B74" s="7"/>
      <c r="C74" s="7"/>
    </row>
    <row r="75" spans="1:3" s="5" customFormat="1" ht="60" customHeight="1" x14ac:dyDescent="0.2">
      <c r="A75" s="7" t="s">
        <v>268</v>
      </c>
      <c r="B75" s="7"/>
      <c r="C75" s="7"/>
    </row>
    <row r="76" spans="1:3" s="5" customFormat="1" ht="60" customHeight="1" x14ac:dyDescent="0.2">
      <c r="A76" s="7" t="s">
        <v>269</v>
      </c>
      <c r="B76" s="7"/>
      <c r="C76" s="7"/>
    </row>
    <row r="77" spans="1:3" s="5" customFormat="1" ht="60" customHeight="1" x14ac:dyDescent="0.2">
      <c r="A77" s="7" t="s">
        <v>289</v>
      </c>
      <c r="B77" s="7"/>
      <c r="C77" s="7"/>
    </row>
    <row r="78" spans="1:3" s="5" customFormat="1" ht="60" customHeight="1" x14ac:dyDescent="0.2">
      <c r="A78" s="7" t="s">
        <v>290</v>
      </c>
      <c r="B78" s="7"/>
      <c r="C78" s="7"/>
    </row>
    <row r="79" spans="1:3" s="5" customFormat="1" ht="60" customHeight="1" x14ac:dyDescent="0.2">
      <c r="A79" s="7" t="s">
        <v>288</v>
      </c>
      <c r="B79" s="7"/>
      <c r="C79" s="7"/>
    </row>
    <row r="80" spans="1:3" s="5" customFormat="1" ht="60" customHeight="1" x14ac:dyDescent="0.2">
      <c r="A80" s="7" t="s">
        <v>278</v>
      </c>
      <c r="B80" s="7"/>
      <c r="C80" s="7"/>
    </row>
    <row r="81" spans="1:3" s="5" customFormat="1" ht="60" customHeight="1" x14ac:dyDescent="0.2">
      <c r="A81" s="7" t="s">
        <v>279</v>
      </c>
      <c r="B81" s="7"/>
      <c r="C81" s="7"/>
    </row>
    <row r="82" spans="1:3" s="5" customFormat="1" ht="60" customHeight="1" x14ac:dyDescent="0.2">
      <c r="A82" s="7" t="s">
        <v>345</v>
      </c>
      <c r="B82" s="7"/>
      <c r="C82" s="7"/>
    </row>
    <row r="83" spans="1:3" s="5" customFormat="1" ht="60" customHeight="1" x14ac:dyDescent="0.2">
      <c r="A83" s="7" t="s">
        <v>242</v>
      </c>
      <c r="B83" s="7"/>
      <c r="C83" s="7"/>
    </row>
    <row r="84" spans="1:3" s="5" customFormat="1" ht="60" customHeight="1" x14ac:dyDescent="0.2">
      <c r="A84" s="7" t="s">
        <v>208</v>
      </c>
      <c r="B84" s="7"/>
      <c r="C84" s="7"/>
    </row>
    <row r="85" spans="1:3" s="5" customFormat="1" ht="60" customHeight="1" x14ac:dyDescent="0.2">
      <c r="A85" s="7" t="s">
        <v>209</v>
      </c>
      <c r="B85" s="7"/>
      <c r="C85" s="7"/>
    </row>
    <row r="86" spans="1:3" s="5" customFormat="1" ht="60" customHeight="1" x14ac:dyDescent="0.2">
      <c r="A86" s="7" t="s">
        <v>255</v>
      </c>
      <c r="B86" s="7"/>
      <c r="C86" s="7"/>
    </row>
    <row r="87" spans="1:3" s="5" customFormat="1" ht="60" customHeight="1" x14ac:dyDescent="0.2">
      <c r="A87" s="7" t="s">
        <v>307</v>
      </c>
      <c r="B87" s="7"/>
      <c r="C87" s="7"/>
    </row>
    <row r="88" spans="1:3" s="5" customFormat="1" ht="60" customHeight="1" x14ac:dyDescent="0.2">
      <c r="A88" s="7" t="s">
        <v>308</v>
      </c>
      <c r="B88" s="7"/>
      <c r="C88" s="7"/>
    </row>
    <row r="89" spans="1:3" s="5" customFormat="1" ht="60" customHeight="1" x14ac:dyDescent="0.2">
      <c r="A89" s="7" t="s">
        <v>206</v>
      </c>
      <c r="B89" s="7"/>
      <c r="C89" s="7"/>
    </row>
    <row r="90" spans="1:3" s="5" customFormat="1" ht="60" customHeight="1" x14ac:dyDescent="0.2">
      <c r="A90" s="7" t="s">
        <v>297</v>
      </c>
      <c r="B90" s="7"/>
      <c r="C90" s="7"/>
    </row>
    <row r="91" spans="1:3" s="5" customFormat="1" ht="60" customHeight="1" x14ac:dyDescent="0.2">
      <c r="A91" s="7" t="s">
        <v>298</v>
      </c>
      <c r="B91" s="7"/>
      <c r="C91" s="7"/>
    </row>
    <row r="92" spans="1:3" s="5" customFormat="1" ht="60" customHeight="1" x14ac:dyDescent="0.2">
      <c r="A92" s="7" t="s">
        <v>293</v>
      </c>
      <c r="B92" s="7"/>
      <c r="C92" s="7"/>
    </row>
    <row r="93" spans="1:3" s="5" customFormat="1" ht="60" customHeight="1" x14ac:dyDescent="0.2">
      <c r="A93" s="7" t="s">
        <v>294</v>
      </c>
      <c r="B93" s="7"/>
      <c r="C93" s="7"/>
    </row>
    <row r="94" spans="1:3" s="5" customFormat="1" ht="60" customHeight="1" x14ac:dyDescent="0.2">
      <c r="A94" s="7" t="s">
        <v>295</v>
      </c>
      <c r="B94" s="7"/>
      <c r="C94" s="7"/>
    </row>
    <row r="95" spans="1:3" s="5" customFormat="1" ht="60" customHeight="1" x14ac:dyDescent="0.2">
      <c r="A95" s="7" t="s">
        <v>296</v>
      </c>
      <c r="B95" s="7"/>
      <c r="C95" s="7"/>
    </row>
    <row r="96" spans="1:3" s="5" customFormat="1" ht="60" customHeight="1" x14ac:dyDescent="0.2">
      <c r="A96" s="7" t="s">
        <v>234</v>
      </c>
      <c r="B96" s="7"/>
      <c r="C96" s="7"/>
    </row>
    <row r="97" spans="1:3" s="5" customFormat="1" ht="60" customHeight="1" x14ac:dyDescent="0.2">
      <c r="A97" s="7" t="s">
        <v>235</v>
      </c>
      <c r="B97" s="7"/>
      <c r="C97" s="7"/>
    </row>
    <row r="98" spans="1:3" s="5" customFormat="1" ht="60" customHeight="1" x14ac:dyDescent="0.2">
      <c r="A98" s="7" t="s">
        <v>236</v>
      </c>
      <c r="B98" s="7"/>
      <c r="C98" s="7"/>
    </row>
    <row r="99" spans="1:3" s="5" customFormat="1" ht="60" customHeight="1" x14ac:dyDescent="0.2">
      <c r="A99" s="7" t="s">
        <v>237</v>
      </c>
      <c r="B99" s="7"/>
      <c r="C99" s="7"/>
    </row>
    <row r="100" spans="1:3" s="5" customFormat="1" ht="60" customHeight="1" x14ac:dyDescent="0.2">
      <c r="A100" s="7" t="s">
        <v>238</v>
      </c>
      <c r="B100" s="7"/>
      <c r="C100" s="7"/>
    </row>
    <row r="101" spans="1:3" s="5" customFormat="1" ht="60" customHeight="1" x14ac:dyDescent="0.2">
      <c r="A101" s="7" t="s">
        <v>239</v>
      </c>
      <c r="B101" s="7"/>
      <c r="C101" s="7"/>
    </row>
    <row r="102" spans="1:3" s="5" customFormat="1" ht="60" customHeight="1" x14ac:dyDescent="0.2">
      <c r="A102" s="7" t="s">
        <v>240</v>
      </c>
      <c r="B102" s="7"/>
      <c r="C102" s="7"/>
    </row>
    <row r="103" spans="1:3" s="5" customFormat="1" ht="60" customHeight="1" x14ac:dyDescent="0.2">
      <c r="A103" s="7" t="s">
        <v>241</v>
      </c>
      <c r="B103" s="7"/>
      <c r="C103" s="7"/>
    </row>
    <row r="104" spans="1:3" s="5" customFormat="1" ht="60" customHeight="1" x14ac:dyDescent="0.2">
      <c r="A104" s="7" t="s">
        <v>217</v>
      </c>
      <c r="B104" s="7"/>
      <c r="C104" s="7"/>
    </row>
    <row r="105" spans="1:3" s="5" customFormat="1" ht="60" customHeight="1" x14ac:dyDescent="0.2">
      <c r="A105" s="7" t="s">
        <v>218</v>
      </c>
      <c r="B105" s="7"/>
      <c r="C105" s="7"/>
    </row>
    <row r="106" spans="1:3" s="5" customFormat="1" ht="60" customHeight="1" x14ac:dyDescent="0.2">
      <c r="A106" s="7" t="s">
        <v>223</v>
      </c>
      <c r="B106" s="7"/>
      <c r="C106" s="7"/>
    </row>
    <row r="107" spans="1:3" s="5" customFormat="1" ht="60" customHeight="1" x14ac:dyDescent="0.2">
      <c r="A107" s="7" t="s">
        <v>224</v>
      </c>
      <c r="B107" s="7"/>
      <c r="C107" s="7"/>
    </row>
    <row r="108" spans="1:3" s="5" customFormat="1" ht="60" customHeight="1" x14ac:dyDescent="0.2">
      <c r="A108" s="7" t="s">
        <v>186</v>
      </c>
      <c r="B108" s="7"/>
      <c r="C108" s="7"/>
    </row>
    <row r="109" spans="1:3" s="5" customFormat="1" ht="60" customHeight="1" x14ac:dyDescent="0.2">
      <c r="A109" s="7" t="s">
        <v>187</v>
      </c>
      <c r="B109" s="7"/>
      <c r="C109" s="7"/>
    </row>
    <row r="110" spans="1:3" s="5" customFormat="1" ht="60" customHeight="1" x14ac:dyDescent="0.2">
      <c r="A110" s="7" t="s">
        <v>188</v>
      </c>
      <c r="B110" s="7"/>
      <c r="C110" s="7"/>
    </row>
    <row r="111" spans="1:3" s="5" customFormat="1" ht="60" customHeight="1" x14ac:dyDescent="0.2">
      <c r="A111" s="7" t="s">
        <v>189</v>
      </c>
      <c r="B111" s="7"/>
      <c r="C111" s="7"/>
    </row>
    <row r="112" spans="1:3" s="5" customFormat="1" ht="60" customHeight="1" x14ac:dyDescent="0.2">
      <c r="A112" s="7" t="s">
        <v>190</v>
      </c>
      <c r="B112" s="7"/>
      <c r="C112" s="7"/>
    </row>
    <row r="113" spans="1:3" s="5" customFormat="1" ht="60" customHeight="1" x14ac:dyDescent="0.2">
      <c r="A113" s="7" t="s">
        <v>191</v>
      </c>
      <c r="B113" s="7"/>
      <c r="C113" s="7"/>
    </row>
    <row r="114" spans="1:3" s="5" customFormat="1" ht="60" customHeight="1" x14ac:dyDescent="0.2">
      <c r="A114" s="7" t="s">
        <v>379</v>
      </c>
      <c r="B114" s="7"/>
      <c r="C114" s="7"/>
    </row>
    <row r="115" spans="1:3" s="5" customFormat="1" ht="60" customHeight="1" x14ac:dyDescent="0.2">
      <c r="A115" s="7" t="s">
        <v>377</v>
      </c>
      <c r="B115" s="7"/>
      <c r="C115" s="7"/>
    </row>
    <row r="116" spans="1:3" s="5" customFormat="1" ht="60" customHeight="1" x14ac:dyDescent="0.2">
      <c r="A116" s="7" t="s">
        <v>378</v>
      </c>
      <c r="B116" s="7"/>
      <c r="C116" s="7"/>
    </row>
    <row r="117" spans="1:3" s="5" customFormat="1" ht="60" customHeight="1" x14ac:dyDescent="0.2">
      <c r="A117" s="7" t="s">
        <v>192</v>
      </c>
      <c r="B117" s="7"/>
      <c r="C117" s="7"/>
    </row>
    <row r="118" spans="1:3" s="5" customFormat="1" ht="60" customHeight="1" x14ac:dyDescent="0.2">
      <c r="A118" s="7" t="s">
        <v>193</v>
      </c>
      <c r="B118" s="7"/>
      <c r="C118" s="7"/>
    </row>
    <row r="119" spans="1:3" s="5" customFormat="1" ht="60" customHeight="1" x14ac:dyDescent="0.2">
      <c r="A119" s="7" t="s">
        <v>194</v>
      </c>
      <c r="B119" s="7"/>
      <c r="C119" s="7"/>
    </row>
    <row r="120" spans="1:3" s="5" customFormat="1" ht="60" customHeight="1" x14ac:dyDescent="0.2">
      <c r="A120" s="7" t="s">
        <v>195</v>
      </c>
      <c r="B120" s="7"/>
      <c r="C120" s="7"/>
    </row>
    <row r="121" spans="1:3" s="5" customFormat="1" ht="60" customHeight="1" x14ac:dyDescent="0.2">
      <c r="A121" s="7" t="s">
        <v>196</v>
      </c>
      <c r="B121" s="7"/>
      <c r="C121" s="7"/>
    </row>
    <row r="122" spans="1:3" s="5" customFormat="1" ht="60" customHeight="1" x14ac:dyDescent="0.2">
      <c r="A122" s="7" t="s">
        <v>197</v>
      </c>
      <c r="B122" s="7"/>
      <c r="C122" s="7"/>
    </row>
    <row r="123" spans="1:3" s="5" customFormat="1" ht="60" customHeight="1" x14ac:dyDescent="0.2">
      <c r="A123" s="7" t="s">
        <v>198</v>
      </c>
      <c r="B123" s="7"/>
      <c r="C123" s="7"/>
    </row>
    <row r="124" spans="1:3" s="5" customFormat="1" ht="60" customHeight="1" x14ac:dyDescent="0.2">
      <c r="A124" s="7" t="s">
        <v>199</v>
      </c>
      <c r="B124" s="7"/>
      <c r="C124" s="7"/>
    </row>
    <row r="125" spans="1:3" s="5" customFormat="1" ht="60" customHeight="1" x14ac:dyDescent="0.2">
      <c r="A125" s="7" t="s">
        <v>287</v>
      </c>
      <c r="B125" s="7"/>
      <c r="C125" s="7"/>
    </row>
    <row r="126" spans="1:3" s="5" customFormat="1" ht="60" customHeight="1" x14ac:dyDescent="0.2">
      <c r="A126" s="7" t="s">
        <v>347</v>
      </c>
      <c r="B126" s="7"/>
      <c r="C126" s="7"/>
    </row>
    <row r="127" spans="1:3" s="5" customFormat="1" ht="60" customHeight="1" x14ac:dyDescent="0.2">
      <c r="A127" s="7" t="s">
        <v>226</v>
      </c>
      <c r="B127" s="7"/>
      <c r="C127" s="7"/>
    </row>
    <row r="128" spans="1:3" s="5" customFormat="1" ht="60" customHeight="1" x14ac:dyDescent="0.2">
      <c r="A128" s="7" t="s">
        <v>227</v>
      </c>
      <c r="B128" s="7"/>
      <c r="C128" s="7"/>
    </row>
    <row r="129" spans="1:3" s="5" customFormat="1" ht="60" customHeight="1" x14ac:dyDescent="0.2">
      <c r="A129" s="7" t="s">
        <v>228</v>
      </c>
      <c r="B129" s="7"/>
      <c r="C129" s="7"/>
    </row>
    <row r="130" spans="1:3" s="5" customFormat="1" ht="60" customHeight="1" x14ac:dyDescent="0.2">
      <c r="A130" s="7" t="s">
        <v>229</v>
      </c>
      <c r="B130" s="7"/>
      <c r="C130" s="7"/>
    </row>
    <row r="131" spans="1:3" s="5" customFormat="1" ht="60" customHeight="1" x14ac:dyDescent="0.2">
      <c r="A131" s="7" t="s">
        <v>230</v>
      </c>
      <c r="B131" s="7"/>
      <c r="C131" s="7"/>
    </row>
    <row r="132" spans="1:3" s="5" customFormat="1" ht="60" customHeight="1" x14ac:dyDescent="0.2">
      <c r="A132" s="7" t="s">
        <v>231</v>
      </c>
      <c r="B132" s="7"/>
      <c r="C132" s="7"/>
    </row>
    <row r="133" spans="1:3" s="5" customFormat="1" ht="60" customHeight="1" x14ac:dyDescent="0.2">
      <c r="A133" s="7" t="s">
        <v>232</v>
      </c>
      <c r="B133" s="7"/>
      <c r="C133" s="7"/>
    </row>
    <row r="134" spans="1:3" s="5" customFormat="1" ht="60" customHeight="1" x14ac:dyDescent="0.2">
      <c r="A134" s="7" t="s">
        <v>233</v>
      </c>
      <c r="B134" s="7"/>
      <c r="C134" s="7"/>
    </row>
    <row r="135" spans="1:3" s="5" customFormat="1" ht="60" customHeight="1" x14ac:dyDescent="0.2">
      <c r="A135" s="7" t="s">
        <v>215</v>
      </c>
      <c r="B135" s="7"/>
      <c r="C135" s="7"/>
    </row>
    <row r="136" spans="1:3" s="5" customFormat="1" ht="60" customHeight="1" x14ac:dyDescent="0.2">
      <c r="A136" s="7" t="s">
        <v>216</v>
      </c>
      <c r="B136" s="7"/>
      <c r="C136" s="7"/>
    </row>
    <row r="137" spans="1:3" s="5" customFormat="1" ht="60" customHeight="1" x14ac:dyDescent="0.2">
      <c r="A137" s="7" t="s">
        <v>219</v>
      </c>
      <c r="B137" s="7"/>
      <c r="C137" s="7"/>
    </row>
    <row r="138" spans="1:3" s="5" customFormat="1" ht="60" customHeight="1" x14ac:dyDescent="0.2">
      <c r="A138" s="7" t="s">
        <v>220</v>
      </c>
      <c r="B138" s="7"/>
      <c r="C138" s="7"/>
    </row>
    <row r="139" spans="1:3" s="5" customFormat="1" ht="60" customHeight="1" x14ac:dyDescent="0.2">
      <c r="A139" s="7" t="s">
        <v>221</v>
      </c>
      <c r="B139" s="7"/>
      <c r="C139" s="7"/>
    </row>
    <row r="140" spans="1:3" s="5" customFormat="1" ht="60" customHeight="1" x14ac:dyDescent="0.2">
      <c r="A140" s="7" t="s">
        <v>222</v>
      </c>
      <c r="B140" s="7"/>
      <c r="C140" s="7"/>
    </row>
    <row r="141" spans="1:3" s="5" customFormat="1" ht="60" customHeight="1" x14ac:dyDescent="0.2">
      <c r="A141" s="7" t="s">
        <v>213</v>
      </c>
      <c r="B141" s="7"/>
      <c r="C141" s="7"/>
    </row>
    <row r="142" spans="1:3" s="5" customFormat="1" ht="60" customHeight="1" x14ac:dyDescent="0.2">
      <c r="A142" s="7" t="s">
        <v>214</v>
      </c>
      <c r="B142" s="7"/>
      <c r="C142" s="7"/>
    </row>
    <row r="143" spans="1:3" s="5" customFormat="1" ht="60" customHeight="1" x14ac:dyDescent="0.2">
      <c r="A143" s="7" t="s">
        <v>270</v>
      </c>
      <c r="B143" s="7"/>
      <c r="C143" s="7"/>
    </row>
    <row r="144" spans="1:3" s="5" customFormat="1" ht="60" customHeight="1" x14ac:dyDescent="0.2">
      <c r="A144" s="7" t="s">
        <v>225</v>
      </c>
      <c r="B144" s="7"/>
      <c r="C144" s="7"/>
    </row>
    <row r="145" spans="1:3" s="5" customFormat="1" ht="60" customHeight="1" x14ac:dyDescent="0.2">
      <c r="A145" s="7" t="s">
        <v>304</v>
      </c>
      <c r="B145" s="7"/>
      <c r="C145" s="7"/>
    </row>
    <row r="146" spans="1:3" s="5" customFormat="1" ht="60" customHeight="1" x14ac:dyDescent="0.2">
      <c r="A146" s="7" t="s">
        <v>305</v>
      </c>
      <c r="B146" s="7"/>
      <c r="C146" s="7"/>
    </row>
    <row r="147" spans="1:3" s="5" customFormat="1" ht="60" customHeight="1" x14ac:dyDescent="0.2">
      <c r="A147" s="7" t="s">
        <v>306</v>
      </c>
      <c r="B147" s="7"/>
      <c r="C147" s="7"/>
    </row>
    <row r="148" spans="1:3" s="5" customFormat="1" ht="60" customHeight="1" x14ac:dyDescent="0.2">
      <c r="A148" s="7" t="s">
        <v>310</v>
      </c>
      <c r="B148" s="7"/>
      <c r="C148" s="7"/>
    </row>
    <row r="149" spans="1:3" s="5" customFormat="1" ht="60" customHeight="1" x14ac:dyDescent="0.2">
      <c r="A149" s="7" t="s">
        <v>311</v>
      </c>
      <c r="B149" s="7"/>
      <c r="C149" s="7"/>
    </row>
    <row r="150" spans="1:3" s="5" customFormat="1" ht="60" customHeight="1" x14ac:dyDescent="0.2">
      <c r="A150" s="7" t="s">
        <v>312</v>
      </c>
      <c r="B150" s="7"/>
      <c r="C150" s="7"/>
    </row>
    <row r="151" spans="1:3" s="5" customFormat="1" ht="60" customHeight="1" x14ac:dyDescent="0.2">
      <c r="A151" s="7" t="s">
        <v>313</v>
      </c>
      <c r="B151" s="7"/>
      <c r="C151" s="7"/>
    </row>
    <row r="152" spans="1:3" s="5" customFormat="1" ht="60" customHeight="1" x14ac:dyDescent="0.2">
      <c r="A152" s="7" t="s">
        <v>314</v>
      </c>
      <c r="B152" s="7"/>
      <c r="C152" s="7"/>
    </row>
    <row r="153" spans="1:3" s="5" customFormat="1" ht="60" customHeight="1" x14ac:dyDescent="0.2">
      <c r="A153" s="7" t="s">
        <v>315</v>
      </c>
      <c r="B153" s="7"/>
      <c r="C153" s="7"/>
    </row>
    <row r="154" spans="1:3" s="5" customFormat="1" ht="60" customHeight="1" x14ac:dyDescent="0.2">
      <c r="A154" s="7" t="s">
        <v>316</v>
      </c>
      <c r="B154" s="7"/>
      <c r="C154" s="7"/>
    </row>
    <row r="155" spans="1:3" s="5" customFormat="1" ht="60" customHeight="1" x14ac:dyDescent="0.2">
      <c r="A155" s="7" t="s">
        <v>317</v>
      </c>
      <c r="B155" s="7"/>
      <c r="C155" s="7"/>
    </row>
    <row r="156" spans="1:3" s="5" customFormat="1" ht="60" customHeight="1" x14ac:dyDescent="0.2">
      <c r="A156" s="7" t="s">
        <v>318</v>
      </c>
      <c r="B156" s="7"/>
      <c r="C156" s="7"/>
    </row>
    <row r="157" spans="1:3" s="5" customFormat="1" ht="60" customHeight="1" x14ac:dyDescent="0.2">
      <c r="A157" s="7" t="s">
        <v>319</v>
      </c>
      <c r="B157" s="7"/>
      <c r="C157" s="7"/>
    </row>
    <row r="158" spans="1:3" s="5" customFormat="1" ht="60" customHeight="1" x14ac:dyDescent="0.2">
      <c r="A158" s="7" t="s">
        <v>320</v>
      </c>
      <c r="B158" s="7"/>
      <c r="C158" s="7"/>
    </row>
    <row r="159" spans="1:3" s="5" customFormat="1" ht="60" customHeight="1" x14ac:dyDescent="0.2">
      <c r="A159" s="7" t="s">
        <v>321</v>
      </c>
      <c r="B159" s="7"/>
      <c r="C159" s="7"/>
    </row>
    <row r="160" spans="1:3" s="5" customFormat="1" ht="60" customHeight="1" x14ac:dyDescent="0.2">
      <c r="A160" s="7" t="s">
        <v>354</v>
      </c>
      <c r="B160" s="7"/>
      <c r="C160" s="7"/>
    </row>
    <row r="161" spans="1:3" s="5" customFormat="1" ht="60" customHeight="1" x14ac:dyDescent="0.2">
      <c r="A161" s="7" t="s">
        <v>355</v>
      </c>
      <c r="B161" s="7"/>
      <c r="C161" s="7"/>
    </row>
    <row r="162" spans="1:3" s="5" customFormat="1" ht="60" customHeight="1" x14ac:dyDescent="0.2">
      <c r="A162" s="7" t="s">
        <v>356</v>
      </c>
      <c r="B162" s="7"/>
      <c r="C162" s="7"/>
    </row>
    <row r="163" spans="1:3" s="5" customFormat="1" ht="60" customHeight="1" x14ac:dyDescent="0.2">
      <c r="A163" s="7" t="s">
        <v>360</v>
      </c>
      <c r="B163" s="7"/>
      <c r="C163" s="7"/>
    </row>
    <row r="164" spans="1:3" s="5" customFormat="1" ht="60" customHeight="1" x14ac:dyDescent="0.2">
      <c r="A164" s="7" t="s">
        <v>366</v>
      </c>
      <c r="B164" s="7"/>
      <c r="C164" s="7"/>
    </row>
    <row r="165" spans="1:3" s="5" customFormat="1" ht="60" customHeight="1" x14ac:dyDescent="0.2">
      <c r="A165" s="7" t="s">
        <v>367</v>
      </c>
      <c r="B165" s="7"/>
      <c r="C165" s="7"/>
    </row>
    <row r="166" spans="1:3" s="5" customFormat="1" ht="60" customHeight="1" x14ac:dyDescent="0.2">
      <c r="A166" s="7" t="s">
        <v>301</v>
      </c>
      <c r="B166" s="7"/>
      <c r="C166" s="7"/>
    </row>
    <row r="167" spans="1:3" s="5" customFormat="1" ht="60" customHeight="1" x14ac:dyDescent="0.2">
      <c r="A167" s="7" t="s">
        <v>357</v>
      </c>
      <c r="B167" s="7"/>
      <c r="C167" s="7"/>
    </row>
    <row r="168" spans="1:3" s="5" customFormat="1" ht="60" customHeight="1" x14ac:dyDescent="0.2">
      <c r="A168" s="7" t="s">
        <v>358</v>
      </c>
      <c r="B168" s="7"/>
      <c r="C168" s="7"/>
    </row>
    <row r="169" spans="1:3" s="5" customFormat="1" ht="60" customHeight="1" x14ac:dyDescent="0.2">
      <c r="A169" s="7" t="s">
        <v>359</v>
      </c>
      <c r="B169" s="7"/>
      <c r="C169" s="7"/>
    </row>
    <row r="170" spans="1:3" s="5" customFormat="1" ht="60" customHeight="1" x14ac:dyDescent="0.2">
      <c r="A170" s="7" t="s">
        <v>362</v>
      </c>
      <c r="B170" s="7"/>
      <c r="C170" s="7"/>
    </row>
    <row r="171" spans="1:3" s="5" customFormat="1" ht="60" customHeight="1" x14ac:dyDescent="0.2">
      <c r="A171" s="7" t="s">
        <v>363</v>
      </c>
      <c r="B171" s="7"/>
      <c r="C171" s="7"/>
    </row>
    <row r="172" spans="1:3" s="5" customFormat="1" ht="60" customHeight="1" x14ac:dyDescent="0.2">
      <c r="A172" s="7" t="s">
        <v>364</v>
      </c>
      <c r="B172" s="7"/>
      <c r="C172" s="7"/>
    </row>
    <row r="173" spans="1:3" s="5" customFormat="1" ht="60" customHeight="1" x14ac:dyDescent="0.2">
      <c r="A173" s="7" t="s">
        <v>365</v>
      </c>
      <c r="B173" s="7"/>
      <c r="C173" s="7"/>
    </row>
    <row r="174" spans="1:3" s="5" customFormat="1" ht="60" customHeight="1" x14ac:dyDescent="0.2">
      <c r="A174" s="7" t="s">
        <v>368</v>
      </c>
      <c r="B174" s="7"/>
      <c r="C174" s="7"/>
    </row>
    <row r="175" spans="1:3" s="5" customFormat="1" ht="60" customHeight="1" x14ac:dyDescent="0.2">
      <c r="A175" s="7" t="s">
        <v>212</v>
      </c>
      <c r="B175" s="7"/>
      <c r="C175" s="7"/>
    </row>
    <row r="176" spans="1:3" s="5" customFormat="1" ht="60" customHeight="1" x14ac:dyDescent="0.2">
      <c r="A176" s="7" t="s">
        <v>291</v>
      </c>
      <c r="B176" s="7"/>
      <c r="C176" s="7"/>
    </row>
    <row r="177" spans="1:3" s="5" customFormat="1" ht="60" customHeight="1" x14ac:dyDescent="0.2">
      <c r="A177" s="7" t="s">
        <v>331</v>
      </c>
      <c r="B177" s="7"/>
      <c r="C177" s="7"/>
    </row>
    <row r="178" spans="1:3" s="5" customFormat="1" ht="60" customHeight="1" x14ac:dyDescent="0.2">
      <c r="A178" s="7" t="s">
        <v>361</v>
      </c>
      <c r="B178" s="7"/>
      <c r="C178" s="7"/>
    </row>
    <row r="179" spans="1:3" s="5" customFormat="1" ht="60" customHeight="1" x14ac:dyDescent="0.2">
      <c r="A179" s="7" t="s">
        <v>350</v>
      </c>
      <c r="B179" s="7"/>
      <c r="C179" s="7"/>
    </row>
    <row r="180" spans="1:3" s="5" customFormat="1" ht="60" customHeight="1" x14ac:dyDescent="0.2">
      <c r="A180" s="7" t="s">
        <v>303</v>
      </c>
      <c r="B180" s="7"/>
      <c r="C180" s="7"/>
    </row>
    <row r="181" spans="1:3" s="5" customFormat="1" ht="60" customHeight="1" x14ac:dyDescent="0.2">
      <c r="A181" s="7" t="s">
        <v>299</v>
      </c>
      <c r="B181" s="7"/>
      <c r="C181" s="7"/>
    </row>
    <row r="182" spans="1:3" s="5" customFormat="1" ht="60" customHeight="1" x14ac:dyDescent="0.2">
      <c r="A182" s="7" t="s">
        <v>300</v>
      </c>
      <c r="B182" s="7"/>
      <c r="C182" s="7"/>
    </row>
    <row r="183" spans="1:3" s="5" customFormat="1" ht="60" customHeight="1" x14ac:dyDescent="0.2">
      <c r="A183" s="7" t="s">
        <v>302</v>
      </c>
      <c r="B183" s="7"/>
      <c r="C183" s="7"/>
    </row>
    <row r="184" spans="1:3" s="5" customFormat="1" ht="60" customHeight="1" x14ac:dyDescent="0.2">
      <c r="A184" s="7" t="s">
        <v>348</v>
      </c>
      <c r="B184" s="7"/>
      <c r="C184" s="7"/>
    </row>
    <row r="185" spans="1:3" s="5" customFormat="1" ht="60" customHeight="1" x14ac:dyDescent="0.2">
      <c r="A185" s="7" t="s">
        <v>349</v>
      </c>
      <c r="B185" s="7"/>
      <c r="C185" s="7"/>
    </row>
  </sheetData>
  <phoneticPr fontId="3" type="noConversion"/>
  <pageMargins left="0.7" right="0.7" top="0.75" bottom="0.75" header="0.3" footer="0.3"/>
  <pageSetup orientation="portrait" horizontalDpi="0" verticalDpi="0"/>
  <rowBreaks count="3" manualBreakCount="3">
    <brk id="14" max="16383" man="1"/>
    <brk id="95" max="16383" man="1"/>
    <brk id="15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0"/>
  <sheetViews>
    <sheetView showRuler="0" topLeftCell="A224" workbookViewId="0">
      <selection activeCell="B230" sqref="B230"/>
    </sheetView>
    <sheetView showRuler="0" workbookViewId="1"/>
  </sheetViews>
  <sheetFormatPr baseColWidth="10" defaultRowHeight="16" x14ac:dyDescent="0.2"/>
  <cols>
    <col min="1" max="1" width="12.5" customWidth="1"/>
    <col min="2" max="2" width="44.33203125" customWidth="1"/>
    <col min="3" max="4" width="8" customWidth="1"/>
  </cols>
  <sheetData>
    <row r="1" spans="1:4" s="5" customFormat="1" ht="60" customHeight="1" x14ac:dyDescent="0.2">
      <c r="A1" s="5" t="s">
        <v>79</v>
      </c>
      <c r="B1" s="7" t="s">
        <v>186</v>
      </c>
      <c r="C1" s="7"/>
      <c r="D1" s="7"/>
    </row>
    <row r="2" spans="1:4" s="5" customFormat="1" ht="60" customHeight="1" x14ac:dyDescent="0.2">
      <c r="A2" s="5" t="str">
        <f>A1</f>
        <v>Chopsaw</v>
      </c>
      <c r="B2" s="7" t="s">
        <v>187</v>
      </c>
      <c r="C2" s="7"/>
      <c r="D2" s="7"/>
    </row>
    <row r="3" spans="1:4" s="5" customFormat="1" ht="60" customHeight="1" x14ac:dyDescent="0.2">
      <c r="A3" s="5" t="str">
        <f t="shared" ref="A3:A66" si="0">A2</f>
        <v>Chopsaw</v>
      </c>
      <c r="B3" s="7" t="s">
        <v>188</v>
      </c>
      <c r="C3" s="7"/>
      <c r="D3" s="7"/>
    </row>
    <row r="4" spans="1:4" s="5" customFormat="1" ht="60" customHeight="1" x14ac:dyDescent="0.2">
      <c r="A4" s="5" t="str">
        <f t="shared" si="0"/>
        <v>Chopsaw</v>
      </c>
      <c r="B4" s="7" t="s">
        <v>189</v>
      </c>
      <c r="C4" s="7"/>
      <c r="D4" s="7"/>
    </row>
    <row r="5" spans="1:4" s="5" customFormat="1" ht="60" customHeight="1" x14ac:dyDescent="0.2">
      <c r="A5" s="5" t="str">
        <f t="shared" si="0"/>
        <v>Chopsaw</v>
      </c>
      <c r="B5" s="7" t="s">
        <v>190</v>
      </c>
      <c r="C5" s="7"/>
      <c r="D5" s="7"/>
    </row>
    <row r="6" spans="1:4" s="5" customFormat="1" ht="60" customHeight="1" x14ac:dyDescent="0.2">
      <c r="A6" s="5" t="str">
        <f t="shared" si="0"/>
        <v>Chopsaw</v>
      </c>
      <c r="B6" s="7" t="s">
        <v>191</v>
      </c>
      <c r="C6" s="7"/>
      <c r="D6" s="7"/>
    </row>
    <row r="7" spans="1:4" s="5" customFormat="1" ht="60" customHeight="1" x14ac:dyDescent="0.2">
      <c r="A7" s="5" t="str">
        <f t="shared" si="0"/>
        <v>Chopsaw</v>
      </c>
      <c r="B7" s="7" t="s">
        <v>192</v>
      </c>
      <c r="C7" s="7"/>
      <c r="D7" s="7"/>
    </row>
    <row r="8" spans="1:4" s="5" customFormat="1" ht="60" customHeight="1" x14ac:dyDescent="0.2">
      <c r="A8" s="5" t="str">
        <f t="shared" si="0"/>
        <v>Chopsaw</v>
      </c>
      <c r="B8" s="7" t="s">
        <v>193</v>
      </c>
      <c r="C8" s="7"/>
      <c r="D8" s="7"/>
    </row>
    <row r="9" spans="1:4" s="5" customFormat="1" ht="60" customHeight="1" x14ac:dyDescent="0.2">
      <c r="A9" s="5" t="str">
        <f t="shared" si="0"/>
        <v>Chopsaw</v>
      </c>
      <c r="B9" s="7" t="s">
        <v>194</v>
      </c>
      <c r="C9" s="7"/>
      <c r="D9" s="7"/>
    </row>
    <row r="10" spans="1:4" s="5" customFormat="1" ht="60" customHeight="1" x14ac:dyDescent="0.2">
      <c r="A10" s="5" t="str">
        <f t="shared" si="0"/>
        <v>Chopsaw</v>
      </c>
      <c r="B10" s="7" t="s">
        <v>195</v>
      </c>
      <c r="C10" s="7"/>
      <c r="D10" s="7"/>
    </row>
    <row r="11" spans="1:4" s="5" customFormat="1" ht="60" customHeight="1" x14ac:dyDescent="0.2">
      <c r="A11" s="5" t="str">
        <f t="shared" si="0"/>
        <v>Chopsaw</v>
      </c>
      <c r="B11" s="7" t="s">
        <v>196</v>
      </c>
      <c r="C11" s="7"/>
      <c r="D11" s="7"/>
    </row>
    <row r="12" spans="1:4" s="5" customFormat="1" ht="60" customHeight="1" x14ac:dyDescent="0.2">
      <c r="A12" s="5" t="str">
        <f t="shared" si="0"/>
        <v>Chopsaw</v>
      </c>
      <c r="B12" s="7" t="s">
        <v>197</v>
      </c>
      <c r="C12" s="7"/>
      <c r="D12" s="7"/>
    </row>
    <row r="13" spans="1:4" s="5" customFormat="1" ht="60" customHeight="1" x14ac:dyDescent="0.2">
      <c r="A13" s="5" t="str">
        <f t="shared" si="0"/>
        <v>Chopsaw</v>
      </c>
      <c r="B13" s="7" t="s">
        <v>198</v>
      </c>
      <c r="C13" s="7"/>
      <c r="D13" s="7"/>
    </row>
    <row r="14" spans="1:4" s="5" customFormat="1" ht="60" customHeight="1" x14ac:dyDescent="0.2">
      <c r="A14" s="5" t="str">
        <f t="shared" si="0"/>
        <v>Chopsaw</v>
      </c>
      <c r="B14" s="7" t="s">
        <v>199</v>
      </c>
      <c r="C14" s="7"/>
      <c r="D14" s="7"/>
    </row>
    <row r="15" spans="1:4" s="5" customFormat="1" ht="60" customHeight="1" x14ac:dyDescent="0.2">
      <c r="A15" s="5" t="str">
        <f t="shared" si="0"/>
        <v>Chopsaw</v>
      </c>
      <c r="B15" s="7" t="s">
        <v>213</v>
      </c>
      <c r="C15" s="7"/>
      <c r="D15" s="7"/>
    </row>
    <row r="16" spans="1:4" s="5" customFormat="1" ht="60" customHeight="1" x14ac:dyDescent="0.2">
      <c r="A16" s="5" t="str">
        <f t="shared" si="0"/>
        <v>Chopsaw</v>
      </c>
      <c r="B16" s="7" t="s">
        <v>214</v>
      </c>
      <c r="C16" s="7"/>
      <c r="D16" s="7"/>
    </row>
    <row r="17" spans="1:4" s="5" customFormat="1" ht="60" customHeight="1" x14ac:dyDescent="0.2">
      <c r="A17" s="5" t="str">
        <f t="shared" si="0"/>
        <v>Chopsaw</v>
      </c>
      <c r="B17" s="7" t="s">
        <v>215</v>
      </c>
      <c r="C17" s="7"/>
      <c r="D17" s="7"/>
    </row>
    <row r="18" spans="1:4" s="5" customFormat="1" ht="60" customHeight="1" x14ac:dyDescent="0.2">
      <c r="A18" s="5" t="str">
        <f t="shared" si="0"/>
        <v>Chopsaw</v>
      </c>
      <c r="B18" s="7" t="s">
        <v>216</v>
      </c>
      <c r="C18" s="7"/>
      <c r="D18" s="7"/>
    </row>
    <row r="19" spans="1:4" s="5" customFormat="1" ht="60" customHeight="1" x14ac:dyDescent="0.2">
      <c r="A19" s="5" t="str">
        <f t="shared" si="0"/>
        <v>Chopsaw</v>
      </c>
      <c r="B19" s="7" t="s">
        <v>217</v>
      </c>
      <c r="C19" s="7"/>
      <c r="D19" s="7"/>
    </row>
    <row r="20" spans="1:4" s="5" customFormat="1" ht="60" customHeight="1" x14ac:dyDescent="0.2">
      <c r="A20" s="5" t="str">
        <f t="shared" si="0"/>
        <v>Chopsaw</v>
      </c>
      <c r="B20" s="7" t="s">
        <v>218</v>
      </c>
      <c r="C20" s="7"/>
      <c r="D20" s="7"/>
    </row>
    <row r="21" spans="1:4" s="5" customFormat="1" ht="60" customHeight="1" x14ac:dyDescent="0.2">
      <c r="A21" s="5" t="str">
        <f t="shared" si="0"/>
        <v>Chopsaw</v>
      </c>
      <c r="B21" s="7" t="s">
        <v>219</v>
      </c>
      <c r="C21" s="7"/>
      <c r="D21" s="7"/>
    </row>
    <row r="22" spans="1:4" s="5" customFormat="1" ht="60" customHeight="1" x14ac:dyDescent="0.2">
      <c r="A22" s="5" t="str">
        <f t="shared" si="0"/>
        <v>Chopsaw</v>
      </c>
      <c r="B22" s="7" t="s">
        <v>220</v>
      </c>
      <c r="C22" s="7"/>
      <c r="D22" s="7"/>
    </row>
    <row r="23" spans="1:4" s="5" customFormat="1" ht="60" customHeight="1" x14ac:dyDescent="0.2">
      <c r="A23" s="5" t="str">
        <f t="shared" si="0"/>
        <v>Chopsaw</v>
      </c>
      <c r="B23" s="7" t="s">
        <v>221</v>
      </c>
      <c r="C23" s="7"/>
      <c r="D23" s="7"/>
    </row>
    <row r="24" spans="1:4" s="5" customFormat="1" ht="60" customHeight="1" x14ac:dyDescent="0.2">
      <c r="A24" s="5" t="str">
        <f t="shared" si="0"/>
        <v>Chopsaw</v>
      </c>
      <c r="B24" s="7" t="s">
        <v>222</v>
      </c>
      <c r="C24" s="7"/>
      <c r="D24" s="7"/>
    </row>
    <row r="25" spans="1:4" s="5" customFormat="1" ht="60" customHeight="1" x14ac:dyDescent="0.2">
      <c r="A25" s="5" t="str">
        <f t="shared" si="0"/>
        <v>Chopsaw</v>
      </c>
      <c r="B25" s="7" t="s">
        <v>223</v>
      </c>
      <c r="C25" s="7"/>
      <c r="D25" s="7"/>
    </row>
    <row r="26" spans="1:4" s="5" customFormat="1" ht="60" customHeight="1" x14ac:dyDescent="0.2">
      <c r="A26" s="5" t="str">
        <f t="shared" si="0"/>
        <v>Chopsaw</v>
      </c>
      <c r="B26" s="7" t="s">
        <v>224</v>
      </c>
      <c r="C26" s="7"/>
      <c r="D26" s="7"/>
    </row>
    <row r="27" spans="1:4" s="5" customFormat="1" ht="60" customHeight="1" x14ac:dyDescent="0.2">
      <c r="A27" s="5" t="str">
        <f t="shared" si="0"/>
        <v>Chopsaw</v>
      </c>
      <c r="B27" s="7" t="s">
        <v>225</v>
      </c>
      <c r="C27" s="7"/>
      <c r="D27" s="7"/>
    </row>
    <row r="28" spans="1:4" s="5" customFormat="1" ht="60" customHeight="1" x14ac:dyDescent="0.2">
      <c r="A28" s="5" t="str">
        <f t="shared" si="0"/>
        <v>Chopsaw</v>
      </c>
      <c r="B28" s="7" t="s">
        <v>226</v>
      </c>
      <c r="C28" s="7"/>
      <c r="D28" s="7"/>
    </row>
    <row r="29" spans="1:4" s="5" customFormat="1" ht="60" customHeight="1" x14ac:dyDescent="0.2">
      <c r="A29" s="5" t="str">
        <f t="shared" si="0"/>
        <v>Chopsaw</v>
      </c>
      <c r="B29" s="7" t="s">
        <v>227</v>
      </c>
      <c r="C29" s="7"/>
      <c r="D29" s="7"/>
    </row>
    <row r="30" spans="1:4" s="5" customFormat="1" ht="60" customHeight="1" x14ac:dyDescent="0.2">
      <c r="A30" s="5" t="str">
        <f t="shared" si="0"/>
        <v>Chopsaw</v>
      </c>
      <c r="B30" s="7" t="s">
        <v>228</v>
      </c>
      <c r="C30" s="7"/>
      <c r="D30" s="7"/>
    </row>
    <row r="31" spans="1:4" s="5" customFormat="1" ht="60" customHeight="1" x14ac:dyDescent="0.2">
      <c r="A31" s="5" t="str">
        <f t="shared" si="0"/>
        <v>Chopsaw</v>
      </c>
      <c r="B31" s="7" t="s">
        <v>229</v>
      </c>
      <c r="C31" s="7"/>
      <c r="D31" s="7"/>
    </row>
    <row r="32" spans="1:4" s="5" customFormat="1" ht="60" customHeight="1" x14ac:dyDescent="0.2">
      <c r="A32" s="5" t="str">
        <f t="shared" si="0"/>
        <v>Chopsaw</v>
      </c>
      <c r="B32" s="7" t="s">
        <v>230</v>
      </c>
      <c r="C32" s="7"/>
      <c r="D32" s="7"/>
    </row>
    <row r="33" spans="1:4" s="5" customFormat="1" ht="60" customHeight="1" x14ac:dyDescent="0.2">
      <c r="A33" s="5" t="str">
        <f t="shared" si="0"/>
        <v>Chopsaw</v>
      </c>
      <c r="B33" s="7" t="s">
        <v>231</v>
      </c>
      <c r="C33" s="7"/>
      <c r="D33" s="7"/>
    </row>
    <row r="34" spans="1:4" s="5" customFormat="1" ht="60" customHeight="1" x14ac:dyDescent="0.2">
      <c r="A34" s="5" t="str">
        <f t="shared" si="0"/>
        <v>Chopsaw</v>
      </c>
      <c r="B34" s="7" t="s">
        <v>232</v>
      </c>
      <c r="C34" s="7"/>
      <c r="D34" s="7"/>
    </row>
    <row r="35" spans="1:4" s="5" customFormat="1" ht="60" customHeight="1" x14ac:dyDescent="0.2">
      <c r="A35" s="5" t="str">
        <f t="shared" si="0"/>
        <v>Chopsaw</v>
      </c>
      <c r="B35" s="7" t="s">
        <v>233</v>
      </c>
      <c r="C35" s="7"/>
      <c r="D35" s="7"/>
    </row>
    <row r="36" spans="1:4" s="5" customFormat="1" ht="60" customHeight="1" x14ac:dyDescent="0.2">
      <c r="A36" s="5" t="str">
        <f t="shared" si="0"/>
        <v>Chopsaw</v>
      </c>
      <c r="B36" s="7" t="s">
        <v>234</v>
      </c>
      <c r="C36" s="7"/>
      <c r="D36" s="7"/>
    </row>
    <row r="37" spans="1:4" s="5" customFormat="1" ht="60" customHeight="1" x14ac:dyDescent="0.2">
      <c r="A37" s="5" t="str">
        <f t="shared" si="0"/>
        <v>Chopsaw</v>
      </c>
      <c r="B37" s="7" t="s">
        <v>235</v>
      </c>
      <c r="C37" s="7"/>
      <c r="D37" s="7"/>
    </row>
    <row r="38" spans="1:4" s="5" customFormat="1" ht="60" customHeight="1" x14ac:dyDescent="0.2">
      <c r="A38" s="5" t="str">
        <f t="shared" si="0"/>
        <v>Chopsaw</v>
      </c>
      <c r="B38" s="7" t="s">
        <v>236</v>
      </c>
      <c r="C38" s="7"/>
      <c r="D38" s="7"/>
    </row>
    <row r="39" spans="1:4" s="5" customFormat="1" ht="60" customHeight="1" x14ac:dyDescent="0.2">
      <c r="A39" s="5" t="str">
        <f t="shared" si="0"/>
        <v>Chopsaw</v>
      </c>
      <c r="B39" s="7" t="s">
        <v>237</v>
      </c>
      <c r="C39" s="7"/>
      <c r="D39" s="7"/>
    </row>
    <row r="40" spans="1:4" s="5" customFormat="1" ht="60" customHeight="1" x14ac:dyDescent="0.2">
      <c r="A40" s="5" t="str">
        <f t="shared" si="0"/>
        <v>Chopsaw</v>
      </c>
      <c r="B40" s="7" t="s">
        <v>238</v>
      </c>
      <c r="C40" s="7"/>
      <c r="D40" s="7"/>
    </row>
    <row r="41" spans="1:4" s="5" customFormat="1" ht="60" customHeight="1" x14ac:dyDescent="0.2">
      <c r="A41" s="5" t="str">
        <f t="shared" si="0"/>
        <v>Chopsaw</v>
      </c>
      <c r="B41" s="7" t="s">
        <v>239</v>
      </c>
      <c r="C41" s="7"/>
      <c r="D41" s="7"/>
    </row>
    <row r="42" spans="1:4" s="5" customFormat="1" ht="60" customHeight="1" x14ac:dyDescent="0.2">
      <c r="A42" s="5" t="str">
        <f t="shared" si="0"/>
        <v>Chopsaw</v>
      </c>
      <c r="B42" s="7" t="s">
        <v>240</v>
      </c>
      <c r="C42" s="7"/>
      <c r="D42" s="7"/>
    </row>
    <row r="43" spans="1:4" s="5" customFormat="1" ht="60" customHeight="1" x14ac:dyDescent="0.2">
      <c r="A43" s="5" t="str">
        <f t="shared" si="0"/>
        <v>Chopsaw</v>
      </c>
      <c r="B43" s="7" t="s">
        <v>241</v>
      </c>
      <c r="C43" s="7"/>
      <c r="D43" s="7"/>
    </row>
    <row r="44" spans="1:4" s="5" customFormat="1" ht="60" customHeight="1" x14ac:dyDescent="0.2">
      <c r="A44" s="5" t="str">
        <f t="shared" si="0"/>
        <v>Chopsaw</v>
      </c>
      <c r="B44" s="7" t="s">
        <v>270</v>
      </c>
      <c r="C44" s="7"/>
      <c r="D44" s="7"/>
    </row>
    <row r="45" spans="1:4" s="5" customFormat="1" ht="60" customHeight="1" x14ac:dyDescent="0.2">
      <c r="A45" s="5" t="str">
        <f t="shared" si="0"/>
        <v>Chopsaw</v>
      </c>
      <c r="B45" s="7" t="s">
        <v>379</v>
      </c>
      <c r="C45" s="7"/>
      <c r="D45" s="7"/>
    </row>
    <row r="46" spans="1:4" s="5" customFormat="1" ht="60" customHeight="1" x14ac:dyDescent="0.2">
      <c r="A46" s="5" t="str">
        <f t="shared" si="0"/>
        <v>Chopsaw</v>
      </c>
      <c r="B46" s="7" t="s">
        <v>377</v>
      </c>
      <c r="C46" s="7"/>
      <c r="D46" s="7"/>
    </row>
    <row r="47" spans="1:4" s="5" customFormat="1" ht="60" customHeight="1" x14ac:dyDescent="0.2">
      <c r="A47" s="5" t="str">
        <f t="shared" si="0"/>
        <v>Chopsaw</v>
      </c>
      <c r="B47" s="7" t="s">
        <v>378</v>
      </c>
      <c r="C47" s="7"/>
      <c r="D47" s="7"/>
    </row>
    <row r="48" spans="1:4" s="5" customFormat="1" ht="60" customHeight="1" x14ac:dyDescent="0.2">
      <c r="A48" s="5" t="str">
        <f t="shared" si="0"/>
        <v>Chopsaw</v>
      </c>
      <c r="B48" s="7" t="s">
        <v>304</v>
      </c>
      <c r="C48" s="7"/>
      <c r="D48" s="7"/>
    </row>
    <row r="49" spans="1:4" s="5" customFormat="1" ht="60" customHeight="1" x14ac:dyDescent="0.2">
      <c r="A49" s="5" t="str">
        <f t="shared" si="0"/>
        <v>Chopsaw</v>
      </c>
      <c r="B49" s="7" t="s">
        <v>305</v>
      </c>
      <c r="C49" s="7"/>
      <c r="D49" s="7"/>
    </row>
    <row r="50" spans="1:4" s="5" customFormat="1" ht="60" customHeight="1" x14ac:dyDescent="0.2">
      <c r="A50" s="5" t="str">
        <f t="shared" si="0"/>
        <v>Chopsaw</v>
      </c>
      <c r="B50" s="7" t="s">
        <v>306</v>
      </c>
      <c r="C50" s="7"/>
      <c r="D50" s="7"/>
    </row>
    <row r="51" spans="1:4" s="5" customFormat="1" ht="60" customHeight="1" x14ac:dyDescent="0.2">
      <c r="A51" s="5" t="str">
        <f t="shared" si="0"/>
        <v>Chopsaw</v>
      </c>
      <c r="B51" s="7" t="s">
        <v>310</v>
      </c>
      <c r="C51" s="7"/>
      <c r="D51" s="7"/>
    </row>
    <row r="52" spans="1:4" s="5" customFormat="1" ht="60" customHeight="1" x14ac:dyDescent="0.2">
      <c r="A52" s="5" t="str">
        <f t="shared" si="0"/>
        <v>Chopsaw</v>
      </c>
      <c r="B52" s="7" t="s">
        <v>311</v>
      </c>
      <c r="C52" s="7"/>
      <c r="D52" s="7"/>
    </row>
    <row r="53" spans="1:4" s="5" customFormat="1" ht="60" customHeight="1" x14ac:dyDescent="0.2">
      <c r="A53" s="5" t="str">
        <f t="shared" si="0"/>
        <v>Chopsaw</v>
      </c>
      <c r="B53" s="7" t="s">
        <v>312</v>
      </c>
      <c r="C53" s="7"/>
      <c r="D53" s="7"/>
    </row>
    <row r="54" spans="1:4" s="5" customFormat="1" ht="60" customHeight="1" x14ac:dyDescent="0.2">
      <c r="A54" s="5" t="str">
        <f t="shared" si="0"/>
        <v>Chopsaw</v>
      </c>
      <c r="B54" s="7" t="s">
        <v>313</v>
      </c>
      <c r="C54" s="7"/>
      <c r="D54" s="7"/>
    </row>
    <row r="55" spans="1:4" s="5" customFormat="1" ht="60" customHeight="1" x14ac:dyDescent="0.2">
      <c r="A55" s="5" t="str">
        <f t="shared" si="0"/>
        <v>Chopsaw</v>
      </c>
      <c r="B55" s="7" t="s">
        <v>314</v>
      </c>
      <c r="C55" s="7"/>
      <c r="D55" s="7"/>
    </row>
    <row r="56" spans="1:4" s="5" customFormat="1" ht="60" customHeight="1" x14ac:dyDescent="0.2">
      <c r="A56" s="5" t="str">
        <f t="shared" si="0"/>
        <v>Chopsaw</v>
      </c>
      <c r="B56" s="7" t="s">
        <v>315</v>
      </c>
      <c r="C56" s="7"/>
      <c r="D56" s="7"/>
    </row>
    <row r="57" spans="1:4" s="5" customFormat="1" ht="60" customHeight="1" x14ac:dyDescent="0.2">
      <c r="A57" s="5" t="str">
        <f t="shared" si="0"/>
        <v>Chopsaw</v>
      </c>
      <c r="B57" s="7" t="s">
        <v>316</v>
      </c>
      <c r="C57" s="7"/>
      <c r="D57" s="7"/>
    </row>
    <row r="58" spans="1:4" s="5" customFormat="1" ht="60" customHeight="1" x14ac:dyDescent="0.2">
      <c r="A58" s="5" t="str">
        <f t="shared" si="0"/>
        <v>Chopsaw</v>
      </c>
      <c r="B58" s="7" t="s">
        <v>317</v>
      </c>
      <c r="C58" s="7"/>
      <c r="D58" s="7"/>
    </row>
    <row r="59" spans="1:4" s="5" customFormat="1" ht="60" customHeight="1" x14ac:dyDescent="0.2">
      <c r="A59" s="5" t="str">
        <f t="shared" si="0"/>
        <v>Chopsaw</v>
      </c>
      <c r="B59" s="7" t="s">
        <v>318</v>
      </c>
      <c r="C59" s="7"/>
      <c r="D59" s="7"/>
    </row>
    <row r="60" spans="1:4" s="5" customFormat="1" ht="60" customHeight="1" x14ac:dyDescent="0.2">
      <c r="A60" s="5" t="str">
        <f t="shared" si="0"/>
        <v>Chopsaw</v>
      </c>
      <c r="B60" s="7" t="s">
        <v>319</v>
      </c>
      <c r="C60" s="7"/>
      <c r="D60" s="7"/>
    </row>
    <row r="61" spans="1:4" s="5" customFormat="1" ht="60" customHeight="1" x14ac:dyDescent="0.2">
      <c r="A61" s="5" t="str">
        <f t="shared" si="0"/>
        <v>Chopsaw</v>
      </c>
      <c r="B61" s="7" t="s">
        <v>320</v>
      </c>
      <c r="C61" s="7"/>
      <c r="D61" s="7"/>
    </row>
    <row r="62" spans="1:4" s="5" customFormat="1" ht="60" customHeight="1" x14ac:dyDescent="0.2">
      <c r="A62" s="5" t="str">
        <f t="shared" si="0"/>
        <v>Chopsaw</v>
      </c>
      <c r="B62" s="7" t="s">
        <v>321</v>
      </c>
      <c r="C62" s="7"/>
      <c r="D62" s="7"/>
    </row>
    <row r="63" spans="1:4" s="5" customFormat="1" ht="60" customHeight="1" x14ac:dyDescent="0.2">
      <c r="A63" s="5" t="s">
        <v>369</v>
      </c>
      <c r="B63" s="7" t="s">
        <v>186</v>
      </c>
      <c r="C63" s="7"/>
      <c r="D63" s="7"/>
    </row>
    <row r="64" spans="1:4" s="5" customFormat="1" ht="60" customHeight="1" x14ac:dyDescent="0.2">
      <c r="A64" s="5" t="str">
        <f t="shared" si="0"/>
        <v>Table Saw (Rip)</v>
      </c>
      <c r="B64" s="7" t="s">
        <v>187</v>
      </c>
      <c r="C64" s="7"/>
      <c r="D64" s="7"/>
    </row>
    <row r="65" spans="1:4" s="5" customFormat="1" ht="60" customHeight="1" x14ac:dyDescent="0.2">
      <c r="A65" s="5" t="str">
        <f t="shared" si="0"/>
        <v>Table Saw (Rip)</v>
      </c>
      <c r="B65" s="7" t="s">
        <v>188</v>
      </c>
      <c r="C65" s="7"/>
      <c r="D65" s="7"/>
    </row>
    <row r="66" spans="1:4" s="5" customFormat="1" ht="60" customHeight="1" x14ac:dyDescent="0.2">
      <c r="A66" s="5" t="str">
        <f t="shared" si="0"/>
        <v>Table Saw (Rip)</v>
      </c>
      <c r="B66" s="7" t="s">
        <v>189</v>
      </c>
      <c r="C66" s="7"/>
      <c r="D66" s="7"/>
    </row>
    <row r="67" spans="1:4" s="5" customFormat="1" ht="60" customHeight="1" x14ac:dyDescent="0.2">
      <c r="A67" s="5" t="str">
        <f t="shared" ref="A67:A130" si="1">A66</f>
        <v>Table Saw (Rip)</v>
      </c>
      <c r="B67" s="7" t="s">
        <v>190</v>
      </c>
      <c r="C67" s="7"/>
      <c r="D67" s="7"/>
    </row>
    <row r="68" spans="1:4" s="5" customFormat="1" ht="60" customHeight="1" x14ac:dyDescent="0.2">
      <c r="A68" s="5" t="str">
        <f t="shared" si="1"/>
        <v>Table Saw (Rip)</v>
      </c>
      <c r="B68" s="7" t="s">
        <v>191</v>
      </c>
      <c r="C68" s="7"/>
      <c r="D68" s="7"/>
    </row>
    <row r="69" spans="1:4" s="5" customFormat="1" ht="60" customHeight="1" x14ac:dyDescent="0.2">
      <c r="A69" s="5" t="str">
        <f t="shared" si="1"/>
        <v>Table Saw (Rip)</v>
      </c>
      <c r="B69" s="7" t="s">
        <v>192</v>
      </c>
      <c r="C69" s="7"/>
      <c r="D69" s="7"/>
    </row>
    <row r="70" spans="1:4" s="5" customFormat="1" ht="60" customHeight="1" x14ac:dyDescent="0.2">
      <c r="A70" s="5" t="str">
        <f t="shared" si="1"/>
        <v>Table Saw (Rip)</v>
      </c>
      <c r="B70" s="7" t="s">
        <v>193</v>
      </c>
      <c r="C70" s="7"/>
      <c r="D70" s="7"/>
    </row>
    <row r="71" spans="1:4" s="5" customFormat="1" ht="60" customHeight="1" x14ac:dyDescent="0.2">
      <c r="A71" s="5" t="str">
        <f t="shared" si="1"/>
        <v>Table Saw (Rip)</v>
      </c>
      <c r="B71" s="7" t="s">
        <v>194</v>
      </c>
      <c r="C71" s="7"/>
      <c r="D71" s="7"/>
    </row>
    <row r="72" spans="1:4" s="5" customFormat="1" ht="60" customHeight="1" x14ac:dyDescent="0.2">
      <c r="A72" s="5" t="str">
        <f t="shared" si="1"/>
        <v>Table Saw (Rip)</v>
      </c>
      <c r="B72" s="7" t="s">
        <v>195</v>
      </c>
      <c r="C72" s="7"/>
      <c r="D72" s="7"/>
    </row>
    <row r="73" spans="1:4" s="5" customFormat="1" ht="60" customHeight="1" x14ac:dyDescent="0.2">
      <c r="A73" s="5" t="str">
        <f t="shared" si="1"/>
        <v>Table Saw (Rip)</v>
      </c>
      <c r="B73" s="7" t="s">
        <v>196</v>
      </c>
      <c r="C73" s="7"/>
      <c r="D73" s="7"/>
    </row>
    <row r="74" spans="1:4" s="5" customFormat="1" ht="60" customHeight="1" x14ac:dyDescent="0.2">
      <c r="A74" s="5" t="str">
        <f t="shared" si="1"/>
        <v>Table Saw (Rip)</v>
      </c>
      <c r="B74" s="7" t="s">
        <v>197</v>
      </c>
      <c r="C74" s="7"/>
      <c r="D74" s="7"/>
    </row>
    <row r="75" spans="1:4" s="5" customFormat="1" ht="60" customHeight="1" x14ac:dyDescent="0.2">
      <c r="A75" s="5" t="str">
        <f t="shared" si="1"/>
        <v>Table Saw (Rip)</v>
      </c>
      <c r="B75" s="7" t="s">
        <v>198</v>
      </c>
      <c r="C75" s="7"/>
      <c r="D75" s="7"/>
    </row>
    <row r="76" spans="1:4" s="5" customFormat="1" ht="60" customHeight="1" x14ac:dyDescent="0.2">
      <c r="A76" s="5" t="str">
        <f t="shared" si="1"/>
        <v>Table Saw (Rip)</v>
      </c>
      <c r="B76" s="7" t="s">
        <v>199</v>
      </c>
      <c r="C76" s="7"/>
      <c r="D76" s="7"/>
    </row>
    <row r="77" spans="1:4" s="5" customFormat="1" ht="60" customHeight="1" x14ac:dyDescent="0.2">
      <c r="A77" s="5" t="str">
        <f t="shared" si="1"/>
        <v>Table Saw (Rip)</v>
      </c>
      <c r="B77" s="7" t="s">
        <v>207</v>
      </c>
      <c r="C77" s="7"/>
      <c r="D77" s="7"/>
    </row>
    <row r="78" spans="1:4" s="5" customFormat="1" ht="60" customHeight="1" x14ac:dyDescent="0.2">
      <c r="A78" s="5" t="str">
        <f t="shared" si="1"/>
        <v>Table Saw (Rip)</v>
      </c>
      <c r="B78" s="7" t="s">
        <v>208</v>
      </c>
      <c r="C78" s="7"/>
      <c r="D78" s="7"/>
    </row>
    <row r="79" spans="1:4" s="5" customFormat="1" ht="60" customHeight="1" x14ac:dyDescent="0.2">
      <c r="A79" s="5" t="str">
        <f t="shared" si="1"/>
        <v>Table Saw (Rip)</v>
      </c>
      <c r="B79" s="7" t="s">
        <v>209</v>
      </c>
      <c r="C79" s="7"/>
      <c r="D79" s="7"/>
    </row>
    <row r="80" spans="1:4" s="5" customFormat="1" ht="60" customHeight="1" x14ac:dyDescent="0.2">
      <c r="A80" s="5" t="str">
        <f t="shared" si="1"/>
        <v>Table Saw (Rip)</v>
      </c>
      <c r="B80" s="7" t="s">
        <v>210</v>
      </c>
      <c r="C80" s="7"/>
      <c r="D80" s="7"/>
    </row>
    <row r="81" spans="1:4" s="5" customFormat="1" ht="60" customHeight="1" x14ac:dyDescent="0.2">
      <c r="A81" s="5" t="str">
        <f t="shared" si="1"/>
        <v>Table Saw (Rip)</v>
      </c>
      <c r="B81" s="7" t="s">
        <v>211</v>
      </c>
      <c r="C81" s="7"/>
      <c r="D81" s="7"/>
    </row>
    <row r="82" spans="1:4" s="5" customFormat="1" ht="60" customHeight="1" x14ac:dyDescent="0.2">
      <c r="A82" s="5" t="str">
        <f t="shared" si="1"/>
        <v>Table Saw (Rip)</v>
      </c>
      <c r="B82" s="7" t="s">
        <v>226</v>
      </c>
      <c r="C82" s="7"/>
      <c r="D82" s="7"/>
    </row>
    <row r="83" spans="1:4" s="5" customFormat="1" ht="60" customHeight="1" x14ac:dyDescent="0.2">
      <c r="A83" s="5" t="str">
        <f t="shared" si="1"/>
        <v>Table Saw (Rip)</v>
      </c>
      <c r="B83" s="7" t="s">
        <v>227</v>
      </c>
      <c r="C83" s="7"/>
      <c r="D83" s="7"/>
    </row>
    <row r="84" spans="1:4" s="5" customFormat="1" ht="60" customHeight="1" x14ac:dyDescent="0.2">
      <c r="A84" s="5" t="str">
        <f t="shared" si="1"/>
        <v>Table Saw (Rip)</v>
      </c>
      <c r="B84" s="7" t="s">
        <v>228</v>
      </c>
      <c r="C84" s="7"/>
      <c r="D84" s="7"/>
    </row>
    <row r="85" spans="1:4" s="5" customFormat="1" ht="60" customHeight="1" x14ac:dyDescent="0.2">
      <c r="A85" s="5" t="str">
        <f t="shared" si="1"/>
        <v>Table Saw (Rip)</v>
      </c>
      <c r="B85" s="7" t="s">
        <v>229</v>
      </c>
      <c r="C85" s="7"/>
      <c r="D85" s="7"/>
    </row>
    <row r="86" spans="1:4" s="5" customFormat="1" ht="60" customHeight="1" x14ac:dyDescent="0.2">
      <c r="A86" s="5" t="str">
        <f t="shared" si="1"/>
        <v>Table Saw (Rip)</v>
      </c>
      <c r="B86" s="7" t="s">
        <v>230</v>
      </c>
      <c r="C86" s="7"/>
      <c r="D86" s="7"/>
    </row>
    <row r="87" spans="1:4" s="5" customFormat="1" ht="60" customHeight="1" x14ac:dyDescent="0.2">
      <c r="A87" s="5" t="str">
        <f t="shared" si="1"/>
        <v>Table Saw (Rip)</v>
      </c>
      <c r="B87" s="7" t="s">
        <v>231</v>
      </c>
      <c r="C87" s="7"/>
      <c r="D87" s="7"/>
    </row>
    <row r="88" spans="1:4" s="5" customFormat="1" ht="60" customHeight="1" x14ac:dyDescent="0.2">
      <c r="A88" s="5" t="str">
        <f t="shared" si="1"/>
        <v>Table Saw (Rip)</v>
      </c>
      <c r="B88" s="7" t="s">
        <v>232</v>
      </c>
      <c r="C88" s="7"/>
      <c r="D88" s="7"/>
    </row>
    <row r="89" spans="1:4" s="5" customFormat="1" ht="60" customHeight="1" x14ac:dyDescent="0.2">
      <c r="A89" s="5" t="str">
        <f t="shared" si="1"/>
        <v>Table Saw (Rip)</v>
      </c>
      <c r="B89" s="7" t="s">
        <v>233</v>
      </c>
      <c r="C89" s="7"/>
      <c r="D89" s="7"/>
    </row>
    <row r="90" spans="1:4" s="5" customFormat="1" ht="60" customHeight="1" x14ac:dyDescent="0.2">
      <c r="A90" s="5" t="str">
        <f t="shared" si="1"/>
        <v>Table Saw (Rip)</v>
      </c>
      <c r="B90" s="7" t="s">
        <v>242</v>
      </c>
      <c r="C90" s="7"/>
      <c r="D90" s="7"/>
    </row>
    <row r="91" spans="1:4" s="5" customFormat="1" ht="60" customHeight="1" x14ac:dyDescent="0.2">
      <c r="A91" s="5" t="str">
        <f t="shared" si="1"/>
        <v>Table Saw (Rip)</v>
      </c>
      <c r="B91" s="7" t="s">
        <v>243</v>
      </c>
      <c r="C91" s="7"/>
      <c r="D91" s="7"/>
    </row>
    <row r="92" spans="1:4" s="5" customFormat="1" ht="60" customHeight="1" x14ac:dyDescent="0.2">
      <c r="A92" s="5" t="str">
        <f t="shared" si="1"/>
        <v>Table Saw (Rip)</v>
      </c>
      <c r="B92" s="7" t="s">
        <v>244</v>
      </c>
      <c r="C92" s="7"/>
      <c r="D92" s="7"/>
    </row>
    <row r="93" spans="1:4" s="5" customFormat="1" ht="60" customHeight="1" x14ac:dyDescent="0.2">
      <c r="A93" s="5" t="str">
        <f t="shared" si="1"/>
        <v>Table Saw (Rip)</v>
      </c>
      <c r="B93" s="7" t="s">
        <v>245</v>
      </c>
      <c r="C93" s="7"/>
      <c r="D93" s="7"/>
    </row>
    <row r="94" spans="1:4" s="5" customFormat="1" ht="60" customHeight="1" x14ac:dyDescent="0.2">
      <c r="A94" s="5" t="str">
        <f t="shared" si="1"/>
        <v>Table Saw (Rip)</v>
      </c>
      <c r="B94" s="7" t="s">
        <v>246</v>
      </c>
      <c r="C94" s="7"/>
      <c r="D94" s="7"/>
    </row>
    <row r="95" spans="1:4" s="5" customFormat="1" ht="60" customHeight="1" x14ac:dyDescent="0.2">
      <c r="A95" s="5" t="str">
        <f t="shared" si="1"/>
        <v>Table Saw (Rip)</v>
      </c>
      <c r="B95" s="7" t="s">
        <v>247</v>
      </c>
      <c r="C95" s="7"/>
      <c r="D95" s="7"/>
    </row>
    <row r="96" spans="1:4" s="5" customFormat="1" ht="60" customHeight="1" x14ac:dyDescent="0.2">
      <c r="A96" s="5" t="str">
        <f t="shared" si="1"/>
        <v>Table Saw (Rip)</v>
      </c>
      <c r="B96" s="7" t="s">
        <v>248</v>
      </c>
      <c r="C96" s="7"/>
      <c r="D96" s="7"/>
    </row>
    <row r="97" spans="1:4" s="5" customFormat="1" ht="60" customHeight="1" x14ac:dyDescent="0.2">
      <c r="A97" s="5" t="str">
        <f t="shared" si="1"/>
        <v>Table Saw (Rip)</v>
      </c>
      <c r="B97" s="7" t="s">
        <v>249</v>
      </c>
      <c r="C97" s="7"/>
      <c r="D97" s="7"/>
    </row>
    <row r="98" spans="1:4" s="5" customFormat="1" ht="60" customHeight="1" x14ac:dyDescent="0.2">
      <c r="A98" s="5" t="str">
        <f t="shared" si="1"/>
        <v>Table Saw (Rip)</v>
      </c>
      <c r="B98" s="7" t="s">
        <v>250</v>
      </c>
      <c r="C98" s="7"/>
      <c r="D98" s="7"/>
    </row>
    <row r="99" spans="1:4" s="5" customFormat="1" ht="60" customHeight="1" x14ac:dyDescent="0.2">
      <c r="A99" s="5" t="str">
        <f t="shared" si="1"/>
        <v>Table Saw (Rip)</v>
      </c>
      <c r="B99" s="7" t="s">
        <v>251</v>
      </c>
      <c r="C99" s="7"/>
      <c r="D99" s="7"/>
    </row>
    <row r="100" spans="1:4" s="5" customFormat="1" ht="60" customHeight="1" x14ac:dyDescent="0.2">
      <c r="A100" s="5" t="str">
        <f t="shared" si="1"/>
        <v>Table Saw (Rip)</v>
      </c>
      <c r="B100" s="7" t="s">
        <v>252</v>
      </c>
      <c r="C100" s="7"/>
      <c r="D100" s="7"/>
    </row>
    <row r="101" spans="1:4" s="5" customFormat="1" ht="60" customHeight="1" x14ac:dyDescent="0.2">
      <c r="A101" s="5" t="str">
        <f t="shared" si="1"/>
        <v>Table Saw (Rip)</v>
      </c>
      <c r="B101" s="7" t="s">
        <v>253</v>
      </c>
      <c r="C101" s="7"/>
      <c r="D101" s="7"/>
    </row>
    <row r="102" spans="1:4" s="5" customFormat="1" ht="60" customHeight="1" x14ac:dyDescent="0.2">
      <c r="A102" s="5" t="str">
        <f t="shared" si="1"/>
        <v>Table Saw (Rip)</v>
      </c>
      <c r="B102" s="7" t="s">
        <v>254</v>
      </c>
      <c r="C102" s="7"/>
      <c r="D102" s="7"/>
    </row>
    <row r="103" spans="1:4" s="5" customFormat="1" ht="60" customHeight="1" x14ac:dyDescent="0.2">
      <c r="A103" s="5" t="str">
        <f t="shared" si="1"/>
        <v>Table Saw (Rip)</v>
      </c>
      <c r="B103" s="7" t="s">
        <v>255</v>
      </c>
      <c r="C103" s="7"/>
      <c r="D103" s="7"/>
    </row>
    <row r="104" spans="1:4" s="5" customFormat="1" ht="60" customHeight="1" x14ac:dyDescent="0.2">
      <c r="A104" s="5" t="str">
        <f t="shared" si="1"/>
        <v>Table Saw (Rip)</v>
      </c>
      <c r="B104" s="7" t="s">
        <v>256</v>
      </c>
      <c r="C104" s="7"/>
      <c r="D104" s="7"/>
    </row>
    <row r="105" spans="1:4" s="5" customFormat="1" ht="60" customHeight="1" x14ac:dyDescent="0.2">
      <c r="A105" s="5" t="str">
        <f t="shared" si="1"/>
        <v>Table Saw (Rip)</v>
      </c>
      <c r="B105" s="7" t="s">
        <v>257</v>
      </c>
      <c r="C105" s="7"/>
      <c r="D105" s="7"/>
    </row>
    <row r="106" spans="1:4" s="5" customFormat="1" ht="60" customHeight="1" x14ac:dyDescent="0.2">
      <c r="A106" s="5" t="str">
        <f t="shared" si="1"/>
        <v>Table Saw (Rip)</v>
      </c>
      <c r="B106" s="7" t="s">
        <v>258</v>
      </c>
      <c r="C106" s="7"/>
      <c r="D106" s="7"/>
    </row>
    <row r="107" spans="1:4" s="5" customFormat="1" ht="60" customHeight="1" x14ac:dyDescent="0.2">
      <c r="A107" s="5" t="str">
        <f t="shared" si="1"/>
        <v>Table Saw (Rip)</v>
      </c>
      <c r="B107" s="7" t="s">
        <v>259</v>
      </c>
      <c r="C107" s="7"/>
      <c r="D107" s="7"/>
    </row>
    <row r="108" spans="1:4" s="5" customFormat="1" ht="60" customHeight="1" x14ac:dyDescent="0.2">
      <c r="A108" s="5" t="str">
        <f t="shared" si="1"/>
        <v>Table Saw (Rip)</v>
      </c>
      <c r="B108" s="7" t="s">
        <v>260</v>
      </c>
      <c r="C108" s="7"/>
      <c r="D108" s="7"/>
    </row>
    <row r="109" spans="1:4" s="5" customFormat="1" ht="60" customHeight="1" x14ac:dyDescent="0.2">
      <c r="A109" s="5" t="str">
        <f t="shared" si="1"/>
        <v>Table Saw (Rip)</v>
      </c>
      <c r="B109" s="7" t="s">
        <v>261</v>
      </c>
      <c r="C109" s="7"/>
      <c r="D109" s="7"/>
    </row>
    <row r="110" spans="1:4" s="5" customFormat="1" ht="60" customHeight="1" x14ac:dyDescent="0.2">
      <c r="A110" s="5" t="str">
        <f t="shared" si="1"/>
        <v>Table Saw (Rip)</v>
      </c>
      <c r="B110" s="7" t="s">
        <v>262</v>
      </c>
      <c r="C110" s="7"/>
      <c r="D110" s="7"/>
    </row>
    <row r="111" spans="1:4" s="5" customFormat="1" ht="60" customHeight="1" x14ac:dyDescent="0.2">
      <c r="A111" s="5" t="str">
        <f t="shared" si="1"/>
        <v>Table Saw (Rip)</v>
      </c>
      <c r="B111" s="7" t="s">
        <v>263</v>
      </c>
      <c r="C111" s="7"/>
      <c r="D111" s="7"/>
    </row>
    <row r="112" spans="1:4" s="5" customFormat="1" ht="60" customHeight="1" x14ac:dyDescent="0.2">
      <c r="A112" s="5" t="str">
        <f t="shared" si="1"/>
        <v>Table Saw (Rip)</v>
      </c>
      <c r="B112" s="7" t="s">
        <v>264</v>
      </c>
      <c r="C112" s="7"/>
      <c r="D112" s="7"/>
    </row>
    <row r="113" spans="1:4" s="5" customFormat="1" ht="60" customHeight="1" x14ac:dyDescent="0.2">
      <c r="A113" s="5" t="str">
        <f t="shared" si="1"/>
        <v>Table Saw (Rip)</v>
      </c>
      <c r="B113" s="7" t="s">
        <v>265</v>
      </c>
      <c r="C113" s="7"/>
      <c r="D113" s="7"/>
    </row>
    <row r="114" spans="1:4" s="5" customFormat="1" ht="60" customHeight="1" x14ac:dyDescent="0.2">
      <c r="A114" s="5" t="str">
        <f t="shared" si="1"/>
        <v>Table Saw (Rip)</v>
      </c>
      <c r="B114" s="7" t="s">
        <v>266</v>
      </c>
      <c r="C114" s="7"/>
      <c r="D114" s="7"/>
    </row>
    <row r="115" spans="1:4" s="5" customFormat="1" ht="60" customHeight="1" x14ac:dyDescent="0.2">
      <c r="A115" s="5" t="str">
        <f t="shared" si="1"/>
        <v>Table Saw (Rip)</v>
      </c>
      <c r="B115" s="7" t="s">
        <v>267</v>
      </c>
      <c r="C115" s="7"/>
      <c r="D115" s="7"/>
    </row>
    <row r="116" spans="1:4" s="5" customFormat="1" ht="60" customHeight="1" x14ac:dyDescent="0.2">
      <c r="A116" s="5" t="str">
        <f t="shared" si="1"/>
        <v>Table Saw (Rip)</v>
      </c>
      <c r="B116" s="7" t="s">
        <v>268</v>
      </c>
      <c r="C116" s="7"/>
      <c r="D116" s="7"/>
    </row>
    <row r="117" spans="1:4" s="5" customFormat="1" ht="60" customHeight="1" x14ac:dyDescent="0.2">
      <c r="A117" s="5" t="str">
        <f t="shared" si="1"/>
        <v>Table Saw (Rip)</v>
      </c>
      <c r="B117" s="7" t="s">
        <v>269</v>
      </c>
      <c r="C117" s="7"/>
      <c r="D117" s="7"/>
    </row>
    <row r="118" spans="1:4" s="5" customFormat="1" ht="60" customHeight="1" x14ac:dyDescent="0.2">
      <c r="A118" s="5" t="str">
        <f t="shared" si="1"/>
        <v>Table Saw (Rip)</v>
      </c>
      <c r="B118" s="7" t="s">
        <v>270</v>
      </c>
      <c r="C118" s="7"/>
      <c r="D118" s="7"/>
    </row>
    <row r="119" spans="1:4" s="5" customFormat="1" ht="60" customHeight="1" x14ac:dyDescent="0.2">
      <c r="A119" s="5" t="str">
        <f t="shared" si="1"/>
        <v>Table Saw (Rip)</v>
      </c>
      <c r="B119" s="7" t="s">
        <v>271</v>
      </c>
      <c r="C119" s="7"/>
      <c r="D119" s="7"/>
    </row>
    <row r="120" spans="1:4" s="5" customFormat="1" ht="60" customHeight="1" x14ac:dyDescent="0.2">
      <c r="A120" s="5" t="str">
        <f t="shared" si="1"/>
        <v>Table Saw (Rip)</v>
      </c>
      <c r="B120" s="7" t="s">
        <v>272</v>
      </c>
      <c r="C120" s="7"/>
      <c r="D120" s="7"/>
    </row>
    <row r="121" spans="1:4" s="5" customFormat="1" ht="60" customHeight="1" x14ac:dyDescent="0.2">
      <c r="A121" s="5" t="str">
        <f t="shared" si="1"/>
        <v>Table Saw (Rip)</v>
      </c>
      <c r="B121" s="7" t="s">
        <v>273</v>
      </c>
      <c r="C121" s="7"/>
      <c r="D121" s="7"/>
    </row>
    <row r="122" spans="1:4" s="5" customFormat="1" ht="60" customHeight="1" x14ac:dyDescent="0.2">
      <c r="A122" s="5" t="str">
        <f t="shared" si="1"/>
        <v>Table Saw (Rip)</v>
      </c>
      <c r="B122" s="7" t="s">
        <v>274</v>
      </c>
      <c r="C122" s="7"/>
      <c r="D122" s="7"/>
    </row>
    <row r="123" spans="1:4" s="5" customFormat="1" ht="60" customHeight="1" x14ac:dyDescent="0.2">
      <c r="A123" s="5" t="str">
        <f t="shared" si="1"/>
        <v>Table Saw (Rip)</v>
      </c>
      <c r="B123" s="7" t="s">
        <v>275</v>
      </c>
      <c r="C123" s="7"/>
      <c r="D123" s="7"/>
    </row>
    <row r="124" spans="1:4" s="5" customFormat="1" ht="60" customHeight="1" x14ac:dyDescent="0.2">
      <c r="A124" s="5" t="str">
        <f t="shared" si="1"/>
        <v>Table Saw (Rip)</v>
      </c>
      <c r="B124" s="7" t="s">
        <v>276</v>
      </c>
      <c r="C124" s="7"/>
      <c r="D124" s="7"/>
    </row>
    <row r="125" spans="1:4" s="5" customFormat="1" ht="60" customHeight="1" x14ac:dyDescent="0.2">
      <c r="A125" s="5" t="str">
        <f t="shared" si="1"/>
        <v>Table Saw (Rip)</v>
      </c>
      <c r="B125" s="7" t="s">
        <v>277</v>
      </c>
      <c r="C125" s="7"/>
      <c r="D125" s="7"/>
    </row>
    <row r="126" spans="1:4" s="5" customFormat="1" ht="60" customHeight="1" x14ac:dyDescent="0.2">
      <c r="A126" s="5" t="str">
        <f t="shared" si="1"/>
        <v>Table Saw (Rip)</v>
      </c>
      <c r="B126" s="7" t="s">
        <v>278</v>
      </c>
      <c r="C126" s="7"/>
      <c r="D126" s="7"/>
    </row>
    <row r="127" spans="1:4" s="5" customFormat="1" ht="60" customHeight="1" x14ac:dyDescent="0.2">
      <c r="A127" s="5" t="str">
        <f t="shared" si="1"/>
        <v>Table Saw (Rip)</v>
      </c>
      <c r="B127" s="7" t="s">
        <v>279</v>
      </c>
      <c r="C127" s="7"/>
      <c r="D127" s="7"/>
    </row>
    <row r="128" spans="1:4" s="5" customFormat="1" ht="60" customHeight="1" x14ac:dyDescent="0.2">
      <c r="A128" s="5" t="str">
        <f t="shared" si="1"/>
        <v>Table Saw (Rip)</v>
      </c>
      <c r="B128" s="7" t="s">
        <v>280</v>
      </c>
      <c r="C128" s="7"/>
      <c r="D128" s="7"/>
    </row>
    <row r="129" spans="1:4" s="5" customFormat="1" ht="60" customHeight="1" x14ac:dyDescent="0.2">
      <c r="A129" s="5" t="str">
        <f t="shared" si="1"/>
        <v>Table Saw (Rip)</v>
      </c>
      <c r="B129" s="7" t="s">
        <v>281</v>
      </c>
      <c r="C129" s="7"/>
      <c r="D129" s="7"/>
    </row>
    <row r="130" spans="1:4" s="5" customFormat="1" ht="60" customHeight="1" x14ac:dyDescent="0.2">
      <c r="A130" s="5" t="str">
        <f t="shared" si="1"/>
        <v>Table Saw (Rip)</v>
      </c>
      <c r="B130" s="7" t="s">
        <v>282</v>
      </c>
      <c r="C130" s="7"/>
      <c r="D130" s="7"/>
    </row>
    <row r="131" spans="1:4" s="5" customFormat="1" ht="60" customHeight="1" x14ac:dyDescent="0.2">
      <c r="A131" s="5" t="str">
        <f t="shared" ref="A131:A194" si="2">A130</f>
        <v>Table Saw (Rip)</v>
      </c>
      <c r="B131" s="7" t="s">
        <v>283</v>
      </c>
      <c r="C131" s="7"/>
      <c r="D131" s="7"/>
    </row>
    <row r="132" spans="1:4" s="5" customFormat="1" ht="60" customHeight="1" x14ac:dyDescent="0.2">
      <c r="A132" s="5" t="str">
        <f t="shared" si="2"/>
        <v>Table Saw (Rip)</v>
      </c>
      <c r="B132" s="7" t="s">
        <v>284</v>
      </c>
      <c r="C132" s="7"/>
      <c r="D132" s="7"/>
    </row>
    <row r="133" spans="1:4" s="5" customFormat="1" ht="60" customHeight="1" x14ac:dyDescent="0.2">
      <c r="A133" s="5" t="str">
        <f t="shared" si="2"/>
        <v>Table Saw (Rip)</v>
      </c>
      <c r="B133" s="7" t="s">
        <v>285</v>
      </c>
      <c r="C133" s="7"/>
      <c r="D133" s="7"/>
    </row>
    <row r="134" spans="1:4" s="5" customFormat="1" ht="60" customHeight="1" x14ac:dyDescent="0.2">
      <c r="A134" s="5" t="str">
        <f t="shared" si="2"/>
        <v>Table Saw (Rip)</v>
      </c>
      <c r="B134" s="7" t="s">
        <v>286</v>
      </c>
      <c r="C134" s="7"/>
      <c r="D134" s="7"/>
    </row>
    <row r="135" spans="1:4" s="5" customFormat="1" ht="60" customHeight="1" x14ac:dyDescent="0.2">
      <c r="A135" s="5" t="str">
        <f t="shared" si="2"/>
        <v>Table Saw (Rip)</v>
      </c>
      <c r="B135" s="7" t="s">
        <v>287</v>
      </c>
      <c r="C135" s="7"/>
      <c r="D135" s="7"/>
    </row>
    <row r="136" spans="1:4" s="5" customFormat="1" ht="60" customHeight="1" x14ac:dyDescent="0.2">
      <c r="A136" s="5" t="str">
        <f t="shared" si="2"/>
        <v>Table Saw (Rip)</v>
      </c>
      <c r="B136" s="7" t="s">
        <v>288</v>
      </c>
      <c r="C136" s="7"/>
      <c r="D136" s="7"/>
    </row>
    <row r="137" spans="1:4" s="5" customFormat="1" ht="60" customHeight="1" x14ac:dyDescent="0.2">
      <c r="A137" s="5" t="str">
        <f t="shared" si="2"/>
        <v>Table Saw (Rip)</v>
      </c>
      <c r="B137" s="7" t="s">
        <v>289</v>
      </c>
      <c r="C137" s="7"/>
      <c r="D137" s="7"/>
    </row>
    <row r="138" spans="1:4" s="5" customFormat="1" ht="60" customHeight="1" x14ac:dyDescent="0.2">
      <c r="A138" s="5" t="str">
        <f t="shared" si="2"/>
        <v>Table Saw (Rip)</v>
      </c>
      <c r="B138" s="7" t="s">
        <v>290</v>
      </c>
      <c r="C138" s="7"/>
      <c r="D138" s="7"/>
    </row>
    <row r="139" spans="1:4" s="5" customFormat="1" ht="60" customHeight="1" x14ac:dyDescent="0.2">
      <c r="A139" s="5" t="str">
        <f t="shared" si="2"/>
        <v>Table Saw (Rip)</v>
      </c>
      <c r="B139" s="7" t="s">
        <v>291</v>
      </c>
      <c r="C139" s="7"/>
      <c r="D139" s="7"/>
    </row>
    <row r="140" spans="1:4" s="5" customFormat="1" ht="60" customHeight="1" x14ac:dyDescent="0.2">
      <c r="A140" s="5" t="str">
        <f t="shared" si="2"/>
        <v>Table Saw (Rip)</v>
      </c>
      <c r="B140" s="7" t="s">
        <v>309</v>
      </c>
      <c r="C140" s="7"/>
      <c r="D140" s="7"/>
    </row>
    <row r="141" spans="1:4" s="5" customFormat="1" ht="60" customHeight="1" x14ac:dyDescent="0.2">
      <c r="A141" s="5" t="str">
        <f t="shared" si="2"/>
        <v>Table Saw (Rip)</v>
      </c>
      <c r="B141" s="7" t="s">
        <v>307</v>
      </c>
      <c r="C141" s="7"/>
      <c r="D141" s="7"/>
    </row>
    <row r="142" spans="1:4" s="5" customFormat="1" ht="60" customHeight="1" x14ac:dyDescent="0.2">
      <c r="A142" s="5" t="str">
        <f t="shared" si="2"/>
        <v>Table Saw (Rip)</v>
      </c>
      <c r="B142" s="7" t="s">
        <v>308</v>
      </c>
      <c r="C142" s="7"/>
      <c r="D142" s="7"/>
    </row>
    <row r="143" spans="1:4" s="5" customFormat="1" ht="60" customHeight="1" x14ac:dyDescent="0.2">
      <c r="A143" s="5" t="str">
        <f t="shared" si="2"/>
        <v>Table Saw (Rip)</v>
      </c>
      <c r="B143" s="7" t="s">
        <v>322</v>
      </c>
      <c r="C143" s="7"/>
      <c r="D143" s="7"/>
    </row>
    <row r="144" spans="1:4" s="5" customFormat="1" ht="60" customHeight="1" x14ac:dyDescent="0.2">
      <c r="A144" s="5" t="str">
        <f t="shared" si="2"/>
        <v>Table Saw (Rip)</v>
      </c>
      <c r="B144" s="7" t="s">
        <v>323</v>
      </c>
      <c r="C144" s="7"/>
      <c r="D144" s="7"/>
    </row>
    <row r="145" spans="1:4" s="5" customFormat="1" ht="60" customHeight="1" x14ac:dyDescent="0.2">
      <c r="A145" s="5" t="str">
        <f t="shared" si="2"/>
        <v>Table Saw (Rip)</v>
      </c>
      <c r="B145" s="7" t="s">
        <v>324</v>
      </c>
      <c r="C145" s="7"/>
      <c r="D145" s="7"/>
    </row>
    <row r="146" spans="1:4" s="5" customFormat="1" ht="60" customHeight="1" x14ac:dyDescent="0.2">
      <c r="A146" s="5" t="str">
        <f t="shared" si="2"/>
        <v>Table Saw (Rip)</v>
      </c>
      <c r="B146" s="7" t="s">
        <v>325</v>
      </c>
      <c r="C146" s="7"/>
      <c r="D146" s="7"/>
    </row>
    <row r="147" spans="1:4" s="5" customFormat="1" ht="60" customHeight="1" x14ac:dyDescent="0.2">
      <c r="A147" s="5" t="str">
        <f t="shared" si="2"/>
        <v>Table Saw (Rip)</v>
      </c>
      <c r="B147" s="7" t="s">
        <v>326</v>
      </c>
      <c r="C147" s="7"/>
      <c r="D147" s="7"/>
    </row>
    <row r="148" spans="1:4" s="5" customFormat="1" ht="60" customHeight="1" x14ac:dyDescent="0.2">
      <c r="A148" s="5" t="str">
        <f t="shared" si="2"/>
        <v>Table Saw (Rip)</v>
      </c>
      <c r="B148" s="7" t="s">
        <v>327</v>
      </c>
      <c r="C148" s="7"/>
      <c r="D148" s="7"/>
    </row>
    <row r="149" spans="1:4" s="5" customFormat="1" ht="60" customHeight="1" x14ac:dyDescent="0.2">
      <c r="A149" s="5" t="str">
        <f t="shared" si="2"/>
        <v>Table Saw (Rip)</v>
      </c>
      <c r="B149" s="7" t="s">
        <v>328</v>
      </c>
      <c r="C149" s="7"/>
      <c r="D149" s="7"/>
    </row>
    <row r="150" spans="1:4" s="5" customFormat="1" ht="60" customHeight="1" x14ac:dyDescent="0.2">
      <c r="A150" s="5" t="str">
        <f t="shared" si="2"/>
        <v>Table Saw (Rip)</v>
      </c>
      <c r="B150" s="7" t="s">
        <v>329</v>
      </c>
      <c r="C150" s="7"/>
      <c r="D150" s="7"/>
    </row>
    <row r="151" spans="1:4" s="5" customFormat="1" ht="60" customHeight="1" x14ac:dyDescent="0.2">
      <c r="A151" s="5" t="str">
        <f t="shared" si="2"/>
        <v>Table Saw (Rip)</v>
      </c>
      <c r="B151" s="7" t="s">
        <v>330</v>
      </c>
      <c r="C151" s="7"/>
      <c r="D151" s="7"/>
    </row>
    <row r="152" spans="1:4" s="5" customFormat="1" ht="60" customHeight="1" x14ac:dyDescent="0.2">
      <c r="A152" s="5" t="str">
        <f t="shared" si="2"/>
        <v>Table Saw (Rip)</v>
      </c>
      <c r="B152" s="7" t="s">
        <v>332</v>
      </c>
      <c r="C152" s="7"/>
      <c r="D152" s="7"/>
    </row>
    <row r="153" spans="1:4" s="5" customFormat="1" ht="60" customHeight="1" x14ac:dyDescent="0.2">
      <c r="A153" s="5" t="str">
        <f t="shared" si="2"/>
        <v>Table Saw (Rip)</v>
      </c>
      <c r="B153" s="7" t="s">
        <v>333</v>
      </c>
      <c r="C153" s="7"/>
      <c r="D153" s="7"/>
    </row>
    <row r="154" spans="1:4" s="5" customFormat="1" ht="60" customHeight="1" x14ac:dyDescent="0.2">
      <c r="A154" s="5" t="str">
        <f t="shared" si="2"/>
        <v>Table Saw (Rip)</v>
      </c>
      <c r="B154" s="7" t="s">
        <v>334</v>
      </c>
      <c r="C154" s="7"/>
      <c r="D154" s="7"/>
    </row>
    <row r="155" spans="1:4" s="5" customFormat="1" ht="60" customHeight="1" x14ac:dyDescent="0.2">
      <c r="A155" s="5" t="str">
        <f t="shared" si="2"/>
        <v>Table Saw (Rip)</v>
      </c>
      <c r="B155" s="7" t="s">
        <v>335</v>
      </c>
      <c r="C155" s="7"/>
      <c r="D155" s="7"/>
    </row>
    <row r="156" spans="1:4" s="5" customFormat="1" ht="60" customHeight="1" x14ac:dyDescent="0.2">
      <c r="A156" s="5" t="str">
        <f t="shared" si="2"/>
        <v>Table Saw (Rip)</v>
      </c>
      <c r="B156" s="7" t="s">
        <v>336</v>
      </c>
      <c r="C156" s="7"/>
      <c r="D156" s="7"/>
    </row>
    <row r="157" spans="1:4" s="5" customFormat="1" ht="60" customHeight="1" x14ac:dyDescent="0.2">
      <c r="A157" s="5" t="str">
        <f t="shared" si="2"/>
        <v>Table Saw (Rip)</v>
      </c>
      <c r="B157" s="7" t="s">
        <v>337</v>
      </c>
      <c r="C157" s="7"/>
      <c r="D157" s="7"/>
    </row>
    <row r="158" spans="1:4" s="5" customFormat="1" ht="60" customHeight="1" x14ac:dyDescent="0.2">
      <c r="A158" s="5" t="str">
        <f t="shared" si="2"/>
        <v>Table Saw (Rip)</v>
      </c>
      <c r="B158" s="7" t="s">
        <v>338</v>
      </c>
      <c r="C158" s="7"/>
      <c r="D158" s="7"/>
    </row>
    <row r="159" spans="1:4" s="5" customFormat="1" ht="60" customHeight="1" x14ac:dyDescent="0.2">
      <c r="A159" s="5" t="str">
        <f t="shared" si="2"/>
        <v>Table Saw (Rip)</v>
      </c>
      <c r="B159" s="7" t="s">
        <v>339</v>
      </c>
      <c r="C159" s="7"/>
      <c r="D159" s="7"/>
    </row>
    <row r="160" spans="1:4" s="5" customFormat="1" ht="60" customHeight="1" x14ac:dyDescent="0.2">
      <c r="A160" s="5" t="str">
        <f t="shared" si="2"/>
        <v>Table Saw (Rip)</v>
      </c>
      <c r="B160" s="7" t="s">
        <v>340</v>
      </c>
      <c r="C160" s="7"/>
      <c r="D160" s="7"/>
    </row>
    <row r="161" spans="1:4" s="5" customFormat="1" ht="60" customHeight="1" x14ac:dyDescent="0.2">
      <c r="A161" s="5" t="str">
        <f t="shared" si="2"/>
        <v>Table Saw (Rip)</v>
      </c>
      <c r="B161" s="7" t="s">
        <v>341</v>
      </c>
      <c r="C161" s="7"/>
      <c r="D161" s="7"/>
    </row>
    <row r="162" spans="1:4" s="5" customFormat="1" ht="60" customHeight="1" x14ac:dyDescent="0.2">
      <c r="A162" s="5" t="str">
        <f t="shared" si="2"/>
        <v>Table Saw (Rip)</v>
      </c>
      <c r="B162" s="7" t="s">
        <v>342</v>
      </c>
      <c r="C162" s="7"/>
      <c r="D162" s="7"/>
    </row>
    <row r="163" spans="1:4" s="5" customFormat="1" ht="60" customHeight="1" x14ac:dyDescent="0.2">
      <c r="A163" s="5" t="str">
        <f t="shared" si="2"/>
        <v>Table Saw (Rip)</v>
      </c>
      <c r="B163" s="7" t="s">
        <v>343</v>
      </c>
      <c r="C163" s="7"/>
      <c r="D163" s="7"/>
    </row>
    <row r="164" spans="1:4" s="5" customFormat="1" ht="60" customHeight="1" x14ac:dyDescent="0.2">
      <c r="A164" s="5" t="str">
        <f t="shared" si="2"/>
        <v>Table Saw (Rip)</v>
      </c>
      <c r="B164" s="7" t="s">
        <v>344</v>
      </c>
      <c r="C164" s="7"/>
      <c r="D164" s="7"/>
    </row>
    <row r="165" spans="1:4" s="5" customFormat="1" ht="60" customHeight="1" x14ac:dyDescent="0.2">
      <c r="A165" s="5" t="str">
        <f t="shared" si="2"/>
        <v>Table Saw (Rip)</v>
      </c>
      <c r="B165" s="7" t="s">
        <v>345</v>
      </c>
      <c r="C165" s="7"/>
      <c r="D165" s="7"/>
    </row>
    <row r="166" spans="1:4" s="5" customFormat="1" ht="60" customHeight="1" x14ac:dyDescent="0.2">
      <c r="A166" s="5" t="str">
        <f t="shared" si="2"/>
        <v>Table Saw (Rip)</v>
      </c>
      <c r="B166" s="7" t="s">
        <v>346</v>
      </c>
      <c r="C166" s="7"/>
      <c r="D166" s="7"/>
    </row>
    <row r="167" spans="1:4" s="5" customFormat="1" ht="60" customHeight="1" x14ac:dyDescent="0.2">
      <c r="A167" s="5" t="str">
        <f t="shared" si="2"/>
        <v>Table Saw (Rip)</v>
      </c>
      <c r="B167" s="7" t="s">
        <v>347</v>
      </c>
      <c r="C167" s="7"/>
      <c r="D167" s="7"/>
    </row>
    <row r="168" spans="1:4" s="5" customFormat="1" ht="60" customHeight="1" x14ac:dyDescent="0.2">
      <c r="A168" s="5" t="str">
        <f t="shared" si="2"/>
        <v>Table Saw (Rip)</v>
      </c>
      <c r="B168" s="7" t="s">
        <v>357</v>
      </c>
      <c r="C168" s="7"/>
      <c r="D168" s="7"/>
    </row>
    <row r="169" spans="1:4" s="5" customFormat="1" ht="60" customHeight="1" x14ac:dyDescent="0.2">
      <c r="A169" s="5" t="str">
        <f t="shared" si="2"/>
        <v>Table Saw (Rip)</v>
      </c>
      <c r="B169" s="7" t="s">
        <v>358</v>
      </c>
      <c r="C169" s="7"/>
      <c r="D169" s="7"/>
    </row>
    <row r="170" spans="1:4" s="5" customFormat="1" ht="60" customHeight="1" x14ac:dyDescent="0.2">
      <c r="A170" s="5" t="str">
        <f t="shared" si="2"/>
        <v>Table Saw (Rip)</v>
      </c>
      <c r="B170" s="7" t="s">
        <v>360</v>
      </c>
      <c r="C170" s="7"/>
      <c r="D170" s="7"/>
    </row>
    <row r="171" spans="1:4" s="5" customFormat="1" ht="60" customHeight="1" x14ac:dyDescent="0.2">
      <c r="A171" s="5" t="s">
        <v>370</v>
      </c>
      <c r="B171" s="7" t="s">
        <v>206</v>
      </c>
      <c r="C171" s="7"/>
      <c r="D171" s="7"/>
    </row>
    <row r="172" spans="1:4" s="5" customFormat="1" ht="60" customHeight="1" x14ac:dyDescent="0.2">
      <c r="A172" s="5" t="str">
        <f t="shared" si="2"/>
        <v>Table Saw (Crosscut)</v>
      </c>
      <c r="B172" s="7" t="s">
        <v>255</v>
      </c>
      <c r="C172" s="7"/>
      <c r="D172" s="7"/>
    </row>
    <row r="173" spans="1:4" s="5" customFormat="1" ht="60" customHeight="1" x14ac:dyDescent="0.2">
      <c r="A173" s="5" t="str">
        <f t="shared" si="2"/>
        <v>Table Saw (Crosscut)</v>
      </c>
      <c r="B173" s="7" t="s">
        <v>256</v>
      </c>
      <c r="C173" s="7"/>
      <c r="D173" s="7"/>
    </row>
    <row r="174" spans="1:4" s="5" customFormat="1" ht="60" customHeight="1" x14ac:dyDescent="0.2">
      <c r="A174" s="5" t="str">
        <f t="shared" si="2"/>
        <v>Table Saw (Crosscut)</v>
      </c>
      <c r="B174" s="7" t="s">
        <v>257</v>
      </c>
      <c r="C174" s="7"/>
      <c r="D174" s="7"/>
    </row>
    <row r="175" spans="1:4" s="5" customFormat="1" ht="60" customHeight="1" x14ac:dyDescent="0.2">
      <c r="A175" s="5" t="str">
        <f t="shared" si="2"/>
        <v>Table Saw (Crosscut)</v>
      </c>
      <c r="B175" s="7" t="s">
        <v>258</v>
      </c>
      <c r="C175" s="7"/>
      <c r="D175" s="7"/>
    </row>
    <row r="176" spans="1:4" s="5" customFormat="1" ht="60" customHeight="1" x14ac:dyDescent="0.2">
      <c r="A176" s="5" t="str">
        <f t="shared" si="2"/>
        <v>Table Saw (Crosscut)</v>
      </c>
      <c r="B176" s="7" t="s">
        <v>259</v>
      </c>
      <c r="C176" s="7"/>
      <c r="D176" s="7"/>
    </row>
    <row r="177" spans="1:4" s="5" customFormat="1" ht="60" customHeight="1" x14ac:dyDescent="0.2">
      <c r="A177" s="5" t="str">
        <f t="shared" si="2"/>
        <v>Table Saw (Crosscut)</v>
      </c>
      <c r="B177" s="7" t="s">
        <v>260</v>
      </c>
      <c r="C177" s="7"/>
      <c r="D177" s="7"/>
    </row>
    <row r="178" spans="1:4" s="5" customFormat="1" ht="60" customHeight="1" x14ac:dyDescent="0.2">
      <c r="A178" s="5" t="str">
        <f t="shared" si="2"/>
        <v>Table Saw (Crosscut)</v>
      </c>
      <c r="B178" s="7" t="s">
        <v>261</v>
      </c>
      <c r="C178" s="7"/>
      <c r="D178" s="7"/>
    </row>
    <row r="179" spans="1:4" s="5" customFormat="1" ht="60" customHeight="1" x14ac:dyDescent="0.2">
      <c r="A179" s="5" t="str">
        <f t="shared" si="2"/>
        <v>Table Saw (Crosscut)</v>
      </c>
      <c r="B179" s="7" t="s">
        <v>262</v>
      </c>
      <c r="C179" s="7"/>
      <c r="D179" s="7"/>
    </row>
    <row r="180" spans="1:4" s="5" customFormat="1" ht="60" customHeight="1" x14ac:dyDescent="0.2">
      <c r="A180" s="5" t="str">
        <f t="shared" si="2"/>
        <v>Table Saw (Crosscut)</v>
      </c>
      <c r="B180" s="7" t="s">
        <v>263</v>
      </c>
      <c r="C180" s="7"/>
      <c r="D180" s="7"/>
    </row>
    <row r="181" spans="1:4" s="5" customFormat="1" ht="60" customHeight="1" x14ac:dyDescent="0.2">
      <c r="A181" s="5" t="str">
        <f t="shared" si="2"/>
        <v>Table Saw (Crosscut)</v>
      </c>
      <c r="B181" s="7" t="s">
        <v>264</v>
      </c>
      <c r="C181" s="7"/>
      <c r="D181" s="7"/>
    </row>
    <row r="182" spans="1:4" s="5" customFormat="1" ht="60" customHeight="1" x14ac:dyDescent="0.2">
      <c r="A182" s="5" t="str">
        <f t="shared" si="2"/>
        <v>Table Saw (Crosscut)</v>
      </c>
      <c r="B182" s="7" t="s">
        <v>265</v>
      </c>
      <c r="C182" s="7"/>
      <c r="D182" s="7"/>
    </row>
    <row r="183" spans="1:4" s="5" customFormat="1" ht="60" customHeight="1" x14ac:dyDescent="0.2">
      <c r="A183" s="5" t="str">
        <f t="shared" si="2"/>
        <v>Table Saw (Crosscut)</v>
      </c>
      <c r="B183" s="7" t="s">
        <v>266</v>
      </c>
      <c r="C183" s="7"/>
      <c r="D183" s="7"/>
    </row>
    <row r="184" spans="1:4" s="5" customFormat="1" ht="60" customHeight="1" x14ac:dyDescent="0.2">
      <c r="A184" s="5" t="str">
        <f t="shared" si="2"/>
        <v>Table Saw (Crosscut)</v>
      </c>
      <c r="B184" s="7" t="s">
        <v>267</v>
      </c>
      <c r="C184" s="7"/>
      <c r="D184" s="7"/>
    </row>
    <row r="185" spans="1:4" s="5" customFormat="1" ht="60" customHeight="1" x14ac:dyDescent="0.2">
      <c r="A185" s="5" t="str">
        <f t="shared" si="2"/>
        <v>Table Saw (Crosscut)</v>
      </c>
      <c r="B185" s="7" t="s">
        <v>268</v>
      </c>
      <c r="C185" s="7"/>
      <c r="D185" s="7"/>
    </row>
    <row r="186" spans="1:4" s="5" customFormat="1" ht="60" customHeight="1" x14ac:dyDescent="0.2">
      <c r="A186" s="5" t="str">
        <f t="shared" si="2"/>
        <v>Table Saw (Crosscut)</v>
      </c>
      <c r="B186" s="7" t="s">
        <v>269</v>
      </c>
      <c r="C186" s="7"/>
      <c r="D186" s="7"/>
    </row>
    <row r="187" spans="1:4" s="5" customFormat="1" ht="60" customHeight="1" x14ac:dyDescent="0.2">
      <c r="A187" s="5" t="str">
        <f t="shared" si="2"/>
        <v>Table Saw (Crosscut)</v>
      </c>
      <c r="B187" s="7" t="s">
        <v>309</v>
      </c>
      <c r="C187" s="7"/>
      <c r="D187" s="7"/>
    </row>
    <row r="188" spans="1:4" s="5" customFormat="1" ht="60" customHeight="1" x14ac:dyDescent="0.2">
      <c r="A188" s="5" t="str">
        <f t="shared" si="2"/>
        <v>Table Saw (Crosscut)</v>
      </c>
      <c r="B188" s="7" t="s">
        <v>307</v>
      </c>
      <c r="C188" s="7"/>
      <c r="D188" s="7"/>
    </row>
    <row r="189" spans="1:4" s="5" customFormat="1" ht="60" customHeight="1" x14ac:dyDescent="0.2">
      <c r="A189" s="5" t="str">
        <f t="shared" si="2"/>
        <v>Table Saw (Crosscut)</v>
      </c>
      <c r="B189" s="7" t="s">
        <v>308</v>
      </c>
      <c r="C189" s="7"/>
      <c r="D189" s="7"/>
    </row>
    <row r="190" spans="1:4" s="5" customFormat="1" ht="60" customHeight="1" x14ac:dyDescent="0.2">
      <c r="A190" s="5" t="s">
        <v>83</v>
      </c>
      <c r="B190" s="7" t="s">
        <v>207</v>
      </c>
      <c r="C190" s="7"/>
      <c r="D190" s="7"/>
    </row>
    <row r="191" spans="1:4" s="5" customFormat="1" ht="60" customHeight="1" x14ac:dyDescent="0.2">
      <c r="A191" s="5" t="str">
        <f t="shared" si="2"/>
        <v>Bandsaw</v>
      </c>
      <c r="B191" s="7" t="s">
        <v>208</v>
      </c>
      <c r="C191" s="7"/>
      <c r="D191" s="7"/>
    </row>
    <row r="192" spans="1:4" s="5" customFormat="1" ht="60" customHeight="1" x14ac:dyDescent="0.2">
      <c r="A192" s="5" t="str">
        <f t="shared" si="2"/>
        <v>Bandsaw</v>
      </c>
      <c r="B192" s="7" t="s">
        <v>209</v>
      </c>
      <c r="C192" s="7"/>
      <c r="D192" s="7"/>
    </row>
    <row r="193" spans="1:4" s="5" customFormat="1" ht="60" customHeight="1" x14ac:dyDescent="0.2">
      <c r="A193" s="5" t="str">
        <f t="shared" si="2"/>
        <v>Bandsaw</v>
      </c>
      <c r="B193" s="7" t="s">
        <v>210</v>
      </c>
      <c r="C193" s="7"/>
      <c r="D193" s="7"/>
    </row>
    <row r="194" spans="1:4" s="5" customFormat="1" ht="60" customHeight="1" x14ac:dyDescent="0.2">
      <c r="A194" s="5" t="str">
        <f t="shared" si="2"/>
        <v>Bandsaw</v>
      </c>
      <c r="B194" s="7" t="s">
        <v>211</v>
      </c>
      <c r="C194" s="7"/>
      <c r="D194" s="7"/>
    </row>
    <row r="195" spans="1:4" s="5" customFormat="1" ht="60" customHeight="1" x14ac:dyDescent="0.2">
      <c r="A195" s="5" t="str">
        <f t="shared" ref="A195:A258" si="3">A194</f>
        <v>Bandsaw</v>
      </c>
      <c r="B195" s="7" t="s">
        <v>243</v>
      </c>
      <c r="C195" s="7"/>
      <c r="D195" s="7"/>
    </row>
    <row r="196" spans="1:4" s="5" customFormat="1" ht="60" customHeight="1" x14ac:dyDescent="0.2">
      <c r="A196" s="5" t="str">
        <f t="shared" si="3"/>
        <v>Bandsaw</v>
      </c>
      <c r="B196" s="7" t="s">
        <v>244</v>
      </c>
      <c r="C196" s="7"/>
      <c r="D196" s="7"/>
    </row>
    <row r="197" spans="1:4" s="5" customFormat="1" ht="60" customHeight="1" x14ac:dyDescent="0.2">
      <c r="A197" s="5" t="str">
        <f t="shared" si="3"/>
        <v>Bandsaw</v>
      </c>
      <c r="B197" s="7" t="s">
        <v>245</v>
      </c>
      <c r="C197" s="7"/>
      <c r="D197" s="7"/>
    </row>
    <row r="198" spans="1:4" s="5" customFormat="1" ht="60" customHeight="1" x14ac:dyDescent="0.2">
      <c r="A198" s="5" t="str">
        <f t="shared" si="3"/>
        <v>Bandsaw</v>
      </c>
      <c r="B198" s="7" t="s">
        <v>246</v>
      </c>
      <c r="C198" s="7"/>
      <c r="D198" s="7"/>
    </row>
    <row r="199" spans="1:4" s="5" customFormat="1" ht="60" customHeight="1" x14ac:dyDescent="0.2">
      <c r="A199" s="5" t="str">
        <f t="shared" si="3"/>
        <v>Bandsaw</v>
      </c>
      <c r="B199" s="7" t="s">
        <v>247</v>
      </c>
      <c r="C199" s="7"/>
      <c r="D199" s="7"/>
    </row>
    <row r="200" spans="1:4" s="5" customFormat="1" ht="60" customHeight="1" x14ac:dyDescent="0.2">
      <c r="A200" s="5" t="str">
        <f t="shared" si="3"/>
        <v>Bandsaw</v>
      </c>
      <c r="B200" s="7" t="s">
        <v>242</v>
      </c>
      <c r="C200" s="7"/>
      <c r="D200" s="7"/>
    </row>
    <row r="201" spans="1:4" s="5" customFormat="1" ht="60" customHeight="1" x14ac:dyDescent="0.2">
      <c r="A201" s="5" t="str">
        <f t="shared" si="3"/>
        <v>Bandsaw</v>
      </c>
      <c r="B201" s="7" t="s">
        <v>248</v>
      </c>
      <c r="C201" s="7"/>
      <c r="D201" s="7"/>
    </row>
    <row r="202" spans="1:4" s="5" customFormat="1" ht="60" customHeight="1" x14ac:dyDescent="0.2">
      <c r="A202" s="5" t="str">
        <f t="shared" si="3"/>
        <v>Bandsaw</v>
      </c>
      <c r="B202" s="7" t="s">
        <v>249</v>
      </c>
      <c r="C202" s="7"/>
      <c r="D202" s="7"/>
    </row>
    <row r="203" spans="1:4" s="5" customFormat="1" ht="60" customHeight="1" x14ac:dyDescent="0.2">
      <c r="A203" s="5" t="str">
        <f t="shared" si="3"/>
        <v>Bandsaw</v>
      </c>
      <c r="B203" s="7" t="s">
        <v>250</v>
      </c>
      <c r="C203" s="7"/>
      <c r="D203" s="7"/>
    </row>
    <row r="204" spans="1:4" s="5" customFormat="1" ht="60" customHeight="1" x14ac:dyDescent="0.2">
      <c r="A204" s="5" t="str">
        <f t="shared" si="3"/>
        <v>Bandsaw</v>
      </c>
      <c r="B204" s="7" t="s">
        <v>251</v>
      </c>
      <c r="C204" s="7"/>
      <c r="D204" s="7"/>
    </row>
    <row r="205" spans="1:4" s="5" customFormat="1" ht="60" customHeight="1" x14ac:dyDescent="0.2">
      <c r="A205" s="5" t="str">
        <f t="shared" si="3"/>
        <v>Bandsaw</v>
      </c>
      <c r="B205" s="7" t="s">
        <v>252</v>
      </c>
      <c r="C205" s="7"/>
      <c r="D205" s="7"/>
    </row>
    <row r="206" spans="1:4" s="5" customFormat="1" ht="60" customHeight="1" x14ac:dyDescent="0.2">
      <c r="A206" s="5" t="str">
        <f t="shared" si="3"/>
        <v>Bandsaw</v>
      </c>
      <c r="B206" s="7" t="s">
        <v>253</v>
      </c>
      <c r="C206" s="7"/>
      <c r="D206" s="7"/>
    </row>
    <row r="207" spans="1:4" s="5" customFormat="1" ht="60" customHeight="1" x14ac:dyDescent="0.2">
      <c r="A207" s="5" t="str">
        <f t="shared" si="3"/>
        <v>Bandsaw</v>
      </c>
      <c r="B207" s="7" t="s">
        <v>254</v>
      </c>
      <c r="C207" s="7"/>
      <c r="D207" s="7"/>
    </row>
    <row r="208" spans="1:4" s="5" customFormat="1" ht="60" customHeight="1" x14ac:dyDescent="0.2">
      <c r="A208" s="5" t="str">
        <f t="shared" si="3"/>
        <v>Bandsaw</v>
      </c>
      <c r="B208" s="7" t="s">
        <v>255</v>
      </c>
      <c r="C208" s="7"/>
      <c r="D208" s="7"/>
    </row>
    <row r="209" spans="1:4" s="5" customFormat="1" ht="60" customHeight="1" x14ac:dyDescent="0.2">
      <c r="A209" s="5" t="str">
        <f t="shared" si="3"/>
        <v>Bandsaw</v>
      </c>
      <c r="B209" s="7" t="s">
        <v>256</v>
      </c>
      <c r="C209" s="7"/>
      <c r="D209" s="7"/>
    </row>
    <row r="210" spans="1:4" s="5" customFormat="1" ht="60" customHeight="1" x14ac:dyDescent="0.2">
      <c r="A210" s="5" t="str">
        <f t="shared" si="3"/>
        <v>Bandsaw</v>
      </c>
      <c r="B210" s="7" t="s">
        <v>262</v>
      </c>
      <c r="C210" s="7"/>
      <c r="D210" s="7"/>
    </row>
    <row r="211" spans="1:4" s="5" customFormat="1" ht="60" customHeight="1" x14ac:dyDescent="0.2">
      <c r="A211" s="5" t="str">
        <f t="shared" si="3"/>
        <v>Bandsaw</v>
      </c>
      <c r="B211" s="7" t="s">
        <v>263</v>
      </c>
      <c r="C211" s="7"/>
      <c r="D211" s="7"/>
    </row>
    <row r="212" spans="1:4" s="5" customFormat="1" ht="60" customHeight="1" x14ac:dyDescent="0.2">
      <c r="A212" s="5" t="str">
        <f t="shared" si="3"/>
        <v>Bandsaw</v>
      </c>
      <c r="B212" s="7" t="s">
        <v>264</v>
      </c>
      <c r="C212" s="7"/>
      <c r="D212" s="7"/>
    </row>
    <row r="213" spans="1:4" s="5" customFormat="1" ht="60" customHeight="1" x14ac:dyDescent="0.2">
      <c r="A213" s="5" t="str">
        <f t="shared" si="3"/>
        <v>Bandsaw</v>
      </c>
      <c r="B213" s="7" t="s">
        <v>265</v>
      </c>
      <c r="C213" s="7"/>
      <c r="D213" s="7"/>
    </row>
    <row r="214" spans="1:4" s="5" customFormat="1" ht="60" customHeight="1" x14ac:dyDescent="0.2">
      <c r="A214" s="5" t="str">
        <f t="shared" si="3"/>
        <v>Bandsaw</v>
      </c>
      <c r="B214" s="7" t="s">
        <v>273</v>
      </c>
      <c r="C214" s="7"/>
      <c r="D214" s="7"/>
    </row>
    <row r="215" spans="1:4" s="5" customFormat="1" ht="60" customHeight="1" x14ac:dyDescent="0.2">
      <c r="A215" s="5" t="str">
        <f t="shared" si="3"/>
        <v>Bandsaw</v>
      </c>
      <c r="B215" s="7" t="s">
        <v>274</v>
      </c>
      <c r="C215" s="7"/>
      <c r="D215" s="7"/>
    </row>
    <row r="216" spans="1:4" s="5" customFormat="1" ht="60" customHeight="1" x14ac:dyDescent="0.2">
      <c r="A216" s="5" t="str">
        <f t="shared" si="3"/>
        <v>Bandsaw</v>
      </c>
      <c r="B216" s="7" t="s">
        <v>275</v>
      </c>
      <c r="C216" s="7"/>
      <c r="D216" s="7"/>
    </row>
    <row r="217" spans="1:4" s="5" customFormat="1" ht="60" customHeight="1" x14ac:dyDescent="0.2">
      <c r="A217" s="5" t="str">
        <f t="shared" si="3"/>
        <v>Bandsaw</v>
      </c>
      <c r="B217" s="7" t="s">
        <v>276</v>
      </c>
      <c r="C217" s="7"/>
      <c r="D217" s="7"/>
    </row>
    <row r="218" spans="1:4" s="5" customFormat="1" ht="60" customHeight="1" x14ac:dyDescent="0.2">
      <c r="A218" s="5" t="str">
        <f t="shared" si="3"/>
        <v>Bandsaw</v>
      </c>
      <c r="B218" s="7" t="s">
        <v>277</v>
      </c>
      <c r="C218" s="7"/>
      <c r="D218" s="7"/>
    </row>
    <row r="219" spans="1:4" s="5" customFormat="1" ht="60" customHeight="1" x14ac:dyDescent="0.2">
      <c r="A219" s="5" t="str">
        <f t="shared" si="3"/>
        <v>Bandsaw</v>
      </c>
      <c r="B219" s="7" t="s">
        <v>278</v>
      </c>
      <c r="C219" s="7"/>
      <c r="D219" s="7"/>
    </row>
    <row r="220" spans="1:4" s="5" customFormat="1" ht="60" customHeight="1" x14ac:dyDescent="0.2">
      <c r="A220" s="5" t="str">
        <f t="shared" si="3"/>
        <v>Bandsaw</v>
      </c>
      <c r="B220" s="7" t="s">
        <v>279</v>
      </c>
      <c r="C220" s="7"/>
      <c r="D220" s="7"/>
    </row>
    <row r="221" spans="1:4" s="5" customFormat="1" ht="60" customHeight="1" x14ac:dyDescent="0.2">
      <c r="A221" s="5" t="str">
        <f t="shared" si="3"/>
        <v>Bandsaw</v>
      </c>
      <c r="B221" s="7" t="s">
        <v>280</v>
      </c>
      <c r="C221" s="7"/>
      <c r="D221" s="7"/>
    </row>
    <row r="222" spans="1:4" s="5" customFormat="1" ht="60" customHeight="1" x14ac:dyDescent="0.2">
      <c r="A222" s="5" t="str">
        <f t="shared" si="3"/>
        <v>Bandsaw</v>
      </c>
      <c r="B222" s="7" t="s">
        <v>281</v>
      </c>
      <c r="C222" s="7"/>
      <c r="D222" s="7"/>
    </row>
    <row r="223" spans="1:4" s="5" customFormat="1" ht="60" customHeight="1" x14ac:dyDescent="0.2">
      <c r="A223" s="5" t="str">
        <f t="shared" si="3"/>
        <v>Bandsaw</v>
      </c>
      <c r="B223" s="7" t="s">
        <v>282</v>
      </c>
      <c r="C223" s="7"/>
      <c r="D223" s="7"/>
    </row>
    <row r="224" spans="1:4" s="5" customFormat="1" ht="60" customHeight="1" x14ac:dyDescent="0.2">
      <c r="A224" s="5" t="str">
        <f t="shared" si="3"/>
        <v>Bandsaw</v>
      </c>
      <c r="B224" s="7" t="s">
        <v>283</v>
      </c>
      <c r="C224" s="7"/>
      <c r="D224" s="7"/>
    </row>
    <row r="225" spans="1:4" s="5" customFormat="1" ht="60" customHeight="1" x14ac:dyDescent="0.2">
      <c r="A225" s="5" t="str">
        <f t="shared" si="3"/>
        <v>Bandsaw</v>
      </c>
      <c r="B225" s="7" t="s">
        <v>284</v>
      </c>
      <c r="C225" s="7"/>
      <c r="D225" s="7"/>
    </row>
    <row r="226" spans="1:4" s="5" customFormat="1" ht="60" customHeight="1" x14ac:dyDescent="0.2">
      <c r="A226" s="5" t="str">
        <f t="shared" si="3"/>
        <v>Bandsaw</v>
      </c>
      <c r="B226" s="7" t="s">
        <v>285</v>
      </c>
      <c r="C226" s="7"/>
      <c r="D226" s="7"/>
    </row>
    <row r="227" spans="1:4" s="5" customFormat="1" ht="60" customHeight="1" x14ac:dyDescent="0.2">
      <c r="A227" s="5" t="str">
        <f t="shared" si="3"/>
        <v>Bandsaw</v>
      </c>
      <c r="B227" s="7" t="s">
        <v>286</v>
      </c>
      <c r="C227" s="7"/>
      <c r="D227" s="7"/>
    </row>
    <row r="228" spans="1:4" s="5" customFormat="1" ht="60" customHeight="1" x14ac:dyDescent="0.2">
      <c r="A228" s="5" t="str">
        <f t="shared" si="3"/>
        <v>Bandsaw</v>
      </c>
      <c r="B228" s="7" t="s">
        <v>287</v>
      </c>
      <c r="C228" s="7"/>
      <c r="D228" s="7"/>
    </row>
    <row r="229" spans="1:4" s="5" customFormat="1" ht="60" customHeight="1" x14ac:dyDescent="0.2">
      <c r="A229" s="5" t="str">
        <f t="shared" si="3"/>
        <v>Bandsaw</v>
      </c>
      <c r="B229" s="7" t="s">
        <v>377</v>
      </c>
      <c r="C229" s="7"/>
      <c r="D229" s="7"/>
    </row>
    <row r="230" spans="1:4" s="5" customFormat="1" ht="60" customHeight="1" x14ac:dyDescent="0.2">
      <c r="A230" s="5" t="str">
        <f t="shared" si="3"/>
        <v>Bandsaw</v>
      </c>
      <c r="B230" s="7" t="s">
        <v>378</v>
      </c>
      <c r="C230" s="7"/>
      <c r="D230" s="7"/>
    </row>
    <row r="231" spans="1:4" s="5" customFormat="1" ht="60" customHeight="1" x14ac:dyDescent="0.2">
      <c r="A231" s="5" t="str">
        <f t="shared" si="3"/>
        <v>Bandsaw</v>
      </c>
      <c r="B231" s="7" t="s">
        <v>292</v>
      </c>
      <c r="C231" s="7"/>
      <c r="D231" s="7"/>
    </row>
    <row r="232" spans="1:4" s="5" customFormat="1" ht="60" customHeight="1" x14ac:dyDescent="0.2">
      <c r="A232" s="5" t="str">
        <f t="shared" si="3"/>
        <v>Bandsaw</v>
      </c>
      <c r="B232" s="7" t="s">
        <v>294</v>
      </c>
      <c r="C232" s="7"/>
      <c r="D232" s="7"/>
    </row>
    <row r="233" spans="1:4" s="5" customFormat="1" ht="60" customHeight="1" x14ac:dyDescent="0.2">
      <c r="A233" s="5" t="str">
        <f t="shared" si="3"/>
        <v>Bandsaw</v>
      </c>
      <c r="B233" s="7" t="s">
        <v>295</v>
      </c>
      <c r="C233" s="7"/>
      <c r="D233" s="7"/>
    </row>
    <row r="234" spans="1:4" s="5" customFormat="1" ht="60" customHeight="1" x14ac:dyDescent="0.2">
      <c r="A234" s="5" t="str">
        <f t="shared" si="3"/>
        <v>Bandsaw</v>
      </c>
      <c r="B234" s="7" t="s">
        <v>293</v>
      </c>
      <c r="C234" s="7"/>
      <c r="D234" s="7"/>
    </row>
    <row r="235" spans="1:4" s="5" customFormat="1" ht="60" customHeight="1" x14ac:dyDescent="0.2">
      <c r="A235" s="5" t="str">
        <f t="shared" si="3"/>
        <v>Bandsaw</v>
      </c>
      <c r="B235" s="7" t="s">
        <v>296</v>
      </c>
      <c r="C235" s="7"/>
      <c r="D235" s="7"/>
    </row>
    <row r="236" spans="1:4" s="5" customFormat="1" ht="60" customHeight="1" x14ac:dyDescent="0.2">
      <c r="A236" s="5" t="str">
        <f t="shared" si="3"/>
        <v>Bandsaw</v>
      </c>
      <c r="B236" s="7" t="s">
        <v>297</v>
      </c>
      <c r="C236" s="7"/>
      <c r="D236" s="7"/>
    </row>
    <row r="237" spans="1:4" s="5" customFormat="1" ht="60" customHeight="1" x14ac:dyDescent="0.2">
      <c r="A237" s="5" t="str">
        <f t="shared" si="3"/>
        <v>Bandsaw</v>
      </c>
      <c r="B237" s="7" t="s">
        <v>298</v>
      </c>
      <c r="C237" s="7"/>
      <c r="D237" s="7"/>
    </row>
    <row r="238" spans="1:4" s="5" customFormat="1" ht="60" customHeight="1" x14ac:dyDescent="0.2">
      <c r="A238" s="5" t="str">
        <f t="shared" si="3"/>
        <v>Bandsaw</v>
      </c>
      <c r="B238" s="7" t="s">
        <v>328</v>
      </c>
      <c r="C238" s="7"/>
      <c r="D238" s="7"/>
    </row>
    <row r="239" spans="1:4" s="5" customFormat="1" ht="60" customHeight="1" x14ac:dyDescent="0.2">
      <c r="A239" s="5" t="str">
        <f t="shared" si="3"/>
        <v>Bandsaw</v>
      </c>
      <c r="B239" s="7" t="s">
        <v>329</v>
      </c>
      <c r="C239" s="7"/>
      <c r="D239" s="7"/>
    </row>
    <row r="240" spans="1:4" s="5" customFormat="1" ht="60" customHeight="1" x14ac:dyDescent="0.2">
      <c r="A240" s="5" t="str">
        <f t="shared" si="3"/>
        <v>Bandsaw</v>
      </c>
      <c r="B240" s="7" t="s">
        <v>330</v>
      </c>
      <c r="C240" s="7"/>
      <c r="D240" s="7"/>
    </row>
    <row r="241" spans="1:4" s="5" customFormat="1" ht="60" customHeight="1" x14ac:dyDescent="0.2">
      <c r="A241" s="5" t="str">
        <f t="shared" si="3"/>
        <v>Bandsaw</v>
      </c>
      <c r="B241" s="7" t="s">
        <v>332</v>
      </c>
      <c r="C241" s="7"/>
      <c r="D241" s="7"/>
    </row>
    <row r="242" spans="1:4" s="5" customFormat="1" ht="60" customHeight="1" x14ac:dyDescent="0.2">
      <c r="A242" s="5" t="str">
        <f t="shared" si="3"/>
        <v>Bandsaw</v>
      </c>
      <c r="B242" s="7" t="s">
        <v>333</v>
      </c>
      <c r="C242" s="7"/>
      <c r="D242" s="7"/>
    </row>
    <row r="243" spans="1:4" s="5" customFormat="1" ht="60" customHeight="1" x14ac:dyDescent="0.2">
      <c r="A243" s="5" t="str">
        <f t="shared" si="3"/>
        <v>Bandsaw</v>
      </c>
      <c r="B243" s="7" t="s">
        <v>334</v>
      </c>
      <c r="C243" s="7"/>
      <c r="D243" s="7"/>
    </row>
    <row r="244" spans="1:4" s="5" customFormat="1" ht="60" customHeight="1" x14ac:dyDescent="0.2">
      <c r="A244" s="5" t="str">
        <f t="shared" si="3"/>
        <v>Bandsaw</v>
      </c>
      <c r="B244" s="7" t="s">
        <v>335</v>
      </c>
      <c r="C244" s="7"/>
      <c r="D244" s="7"/>
    </row>
    <row r="245" spans="1:4" s="5" customFormat="1" ht="60" customHeight="1" x14ac:dyDescent="0.2">
      <c r="A245" s="5" t="str">
        <f t="shared" si="3"/>
        <v>Bandsaw</v>
      </c>
      <c r="B245" s="7" t="s">
        <v>336</v>
      </c>
      <c r="C245" s="7"/>
      <c r="D245" s="7"/>
    </row>
    <row r="246" spans="1:4" s="5" customFormat="1" ht="60" customHeight="1" x14ac:dyDescent="0.2">
      <c r="A246" s="5" t="str">
        <f t="shared" si="3"/>
        <v>Bandsaw</v>
      </c>
      <c r="B246" s="7" t="s">
        <v>337</v>
      </c>
      <c r="C246" s="7"/>
      <c r="D246" s="7"/>
    </row>
    <row r="247" spans="1:4" s="5" customFormat="1" ht="60" customHeight="1" x14ac:dyDescent="0.2">
      <c r="A247" s="5" t="str">
        <f t="shared" si="3"/>
        <v>Bandsaw</v>
      </c>
      <c r="B247" s="7" t="s">
        <v>344</v>
      </c>
      <c r="C247" s="7"/>
      <c r="D247" s="7"/>
    </row>
    <row r="248" spans="1:4" s="5" customFormat="1" ht="60" customHeight="1" x14ac:dyDescent="0.2">
      <c r="A248" s="5" t="str">
        <f t="shared" si="3"/>
        <v>Bandsaw</v>
      </c>
      <c r="B248" s="7" t="s">
        <v>345</v>
      </c>
      <c r="C248" s="7"/>
      <c r="D248" s="7"/>
    </row>
    <row r="249" spans="1:4" s="5" customFormat="1" ht="60" customHeight="1" x14ac:dyDescent="0.2">
      <c r="A249" s="5" t="str">
        <f t="shared" si="3"/>
        <v>Bandsaw</v>
      </c>
      <c r="B249" s="7" t="s">
        <v>346</v>
      </c>
      <c r="C249" s="7"/>
      <c r="D249" s="7"/>
    </row>
    <row r="250" spans="1:4" s="5" customFormat="1" ht="60" customHeight="1" x14ac:dyDescent="0.2">
      <c r="A250" s="5" t="str">
        <f t="shared" si="3"/>
        <v>Bandsaw</v>
      </c>
      <c r="B250" s="7" t="s">
        <v>350</v>
      </c>
      <c r="C250" s="7"/>
      <c r="D250" s="7"/>
    </row>
    <row r="251" spans="1:4" s="5" customFormat="1" ht="60" customHeight="1" x14ac:dyDescent="0.2">
      <c r="A251" s="5" t="str">
        <f t="shared" si="3"/>
        <v>Bandsaw</v>
      </c>
      <c r="B251" s="7" t="s">
        <v>351</v>
      </c>
      <c r="C251" s="7"/>
      <c r="D251" s="7"/>
    </row>
    <row r="252" spans="1:4" s="5" customFormat="1" ht="60" customHeight="1" x14ac:dyDescent="0.2">
      <c r="A252" s="5" t="str">
        <f t="shared" si="3"/>
        <v>Bandsaw</v>
      </c>
      <c r="B252" s="7" t="s">
        <v>352</v>
      </c>
      <c r="C252" s="7"/>
      <c r="D252" s="7"/>
    </row>
    <row r="253" spans="1:4" s="5" customFormat="1" ht="60" customHeight="1" x14ac:dyDescent="0.2">
      <c r="A253" s="5" t="str">
        <f t="shared" si="3"/>
        <v>Bandsaw</v>
      </c>
      <c r="B253" s="7" t="s">
        <v>353</v>
      </c>
      <c r="C253" s="7"/>
      <c r="D253" s="7"/>
    </row>
    <row r="254" spans="1:4" s="5" customFormat="1" ht="60" customHeight="1" x14ac:dyDescent="0.2">
      <c r="A254" s="5" t="str">
        <f t="shared" si="3"/>
        <v>Bandsaw</v>
      </c>
      <c r="B254" s="7" t="s">
        <v>355</v>
      </c>
      <c r="C254" s="7"/>
      <c r="D254" s="7"/>
    </row>
    <row r="255" spans="1:4" s="5" customFormat="1" ht="60" customHeight="1" x14ac:dyDescent="0.2">
      <c r="A255" s="5" t="str">
        <f t="shared" si="3"/>
        <v>Bandsaw</v>
      </c>
      <c r="B255" s="7" t="s">
        <v>357</v>
      </c>
      <c r="C255" s="7"/>
      <c r="D255" s="7"/>
    </row>
    <row r="256" spans="1:4" s="5" customFormat="1" ht="60" customHeight="1" x14ac:dyDescent="0.2">
      <c r="A256" s="5" t="str">
        <f t="shared" si="3"/>
        <v>Bandsaw</v>
      </c>
      <c r="B256" s="7" t="s">
        <v>358</v>
      </c>
      <c r="C256" s="7"/>
      <c r="D256" s="7"/>
    </row>
    <row r="257" spans="1:4" s="5" customFormat="1" ht="60" customHeight="1" x14ac:dyDescent="0.2">
      <c r="A257" s="5" t="str">
        <f t="shared" si="3"/>
        <v>Bandsaw</v>
      </c>
      <c r="B257" s="7" t="s">
        <v>359</v>
      </c>
      <c r="C257" s="7"/>
      <c r="D257" s="7"/>
    </row>
    <row r="258" spans="1:4" s="5" customFormat="1" ht="60" customHeight="1" x14ac:dyDescent="0.2">
      <c r="A258" s="5" t="str">
        <f t="shared" si="3"/>
        <v>Bandsaw</v>
      </c>
      <c r="B258" s="7" t="s">
        <v>360</v>
      </c>
      <c r="C258" s="7"/>
      <c r="D258" s="7"/>
    </row>
    <row r="259" spans="1:4" s="5" customFormat="1" ht="60" customHeight="1" x14ac:dyDescent="0.2">
      <c r="A259" s="5" t="s">
        <v>371</v>
      </c>
      <c r="B259" s="7" t="s">
        <v>207</v>
      </c>
      <c r="C259" s="7"/>
      <c r="D259" s="7"/>
    </row>
    <row r="260" spans="1:4" s="5" customFormat="1" ht="60" customHeight="1" x14ac:dyDescent="0.2">
      <c r="A260" s="5" t="str">
        <f t="shared" ref="A260:A322" si="4">A259</f>
        <v>Drill Press</v>
      </c>
      <c r="B260" s="7" t="s">
        <v>208</v>
      </c>
      <c r="C260" s="7"/>
      <c r="D260" s="7"/>
    </row>
    <row r="261" spans="1:4" s="5" customFormat="1" ht="60" customHeight="1" x14ac:dyDescent="0.2">
      <c r="A261" s="5" t="str">
        <f t="shared" si="4"/>
        <v>Drill Press</v>
      </c>
      <c r="B261" s="7" t="s">
        <v>209</v>
      </c>
      <c r="C261" s="7"/>
      <c r="D261" s="7"/>
    </row>
    <row r="262" spans="1:4" s="5" customFormat="1" ht="60" customHeight="1" x14ac:dyDescent="0.2">
      <c r="A262" s="5" t="str">
        <f t="shared" si="4"/>
        <v>Drill Press</v>
      </c>
      <c r="B262" s="7" t="s">
        <v>210</v>
      </c>
      <c r="C262" s="7"/>
      <c r="D262" s="7"/>
    </row>
    <row r="263" spans="1:4" s="5" customFormat="1" ht="60" customHeight="1" x14ac:dyDescent="0.2">
      <c r="A263" s="5" t="str">
        <f t="shared" si="4"/>
        <v>Drill Press</v>
      </c>
      <c r="B263" s="7" t="s">
        <v>211</v>
      </c>
      <c r="C263" s="7"/>
      <c r="D263" s="7"/>
    </row>
    <row r="264" spans="1:4" s="5" customFormat="1" ht="60" customHeight="1" x14ac:dyDescent="0.2">
      <c r="A264" s="5" t="str">
        <f t="shared" si="4"/>
        <v>Drill Press</v>
      </c>
      <c r="B264" s="7" t="s">
        <v>289</v>
      </c>
      <c r="C264" s="7"/>
      <c r="D264" s="7"/>
    </row>
    <row r="265" spans="1:4" s="5" customFormat="1" ht="60" customHeight="1" x14ac:dyDescent="0.2">
      <c r="A265" s="5" t="str">
        <f t="shared" si="4"/>
        <v>Drill Press</v>
      </c>
      <c r="B265" s="7" t="s">
        <v>290</v>
      </c>
      <c r="C265" s="7"/>
      <c r="D265" s="7"/>
    </row>
    <row r="266" spans="1:4" s="5" customFormat="1" ht="60" customHeight="1" x14ac:dyDescent="0.2">
      <c r="A266" s="5" t="str">
        <f t="shared" si="4"/>
        <v>Drill Press</v>
      </c>
      <c r="B266" s="7" t="s">
        <v>288</v>
      </c>
      <c r="C266" s="7"/>
      <c r="D266" s="7"/>
    </row>
    <row r="267" spans="1:4" s="5" customFormat="1" ht="60" customHeight="1" x14ac:dyDescent="0.2">
      <c r="A267" s="5" t="str">
        <f t="shared" si="4"/>
        <v>Drill Press</v>
      </c>
      <c r="B267" s="7" t="s">
        <v>291</v>
      </c>
      <c r="C267" s="7"/>
      <c r="D267" s="7"/>
    </row>
    <row r="268" spans="1:4" s="5" customFormat="1" ht="60" customHeight="1" x14ac:dyDescent="0.2">
      <c r="A268" s="5" t="str">
        <f t="shared" si="4"/>
        <v>Drill Press</v>
      </c>
      <c r="B268" s="7" t="s">
        <v>294</v>
      </c>
      <c r="C268" s="7"/>
      <c r="D268" s="7"/>
    </row>
    <row r="269" spans="1:4" s="5" customFormat="1" ht="60" customHeight="1" x14ac:dyDescent="0.2">
      <c r="A269" s="5" t="str">
        <f t="shared" si="4"/>
        <v>Drill Press</v>
      </c>
      <c r="B269" s="7" t="s">
        <v>295</v>
      </c>
      <c r="C269" s="7"/>
      <c r="D269" s="7"/>
    </row>
    <row r="270" spans="1:4" s="5" customFormat="1" ht="60" customHeight="1" x14ac:dyDescent="0.2">
      <c r="A270" s="5" t="str">
        <f t="shared" si="4"/>
        <v>Drill Press</v>
      </c>
      <c r="B270" s="7" t="s">
        <v>293</v>
      </c>
      <c r="C270" s="7"/>
      <c r="D270" s="7"/>
    </row>
    <row r="271" spans="1:4" s="5" customFormat="1" ht="60" customHeight="1" x14ac:dyDescent="0.2">
      <c r="A271" s="5" t="str">
        <f t="shared" si="4"/>
        <v>Drill Press</v>
      </c>
      <c r="B271" s="7" t="s">
        <v>296</v>
      </c>
      <c r="C271" s="7"/>
      <c r="D271" s="7"/>
    </row>
    <row r="272" spans="1:4" s="5" customFormat="1" ht="60" customHeight="1" x14ac:dyDescent="0.2">
      <c r="A272" s="5" t="str">
        <f t="shared" si="4"/>
        <v>Drill Press</v>
      </c>
      <c r="B272" s="7" t="s">
        <v>297</v>
      </c>
      <c r="C272" s="7"/>
      <c r="D272" s="7"/>
    </row>
    <row r="273" spans="1:4" s="5" customFormat="1" ht="60" customHeight="1" x14ac:dyDescent="0.2">
      <c r="A273" s="5" t="str">
        <f t="shared" si="4"/>
        <v>Drill Press</v>
      </c>
      <c r="B273" s="7" t="s">
        <v>298</v>
      </c>
      <c r="C273" s="7"/>
      <c r="D273" s="7"/>
    </row>
    <row r="274" spans="1:4" s="5" customFormat="1" ht="60" customHeight="1" x14ac:dyDescent="0.2">
      <c r="A274" s="5" t="str">
        <f t="shared" si="4"/>
        <v>Drill Press</v>
      </c>
      <c r="B274" s="7" t="s">
        <v>351</v>
      </c>
      <c r="C274" s="7"/>
      <c r="D274" s="7"/>
    </row>
    <row r="275" spans="1:4" s="5" customFormat="1" ht="60" customHeight="1" x14ac:dyDescent="0.2">
      <c r="A275" s="5" t="str">
        <f t="shared" si="4"/>
        <v>Drill Press</v>
      </c>
      <c r="B275" s="7" t="s">
        <v>352</v>
      </c>
      <c r="C275" s="7"/>
      <c r="D275" s="7"/>
    </row>
    <row r="276" spans="1:4" s="5" customFormat="1" ht="60" customHeight="1" x14ac:dyDescent="0.2">
      <c r="A276" s="5" t="str">
        <f t="shared" si="4"/>
        <v>Drill Press</v>
      </c>
      <c r="B276" s="7" t="s">
        <v>353</v>
      </c>
      <c r="C276" s="7"/>
      <c r="D276" s="7"/>
    </row>
    <row r="277" spans="1:4" s="5" customFormat="1" ht="60" customHeight="1" x14ac:dyDescent="0.2">
      <c r="A277" s="5" t="str">
        <f t="shared" si="4"/>
        <v>Drill Press</v>
      </c>
      <c r="B277" s="7" t="s">
        <v>360</v>
      </c>
      <c r="C277" s="7"/>
      <c r="D277" s="7"/>
    </row>
    <row r="278" spans="1:4" s="5" customFormat="1" ht="60" customHeight="1" x14ac:dyDescent="0.2">
      <c r="A278" s="5" t="s">
        <v>372</v>
      </c>
      <c r="B278" s="7" t="s">
        <v>207</v>
      </c>
      <c r="C278" s="7"/>
      <c r="D278" s="7"/>
    </row>
    <row r="279" spans="1:4" s="5" customFormat="1" ht="60" customHeight="1" x14ac:dyDescent="0.2">
      <c r="A279" s="5" t="str">
        <f t="shared" si="4"/>
        <v>Nailer</v>
      </c>
      <c r="B279" s="7" t="s">
        <v>208</v>
      </c>
      <c r="C279" s="7"/>
      <c r="D279" s="7"/>
    </row>
    <row r="280" spans="1:4" s="5" customFormat="1" ht="60" customHeight="1" x14ac:dyDescent="0.2">
      <c r="A280" s="5" t="str">
        <f t="shared" si="4"/>
        <v>Nailer</v>
      </c>
      <c r="B280" s="7" t="s">
        <v>209</v>
      </c>
      <c r="C280" s="7"/>
      <c r="D280" s="7"/>
    </row>
    <row r="281" spans="1:4" s="5" customFormat="1" ht="60" customHeight="1" x14ac:dyDescent="0.2">
      <c r="A281" s="5" t="str">
        <f t="shared" si="4"/>
        <v>Nailer</v>
      </c>
      <c r="B281" s="7" t="s">
        <v>210</v>
      </c>
      <c r="C281" s="7"/>
      <c r="D281" s="7"/>
    </row>
    <row r="282" spans="1:4" s="5" customFormat="1" ht="60" customHeight="1" x14ac:dyDescent="0.2">
      <c r="A282" s="5" t="str">
        <f t="shared" si="4"/>
        <v>Nailer</v>
      </c>
      <c r="B282" s="7" t="s">
        <v>211</v>
      </c>
      <c r="C282" s="7"/>
      <c r="D282" s="7"/>
    </row>
    <row r="283" spans="1:4" s="5" customFormat="1" ht="60" customHeight="1" x14ac:dyDescent="0.2">
      <c r="A283" s="5" t="str">
        <f t="shared" si="4"/>
        <v>Nailer</v>
      </c>
      <c r="B283" s="7" t="s">
        <v>274</v>
      </c>
      <c r="C283" s="7"/>
      <c r="D283" s="7"/>
    </row>
    <row r="284" spans="1:4" s="5" customFormat="1" ht="60" customHeight="1" x14ac:dyDescent="0.2">
      <c r="A284" s="5" t="str">
        <f t="shared" si="4"/>
        <v>Nailer</v>
      </c>
      <c r="B284" s="7" t="s">
        <v>275</v>
      </c>
      <c r="C284" s="7"/>
      <c r="D284" s="7"/>
    </row>
    <row r="285" spans="1:4" s="5" customFormat="1" ht="60" customHeight="1" x14ac:dyDescent="0.2">
      <c r="A285" s="5" t="str">
        <f t="shared" si="4"/>
        <v>Nailer</v>
      </c>
      <c r="B285" s="7" t="s">
        <v>273</v>
      </c>
      <c r="C285" s="7"/>
      <c r="D285" s="7"/>
    </row>
    <row r="286" spans="1:4" s="5" customFormat="1" ht="60" customHeight="1" x14ac:dyDescent="0.2">
      <c r="A286" s="5" t="str">
        <f t="shared" si="4"/>
        <v>Nailer</v>
      </c>
      <c r="B286" s="7" t="s">
        <v>276</v>
      </c>
      <c r="C286" s="7"/>
      <c r="D286" s="7"/>
    </row>
    <row r="287" spans="1:4" s="5" customFormat="1" ht="60" customHeight="1" x14ac:dyDescent="0.2">
      <c r="A287" s="5" t="str">
        <f t="shared" si="4"/>
        <v>Nailer</v>
      </c>
      <c r="B287" s="7" t="s">
        <v>277</v>
      </c>
      <c r="C287" s="7"/>
      <c r="D287" s="7"/>
    </row>
    <row r="288" spans="1:4" s="5" customFormat="1" ht="60" customHeight="1" x14ac:dyDescent="0.2">
      <c r="A288" s="5" t="str">
        <f t="shared" si="4"/>
        <v>Nailer</v>
      </c>
      <c r="B288" s="7" t="s">
        <v>278</v>
      </c>
      <c r="C288" s="7"/>
      <c r="D288" s="7"/>
    </row>
    <row r="289" spans="1:4" s="5" customFormat="1" ht="60" customHeight="1" x14ac:dyDescent="0.2">
      <c r="A289" s="5" t="str">
        <f t="shared" si="4"/>
        <v>Nailer</v>
      </c>
      <c r="B289" s="7" t="s">
        <v>279</v>
      </c>
      <c r="C289" s="7"/>
      <c r="D289" s="7"/>
    </row>
    <row r="290" spans="1:4" s="5" customFormat="1" ht="60" customHeight="1" x14ac:dyDescent="0.2">
      <c r="A290" s="5" t="str">
        <f t="shared" si="4"/>
        <v>Nailer</v>
      </c>
      <c r="B290" s="7" t="s">
        <v>280</v>
      </c>
      <c r="C290" s="7"/>
      <c r="D290" s="7"/>
    </row>
    <row r="291" spans="1:4" s="5" customFormat="1" ht="60" customHeight="1" x14ac:dyDescent="0.2">
      <c r="A291" s="5" t="str">
        <f t="shared" si="4"/>
        <v>Nailer</v>
      </c>
      <c r="B291" s="7" t="s">
        <v>281</v>
      </c>
      <c r="C291" s="7"/>
      <c r="D291" s="7"/>
    </row>
    <row r="292" spans="1:4" s="5" customFormat="1" ht="60" customHeight="1" x14ac:dyDescent="0.2">
      <c r="A292" s="5" t="str">
        <f t="shared" si="4"/>
        <v>Nailer</v>
      </c>
      <c r="B292" s="7" t="s">
        <v>282</v>
      </c>
      <c r="C292" s="7"/>
      <c r="D292" s="7"/>
    </row>
    <row r="293" spans="1:4" s="5" customFormat="1" ht="60" customHeight="1" x14ac:dyDescent="0.2">
      <c r="A293" s="5" t="str">
        <f t="shared" si="4"/>
        <v>Nailer</v>
      </c>
      <c r="B293" s="7" t="s">
        <v>284</v>
      </c>
      <c r="C293" s="7"/>
      <c r="D293" s="7"/>
    </row>
    <row r="294" spans="1:4" s="5" customFormat="1" ht="60" customHeight="1" x14ac:dyDescent="0.2">
      <c r="A294" s="5" t="str">
        <f t="shared" si="4"/>
        <v>Nailer</v>
      </c>
      <c r="B294" s="7" t="s">
        <v>283</v>
      </c>
      <c r="C294" s="7"/>
      <c r="D294" s="7"/>
    </row>
    <row r="295" spans="1:4" s="5" customFormat="1" ht="60" customHeight="1" x14ac:dyDescent="0.2">
      <c r="A295" s="5" t="str">
        <f t="shared" si="4"/>
        <v>Nailer</v>
      </c>
      <c r="B295" s="7" t="s">
        <v>285</v>
      </c>
      <c r="C295" s="7"/>
      <c r="D295" s="7"/>
    </row>
    <row r="296" spans="1:4" s="5" customFormat="1" ht="60" customHeight="1" x14ac:dyDescent="0.2">
      <c r="A296" s="5" t="str">
        <f t="shared" si="4"/>
        <v>Nailer</v>
      </c>
      <c r="B296" s="7" t="s">
        <v>286</v>
      </c>
      <c r="C296" s="7"/>
      <c r="D296" s="7"/>
    </row>
    <row r="297" spans="1:4" s="5" customFormat="1" ht="60" customHeight="1" x14ac:dyDescent="0.2">
      <c r="A297" s="5" t="str">
        <f t="shared" si="4"/>
        <v>Nailer</v>
      </c>
      <c r="B297" s="7" t="s">
        <v>287</v>
      </c>
      <c r="C297" s="7"/>
      <c r="D297" s="7"/>
    </row>
    <row r="298" spans="1:4" s="5" customFormat="1" ht="60" customHeight="1" x14ac:dyDescent="0.2">
      <c r="A298" s="5" t="str">
        <f t="shared" si="4"/>
        <v>Nailer</v>
      </c>
      <c r="B298" s="7" t="s">
        <v>289</v>
      </c>
      <c r="C298" s="7"/>
      <c r="D298" s="7"/>
    </row>
    <row r="299" spans="1:4" s="5" customFormat="1" ht="60" customHeight="1" x14ac:dyDescent="0.2">
      <c r="A299" s="5" t="str">
        <f t="shared" si="4"/>
        <v>Nailer</v>
      </c>
      <c r="B299" s="7" t="s">
        <v>290</v>
      </c>
      <c r="C299" s="7"/>
      <c r="D299" s="7"/>
    </row>
    <row r="300" spans="1:4" s="5" customFormat="1" ht="60" customHeight="1" x14ac:dyDescent="0.2">
      <c r="A300" s="5" t="str">
        <f t="shared" si="4"/>
        <v>Nailer</v>
      </c>
      <c r="B300" s="7" t="s">
        <v>288</v>
      </c>
      <c r="C300" s="7"/>
      <c r="D300" s="7"/>
    </row>
    <row r="301" spans="1:4" s="5" customFormat="1" ht="60" customHeight="1" x14ac:dyDescent="0.2">
      <c r="A301" s="5" t="str">
        <f t="shared" si="4"/>
        <v>Nailer</v>
      </c>
      <c r="B301" s="7" t="s">
        <v>291</v>
      </c>
      <c r="C301" s="7"/>
      <c r="D301" s="7"/>
    </row>
    <row r="302" spans="1:4" s="5" customFormat="1" ht="60" customHeight="1" x14ac:dyDescent="0.2">
      <c r="A302" s="5" t="str">
        <f t="shared" si="4"/>
        <v>Nailer</v>
      </c>
      <c r="B302" s="7" t="s">
        <v>351</v>
      </c>
      <c r="C302" s="7"/>
      <c r="D302" s="7"/>
    </row>
    <row r="303" spans="1:4" s="5" customFormat="1" ht="60" customHeight="1" x14ac:dyDescent="0.2">
      <c r="A303" s="5" t="str">
        <f t="shared" si="4"/>
        <v>Nailer</v>
      </c>
      <c r="B303" s="7" t="s">
        <v>352</v>
      </c>
      <c r="C303" s="7"/>
      <c r="D303" s="7"/>
    </row>
    <row r="304" spans="1:4" s="5" customFormat="1" ht="60" customHeight="1" x14ac:dyDescent="0.2">
      <c r="A304" s="5" t="str">
        <f t="shared" si="4"/>
        <v>Nailer</v>
      </c>
      <c r="B304" s="7" t="s">
        <v>353</v>
      </c>
      <c r="C304" s="7"/>
      <c r="D304" s="7"/>
    </row>
    <row r="305" spans="1:4" s="5" customFormat="1" ht="60" customHeight="1" x14ac:dyDescent="0.2">
      <c r="A305" s="5" t="str">
        <f t="shared" si="4"/>
        <v>Nailer</v>
      </c>
      <c r="B305" s="7" t="s">
        <v>360</v>
      </c>
      <c r="C305" s="7"/>
      <c r="D305" s="7"/>
    </row>
    <row r="306" spans="1:4" s="5" customFormat="1" ht="60" customHeight="1" x14ac:dyDescent="0.2">
      <c r="A306" s="5" t="s">
        <v>89</v>
      </c>
      <c r="B306" s="7" t="s">
        <v>243</v>
      </c>
      <c r="C306" s="7"/>
      <c r="D306" s="7"/>
    </row>
    <row r="307" spans="1:4" s="5" customFormat="1" ht="60" customHeight="1" x14ac:dyDescent="0.2">
      <c r="A307" s="5" t="str">
        <f t="shared" si="4"/>
        <v>Router</v>
      </c>
      <c r="B307" s="7" t="s">
        <v>244</v>
      </c>
      <c r="C307" s="7"/>
      <c r="D307" s="7"/>
    </row>
    <row r="308" spans="1:4" s="5" customFormat="1" ht="60" customHeight="1" x14ac:dyDescent="0.2">
      <c r="A308" s="5" t="str">
        <f t="shared" si="4"/>
        <v>Router</v>
      </c>
      <c r="B308" s="7" t="s">
        <v>245</v>
      </c>
      <c r="C308" s="7"/>
      <c r="D308" s="7"/>
    </row>
    <row r="309" spans="1:4" s="5" customFormat="1" ht="60" customHeight="1" x14ac:dyDescent="0.2">
      <c r="A309" s="5" t="str">
        <f t="shared" si="4"/>
        <v>Router</v>
      </c>
      <c r="B309" s="7" t="s">
        <v>246</v>
      </c>
      <c r="C309" s="7"/>
      <c r="D309" s="7"/>
    </row>
    <row r="310" spans="1:4" s="5" customFormat="1" ht="60" customHeight="1" x14ac:dyDescent="0.2">
      <c r="A310" s="5" t="str">
        <f t="shared" si="4"/>
        <v>Router</v>
      </c>
      <c r="B310" s="7" t="s">
        <v>247</v>
      </c>
      <c r="C310" s="7"/>
      <c r="D310" s="7"/>
    </row>
    <row r="311" spans="1:4" s="5" customFormat="1" ht="60" customHeight="1" x14ac:dyDescent="0.2">
      <c r="A311" s="5" t="str">
        <f t="shared" si="4"/>
        <v>Router</v>
      </c>
      <c r="B311" s="7" t="s">
        <v>242</v>
      </c>
      <c r="C311" s="7"/>
      <c r="D311" s="7"/>
    </row>
    <row r="312" spans="1:4" s="5" customFormat="1" ht="60" customHeight="1" x14ac:dyDescent="0.2">
      <c r="A312" s="5" t="str">
        <f t="shared" si="4"/>
        <v>Router</v>
      </c>
      <c r="B312" s="7" t="s">
        <v>271</v>
      </c>
      <c r="C312" s="7"/>
      <c r="D312" s="7"/>
    </row>
    <row r="313" spans="1:4" s="5" customFormat="1" ht="60" customHeight="1" x14ac:dyDescent="0.2">
      <c r="A313" s="5" t="str">
        <f t="shared" si="4"/>
        <v>Router</v>
      </c>
      <c r="B313" s="7" t="s">
        <v>272</v>
      </c>
      <c r="C313" s="7"/>
      <c r="D313" s="7"/>
    </row>
    <row r="314" spans="1:4" s="5" customFormat="1" ht="60" customHeight="1" x14ac:dyDescent="0.2">
      <c r="A314" s="5" t="str">
        <f t="shared" si="4"/>
        <v>Router</v>
      </c>
      <c r="B314" s="7" t="s">
        <v>274</v>
      </c>
      <c r="C314" s="7"/>
      <c r="D314" s="7"/>
    </row>
    <row r="315" spans="1:4" s="5" customFormat="1" ht="60" customHeight="1" x14ac:dyDescent="0.2">
      <c r="A315" s="5" t="str">
        <f t="shared" si="4"/>
        <v>Router</v>
      </c>
      <c r="B315" s="7" t="s">
        <v>275</v>
      </c>
      <c r="C315" s="7"/>
      <c r="D315" s="7"/>
    </row>
    <row r="316" spans="1:4" s="5" customFormat="1" ht="60" customHeight="1" x14ac:dyDescent="0.2">
      <c r="A316" s="5" t="str">
        <f t="shared" si="4"/>
        <v>Router</v>
      </c>
      <c r="B316" s="7" t="s">
        <v>273</v>
      </c>
      <c r="C316" s="7"/>
      <c r="D316" s="7"/>
    </row>
    <row r="317" spans="1:4" s="5" customFormat="1" ht="60" customHeight="1" x14ac:dyDescent="0.2">
      <c r="A317" s="5" t="str">
        <f t="shared" si="4"/>
        <v>Router</v>
      </c>
      <c r="B317" s="7" t="s">
        <v>276</v>
      </c>
      <c r="C317" s="7"/>
      <c r="D317" s="7"/>
    </row>
    <row r="318" spans="1:4" s="5" customFormat="1" ht="60" customHeight="1" x14ac:dyDescent="0.2">
      <c r="A318" s="5" t="str">
        <f t="shared" si="4"/>
        <v>Router</v>
      </c>
      <c r="B318" s="7" t="s">
        <v>277</v>
      </c>
      <c r="C318" s="7"/>
      <c r="D318" s="7"/>
    </row>
    <row r="319" spans="1:4" s="5" customFormat="1" ht="60" customHeight="1" x14ac:dyDescent="0.2">
      <c r="A319" s="5" t="str">
        <f t="shared" si="4"/>
        <v>Router</v>
      </c>
      <c r="B319" s="7" t="s">
        <v>278</v>
      </c>
      <c r="C319" s="7"/>
      <c r="D319" s="7"/>
    </row>
    <row r="320" spans="1:4" s="5" customFormat="1" ht="60" customHeight="1" x14ac:dyDescent="0.2">
      <c r="A320" s="5" t="str">
        <f t="shared" si="4"/>
        <v>Router</v>
      </c>
      <c r="B320" s="7" t="s">
        <v>279</v>
      </c>
      <c r="C320" s="7"/>
      <c r="D320" s="7"/>
    </row>
    <row r="321" spans="1:4" s="5" customFormat="1" ht="60" customHeight="1" x14ac:dyDescent="0.2">
      <c r="A321" s="5" t="str">
        <f t="shared" si="4"/>
        <v>Router</v>
      </c>
      <c r="B321" s="7" t="s">
        <v>280</v>
      </c>
      <c r="C321" s="7"/>
      <c r="D321" s="7"/>
    </row>
    <row r="322" spans="1:4" s="5" customFormat="1" ht="60" customHeight="1" x14ac:dyDescent="0.2">
      <c r="A322" s="5" t="str">
        <f t="shared" si="4"/>
        <v>Router</v>
      </c>
      <c r="B322" s="7" t="s">
        <v>281</v>
      </c>
      <c r="C322" s="7"/>
      <c r="D322" s="7"/>
    </row>
    <row r="323" spans="1:4" s="5" customFormat="1" ht="60" customHeight="1" x14ac:dyDescent="0.2">
      <c r="A323" s="5" t="str">
        <f t="shared" ref="A323:A386" si="5">A322</f>
        <v>Router</v>
      </c>
      <c r="B323" s="7" t="s">
        <v>282</v>
      </c>
      <c r="C323" s="7"/>
      <c r="D323" s="7"/>
    </row>
    <row r="324" spans="1:4" s="5" customFormat="1" ht="60" customHeight="1" x14ac:dyDescent="0.2">
      <c r="A324" s="5" t="str">
        <f t="shared" si="5"/>
        <v>Router</v>
      </c>
      <c r="B324" s="7" t="s">
        <v>284</v>
      </c>
      <c r="C324" s="7"/>
      <c r="D324" s="7"/>
    </row>
    <row r="325" spans="1:4" s="5" customFormat="1" ht="60" customHeight="1" x14ac:dyDescent="0.2">
      <c r="A325" s="5" t="str">
        <f t="shared" si="5"/>
        <v>Router</v>
      </c>
      <c r="B325" s="7" t="s">
        <v>283</v>
      </c>
      <c r="C325" s="7"/>
      <c r="D325" s="7"/>
    </row>
    <row r="326" spans="1:4" s="5" customFormat="1" ht="60" customHeight="1" x14ac:dyDescent="0.2">
      <c r="A326" s="5" t="str">
        <f t="shared" si="5"/>
        <v>Router</v>
      </c>
      <c r="B326" s="7" t="s">
        <v>285</v>
      </c>
      <c r="C326" s="7"/>
      <c r="D326" s="7"/>
    </row>
    <row r="327" spans="1:4" s="5" customFormat="1" ht="60" customHeight="1" x14ac:dyDescent="0.2">
      <c r="A327" s="5" t="str">
        <f t="shared" si="5"/>
        <v>Router</v>
      </c>
      <c r="B327" s="7" t="s">
        <v>286</v>
      </c>
      <c r="C327" s="7"/>
      <c r="D327" s="7"/>
    </row>
    <row r="328" spans="1:4" s="5" customFormat="1" ht="60" customHeight="1" x14ac:dyDescent="0.2">
      <c r="A328" s="5" t="str">
        <f t="shared" si="5"/>
        <v>Router</v>
      </c>
      <c r="B328" s="7" t="s">
        <v>287</v>
      </c>
      <c r="C328" s="7"/>
      <c r="D328" s="7"/>
    </row>
    <row r="329" spans="1:4" s="5" customFormat="1" ht="60" customHeight="1" x14ac:dyDescent="0.2">
      <c r="A329" s="5" t="str">
        <f t="shared" si="5"/>
        <v>Router</v>
      </c>
      <c r="B329" s="7" t="s">
        <v>357</v>
      </c>
      <c r="C329" s="7"/>
      <c r="D329" s="7"/>
    </row>
    <row r="330" spans="1:4" s="5" customFormat="1" ht="60" customHeight="1" x14ac:dyDescent="0.2">
      <c r="A330" s="5" t="str">
        <f t="shared" si="5"/>
        <v>Router</v>
      </c>
      <c r="B330" s="7" t="s">
        <v>358</v>
      </c>
      <c r="C330" s="7"/>
      <c r="D330" s="7"/>
    </row>
    <row r="331" spans="1:4" s="5" customFormat="1" ht="60" customHeight="1" x14ac:dyDescent="0.2">
      <c r="A331" s="5" t="s">
        <v>7</v>
      </c>
      <c r="B331" s="7" t="s">
        <v>294</v>
      </c>
      <c r="C331" s="7"/>
      <c r="D331" s="7"/>
    </row>
    <row r="332" spans="1:4" s="5" customFormat="1" ht="60" customHeight="1" x14ac:dyDescent="0.2">
      <c r="A332" s="5" t="str">
        <f t="shared" si="5"/>
        <v>Misc</v>
      </c>
      <c r="B332" s="7" t="s">
        <v>295</v>
      </c>
      <c r="C332" s="7"/>
      <c r="D332" s="7"/>
    </row>
    <row r="333" spans="1:4" s="5" customFormat="1" ht="60" customHeight="1" x14ac:dyDescent="0.2">
      <c r="A333" s="5" t="str">
        <f t="shared" si="5"/>
        <v>Misc</v>
      </c>
      <c r="B333" s="7" t="s">
        <v>293</v>
      </c>
      <c r="C333" s="7"/>
      <c r="D333" s="7"/>
    </row>
    <row r="334" spans="1:4" s="5" customFormat="1" ht="60" customHeight="1" x14ac:dyDescent="0.2">
      <c r="A334" s="5" t="str">
        <f t="shared" si="5"/>
        <v>Misc</v>
      </c>
      <c r="B334" s="7" t="s">
        <v>296</v>
      </c>
      <c r="C334" s="7"/>
      <c r="D334" s="7"/>
    </row>
    <row r="335" spans="1:4" s="5" customFormat="1" ht="60" customHeight="1" x14ac:dyDescent="0.2">
      <c r="A335" s="5" t="str">
        <f t="shared" si="5"/>
        <v>Misc</v>
      </c>
      <c r="B335" s="7" t="s">
        <v>297</v>
      </c>
      <c r="C335" s="7"/>
      <c r="D335" s="7"/>
    </row>
    <row r="336" spans="1:4" s="5" customFormat="1" ht="60" customHeight="1" x14ac:dyDescent="0.2">
      <c r="A336" s="5" t="str">
        <f t="shared" si="5"/>
        <v>Misc</v>
      </c>
      <c r="B336" s="7" t="s">
        <v>298</v>
      </c>
      <c r="C336" s="7"/>
      <c r="D336" s="7"/>
    </row>
    <row r="337" spans="1:4" s="5" customFormat="1" ht="60" customHeight="1" x14ac:dyDescent="0.2">
      <c r="A337" s="5" t="str">
        <f t="shared" si="5"/>
        <v>Misc</v>
      </c>
      <c r="B337" s="7" t="s">
        <v>355</v>
      </c>
      <c r="C337" s="7"/>
      <c r="D337" s="7"/>
    </row>
    <row r="338" spans="1:4" s="5" customFormat="1" ht="60" customHeight="1" x14ac:dyDescent="0.2">
      <c r="A338" s="5" t="str">
        <f t="shared" si="5"/>
        <v>Misc</v>
      </c>
      <c r="B338" s="7" t="s">
        <v>271</v>
      </c>
      <c r="C338" s="7"/>
      <c r="D338" s="7"/>
    </row>
    <row r="339" spans="1:4" s="5" customFormat="1" ht="60" customHeight="1" x14ac:dyDescent="0.2">
      <c r="A339" s="5" t="str">
        <f t="shared" si="5"/>
        <v>Misc</v>
      </c>
      <c r="B339" s="7" t="s">
        <v>272</v>
      </c>
      <c r="C339" s="7"/>
      <c r="D339" s="7"/>
    </row>
    <row r="340" spans="1:4" s="5" customFormat="1" ht="60" customHeight="1" x14ac:dyDescent="0.2">
      <c r="A340" s="5" t="str">
        <f t="shared" si="5"/>
        <v>Misc</v>
      </c>
      <c r="B340" s="7"/>
      <c r="C340" s="7"/>
      <c r="D340" s="7"/>
    </row>
    <row r="341" spans="1:4" s="5" customFormat="1" ht="60" customHeight="1" x14ac:dyDescent="0.2">
      <c r="A341" s="5" t="str">
        <f t="shared" si="5"/>
        <v>Misc</v>
      </c>
      <c r="B341" s="7"/>
      <c r="C341" s="7"/>
      <c r="D341" s="7"/>
    </row>
    <row r="342" spans="1:4" s="5" customFormat="1" ht="60" customHeight="1" x14ac:dyDescent="0.2">
      <c r="A342" s="5" t="str">
        <f t="shared" si="5"/>
        <v>Misc</v>
      </c>
      <c r="B342" s="7"/>
      <c r="C342" s="7"/>
      <c r="D342" s="7"/>
    </row>
    <row r="343" spans="1:4" s="5" customFormat="1" ht="60" customHeight="1" x14ac:dyDescent="0.2">
      <c r="A343" s="5" t="str">
        <f t="shared" si="5"/>
        <v>Misc</v>
      </c>
      <c r="B343" s="7"/>
      <c r="C343" s="7"/>
      <c r="D343" s="7"/>
    </row>
    <row r="344" spans="1:4" s="5" customFormat="1" ht="60" customHeight="1" x14ac:dyDescent="0.2">
      <c r="A344" s="5" t="str">
        <f t="shared" si="5"/>
        <v>Misc</v>
      </c>
      <c r="B344" s="7"/>
      <c r="C344" s="7"/>
      <c r="D344" s="7"/>
    </row>
    <row r="345" spans="1:4" s="5" customFormat="1" ht="60" customHeight="1" x14ac:dyDescent="0.2">
      <c r="A345" s="5" t="str">
        <f t="shared" si="5"/>
        <v>Misc</v>
      </c>
      <c r="B345" s="7"/>
      <c r="C345" s="7"/>
      <c r="D345" s="7"/>
    </row>
    <row r="346" spans="1:4" s="5" customFormat="1" ht="60" customHeight="1" x14ac:dyDescent="0.2">
      <c r="A346" s="5" t="str">
        <f t="shared" si="5"/>
        <v>Misc</v>
      </c>
      <c r="B346" s="7"/>
      <c r="C346" s="7"/>
      <c r="D346" s="7"/>
    </row>
    <row r="347" spans="1:4" s="5" customFormat="1" ht="60" customHeight="1" x14ac:dyDescent="0.2">
      <c r="A347" s="5" t="str">
        <f t="shared" si="5"/>
        <v>Misc</v>
      </c>
      <c r="B347" s="7"/>
      <c r="C347" s="7"/>
      <c r="D347" s="7"/>
    </row>
    <row r="348" spans="1:4" s="5" customFormat="1" ht="60" customHeight="1" x14ac:dyDescent="0.2">
      <c r="A348" s="5" t="str">
        <f t="shared" si="5"/>
        <v>Misc</v>
      </c>
      <c r="B348" s="7"/>
      <c r="C348" s="7"/>
      <c r="D348" s="7"/>
    </row>
    <row r="349" spans="1:4" s="5" customFormat="1" ht="60" customHeight="1" x14ac:dyDescent="0.2">
      <c r="A349" s="5" t="str">
        <f t="shared" si="5"/>
        <v>Misc</v>
      </c>
      <c r="B349" s="7"/>
      <c r="C349" s="7"/>
      <c r="D349" s="7"/>
    </row>
    <row r="350" spans="1:4" s="5" customFormat="1" ht="60" customHeight="1" x14ac:dyDescent="0.2">
      <c r="A350" s="5" t="str">
        <f t="shared" si="5"/>
        <v>Misc</v>
      </c>
      <c r="B350" s="7"/>
      <c r="C350" s="7"/>
      <c r="D350" s="7"/>
    </row>
    <row r="351" spans="1:4" s="5" customFormat="1" ht="60" customHeight="1" x14ac:dyDescent="0.2">
      <c r="A351" s="5" t="str">
        <f t="shared" si="5"/>
        <v>Misc</v>
      </c>
      <c r="B351" s="7"/>
      <c r="C351" s="7"/>
      <c r="D351" s="7"/>
    </row>
    <row r="352" spans="1:4" s="5" customFormat="1" ht="60" customHeight="1" x14ac:dyDescent="0.2">
      <c r="A352" s="5" t="str">
        <f t="shared" si="5"/>
        <v>Misc</v>
      </c>
      <c r="B352" s="7"/>
      <c r="C352" s="7"/>
      <c r="D352" s="7"/>
    </row>
    <row r="353" spans="1:4" s="5" customFormat="1" ht="60" customHeight="1" x14ac:dyDescent="0.2">
      <c r="A353" s="5" t="str">
        <f t="shared" si="5"/>
        <v>Misc</v>
      </c>
      <c r="B353" s="7"/>
      <c r="C353" s="7"/>
      <c r="D353" s="7"/>
    </row>
    <row r="354" spans="1:4" s="5" customFormat="1" ht="60" customHeight="1" x14ac:dyDescent="0.2">
      <c r="A354" s="5" t="str">
        <f t="shared" si="5"/>
        <v>Misc</v>
      </c>
      <c r="B354" s="7"/>
      <c r="C354" s="7"/>
      <c r="D354" s="7"/>
    </row>
    <row r="355" spans="1:4" s="5" customFormat="1" ht="60" customHeight="1" x14ac:dyDescent="0.2">
      <c r="A355" s="5" t="str">
        <f t="shared" si="5"/>
        <v>Misc</v>
      </c>
      <c r="B355" s="7"/>
      <c r="C355" s="7"/>
      <c r="D355" s="7"/>
    </row>
    <row r="356" spans="1:4" s="5" customFormat="1" ht="60" customHeight="1" x14ac:dyDescent="0.2">
      <c r="A356" s="5" t="str">
        <f t="shared" si="5"/>
        <v>Misc</v>
      </c>
      <c r="B356" s="7"/>
      <c r="C356" s="7"/>
      <c r="D356" s="7"/>
    </row>
    <row r="357" spans="1:4" s="5" customFormat="1" ht="60" customHeight="1" x14ac:dyDescent="0.2">
      <c r="A357" s="5" t="str">
        <f t="shared" si="5"/>
        <v>Misc</v>
      </c>
      <c r="B357" s="7"/>
      <c r="C357" s="7"/>
      <c r="D357" s="7"/>
    </row>
    <row r="358" spans="1:4" s="5" customFormat="1" ht="60" customHeight="1" x14ac:dyDescent="0.2">
      <c r="A358" s="5" t="str">
        <f t="shared" si="5"/>
        <v>Misc</v>
      </c>
      <c r="B358" s="7"/>
      <c r="C358" s="7"/>
      <c r="D358" s="7"/>
    </row>
    <row r="359" spans="1:4" s="5" customFormat="1" ht="60" customHeight="1" x14ac:dyDescent="0.2">
      <c r="A359" s="5" t="str">
        <f t="shared" si="5"/>
        <v>Misc</v>
      </c>
      <c r="B359" s="7"/>
      <c r="C359" s="7"/>
      <c r="D359" s="7"/>
    </row>
    <row r="360" spans="1:4" s="5" customFormat="1" ht="60" customHeight="1" x14ac:dyDescent="0.2">
      <c r="A360" s="5" t="str">
        <f t="shared" si="5"/>
        <v>Misc</v>
      </c>
      <c r="B360" s="7"/>
      <c r="C360" s="7"/>
      <c r="D360" s="7"/>
    </row>
    <row r="361" spans="1:4" s="5" customFormat="1" ht="60" customHeight="1" x14ac:dyDescent="0.2">
      <c r="A361" s="5" t="str">
        <f t="shared" si="5"/>
        <v>Misc</v>
      </c>
      <c r="B361" s="7"/>
      <c r="C361" s="7"/>
      <c r="D361" s="7"/>
    </row>
    <row r="362" spans="1:4" s="5" customFormat="1" ht="60" customHeight="1" x14ac:dyDescent="0.2">
      <c r="A362" s="5" t="str">
        <f t="shared" si="5"/>
        <v>Misc</v>
      </c>
      <c r="B362" s="7"/>
      <c r="C362" s="7"/>
      <c r="D362" s="7"/>
    </row>
    <row r="363" spans="1:4" s="5" customFormat="1" ht="60" customHeight="1" x14ac:dyDescent="0.2">
      <c r="A363" s="5" t="str">
        <f t="shared" si="5"/>
        <v>Misc</v>
      </c>
      <c r="B363" s="7"/>
      <c r="C363" s="7"/>
      <c r="D363" s="7"/>
    </row>
    <row r="364" spans="1:4" s="5" customFormat="1" ht="60" customHeight="1" x14ac:dyDescent="0.2">
      <c r="A364" s="5" t="str">
        <f t="shared" si="5"/>
        <v>Misc</v>
      </c>
      <c r="B364" s="7"/>
      <c r="C364" s="7"/>
      <c r="D364" s="7"/>
    </row>
    <row r="365" spans="1:4" s="5" customFormat="1" ht="60" customHeight="1" x14ac:dyDescent="0.2">
      <c r="A365" s="5" t="str">
        <f t="shared" si="5"/>
        <v>Misc</v>
      </c>
      <c r="B365" s="7"/>
      <c r="C365" s="7"/>
      <c r="D365" s="7"/>
    </row>
    <row r="366" spans="1:4" s="5" customFormat="1" ht="60" customHeight="1" x14ac:dyDescent="0.2">
      <c r="A366" s="5" t="str">
        <f t="shared" si="5"/>
        <v>Misc</v>
      </c>
      <c r="B366" s="7"/>
      <c r="C366" s="7"/>
      <c r="D366" s="7"/>
    </row>
    <row r="367" spans="1:4" s="5" customFormat="1" ht="60" customHeight="1" x14ac:dyDescent="0.2">
      <c r="A367" s="5" t="str">
        <f t="shared" si="5"/>
        <v>Misc</v>
      </c>
      <c r="B367" s="7"/>
      <c r="C367" s="7"/>
      <c r="D367" s="7"/>
    </row>
    <row r="368" spans="1:4" s="5" customFormat="1" ht="60" customHeight="1" x14ac:dyDescent="0.2">
      <c r="A368" s="5" t="str">
        <f t="shared" si="5"/>
        <v>Misc</v>
      </c>
      <c r="B368" s="7"/>
      <c r="C368" s="7"/>
      <c r="D368" s="7"/>
    </row>
    <row r="369" spans="1:4" s="5" customFormat="1" ht="60" customHeight="1" x14ac:dyDescent="0.2">
      <c r="A369" s="5" t="str">
        <f t="shared" si="5"/>
        <v>Misc</v>
      </c>
      <c r="B369" s="7"/>
      <c r="C369" s="7"/>
      <c r="D369" s="7"/>
    </row>
    <row r="370" spans="1:4" s="5" customFormat="1" ht="60" customHeight="1" x14ac:dyDescent="0.2">
      <c r="A370" s="5" t="str">
        <f t="shared" si="5"/>
        <v>Misc</v>
      </c>
      <c r="B370" s="7"/>
      <c r="C370" s="7"/>
      <c r="D370" s="7"/>
    </row>
    <row r="371" spans="1:4" s="5" customFormat="1" ht="60" customHeight="1" x14ac:dyDescent="0.2">
      <c r="A371" s="5" t="str">
        <f t="shared" si="5"/>
        <v>Misc</v>
      </c>
      <c r="B371" s="7"/>
      <c r="C371" s="7"/>
      <c r="D371" s="7"/>
    </row>
    <row r="372" spans="1:4" s="5" customFormat="1" ht="60" customHeight="1" x14ac:dyDescent="0.2">
      <c r="A372" s="5" t="str">
        <f t="shared" si="5"/>
        <v>Misc</v>
      </c>
      <c r="B372" s="7"/>
      <c r="C372" s="7"/>
      <c r="D372" s="7"/>
    </row>
    <row r="373" spans="1:4" s="5" customFormat="1" ht="60" customHeight="1" x14ac:dyDescent="0.2">
      <c r="A373" s="5" t="str">
        <f t="shared" si="5"/>
        <v>Misc</v>
      </c>
      <c r="B373" s="7"/>
      <c r="C373" s="7"/>
      <c r="D373" s="7"/>
    </row>
    <row r="374" spans="1:4" s="5" customFormat="1" ht="60" customHeight="1" x14ac:dyDescent="0.2">
      <c r="A374" s="5" t="str">
        <f t="shared" si="5"/>
        <v>Misc</v>
      </c>
      <c r="B374" s="7"/>
      <c r="C374" s="7"/>
      <c r="D374" s="7"/>
    </row>
    <row r="375" spans="1:4" s="5" customFormat="1" ht="60" customHeight="1" x14ac:dyDescent="0.2">
      <c r="A375" s="5" t="str">
        <f t="shared" si="5"/>
        <v>Misc</v>
      </c>
      <c r="B375" s="7"/>
      <c r="C375" s="7"/>
      <c r="D375" s="7"/>
    </row>
    <row r="376" spans="1:4" s="5" customFormat="1" ht="60" customHeight="1" x14ac:dyDescent="0.2">
      <c r="A376" s="5" t="str">
        <f t="shared" si="5"/>
        <v>Misc</v>
      </c>
      <c r="B376" s="7"/>
      <c r="C376" s="7"/>
      <c r="D376" s="7"/>
    </row>
    <row r="377" spans="1:4" s="5" customFormat="1" ht="60" customHeight="1" x14ac:dyDescent="0.2">
      <c r="A377" s="5" t="str">
        <f t="shared" si="5"/>
        <v>Misc</v>
      </c>
      <c r="B377" s="7"/>
      <c r="C377" s="7"/>
      <c r="D377" s="7"/>
    </row>
    <row r="378" spans="1:4" s="5" customFormat="1" ht="60" customHeight="1" x14ac:dyDescent="0.2">
      <c r="A378" s="5" t="str">
        <f t="shared" si="5"/>
        <v>Misc</v>
      </c>
      <c r="B378" s="7"/>
      <c r="C378" s="7"/>
      <c r="D378" s="7"/>
    </row>
    <row r="379" spans="1:4" s="5" customFormat="1" ht="60" customHeight="1" x14ac:dyDescent="0.2">
      <c r="A379" s="5" t="str">
        <f t="shared" si="5"/>
        <v>Misc</v>
      </c>
      <c r="B379" s="7"/>
      <c r="C379" s="7"/>
      <c r="D379" s="7"/>
    </row>
    <row r="380" spans="1:4" s="5" customFormat="1" ht="60" customHeight="1" x14ac:dyDescent="0.2">
      <c r="A380" s="5" t="str">
        <f t="shared" si="5"/>
        <v>Misc</v>
      </c>
      <c r="B380" s="7"/>
      <c r="C380" s="7"/>
      <c r="D380" s="7"/>
    </row>
    <row r="381" spans="1:4" s="5" customFormat="1" ht="60" customHeight="1" x14ac:dyDescent="0.2">
      <c r="A381" s="5" t="str">
        <f t="shared" si="5"/>
        <v>Misc</v>
      </c>
      <c r="B381" s="7"/>
      <c r="C381" s="7"/>
      <c r="D381" s="7"/>
    </row>
    <row r="382" spans="1:4" s="5" customFormat="1" ht="60" customHeight="1" x14ac:dyDescent="0.2">
      <c r="A382" s="5" t="str">
        <f t="shared" si="5"/>
        <v>Misc</v>
      </c>
      <c r="B382" s="7"/>
      <c r="C382" s="7"/>
      <c r="D382" s="7"/>
    </row>
    <row r="383" spans="1:4" s="5" customFormat="1" ht="60" customHeight="1" x14ac:dyDescent="0.2">
      <c r="A383" s="5" t="str">
        <f t="shared" si="5"/>
        <v>Misc</v>
      </c>
      <c r="B383" s="7"/>
      <c r="C383" s="7"/>
      <c r="D383" s="7"/>
    </row>
    <row r="384" spans="1:4" s="5" customFormat="1" ht="60" customHeight="1" x14ac:dyDescent="0.2">
      <c r="A384" s="5" t="str">
        <f t="shared" si="5"/>
        <v>Misc</v>
      </c>
      <c r="B384" s="7"/>
      <c r="C384" s="7"/>
      <c r="D384" s="7"/>
    </row>
    <row r="385" spans="1:4" s="5" customFormat="1" ht="60" customHeight="1" x14ac:dyDescent="0.2">
      <c r="A385" s="5" t="str">
        <f t="shared" si="5"/>
        <v>Misc</v>
      </c>
      <c r="B385" s="7"/>
      <c r="C385" s="7"/>
      <c r="D385" s="7"/>
    </row>
    <row r="386" spans="1:4" s="5" customFormat="1" ht="60" customHeight="1" x14ac:dyDescent="0.2">
      <c r="A386" s="5" t="str">
        <f t="shared" si="5"/>
        <v>Misc</v>
      </c>
      <c r="B386" s="7"/>
      <c r="C386" s="7"/>
      <c r="D386" s="7"/>
    </row>
    <row r="387" spans="1:4" s="5" customFormat="1" ht="60" customHeight="1" x14ac:dyDescent="0.2">
      <c r="A387" s="5" t="str">
        <f t="shared" ref="A387:A450" si="6">A386</f>
        <v>Misc</v>
      </c>
      <c r="B387" s="7"/>
      <c r="C387" s="7"/>
      <c r="D387" s="7"/>
    </row>
    <row r="388" spans="1:4" s="5" customFormat="1" ht="60" customHeight="1" x14ac:dyDescent="0.2">
      <c r="A388" s="5" t="str">
        <f t="shared" si="6"/>
        <v>Misc</v>
      </c>
      <c r="B388" s="7"/>
      <c r="C388" s="7"/>
      <c r="D388" s="7"/>
    </row>
    <row r="389" spans="1:4" s="5" customFormat="1" ht="60" customHeight="1" x14ac:dyDescent="0.2">
      <c r="A389" s="5" t="str">
        <f t="shared" si="6"/>
        <v>Misc</v>
      </c>
      <c r="B389" s="7"/>
      <c r="C389" s="7"/>
      <c r="D389" s="7"/>
    </row>
    <row r="390" spans="1:4" s="5" customFormat="1" ht="60" customHeight="1" x14ac:dyDescent="0.2">
      <c r="A390" s="5" t="str">
        <f t="shared" si="6"/>
        <v>Misc</v>
      </c>
      <c r="B390" s="7"/>
      <c r="C390" s="7"/>
      <c r="D390" s="7"/>
    </row>
    <row r="391" spans="1:4" s="5" customFormat="1" ht="60" customHeight="1" x14ac:dyDescent="0.2">
      <c r="A391" s="5" t="str">
        <f t="shared" si="6"/>
        <v>Misc</v>
      </c>
      <c r="B391" s="7"/>
      <c r="C391" s="7"/>
      <c r="D391" s="7"/>
    </row>
    <row r="392" spans="1:4" s="5" customFormat="1" ht="60" customHeight="1" x14ac:dyDescent="0.2">
      <c r="A392" s="5" t="str">
        <f t="shared" si="6"/>
        <v>Misc</v>
      </c>
      <c r="B392" s="7"/>
      <c r="C392" s="7"/>
      <c r="D392" s="7"/>
    </row>
    <row r="393" spans="1:4" s="5" customFormat="1" ht="60" customHeight="1" x14ac:dyDescent="0.2">
      <c r="A393" s="5" t="str">
        <f t="shared" si="6"/>
        <v>Misc</v>
      </c>
      <c r="B393" s="7"/>
      <c r="C393" s="7"/>
      <c r="D393" s="7"/>
    </row>
    <row r="394" spans="1:4" s="5" customFormat="1" ht="60" customHeight="1" x14ac:dyDescent="0.2">
      <c r="A394" s="5" t="str">
        <f t="shared" si="6"/>
        <v>Misc</v>
      </c>
      <c r="B394" s="7"/>
      <c r="C394" s="7"/>
      <c r="D394" s="7"/>
    </row>
    <row r="395" spans="1:4" s="5" customFormat="1" ht="60" customHeight="1" x14ac:dyDescent="0.2">
      <c r="A395" s="5" t="str">
        <f t="shared" si="6"/>
        <v>Misc</v>
      </c>
      <c r="B395" s="7"/>
      <c r="C395" s="7"/>
      <c r="D395" s="7"/>
    </row>
    <row r="396" spans="1:4" s="5" customFormat="1" ht="60" customHeight="1" x14ac:dyDescent="0.2">
      <c r="A396" s="5" t="str">
        <f t="shared" si="6"/>
        <v>Misc</v>
      </c>
      <c r="B396" s="7"/>
      <c r="C396" s="7"/>
      <c r="D396" s="7"/>
    </row>
    <row r="397" spans="1:4" s="5" customFormat="1" ht="60" customHeight="1" x14ac:dyDescent="0.2">
      <c r="A397" s="5" t="str">
        <f t="shared" si="6"/>
        <v>Misc</v>
      </c>
      <c r="B397" s="7"/>
      <c r="C397" s="7"/>
      <c r="D397" s="7"/>
    </row>
    <row r="398" spans="1:4" s="5" customFormat="1" ht="60" customHeight="1" x14ac:dyDescent="0.2">
      <c r="A398" s="5" t="str">
        <f t="shared" si="6"/>
        <v>Misc</v>
      </c>
      <c r="B398" s="7"/>
      <c r="C398" s="7"/>
      <c r="D398" s="7"/>
    </row>
    <row r="399" spans="1:4" s="5" customFormat="1" ht="60" customHeight="1" x14ac:dyDescent="0.2">
      <c r="A399" s="5" t="str">
        <f t="shared" si="6"/>
        <v>Misc</v>
      </c>
      <c r="B399" s="7"/>
      <c r="C399" s="7"/>
      <c r="D399" s="7"/>
    </row>
    <row r="400" spans="1:4" s="5" customFormat="1" ht="60" customHeight="1" x14ac:dyDescent="0.2">
      <c r="A400" s="5" t="str">
        <f t="shared" si="6"/>
        <v>Misc</v>
      </c>
      <c r="B400" s="7"/>
      <c r="C400" s="7"/>
      <c r="D400" s="7"/>
    </row>
    <row r="401" spans="1:4" s="5" customFormat="1" ht="60" customHeight="1" x14ac:dyDescent="0.2">
      <c r="A401" s="5" t="str">
        <f t="shared" si="6"/>
        <v>Misc</v>
      </c>
      <c r="B401" s="7"/>
      <c r="C401" s="7"/>
      <c r="D401" s="7"/>
    </row>
    <row r="402" spans="1:4" s="5" customFormat="1" ht="60" customHeight="1" x14ac:dyDescent="0.2">
      <c r="A402" s="5" t="str">
        <f t="shared" si="6"/>
        <v>Misc</v>
      </c>
      <c r="B402" s="7"/>
      <c r="C402" s="7"/>
      <c r="D402" s="7"/>
    </row>
    <row r="403" spans="1:4" s="5" customFormat="1" ht="60" customHeight="1" x14ac:dyDescent="0.2">
      <c r="A403" s="5" t="str">
        <f t="shared" si="6"/>
        <v>Misc</v>
      </c>
      <c r="B403" s="7"/>
      <c r="C403" s="7"/>
      <c r="D403" s="7"/>
    </row>
    <row r="404" spans="1:4" s="5" customFormat="1" ht="60" customHeight="1" x14ac:dyDescent="0.2">
      <c r="A404" s="5" t="str">
        <f t="shared" si="6"/>
        <v>Misc</v>
      </c>
      <c r="B404" s="7"/>
      <c r="C404" s="7"/>
      <c r="D404" s="7"/>
    </row>
    <row r="405" spans="1:4" s="5" customFormat="1" ht="60" customHeight="1" x14ac:dyDescent="0.2">
      <c r="A405" s="5" t="str">
        <f t="shared" si="6"/>
        <v>Misc</v>
      </c>
      <c r="B405" s="7"/>
      <c r="C405" s="7"/>
      <c r="D405" s="7"/>
    </row>
    <row r="406" spans="1:4" s="5" customFormat="1" ht="60" customHeight="1" x14ac:dyDescent="0.2">
      <c r="A406" s="5" t="str">
        <f t="shared" si="6"/>
        <v>Misc</v>
      </c>
      <c r="B406" s="7"/>
      <c r="C406" s="7"/>
      <c r="D406" s="7"/>
    </row>
    <row r="407" spans="1:4" s="5" customFormat="1" ht="60" customHeight="1" x14ac:dyDescent="0.2">
      <c r="A407" s="5" t="str">
        <f t="shared" si="6"/>
        <v>Misc</v>
      </c>
      <c r="B407" s="7"/>
      <c r="C407" s="7"/>
      <c r="D407" s="7"/>
    </row>
    <row r="408" spans="1:4" s="5" customFormat="1" ht="60" customHeight="1" x14ac:dyDescent="0.2">
      <c r="A408" s="5" t="str">
        <f t="shared" si="6"/>
        <v>Misc</v>
      </c>
      <c r="B408" s="7"/>
      <c r="C408" s="7"/>
      <c r="D408" s="7"/>
    </row>
    <row r="409" spans="1:4" s="5" customFormat="1" ht="60" customHeight="1" x14ac:dyDescent="0.2">
      <c r="A409" s="5" t="str">
        <f t="shared" si="6"/>
        <v>Misc</v>
      </c>
      <c r="B409" s="7"/>
      <c r="C409" s="7"/>
      <c r="D409" s="7"/>
    </row>
    <row r="410" spans="1:4" s="5" customFormat="1" ht="60" customHeight="1" x14ac:dyDescent="0.2">
      <c r="A410" s="5" t="str">
        <f t="shared" si="6"/>
        <v>Misc</v>
      </c>
      <c r="B410" s="7"/>
      <c r="C410" s="7"/>
      <c r="D410" s="7"/>
    </row>
    <row r="411" spans="1:4" s="5" customFormat="1" ht="60" customHeight="1" x14ac:dyDescent="0.2">
      <c r="A411" s="5" t="str">
        <f t="shared" si="6"/>
        <v>Misc</v>
      </c>
      <c r="B411" s="7"/>
      <c r="C411" s="7"/>
      <c r="D411" s="7"/>
    </row>
    <row r="412" spans="1:4" s="5" customFormat="1" ht="60" customHeight="1" x14ac:dyDescent="0.2">
      <c r="A412" s="5" t="str">
        <f t="shared" si="6"/>
        <v>Misc</v>
      </c>
      <c r="B412" s="7"/>
      <c r="C412" s="7"/>
      <c r="D412" s="7"/>
    </row>
    <row r="413" spans="1:4" s="5" customFormat="1" ht="60" customHeight="1" x14ac:dyDescent="0.2">
      <c r="A413" s="5" t="str">
        <f t="shared" si="6"/>
        <v>Misc</v>
      </c>
      <c r="B413" s="7"/>
      <c r="C413" s="7"/>
      <c r="D413" s="7"/>
    </row>
    <row r="414" spans="1:4" s="5" customFormat="1" ht="60" customHeight="1" x14ac:dyDescent="0.2">
      <c r="A414" s="5" t="str">
        <f t="shared" si="6"/>
        <v>Misc</v>
      </c>
      <c r="B414" s="7"/>
      <c r="C414" s="7"/>
      <c r="D414" s="7"/>
    </row>
    <row r="415" spans="1:4" s="5" customFormat="1" ht="60" customHeight="1" x14ac:dyDescent="0.2">
      <c r="A415" s="5" t="str">
        <f t="shared" si="6"/>
        <v>Misc</v>
      </c>
      <c r="B415" s="7"/>
      <c r="C415" s="7"/>
      <c r="D415" s="7"/>
    </row>
    <row r="416" spans="1:4" s="5" customFormat="1" ht="60" customHeight="1" x14ac:dyDescent="0.2">
      <c r="A416" s="5" t="str">
        <f t="shared" si="6"/>
        <v>Misc</v>
      </c>
      <c r="B416" s="7"/>
      <c r="C416" s="7"/>
      <c r="D416" s="7"/>
    </row>
    <row r="417" spans="1:4" s="5" customFormat="1" ht="60" customHeight="1" x14ac:dyDescent="0.2">
      <c r="A417" s="5" t="str">
        <f t="shared" si="6"/>
        <v>Misc</v>
      </c>
      <c r="B417" s="7"/>
      <c r="C417" s="7"/>
      <c r="D417" s="7"/>
    </row>
    <row r="418" spans="1:4" s="5" customFormat="1" ht="60" customHeight="1" x14ac:dyDescent="0.2">
      <c r="A418" s="5" t="str">
        <f t="shared" si="6"/>
        <v>Misc</v>
      </c>
      <c r="B418" s="7"/>
      <c r="C418" s="7"/>
      <c r="D418" s="7"/>
    </row>
    <row r="419" spans="1:4" s="5" customFormat="1" ht="60" customHeight="1" x14ac:dyDescent="0.2">
      <c r="A419" s="5" t="str">
        <f t="shared" si="6"/>
        <v>Misc</v>
      </c>
      <c r="B419" s="7"/>
      <c r="C419" s="7"/>
      <c r="D419" s="7"/>
    </row>
    <row r="420" spans="1:4" s="5" customFormat="1" ht="60" customHeight="1" x14ac:dyDescent="0.2">
      <c r="A420" s="5" t="str">
        <f t="shared" si="6"/>
        <v>Misc</v>
      </c>
      <c r="B420" s="7"/>
      <c r="C420" s="7"/>
      <c r="D420" s="7"/>
    </row>
    <row r="421" spans="1:4" s="5" customFormat="1" ht="60" customHeight="1" x14ac:dyDescent="0.2">
      <c r="A421" s="5" t="str">
        <f t="shared" si="6"/>
        <v>Misc</v>
      </c>
      <c r="B421" s="7"/>
      <c r="C421" s="7"/>
      <c r="D421" s="7"/>
    </row>
    <row r="422" spans="1:4" s="5" customFormat="1" ht="60" customHeight="1" x14ac:dyDescent="0.2">
      <c r="A422" s="5" t="str">
        <f t="shared" si="6"/>
        <v>Misc</v>
      </c>
      <c r="B422" s="7"/>
      <c r="C422" s="7"/>
      <c r="D422" s="7"/>
    </row>
    <row r="423" spans="1:4" s="5" customFormat="1" ht="60" customHeight="1" x14ac:dyDescent="0.2">
      <c r="A423" s="5" t="str">
        <f t="shared" si="6"/>
        <v>Misc</v>
      </c>
      <c r="B423" s="7"/>
      <c r="C423" s="7"/>
      <c r="D423" s="7"/>
    </row>
    <row r="424" spans="1:4" s="5" customFormat="1" ht="60" customHeight="1" x14ac:dyDescent="0.2">
      <c r="A424" s="5" t="str">
        <f t="shared" si="6"/>
        <v>Misc</v>
      </c>
      <c r="B424" s="7"/>
      <c r="C424" s="7"/>
      <c r="D424" s="7"/>
    </row>
    <row r="425" spans="1:4" s="5" customFormat="1" ht="60" customHeight="1" x14ac:dyDescent="0.2">
      <c r="A425" s="5" t="str">
        <f t="shared" si="6"/>
        <v>Misc</v>
      </c>
      <c r="B425" s="7"/>
      <c r="C425" s="7"/>
      <c r="D425" s="7"/>
    </row>
    <row r="426" spans="1:4" s="5" customFormat="1" ht="60" customHeight="1" x14ac:dyDescent="0.2">
      <c r="A426" s="5" t="str">
        <f t="shared" si="6"/>
        <v>Misc</v>
      </c>
      <c r="B426" s="7"/>
      <c r="C426" s="7"/>
      <c r="D426" s="7"/>
    </row>
    <row r="427" spans="1:4" s="5" customFormat="1" ht="60" customHeight="1" x14ac:dyDescent="0.2">
      <c r="A427" s="5" t="str">
        <f t="shared" si="6"/>
        <v>Misc</v>
      </c>
      <c r="B427" s="7"/>
      <c r="C427" s="7"/>
      <c r="D427" s="7"/>
    </row>
    <row r="428" spans="1:4" s="5" customFormat="1" ht="60" customHeight="1" x14ac:dyDescent="0.2">
      <c r="A428" s="5" t="str">
        <f t="shared" si="6"/>
        <v>Misc</v>
      </c>
      <c r="B428" s="7"/>
      <c r="C428" s="7"/>
      <c r="D428" s="7"/>
    </row>
    <row r="429" spans="1:4" s="5" customFormat="1" ht="60" customHeight="1" x14ac:dyDescent="0.2">
      <c r="A429" s="5" t="str">
        <f t="shared" si="6"/>
        <v>Misc</v>
      </c>
      <c r="B429" s="7"/>
      <c r="C429" s="7"/>
      <c r="D429" s="7"/>
    </row>
    <row r="430" spans="1:4" s="5" customFormat="1" ht="60" customHeight="1" x14ac:dyDescent="0.2">
      <c r="A430" s="5" t="str">
        <f t="shared" si="6"/>
        <v>Misc</v>
      </c>
      <c r="B430" s="7"/>
      <c r="C430" s="7"/>
      <c r="D430" s="7"/>
    </row>
    <row r="431" spans="1:4" s="5" customFormat="1" ht="60" customHeight="1" x14ac:dyDescent="0.2">
      <c r="A431" s="5" t="str">
        <f t="shared" si="6"/>
        <v>Misc</v>
      </c>
      <c r="B431" s="7"/>
      <c r="C431" s="7"/>
      <c r="D431" s="7"/>
    </row>
    <row r="432" spans="1:4" s="5" customFormat="1" ht="60" customHeight="1" x14ac:dyDescent="0.2">
      <c r="A432" s="5" t="str">
        <f t="shared" si="6"/>
        <v>Misc</v>
      </c>
      <c r="B432" s="7"/>
      <c r="C432" s="7"/>
      <c r="D432" s="7"/>
    </row>
    <row r="433" spans="1:4" s="5" customFormat="1" ht="60" customHeight="1" x14ac:dyDescent="0.2">
      <c r="A433" s="5" t="str">
        <f t="shared" si="6"/>
        <v>Misc</v>
      </c>
      <c r="B433" s="7"/>
      <c r="C433" s="7"/>
      <c r="D433" s="7"/>
    </row>
    <row r="434" spans="1:4" s="5" customFormat="1" ht="60" customHeight="1" x14ac:dyDescent="0.2">
      <c r="A434" s="5" t="str">
        <f t="shared" si="6"/>
        <v>Misc</v>
      </c>
      <c r="B434" s="7"/>
      <c r="C434" s="7"/>
      <c r="D434" s="7"/>
    </row>
    <row r="435" spans="1:4" s="5" customFormat="1" ht="60" customHeight="1" x14ac:dyDescent="0.2">
      <c r="A435" s="5" t="str">
        <f t="shared" si="6"/>
        <v>Misc</v>
      </c>
      <c r="B435" s="7"/>
      <c r="C435" s="7"/>
      <c r="D435" s="7"/>
    </row>
    <row r="436" spans="1:4" s="5" customFormat="1" ht="60" customHeight="1" x14ac:dyDescent="0.2">
      <c r="A436" s="5" t="str">
        <f t="shared" si="6"/>
        <v>Misc</v>
      </c>
      <c r="B436" s="7"/>
      <c r="C436" s="7"/>
      <c r="D436" s="7"/>
    </row>
    <row r="437" spans="1:4" s="5" customFormat="1" ht="60" customHeight="1" x14ac:dyDescent="0.2">
      <c r="A437" s="5" t="str">
        <f t="shared" si="6"/>
        <v>Misc</v>
      </c>
      <c r="B437" s="7"/>
      <c r="C437" s="7"/>
      <c r="D437" s="7"/>
    </row>
    <row r="438" spans="1:4" s="5" customFormat="1" ht="60" customHeight="1" x14ac:dyDescent="0.2">
      <c r="A438" s="5" t="str">
        <f t="shared" si="6"/>
        <v>Misc</v>
      </c>
      <c r="B438" s="7"/>
      <c r="C438" s="7"/>
      <c r="D438" s="7"/>
    </row>
    <row r="439" spans="1:4" s="5" customFormat="1" ht="60" customHeight="1" x14ac:dyDescent="0.2">
      <c r="A439" s="5" t="str">
        <f t="shared" si="6"/>
        <v>Misc</v>
      </c>
      <c r="B439" s="7"/>
      <c r="C439" s="7"/>
      <c r="D439" s="7"/>
    </row>
    <row r="440" spans="1:4" s="5" customFormat="1" ht="60" customHeight="1" x14ac:dyDescent="0.2">
      <c r="A440" s="5" t="str">
        <f t="shared" si="6"/>
        <v>Misc</v>
      </c>
      <c r="B440" s="7"/>
      <c r="C440" s="7"/>
      <c r="D440" s="7"/>
    </row>
    <row r="441" spans="1:4" s="5" customFormat="1" ht="60" customHeight="1" x14ac:dyDescent="0.2">
      <c r="A441" s="5" t="str">
        <f t="shared" si="6"/>
        <v>Misc</v>
      </c>
      <c r="B441" s="7"/>
      <c r="C441" s="7"/>
      <c r="D441" s="7"/>
    </row>
    <row r="442" spans="1:4" s="5" customFormat="1" ht="60" customHeight="1" x14ac:dyDescent="0.2">
      <c r="A442" s="5" t="str">
        <f t="shared" si="6"/>
        <v>Misc</v>
      </c>
      <c r="B442" s="7"/>
      <c r="C442" s="7"/>
      <c r="D442" s="7"/>
    </row>
    <row r="443" spans="1:4" s="5" customFormat="1" ht="60" customHeight="1" x14ac:dyDescent="0.2">
      <c r="A443" s="5" t="str">
        <f t="shared" si="6"/>
        <v>Misc</v>
      </c>
      <c r="B443" s="7"/>
      <c r="C443" s="7"/>
      <c r="D443" s="7"/>
    </row>
    <row r="444" spans="1:4" s="5" customFormat="1" ht="60" customHeight="1" x14ac:dyDescent="0.2">
      <c r="A444" s="5" t="str">
        <f t="shared" si="6"/>
        <v>Misc</v>
      </c>
      <c r="B444" s="7"/>
      <c r="C444" s="7"/>
      <c r="D444" s="7"/>
    </row>
    <row r="445" spans="1:4" s="5" customFormat="1" ht="60" customHeight="1" x14ac:dyDescent="0.2">
      <c r="A445" s="5" t="str">
        <f t="shared" si="6"/>
        <v>Misc</v>
      </c>
      <c r="B445" s="7"/>
      <c r="C445" s="7"/>
      <c r="D445" s="7"/>
    </row>
    <row r="446" spans="1:4" s="5" customFormat="1" ht="60" customHeight="1" x14ac:dyDescent="0.2">
      <c r="A446" s="5" t="str">
        <f t="shared" si="6"/>
        <v>Misc</v>
      </c>
      <c r="B446" s="7"/>
      <c r="C446" s="7"/>
      <c r="D446" s="7"/>
    </row>
    <row r="447" spans="1:4" s="5" customFormat="1" ht="60" customHeight="1" x14ac:dyDescent="0.2">
      <c r="A447" s="5" t="str">
        <f t="shared" si="6"/>
        <v>Misc</v>
      </c>
      <c r="B447" s="7"/>
      <c r="C447" s="7"/>
      <c r="D447" s="7"/>
    </row>
    <row r="448" spans="1:4" s="5" customFormat="1" ht="60" customHeight="1" x14ac:dyDescent="0.2">
      <c r="A448" s="5" t="str">
        <f t="shared" si="6"/>
        <v>Misc</v>
      </c>
      <c r="B448" s="7"/>
      <c r="C448" s="7"/>
      <c r="D448" s="7"/>
    </row>
    <row r="449" spans="1:4" s="5" customFormat="1" ht="60" customHeight="1" x14ac:dyDescent="0.2">
      <c r="A449" s="5" t="str">
        <f t="shared" si="6"/>
        <v>Misc</v>
      </c>
      <c r="B449" s="7"/>
      <c r="C449" s="7"/>
      <c r="D449" s="7"/>
    </row>
    <row r="450" spans="1:4" s="5" customFormat="1" ht="60" customHeight="1" x14ac:dyDescent="0.2">
      <c r="A450" s="5" t="str">
        <f t="shared" si="6"/>
        <v>Misc</v>
      </c>
      <c r="B450" s="7"/>
      <c r="C450" s="7"/>
      <c r="D450" s="7"/>
    </row>
    <row r="451" spans="1:4" s="5" customFormat="1" ht="60" customHeight="1" x14ac:dyDescent="0.2">
      <c r="A451" s="5" t="str">
        <f t="shared" ref="A451:A514" si="7">A450</f>
        <v>Misc</v>
      </c>
      <c r="B451" s="7"/>
      <c r="C451" s="7"/>
      <c r="D451" s="7"/>
    </row>
    <row r="452" spans="1:4" s="5" customFormat="1" ht="60" customHeight="1" x14ac:dyDescent="0.2">
      <c r="A452" s="5" t="str">
        <f t="shared" si="7"/>
        <v>Misc</v>
      </c>
      <c r="B452" s="7"/>
      <c r="C452" s="7"/>
      <c r="D452" s="7"/>
    </row>
    <row r="453" spans="1:4" s="5" customFormat="1" ht="60" customHeight="1" x14ac:dyDescent="0.2">
      <c r="A453" s="5" t="str">
        <f t="shared" si="7"/>
        <v>Misc</v>
      </c>
      <c r="B453" s="7"/>
      <c r="C453" s="7"/>
      <c r="D453" s="7"/>
    </row>
    <row r="454" spans="1:4" s="5" customFormat="1" ht="60" customHeight="1" x14ac:dyDescent="0.2">
      <c r="A454" s="5" t="str">
        <f t="shared" si="7"/>
        <v>Misc</v>
      </c>
      <c r="B454" s="7"/>
      <c r="C454" s="7"/>
      <c r="D454" s="7"/>
    </row>
    <row r="455" spans="1:4" s="5" customFormat="1" ht="60" customHeight="1" x14ac:dyDescent="0.2">
      <c r="A455" s="5" t="str">
        <f t="shared" si="7"/>
        <v>Misc</v>
      </c>
      <c r="B455" s="7"/>
      <c r="C455" s="7"/>
      <c r="D455" s="7"/>
    </row>
    <row r="456" spans="1:4" s="5" customFormat="1" ht="60" customHeight="1" x14ac:dyDescent="0.2">
      <c r="A456" s="5" t="str">
        <f t="shared" si="7"/>
        <v>Misc</v>
      </c>
      <c r="B456" s="7"/>
      <c r="C456" s="7"/>
      <c r="D456" s="7"/>
    </row>
    <row r="457" spans="1:4" s="5" customFormat="1" ht="60" customHeight="1" x14ac:dyDescent="0.2">
      <c r="A457" s="5" t="str">
        <f t="shared" si="7"/>
        <v>Misc</v>
      </c>
      <c r="B457" s="7"/>
      <c r="C457" s="7"/>
      <c r="D457" s="7"/>
    </row>
    <row r="458" spans="1:4" s="5" customFormat="1" ht="60" customHeight="1" x14ac:dyDescent="0.2">
      <c r="A458" s="5" t="str">
        <f t="shared" si="7"/>
        <v>Misc</v>
      </c>
      <c r="B458" s="7"/>
      <c r="C458" s="7"/>
      <c r="D458" s="7"/>
    </row>
    <row r="459" spans="1:4" s="5" customFormat="1" ht="60" customHeight="1" x14ac:dyDescent="0.2">
      <c r="A459" s="5" t="str">
        <f t="shared" si="7"/>
        <v>Misc</v>
      </c>
      <c r="B459" s="7"/>
      <c r="C459" s="7"/>
      <c r="D459" s="7"/>
    </row>
    <row r="460" spans="1:4" s="5" customFormat="1" ht="60" customHeight="1" x14ac:dyDescent="0.2">
      <c r="A460" s="5" t="str">
        <f t="shared" si="7"/>
        <v>Misc</v>
      </c>
      <c r="B460" s="7"/>
      <c r="C460" s="7"/>
      <c r="D460" s="7"/>
    </row>
    <row r="461" spans="1:4" s="5" customFormat="1" ht="60" customHeight="1" x14ac:dyDescent="0.2">
      <c r="A461" s="5" t="str">
        <f t="shared" si="7"/>
        <v>Misc</v>
      </c>
      <c r="B461" s="7"/>
      <c r="C461" s="7"/>
      <c r="D461" s="7"/>
    </row>
    <row r="462" spans="1:4" s="5" customFormat="1" ht="60" customHeight="1" x14ac:dyDescent="0.2">
      <c r="A462" s="5" t="str">
        <f t="shared" si="7"/>
        <v>Misc</v>
      </c>
      <c r="B462" s="7"/>
      <c r="C462" s="7"/>
      <c r="D462" s="7"/>
    </row>
    <row r="463" spans="1:4" s="5" customFormat="1" ht="60" customHeight="1" x14ac:dyDescent="0.2">
      <c r="A463" s="5" t="str">
        <f t="shared" si="7"/>
        <v>Misc</v>
      </c>
      <c r="B463" s="7"/>
      <c r="C463" s="7"/>
      <c r="D463" s="7"/>
    </row>
    <row r="464" spans="1:4" s="5" customFormat="1" ht="60" customHeight="1" x14ac:dyDescent="0.2">
      <c r="A464" s="5" t="str">
        <f t="shared" si="7"/>
        <v>Misc</v>
      </c>
      <c r="B464" s="7"/>
      <c r="C464" s="7"/>
      <c r="D464" s="7"/>
    </row>
    <row r="465" spans="1:4" s="5" customFormat="1" ht="60" customHeight="1" x14ac:dyDescent="0.2">
      <c r="A465" s="5" t="str">
        <f t="shared" si="7"/>
        <v>Misc</v>
      </c>
      <c r="B465" s="7"/>
      <c r="C465" s="7"/>
      <c r="D465" s="7"/>
    </row>
    <row r="466" spans="1:4" s="5" customFormat="1" ht="60" customHeight="1" x14ac:dyDescent="0.2">
      <c r="A466" s="5" t="str">
        <f t="shared" si="7"/>
        <v>Misc</v>
      </c>
      <c r="B466" s="7"/>
      <c r="C466" s="7"/>
      <c r="D466" s="7"/>
    </row>
    <row r="467" spans="1:4" s="5" customFormat="1" ht="60" customHeight="1" x14ac:dyDescent="0.2">
      <c r="A467" s="5" t="str">
        <f t="shared" si="7"/>
        <v>Misc</v>
      </c>
      <c r="B467" s="7"/>
      <c r="C467" s="7"/>
      <c r="D467" s="7"/>
    </row>
    <row r="468" spans="1:4" s="5" customFormat="1" ht="60" customHeight="1" x14ac:dyDescent="0.2">
      <c r="A468" s="5" t="str">
        <f t="shared" si="7"/>
        <v>Misc</v>
      </c>
      <c r="B468" s="7"/>
      <c r="C468" s="7"/>
      <c r="D468" s="7"/>
    </row>
    <row r="469" spans="1:4" s="5" customFormat="1" ht="60" customHeight="1" x14ac:dyDescent="0.2">
      <c r="A469" s="5" t="str">
        <f t="shared" si="7"/>
        <v>Misc</v>
      </c>
      <c r="B469" s="7"/>
      <c r="C469" s="7"/>
      <c r="D469" s="7"/>
    </row>
    <row r="470" spans="1:4" s="5" customFormat="1" ht="60" customHeight="1" x14ac:dyDescent="0.2">
      <c r="A470" s="5" t="str">
        <f t="shared" si="7"/>
        <v>Misc</v>
      </c>
      <c r="B470" s="7"/>
      <c r="C470" s="7"/>
      <c r="D470" s="7"/>
    </row>
    <row r="471" spans="1:4" s="5" customFormat="1" ht="60" customHeight="1" x14ac:dyDescent="0.2">
      <c r="A471" s="5" t="str">
        <f t="shared" si="7"/>
        <v>Misc</v>
      </c>
      <c r="B471" s="7"/>
      <c r="C471" s="7"/>
      <c r="D471" s="7"/>
    </row>
    <row r="472" spans="1:4" s="5" customFormat="1" ht="60" customHeight="1" x14ac:dyDescent="0.2">
      <c r="A472" s="5" t="str">
        <f t="shared" si="7"/>
        <v>Misc</v>
      </c>
      <c r="B472" s="7"/>
      <c r="C472" s="7"/>
      <c r="D472" s="7"/>
    </row>
    <row r="473" spans="1:4" s="5" customFormat="1" ht="60" customHeight="1" x14ac:dyDescent="0.2">
      <c r="A473" s="5" t="str">
        <f t="shared" si="7"/>
        <v>Misc</v>
      </c>
      <c r="B473" s="7"/>
      <c r="C473" s="7"/>
      <c r="D473" s="7"/>
    </row>
    <row r="474" spans="1:4" s="5" customFormat="1" ht="60" customHeight="1" x14ac:dyDescent="0.2">
      <c r="A474" s="5" t="str">
        <f t="shared" si="7"/>
        <v>Misc</v>
      </c>
      <c r="B474" s="7"/>
      <c r="C474" s="7"/>
      <c r="D474" s="7"/>
    </row>
    <row r="475" spans="1:4" s="5" customFormat="1" ht="60" customHeight="1" x14ac:dyDescent="0.2">
      <c r="A475" s="5" t="str">
        <f t="shared" si="7"/>
        <v>Misc</v>
      </c>
      <c r="B475" s="7"/>
      <c r="C475" s="7"/>
      <c r="D475" s="7"/>
    </row>
    <row r="476" spans="1:4" s="5" customFormat="1" ht="60" customHeight="1" x14ac:dyDescent="0.2">
      <c r="A476" s="5" t="str">
        <f t="shared" si="7"/>
        <v>Misc</v>
      </c>
      <c r="B476" s="7"/>
      <c r="C476" s="7"/>
      <c r="D476" s="7"/>
    </row>
    <row r="477" spans="1:4" s="5" customFormat="1" ht="60" customHeight="1" x14ac:dyDescent="0.2">
      <c r="A477" s="5" t="str">
        <f t="shared" si="7"/>
        <v>Misc</v>
      </c>
      <c r="B477" s="7"/>
      <c r="C477" s="7"/>
      <c r="D477" s="7"/>
    </row>
    <row r="478" spans="1:4" s="5" customFormat="1" ht="60" customHeight="1" x14ac:dyDescent="0.2">
      <c r="A478" s="5" t="str">
        <f t="shared" si="7"/>
        <v>Misc</v>
      </c>
      <c r="B478" s="7"/>
      <c r="C478" s="7"/>
      <c r="D478" s="7"/>
    </row>
    <row r="479" spans="1:4" s="5" customFormat="1" ht="60" customHeight="1" x14ac:dyDescent="0.2">
      <c r="A479" s="5" t="str">
        <f t="shared" si="7"/>
        <v>Misc</v>
      </c>
      <c r="B479" s="7"/>
      <c r="C479" s="7"/>
      <c r="D479" s="7"/>
    </row>
    <row r="480" spans="1:4" s="5" customFormat="1" ht="60" customHeight="1" x14ac:dyDescent="0.2">
      <c r="A480" s="5" t="str">
        <f t="shared" si="7"/>
        <v>Misc</v>
      </c>
      <c r="B480" s="7"/>
      <c r="C480" s="7"/>
      <c r="D480" s="7"/>
    </row>
    <row r="481" spans="1:4" s="5" customFormat="1" ht="60" customHeight="1" x14ac:dyDescent="0.2">
      <c r="A481" s="5" t="str">
        <f t="shared" si="7"/>
        <v>Misc</v>
      </c>
      <c r="B481" s="7"/>
      <c r="C481" s="7"/>
      <c r="D481" s="7"/>
    </row>
    <row r="482" spans="1:4" s="5" customFormat="1" ht="60" customHeight="1" x14ac:dyDescent="0.2">
      <c r="A482" s="5" t="str">
        <f t="shared" si="7"/>
        <v>Misc</v>
      </c>
      <c r="B482" s="7"/>
      <c r="C482" s="7"/>
      <c r="D482" s="7"/>
    </row>
    <row r="483" spans="1:4" s="5" customFormat="1" ht="60" customHeight="1" x14ac:dyDescent="0.2">
      <c r="A483" s="5" t="str">
        <f t="shared" si="7"/>
        <v>Misc</v>
      </c>
      <c r="B483" s="7"/>
      <c r="C483" s="7"/>
      <c r="D483" s="7"/>
    </row>
    <row r="484" spans="1:4" s="5" customFormat="1" ht="60" customHeight="1" x14ac:dyDescent="0.2">
      <c r="A484" s="5" t="str">
        <f t="shared" si="7"/>
        <v>Misc</v>
      </c>
      <c r="B484" s="7"/>
      <c r="C484" s="7"/>
      <c r="D484" s="7"/>
    </row>
    <row r="485" spans="1:4" s="5" customFormat="1" ht="60" customHeight="1" x14ac:dyDescent="0.2">
      <c r="A485" s="5" t="str">
        <f t="shared" si="7"/>
        <v>Misc</v>
      </c>
      <c r="B485" s="7"/>
      <c r="C485" s="7"/>
      <c r="D485" s="7"/>
    </row>
    <row r="486" spans="1:4" s="5" customFormat="1" ht="60" customHeight="1" x14ac:dyDescent="0.2">
      <c r="A486" s="5" t="str">
        <f t="shared" si="7"/>
        <v>Misc</v>
      </c>
      <c r="B486" s="7"/>
      <c r="C486" s="7"/>
      <c r="D486" s="7"/>
    </row>
    <row r="487" spans="1:4" s="5" customFormat="1" ht="60" customHeight="1" x14ac:dyDescent="0.2">
      <c r="A487" s="5" t="str">
        <f t="shared" si="7"/>
        <v>Misc</v>
      </c>
      <c r="B487" s="7"/>
      <c r="C487" s="7"/>
      <c r="D487" s="7"/>
    </row>
    <row r="488" spans="1:4" s="5" customFormat="1" ht="60" customHeight="1" x14ac:dyDescent="0.2">
      <c r="A488" s="5" t="str">
        <f t="shared" si="7"/>
        <v>Misc</v>
      </c>
      <c r="B488" s="7"/>
      <c r="C488" s="7"/>
      <c r="D488" s="7"/>
    </row>
    <row r="489" spans="1:4" s="5" customFormat="1" ht="60" customHeight="1" x14ac:dyDescent="0.2">
      <c r="A489" s="5" t="str">
        <f t="shared" si="7"/>
        <v>Misc</v>
      </c>
      <c r="B489" s="7"/>
      <c r="C489" s="7"/>
      <c r="D489" s="7"/>
    </row>
    <row r="490" spans="1:4" s="5" customFormat="1" ht="60" customHeight="1" x14ac:dyDescent="0.2">
      <c r="A490" s="5" t="str">
        <f t="shared" si="7"/>
        <v>Misc</v>
      </c>
      <c r="B490" s="7"/>
      <c r="C490" s="7"/>
      <c r="D490" s="7"/>
    </row>
    <row r="491" spans="1:4" s="5" customFormat="1" ht="60" customHeight="1" x14ac:dyDescent="0.2">
      <c r="A491" s="5" t="str">
        <f t="shared" si="7"/>
        <v>Misc</v>
      </c>
      <c r="B491" s="7"/>
      <c r="C491" s="7"/>
      <c r="D491" s="7"/>
    </row>
    <row r="492" spans="1:4" s="5" customFormat="1" ht="60" customHeight="1" x14ac:dyDescent="0.2">
      <c r="A492" s="5" t="str">
        <f t="shared" si="7"/>
        <v>Misc</v>
      </c>
      <c r="B492" s="7"/>
      <c r="C492" s="7"/>
      <c r="D492" s="7"/>
    </row>
    <row r="493" spans="1:4" s="5" customFormat="1" ht="60" customHeight="1" x14ac:dyDescent="0.2">
      <c r="A493" s="5" t="str">
        <f t="shared" si="7"/>
        <v>Misc</v>
      </c>
      <c r="B493" s="7"/>
      <c r="C493" s="7"/>
      <c r="D493" s="7"/>
    </row>
    <row r="494" spans="1:4" s="5" customFormat="1" ht="60" customHeight="1" x14ac:dyDescent="0.2">
      <c r="A494" s="5" t="str">
        <f t="shared" si="7"/>
        <v>Misc</v>
      </c>
      <c r="B494" s="7"/>
      <c r="C494" s="7"/>
      <c r="D494" s="7"/>
    </row>
    <row r="495" spans="1:4" s="5" customFormat="1" ht="60" customHeight="1" x14ac:dyDescent="0.2">
      <c r="A495" s="5" t="str">
        <f t="shared" si="7"/>
        <v>Misc</v>
      </c>
      <c r="B495" s="7"/>
      <c r="C495" s="7"/>
      <c r="D495" s="7"/>
    </row>
    <row r="496" spans="1:4" s="5" customFormat="1" ht="60" customHeight="1" x14ac:dyDescent="0.2">
      <c r="A496" s="5" t="str">
        <f t="shared" si="7"/>
        <v>Misc</v>
      </c>
      <c r="B496" s="7"/>
      <c r="C496" s="7"/>
      <c r="D496" s="7"/>
    </row>
    <row r="497" spans="1:4" s="5" customFormat="1" ht="60" customHeight="1" x14ac:dyDescent="0.2">
      <c r="A497" s="5" t="str">
        <f t="shared" si="7"/>
        <v>Misc</v>
      </c>
      <c r="B497" s="7"/>
      <c r="C497" s="7"/>
      <c r="D497" s="7"/>
    </row>
    <row r="498" spans="1:4" s="5" customFormat="1" ht="60" customHeight="1" x14ac:dyDescent="0.2">
      <c r="A498" s="5" t="str">
        <f t="shared" si="7"/>
        <v>Misc</v>
      </c>
      <c r="B498" s="7"/>
      <c r="C498" s="7"/>
      <c r="D498" s="7"/>
    </row>
    <row r="499" spans="1:4" s="5" customFormat="1" ht="60" customHeight="1" x14ac:dyDescent="0.2">
      <c r="A499" s="5" t="str">
        <f t="shared" si="7"/>
        <v>Misc</v>
      </c>
      <c r="B499" s="7"/>
      <c r="C499" s="7"/>
      <c r="D499" s="7"/>
    </row>
    <row r="500" spans="1:4" s="5" customFormat="1" ht="60" customHeight="1" x14ac:dyDescent="0.2">
      <c r="A500" s="5" t="str">
        <f t="shared" si="7"/>
        <v>Misc</v>
      </c>
      <c r="B500" s="7"/>
      <c r="C500" s="7"/>
      <c r="D500" s="7"/>
    </row>
    <row r="501" spans="1:4" s="5" customFormat="1" ht="60" customHeight="1" x14ac:dyDescent="0.2">
      <c r="A501" s="5" t="str">
        <f t="shared" si="7"/>
        <v>Misc</v>
      </c>
      <c r="B501" s="7"/>
      <c r="C501" s="7"/>
      <c r="D501" s="7"/>
    </row>
    <row r="502" spans="1:4" s="5" customFormat="1" ht="60" customHeight="1" x14ac:dyDescent="0.2">
      <c r="A502" s="5" t="str">
        <f t="shared" si="7"/>
        <v>Misc</v>
      </c>
      <c r="B502" s="7"/>
      <c r="C502" s="7"/>
      <c r="D502" s="7"/>
    </row>
    <row r="503" spans="1:4" s="5" customFormat="1" ht="60" customHeight="1" x14ac:dyDescent="0.2">
      <c r="A503" s="5" t="str">
        <f t="shared" si="7"/>
        <v>Misc</v>
      </c>
      <c r="B503" s="7"/>
      <c r="C503" s="7"/>
      <c r="D503" s="7"/>
    </row>
    <row r="504" spans="1:4" s="5" customFormat="1" ht="60" customHeight="1" x14ac:dyDescent="0.2">
      <c r="A504" s="5" t="str">
        <f t="shared" si="7"/>
        <v>Misc</v>
      </c>
      <c r="B504" s="7"/>
      <c r="C504" s="7"/>
      <c r="D504" s="7"/>
    </row>
    <row r="505" spans="1:4" s="5" customFormat="1" ht="60" customHeight="1" x14ac:dyDescent="0.2">
      <c r="A505" s="5" t="str">
        <f t="shared" si="7"/>
        <v>Misc</v>
      </c>
      <c r="B505" s="7"/>
      <c r="C505" s="7"/>
      <c r="D505" s="7"/>
    </row>
    <row r="506" spans="1:4" s="5" customFormat="1" ht="60" customHeight="1" x14ac:dyDescent="0.2">
      <c r="A506" s="5" t="str">
        <f t="shared" si="7"/>
        <v>Misc</v>
      </c>
      <c r="B506" s="7"/>
      <c r="C506" s="7"/>
      <c r="D506" s="7"/>
    </row>
    <row r="507" spans="1:4" s="5" customFormat="1" ht="60" customHeight="1" x14ac:dyDescent="0.2">
      <c r="A507" s="5" t="str">
        <f t="shared" si="7"/>
        <v>Misc</v>
      </c>
      <c r="B507" s="7"/>
      <c r="C507" s="7"/>
      <c r="D507" s="7"/>
    </row>
    <row r="508" spans="1:4" s="5" customFormat="1" ht="60" customHeight="1" x14ac:dyDescent="0.2">
      <c r="A508" s="5" t="str">
        <f t="shared" si="7"/>
        <v>Misc</v>
      </c>
      <c r="B508" s="7"/>
      <c r="C508" s="7"/>
      <c r="D508" s="7"/>
    </row>
    <row r="509" spans="1:4" s="5" customFormat="1" ht="60" customHeight="1" x14ac:dyDescent="0.2">
      <c r="A509" s="5" t="str">
        <f t="shared" si="7"/>
        <v>Misc</v>
      </c>
      <c r="B509" s="7"/>
      <c r="C509" s="7"/>
      <c r="D509" s="7"/>
    </row>
    <row r="510" spans="1:4" s="5" customFormat="1" ht="60" customHeight="1" x14ac:dyDescent="0.2">
      <c r="A510" s="5" t="str">
        <f t="shared" si="7"/>
        <v>Misc</v>
      </c>
      <c r="B510" s="7"/>
      <c r="C510" s="7"/>
      <c r="D510" s="7"/>
    </row>
    <row r="511" spans="1:4" s="5" customFormat="1" ht="60" customHeight="1" x14ac:dyDescent="0.2">
      <c r="A511" s="5" t="str">
        <f t="shared" si="7"/>
        <v>Misc</v>
      </c>
      <c r="B511" s="7"/>
      <c r="C511" s="7"/>
      <c r="D511" s="7"/>
    </row>
    <row r="512" spans="1:4" s="5" customFormat="1" ht="60" customHeight="1" x14ac:dyDescent="0.2">
      <c r="A512" s="5" t="str">
        <f t="shared" si="7"/>
        <v>Misc</v>
      </c>
      <c r="B512" s="7"/>
      <c r="C512" s="7"/>
      <c r="D512" s="7"/>
    </row>
    <row r="513" spans="1:4" s="5" customFormat="1" ht="60" customHeight="1" x14ac:dyDescent="0.2">
      <c r="A513" s="5" t="str">
        <f t="shared" si="7"/>
        <v>Misc</v>
      </c>
      <c r="B513" s="7"/>
      <c r="C513" s="7"/>
      <c r="D513" s="7"/>
    </row>
    <row r="514" spans="1:4" s="5" customFormat="1" ht="60" customHeight="1" x14ac:dyDescent="0.2">
      <c r="A514" s="5" t="str">
        <f t="shared" si="7"/>
        <v>Misc</v>
      </c>
      <c r="B514" s="7"/>
      <c r="C514" s="7"/>
      <c r="D514" s="7"/>
    </row>
    <row r="515" spans="1:4" s="5" customFormat="1" ht="60" customHeight="1" x14ac:dyDescent="0.2">
      <c r="A515" s="5" t="str">
        <f t="shared" ref="A515:A578" si="8">A514</f>
        <v>Misc</v>
      </c>
      <c r="B515" s="7"/>
      <c r="C515" s="7"/>
      <c r="D515" s="7"/>
    </row>
    <row r="516" spans="1:4" s="5" customFormat="1" ht="60" customHeight="1" x14ac:dyDescent="0.2">
      <c r="A516" s="5" t="str">
        <f t="shared" si="8"/>
        <v>Misc</v>
      </c>
      <c r="B516" s="7"/>
      <c r="C516" s="7"/>
      <c r="D516" s="7"/>
    </row>
    <row r="517" spans="1:4" s="5" customFormat="1" ht="60" customHeight="1" x14ac:dyDescent="0.2">
      <c r="A517" s="5" t="str">
        <f t="shared" si="8"/>
        <v>Misc</v>
      </c>
      <c r="B517" s="7"/>
      <c r="C517" s="7"/>
      <c r="D517" s="7"/>
    </row>
    <row r="518" spans="1:4" s="5" customFormat="1" ht="60" customHeight="1" x14ac:dyDescent="0.2">
      <c r="A518" s="5" t="str">
        <f t="shared" si="8"/>
        <v>Misc</v>
      </c>
      <c r="B518" s="7"/>
      <c r="C518" s="7"/>
      <c r="D518" s="7"/>
    </row>
    <row r="519" spans="1:4" s="5" customFormat="1" ht="60" customHeight="1" x14ac:dyDescent="0.2">
      <c r="A519" s="5" t="str">
        <f t="shared" si="8"/>
        <v>Misc</v>
      </c>
      <c r="B519" s="7"/>
      <c r="C519" s="7"/>
      <c r="D519" s="7"/>
    </row>
    <row r="520" spans="1:4" s="5" customFormat="1" ht="60" customHeight="1" x14ac:dyDescent="0.2">
      <c r="A520" s="5" t="str">
        <f t="shared" si="8"/>
        <v>Misc</v>
      </c>
      <c r="B520" s="7"/>
      <c r="C520" s="7"/>
      <c r="D520" s="7"/>
    </row>
    <row r="521" spans="1:4" s="5" customFormat="1" ht="60" customHeight="1" x14ac:dyDescent="0.2">
      <c r="A521" s="5" t="str">
        <f t="shared" si="8"/>
        <v>Misc</v>
      </c>
      <c r="B521" s="7"/>
      <c r="C521" s="7"/>
      <c r="D521" s="7"/>
    </row>
    <row r="522" spans="1:4" s="5" customFormat="1" ht="60" customHeight="1" x14ac:dyDescent="0.2">
      <c r="A522" s="5" t="str">
        <f t="shared" si="8"/>
        <v>Misc</v>
      </c>
      <c r="B522" s="7"/>
      <c r="C522" s="7"/>
      <c r="D522" s="7"/>
    </row>
    <row r="523" spans="1:4" s="5" customFormat="1" ht="60" customHeight="1" x14ac:dyDescent="0.2">
      <c r="A523" s="5" t="str">
        <f t="shared" si="8"/>
        <v>Misc</v>
      </c>
      <c r="B523" s="7"/>
      <c r="C523" s="7"/>
      <c r="D523" s="7"/>
    </row>
    <row r="524" spans="1:4" s="5" customFormat="1" ht="60" customHeight="1" x14ac:dyDescent="0.2">
      <c r="A524" s="5" t="str">
        <f t="shared" si="8"/>
        <v>Misc</v>
      </c>
      <c r="B524" s="7"/>
      <c r="C524" s="7"/>
      <c r="D524" s="7"/>
    </row>
    <row r="525" spans="1:4" s="5" customFormat="1" ht="60" customHeight="1" x14ac:dyDescent="0.2">
      <c r="A525" s="5" t="str">
        <f t="shared" si="8"/>
        <v>Misc</v>
      </c>
      <c r="B525" s="7"/>
      <c r="C525" s="7"/>
      <c r="D525" s="7"/>
    </row>
    <row r="526" spans="1:4" s="5" customFormat="1" ht="60" customHeight="1" x14ac:dyDescent="0.2">
      <c r="A526" s="5" t="str">
        <f t="shared" si="8"/>
        <v>Misc</v>
      </c>
      <c r="B526" s="7"/>
      <c r="C526" s="7"/>
      <c r="D526" s="7"/>
    </row>
    <row r="527" spans="1:4" s="5" customFormat="1" ht="60" customHeight="1" x14ac:dyDescent="0.2">
      <c r="A527" s="5" t="str">
        <f t="shared" si="8"/>
        <v>Misc</v>
      </c>
      <c r="B527" s="7"/>
      <c r="C527" s="7"/>
      <c r="D527" s="7"/>
    </row>
    <row r="528" spans="1:4" s="5" customFormat="1" ht="60" customHeight="1" x14ac:dyDescent="0.2">
      <c r="A528" s="5" t="str">
        <f t="shared" si="8"/>
        <v>Misc</v>
      </c>
      <c r="B528" s="7"/>
      <c r="C528" s="7"/>
      <c r="D528" s="7"/>
    </row>
    <row r="529" spans="1:4" s="5" customFormat="1" ht="60" customHeight="1" x14ac:dyDescent="0.2">
      <c r="A529" s="5" t="str">
        <f t="shared" si="8"/>
        <v>Misc</v>
      </c>
      <c r="B529" s="7"/>
      <c r="C529" s="7"/>
      <c r="D529" s="7"/>
    </row>
    <row r="530" spans="1:4" s="5" customFormat="1" ht="60" customHeight="1" x14ac:dyDescent="0.2">
      <c r="A530" s="5" t="str">
        <f t="shared" si="8"/>
        <v>Misc</v>
      </c>
      <c r="B530" s="7"/>
      <c r="C530" s="7"/>
      <c r="D530" s="7"/>
    </row>
    <row r="531" spans="1:4" s="5" customFormat="1" ht="60" customHeight="1" x14ac:dyDescent="0.2">
      <c r="A531" s="5" t="str">
        <f t="shared" si="8"/>
        <v>Misc</v>
      </c>
      <c r="B531" s="7"/>
      <c r="C531" s="7"/>
      <c r="D531" s="7"/>
    </row>
    <row r="532" spans="1:4" s="5" customFormat="1" ht="60" customHeight="1" x14ac:dyDescent="0.2">
      <c r="A532" s="5" t="str">
        <f t="shared" si="8"/>
        <v>Misc</v>
      </c>
      <c r="B532" s="7"/>
      <c r="C532" s="7"/>
      <c r="D532" s="7"/>
    </row>
    <row r="533" spans="1:4" s="5" customFormat="1" ht="60" customHeight="1" x14ac:dyDescent="0.2">
      <c r="A533" s="5" t="str">
        <f t="shared" si="8"/>
        <v>Misc</v>
      </c>
      <c r="B533" s="7"/>
      <c r="C533" s="7"/>
      <c r="D533" s="7"/>
    </row>
    <row r="534" spans="1:4" s="5" customFormat="1" ht="60" customHeight="1" x14ac:dyDescent="0.2">
      <c r="A534" s="5" t="str">
        <f t="shared" si="8"/>
        <v>Misc</v>
      </c>
      <c r="B534" s="7"/>
      <c r="C534" s="7"/>
      <c r="D534" s="7"/>
    </row>
    <row r="535" spans="1:4" s="5" customFormat="1" ht="60" customHeight="1" x14ac:dyDescent="0.2">
      <c r="A535" s="5" t="str">
        <f t="shared" si="8"/>
        <v>Misc</v>
      </c>
      <c r="B535" s="7"/>
      <c r="C535" s="7"/>
      <c r="D535" s="7"/>
    </row>
    <row r="536" spans="1:4" s="5" customFormat="1" ht="60" customHeight="1" x14ac:dyDescent="0.2">
      <c r="A536" s="5" t="str">
        <f t="shared" si="8"/>
        <v>Misc</v>
      </c>
      <c r="B536" s="7"/>
      <c r="C536" s="7"/>
      <c r="D536" s="7"/>
    </row>
    <row r="537" spans="1:4" s="5" customFormat="1" ht="60" customHeight="1" x14ac:dyDescent="0.2">
      <c r="A537" s="5" t="str">
        <f t="shared" si="8"/>
        <v>Misc</v>
      </c>
      <c r="B537" s="7"/>
      <c r="C537" s="7"/>
      <c r="D537" s="7"/>
    </row>
    <row r="538" spans="1:4" s="5" customFormat="1" ht="60" customHeight="1" x14ac:dyDescent="0.2">
      <c r="A538" s="5" t="str">
        <f t="shared" si="8"/>
        <v>Misc</v>
      </c>
      <c r="B538" s="7"/>
      <c r="C538" s="7"/>
      <c r="D538" s="7"/>
    </row>
    <row r="539" spans="1:4" s="5" customFormat="1" ht="60" customHeight="1" x14ac:dyDescent="0.2">
      <c r="A539" s="5" t="str">
        <f t="shared" si="8"/>
        <v>Misc</v>
      </c>
      <c r="B539" s="7"/>
      <c r="C539" s="7"/>
      <c r="D539" s="7"/>
    </row>
    <row r="540" spans="1:4" s="5" customFormat="1" ht="60" customHeight="1" x14ac:dyDescent="0.2">
      <c r="A540" s="5" t="str">
        <f t="shared" si="8"/>
        <v>Misc</v>
      </c>
      <c r="B540" s="7"/>
      <c r="C540" s="7"/>
      <c r="D540" s="7"/>
    </row>
    <row r="541" spans="1:4" s="5" customFormat="1" ht="60" customHeight="1" x14ac:dyDescent="0.2">
      <c r="A541" s="5" t="str">
        <f t="shared" si="8"/>
        <v>Misc</v>
      </c>
      <c r="B541" s="7"/>
      <c r="C541" s="7"/>
      <c r="D541" s="7"/>
    </row>
    <row r="542" spans="1:4" s="5" customFormat="1" ht="60" customHeight="1" x14ac:dyDescent="0.2">
      <c r="A542" s="5" t="str">
        <f t="shared" si="8"/>
        <v>Misc</v>
      </c>
      <c r="B542" s="7"/>
      <c r="C542" s="7"/>
      <c r="D542" s="7"/>
    </row>
    <row r="543" spans="1:4" s="5" customFormat="1" ht="60" customHeight="1" x14ac:dyDescent="0.2">
      <c r="A543" s="5" t="str">
        <f t="shared" si="8"/>
        <v>Misc</v>
      </c>
      <c r="B543" s="7"/>
      <c r="C543" s="7"/>
      <c r="D543" s="7"/>
    </row>
    <row r="544" spans="1:4" s="5" customFormat="1" ht="60" customHeight="1" x14ac:dyDescent="0.2">
      <c r="A544" s="5" t="str">
        <f t="shared" si="8"/>
        <v>Misc</v>
      </c>
      <c r="B544" s="7"/>
      <c r="C544" s="7"/>
      <c r="D544" s="7"/>
    </row>
    <row r="545" spans="1:4" s="5" customFormat="1" ht="60" customHeight="1" x14ac:dyDescent="0.2">
      <c r="A545" s="5" t="str">
        <f t="shared" si="8"/>
        <v>Misc</v>
      </c>
      <c r="B545" s="7"/>
      <c r="C545" s="7"/>
      <c r="D545" s="7"/>
    </row>
    <row r="546" spans="1:4" s="5" customFormat="1" ht="60" customHeight="1" x14ac:dyDescent="0.2">
      <c r="A546" s="5" t="str">
        <f t="shared" si="8"/>
        <v>Misc</v>
      </c>
      <c r="B546" s="7"/>
      <c r="C546" s="7"/>
      <c r="D546" s="7"/>
    </row>
    <row r="547" spans="1:4" s="5" customFormat="1" ht="60" customHeight="1" x14ac:dyDescent="0.2">
      <c r="A547" s="5" t="str">
        <f t="shared" si="8"/>
        <v>Misc</v>
      </c>
      <c r="B547" s="7"/>
      <c r="C547" s="7"/>
      <c r="D547" s="7"/>
    </row>
    <row r="548" spans="1:4" s="5" customFormat="1" ht="60" customHeight="1" x14ac:dyDescent="0.2">
      <c r="A548" s="5" t="str">
        <f t="shared" si="8"/>
        <v>Misc</v>
      </c>
      <c r="B548" s="7"/>
      <c r="C548" s="7"/>
      <c r="D548" s="7"/>
    </row>
    <row r="549" spans="1:4" s="5" customFormat="1" ht="60" customHeight="1" x14ac:dyDescent="0.2">
      <c r="A549" s="5" t="str">
        <f t="shared" si="8"/>
        <v>Misc</v>
      </c>
      <c r="B549" s="7"/>
      <c r="C549" s="7"/>
      <c r="D549" s="7"/>
    </row>
    <row r="550" spans="1:4" s="5" customFormat="1" ht="60" customHeight="1" x14ac:dyDescent="0.2">
      <c r="A550" s="5" t="str">
        <f t="shared" si="8"/>
        <v>Misc</v>
      </c>
      <c r="B550" s="7"/>
      <c r="C550" s="7"/>
      <c r="D550" s="7"/>
    </row>
    <row r="551" spans="1:4" s="5" customFormat="1" ht="60" customHeight="1" x14ac:dyDescent="0.2">
      <c r="A551" s="5" t="str">
        <f t="shared" si="8"/>
        <v>Misc</v>
      </c>
      <c r="B551" s="7"/>
      <c r="C551" s="7"/>
      <c r="D551" s="7"/>
    </row>
    <row r="552" spans="1:4" s="5" customFormat="1" ht="60" customHeight="1" x14ac:dyDescent="0.2">
      <c r="A552" s="5" t="str">
        <f t="shared" si="8"/>
        <v>Misc</v>
      </c>
      <c r="B552" s="7"/>
      <c r="C552" s="7"/>
      <c r="D552" s="7"/>
    </row>
    <row r="553" spans="1:4" s="5" customFormat="1" ht="60" customHeight="1" x14ac:dyDescent="0.2">
      <c r="A553" s="5" t="str">
        <f t="shared" si="8"/>
        <v>Misc</v>
      </c>
      <c r="B553" s="7"/>
      <c r="C553" s="7"/>
      <c r="D553" s="7"/>
    </row>
    <row r="554" spans="1:4" s="5" customFormat="1" ht="60" customHeight="1" x14ac:dyDescent="0.2">
      <c r="A554" s="5" t="str">
        <f t="shared" si="8"/>
        <v>Misc</v>
      </c>
      <c r="B554" s="7"/>
      <c r="C554" s="7"/>
      <c r="D554" s="7"/>
    </row>
    <row r="555" spans="1:4" s="5" customFormat="1" ht="60" customHeight="1" x14ac:dyDescent="0.2">
      <c r="A555" s="5" t="str">
        <f t="shared" si="8"/>
        <v>Misc</v>
      </c>
      <c r="B555" s="7"/>
      <c r="C555" s="7"/>
      <c r="D555" s="7"/>
    </row>
    <row r="556" spans="1:4" s="5" customFormat="1" ht="60" customHeight="1" x14ac:dyDescent="0.2">
      <c r="A556" s="5" t="str">
        <f t="shared" si="8"/>
        <v>Misc</v>
      </c>
      <c r="B556" s="7"/>
      <c r="C556" s="7"/>
      <c r="D556" s="7"/>
    </row>
    <row r="557" spans="1:4" s="5" customFormat="1" ht="60" customHeight="1" x14ac:dyDescent="0.2">
      <c r="A557" s="5" t="str">
        <f t="shared" si="8"/>
        <v>Misc</v>
      </c>
      <c r="B557" s="7"/>
      <c r="C557" s="7"/>
      <c r="D557" s="7"/>
    </row>
    <row r="558" spans="1:4" s="5" customFormat="1" ht="60" customHeight="1" x14ac:dyDescent="0.2">
      <c r="A558" s="5" t="str">
        <f t="shared" si="8"/>
        <v>Misc</v>
      </c>
      <c r="B558" s="7"/>
      <c r="C558" s="7"/>
      <c r="D558" s="7"/>
    </row>
    <row r="559" spans="1:4" s="5" customFormat="1" ht="60" customHeight="1" x14ac:dyDescent="0.2">
      <c r="A559" s="5" t="str">
        <f t="shared" si="8"/>
        <v>Misc</v>
      </c>
      <c r="B559" s="7"/>
      <c r="C559" s="7"/>
      <c r="D559" s="7"/>
    </row>
    <row r="560" spans="1:4" s="5" customFormat="1" ht="60" customHeight="1" x14ac:dyDescent="0.2">
      <c r="A560" s="5" t="str">
        <f t="shared" si="8"/>
        <v>Misc</v>
      </c>
      <c r="B560" s="7"/>
      <c r="C560" s="7"/>
      <c r="D560" s="7"/>
    </row>
    <row r="561" spans="1:4" s="5" customFormat="1" ht="60" customHeight="1" x14ac:dyDescent="0.2">
      <c r="A561" s="5" t="str">
        <f t="shared" si="8"/>
        <v>Misc</v>
      </c>
      <c r="B561" s="7"/>
      <c r="C561" s="7"/>
      <c r="D561" s="7"/>
    </row>
    <row r="562" spans="1:4" s="5" customFormat="1" ht="60" customHeight="1" x14ac:dyDescent="0.2">
      <c r="A562" s="5" t="str">
        <f t="shared" si="8"/>
        <v>Misc</v>
      </c>
      <c r="B562" s="7"/>
      <c r="C562" s="7"/>
      <c r="D562" s="7"/>
    </row>
    <row r="563" spans="1:4" s="5" customFormat="1" ht="60" customHeight="1" x14ac:dyDescent="0.2">
      <c r="A563" s="5" t="str">
        <f t="shared" si="8"/>
        <v>Misc</v>
      </c>
      <c r="B563" s="7"/>
      <c r="C563" s="7"/>
      <c r="D563" s="7"/>
    </row>
    <row r="564" spans="1:4" s="5" customFormat="1" ht="60" customHeight="1" x14ac:dyDescent="0.2">
      <c r="A564" s="5" t="str">
        <f t="shared" si="8"/>
        <v>Misc</v>
      </c>
      <c r="B564" s="7"/>
      <c r="C564" s="7"/>
      <c r="D564" s="7"/>
    </row>
    <row r="565" spans="1:4" s="5" customFormat="1" ht="60" customHeight="1" x14ac:dyDescent="0.2">
      <c r="A565" s="5" t="str">
        <f t="shared" si="8"/>
        <v>Misc</v>
      </c>
      <c r="B565" s="7"/>
      <c r="C565" s="7"/>
      <c r="D565" s="7"/>
    </row>
    <row r="566" spans="1:4" s="5" customFormat="1" ht="60" customHeight="1" x14ac:dyDescent="0.2">
      <c r="A566" s="5" t="str">
        <f t="shared" si="8"/>
        <v>Misc</v>
      </c>
      <c r="B566" s="7"/>
      <c r="C566" s="7"/>
      <c r="D566" s="7"/>
    </row>
    <row r="567" spans="1:4" s="5" customFormat="1" ht="60" customHeight="1" x14ac:dyDescent="0.2">
      <c r="A567" s="5" t="str">
        <f t="shared" si="8"/>
        <v>Misc</v>
      </c>
      <c r="B567" s="7"/>
      <c r="C567" s="7"/>
      <c r="D567" s="7"/>
    </row>
    <row r="568" spans="1:4" s="5" customFormat="1" ht="60" customHeight="1" x14ac:dyDescent="0.2">
      <c r="A568" s="5" t="str">
        <f t="shared" si="8"/>
        <v>Misc</v>
      </c>
      <c r="B568" s="7"/>
      <c r="C568" s="7"/>
      <c r="D568" s="7"/>
    </row>
    <row r="569" spans="1:4" s="5" customFormat="1" ht="60" customHeight="1" x14ac:dyDescent="0.2">
      <c r="A569" s="5" t="str">
        <f t="shared" si="8"/>
        <v>Misc</v>
      </c>
      <c r="B569" s="7"/>
      <c r="C569" s="7"/>
      <c r="D569" s="7"/>
    </row>
    <row r="570" spans="1:4" s="5" customFormat="1" ht="60" customHeight="1" x14ac:dyDescent="0.2">
      <c r="A570" s="5" t="str">
        <f t="shared" si="8"/>
        <v>Misc</v>
      </c>
      <c r="B570" s="7"/>
      <c r="C570" s="7"/>
      <c r="D570" s="7"/>
    </row>
    <row r="571" spans="1:4" s="5" customFormat="1" ht="60" customHeight="1" x14ac:dyDescent="0.2">
      <c r="A571" s="5" t="str">
        <f t="shared" si="8"/>
        <v>Misc</v>
      </c>
      <c r="B571" s="7"/>
      <c r="C571" s="7"/>
      <c r="D571" s="7"/>
    </row>
    <row r="572" spans="1:4" s="5" customFormat="1" ht="60" customHeight="1" x14ac:dyDescent="0.2">
      <c r="A572" s="5" t="str">
        <f t="shared" si="8"/>
        <v>Misc</v>
      </c>
      <c r="B572" s="7"/>
      <c r="C572" s="7"/>
      <c r="D572" s="7"/>
    </row>
    <row r="573" spans="1:4" s="5" customFormat="1" ht="60" customHeight="1" x14ac:dyDescent="0.2">
      <c r="A573" s="5" t="str">
        <f t="shared" si="8"/>
        <v>Misc</v>
      </c>
      <c r="B573" s="7"/>
      <c r="C573" s="7"/>
      <c r="D573" s="7"/>
    </row>
    <row r="574" spans="1:4" s="5" customFormat="1" ht="60" customHeight="1" x14ac:dyDescent="0.2">
      <c r="A574" s="5" t="str">
        <f t="shared" si="8"/>
        <v>Misc</v>
      </c>
      <c r="B574" s="7"/>
      <c r="C574" s="7"/>
      <c r="D574" s="7"/>
    </row>
    <row r="575" spans="1:4" s="5" customFormat="1" ht="60" customHeight="1" x14ac:dyDescent="0.2">
      <c r="A575" s="5" t="str">
        <f t="shared" si="8"/>
        <v>Misc</v>
      </c>
      <c r="B575" s="7"/>
      <c r="C575" s="7"/>
      <c r="D575" s="7"/>
    </row>
    <row r="576" spans="1:4" s="5" customFormat="1" ht="60" customHeight="1" x14ac:dyDescent="0.2">
      <c r="A576" s="5" t="str">
        <f t="shared" si="8"/>
        <v>Misc</v>
      </c>
      <c r="B576" s="7"/>
      <c r="C576" s="7"/>
      <c r="D576" s="7"/>
    </row>
    <row r="577" spans="1:4" s="5" customFormat="1" ht="60" customHeight="1" x14ac:dyDescent="0.2">
      <c r="A577" s="5" t="str">
        <f t="shared" si="8"/>
        <v>Misc</v>
      </c>
      <c r="B577" s="7"/>
      <c r="C577" s="7"/>
      <c r="D577" s="7"/>
    </row>
    <row r="578" spans="1:4" s="5" customFormat="1" ht="60" customHeight="1" x14ac:dyDescent="0.2">
      <c r="A578" s="5" t="str">
        <f t="shared" si="8"/>
        <v>Misc</v>
      </c>
      <c r="B578" s="7"/>
      <c r="C578" s="7"/>
      <c r="D578" s="7"/>
    </row>
    <row r="579" spans="1:4" s="5" customFormat="1" ht="60" customHeight="1" x14ac:dyDescent="0.2">
      <c r="A579" s="5" t="str">
        <f t="shared" ref="A579:A642" si="9">A578</f>
        <v>Misc</v>
      </c>
      <c r="B579" s="7"/>
      <c r="C579" s="7"/>
      <c r="D579" s="7"/>
    </row>
    <row r="580" spans="1:4" s="5" customFormat="1" ht="60" customHeight="1" x14ac:dyDescent="0.2">
      <c r="A580" s="5" t="str">
        <f t="shared" si="9"/>
        <v>Misc</v>
      </c>
      <c r="B580" s="7"/>
      <c r="C580" s="7"/>
      <c r="D580" s="7"/>
    </row>
    <row r="581" spans="1:4" s="5" customFormat="1" ht="60" customHeight="1" x14ac:dyDescent="0.2">
      <c r="A581" s="5" t="str">
        <f t="shared" si="9"/>
        <v>Misc</v>
      </c>
      <c r="B581" s="7"/>
      <c r="C581" s="7"/>
      <c r="D581" s="7"/>
    </row>
    <row r="582" spans="1:4" s="5" customFormat="1" ht="60" customHeight="1" x14ac:dyDescent="0.2">
      <c r="A582" s="5" t="str">
        <f t="shared" si="9"/>
        <v>Misc</v>
      </c>
      <c r="B582" s="7"/>
      <c r="C582" s="7"/>
      <c r="D582" s="7"/>
    </row>
    <row r="583" spans="1:4" s="5" customFormat="1" ht="60" customHeight="1" x14ac:dyDescent="0.2">
      <c r="A583" s="5" t="str">
        <f t="shared" si="9"/>
        <v>Misc</v>
      </c>
      <c r="B583" s="7"/>
      <c r="C583" s="7"/>
      <c r="D583" s="7"/>
    </row>
    <row r="584" spans="1:4" s="5" customFormat="1" ht="60" customHeight="1" x14ac:dyDescent="0.2">
      <c r="A584" s="5" t="str">
        <f t="shared" si="9"/>
        <v>Misc</v>
      </c>
      <c r="B584" s="7"/>
      <c r="C584" s="7"/>
      <c r="D584" s="7"/>
    </row>
    <row r="585" spans="1:4" s="5" customFormat="1" ht="60" customHeight="1" x14ac:dyDescent="0.2">
      <c r="A585" s="5" t="str">
        <f t="shared" si="9"/>
        <v>Misc</v>
      </c>
      <c r="B585" s="7"/>
      <c r="C585" s="7"/>
      <c r="D585" s="7"/>
    </row>
    <row r="586" spans="1:4" s="5" customFormat="1" ht="60" customHeight="1" x14ac:dyDescent="0.2">
      <c r="A586" s="5" t="str">
        <f t="shared" si="9"/>
        <v>Misc</v>
      </c>
      <c r="B586" s="7"/>
      <c r="C586" s="7"/>
      <c r="D586" s="7"/>
    </row>
    <row r="587" spans="1:4" s="5" customFormat="1" ht="60" customHeight="1" x14ac:dyDescent="0.2">
      <c r="A587" s="5" t="str">
        <f t="shared" si="9"/>
        <v>Misc</v>
      </c>
      <c r="B587" s="7"/>
      <c r="C587" s="7"/>
      <c r="D587" s="7"/>
    </row>
    <row r="588" spans="1:4" s="5" customFormat="1" ht="60" customHeight="1" x14ac:dyDescent="0.2">
      <c r="A588" s="5" t="str">
        <f t="shared" si="9"/>
        <v>Misc</v>
      </c>
      <c r="B588" s="7"/>
      <c r="C588" s="7"/>
      <c r="D588" s="7"/>
    </row>
    <row r="589" spans="1:4" s="5" customFormat="1" ht="60" customHeight="1" x14ac:dyDescent="0.2">
      <c r="A589" s="5" t="str">
        <f t="shared" si="9"/>
        <v>Misc</v>
      </c>
      <c r="B589" s="7"/>
      <c r="C589" s="7"/>
      <c r="D589" s="7"/>
    </row>
    <row r="590" spans="1:4" s="5" customFormat="1" ht="60" customHeight="1" x14ac:dyDescent="0.2">
      <c r="A590" s="5" t="str">
        <f t="shared" si="9"/>
        <v>Misc</v>
      </c>
      <c r="B590" s="7"/>
      <c r="C590" s="7"/>
      <c r="D590" s="7"/>
    </row>
    <row r="591" spans="1:4" s="5" customFormat="1" ht="60" customHeight="1" x14ac:dyDescent="0.2">
      <c r="A591" s="5" t="str">
        <f t="shared" si="9"/>
        <v>Misc</v>
      </c>
      <c r="B591" s="7"/>
      <c r="C591" s="7"/>
      <c r="D591" s="7"/>
    </row>
    <row r="592" spans="1:4" s="5" customFormat="1" ht="60" customHeight="1" x14ac:dyDescent="0.2">
      <c r="A592" s="5" t="str">
        <f t="shared" si="9"/>
        <v>Misc</v>
      </c>
      <c r="B592" s="7"/>
      <c r="C592" s="7"/>
      <c r="D592" s="7"/>
    </row>
    <row r="593" spans="1:4" s="5" customFormat="1" ht="60" customHeight="1" x14ac:dyDescent="0.2">
      <c r="A593" s="5" t="str">
        <f t="shared" si="9"/>
        <v>Misc</v>
      </c>
      <c r="B593" s="7"/>
      <c r="C593" s="7"/>
      <c r="D593" s="7"/>
    </row>
    <row r="594" spans="1:4" s="5" customFormat="1" ht="60" customHeight="1" x14ac:dyDescent="0.2">
      <c r="A594" s="5" t="str">
        <f t="shared" si="9"/>
        <v>Misc</v>
      </c>
      <c r="B594" s="7"/>
      <c r="C594" s="7"/>
      <c r="D594" s="7"/>
    </row>
    <row r="595" spans="1:4" s="5" customFormat="1" ht="60" customHeight="1" x14ac:dyDescent="0.2">
      <c r="A595" s="5" t="str">
        <f t="shared" si="9"/>
        <v>Misc</v>
      </c>
      <c r="B595" s="7"/>
      <c r="C595" s="7"/>
      <c r="D595" s="7"/>
    </row>
    <row r="596" spans="1:4" s="5" customFormat="1" ht="60" customHeight="1" x14ac:dyDescent="0.2">
      <c r="A596" s="5" t="str">
        <f t="shared" si="9"/>
        <v>Misc</v>
      </c>
      <c r="B596" s="7"/>
      <c r="C596" s="7"/>
      <c r="D596" s="7"/>
    </row>
    <row r="597" spans="1:4" s="5" customFormat="1" ht="60" customHeight="1" x14ac:dyDescent="0.2">
      <c r="A597" s="5" t="str">
        <f t="shared" si="9"/>
        <v>Misc</v>
      </c>
      <c r="B597" s="7"/>
      <c r="C597" s="7"/>
      <c r="D597" s="7"/>
    </row>
    <row r="598" spans="1:4" s="5" customFormat="1" ht="60" customHeight="1" x14ac:dyDescent="0.2">
      <c r="A598" s="5" t="str">
        <f t="shared" si="9"/>
        <v>Misc</v>
      </c>
      <c r="B598" s="7"/>
      <c r="C598" s="7"/>
      <c r="D598" s="7"/>
    </row>
    <row r="599" spans="1:4" s="5" customFormat="1" ht="60" customHeight="1" x14ac:dyDescent="0.2">
      <c r="A599" s="5" t="str">
        <f t="shared" si="9"/>
        <v>Misc</v>
      </c>
      <c r="B599" s="7"/>
      <c r="C599" s="7"/>
      <c r="D599" s="7"/>
    </row>
    <row r="600" spans="1:4" s="5" customFormat="1" ht="60" customHeight="1" x14ac:dyDescent="0.2">
      <c r="A600" s="5" t="str">
        <f t="shared" si="9"/>
        <v>Misc</v>
      </c>
      <c r="B600" s="7"/>
      <c r="C600" s="7"/>
      <c r="D600" s="7"/>
    </row>
    <row r="601" spans="1:4" s="5" customFormat="1" ht="60" customHeight="1" x14ac:dyDescent="0.2">
      <c r="A601" s="5" t="str">
        <f t="shared" si="9"/>
        <v>Misc</v>
      </c>
      <c r="B601" s="7"/>
      <c r="C601" s="7"/>
      <c r="D601" s="7"/>
    </row>
    <row r="602" spans="1:4" s="5" customFormat="1" ht="60" customHeight="1" x14ac:dyDescent="0.2">
      <c r="A602" s="5" t="str">
        <f t="shared" si="9"/>
        <v>Misc</v>
      </c>
      <c r="B602" s="7"/>
      <c r="C602" s="7"/>
      <c r="D602" s="7"/>
    </row>
    <row r="603" spans="1:4" s="5" customFormat="1" ht="60" customHeight="1" x14ac:dyDescent="0.2">
      <c r="A603" s="5" t="str">
        <f t="shared" si="9"/>
        <v>Misc</v>
      </c>
      <c r="B603" s="7"/>
      <c r="C603" s="7"/>
      <c r="D603" s="7"/>
    </row>
    <row r="604" spans="1:4" s="5" customFormat="1" ht="60" customHeight="1" x14ac:dyDescent="0.2">
      <c r="A604" s="5" t="str">
        <f t="shared" si="9"/>
        <v>Misc</v>
      </c>
      <c r="B604" s="7"/>
      <c r="C604" s="7"/>
      <c r="D604" s="7"/>
    </row>
    <row r="605" spans="1:4" s="5" customFormat="1" ht="60" customHeight="1" x14ac:dyDescent="0.2">
      <c r="A605" s="5" t="str">
        <f t="shared" si="9"/>
        <v>Misc</v>
      </c>
      <c r="B605" s="7"/>
      <c r="C605" s="7"/>
      <c r="D605" s="7"/>
    </row>
    <row r="606" spans="1:4" s="5" customFormat="1" ht="60" customHeight="1" x14ac:dyDescent="0.2">
      <c r="A606" s="5" t="str">
        <f t="shared" si="9"/>
        <v>Misc</v>
      </c>
      <c r="B606" s="7"/>
      <c r="C606" s="7"/>
      <c r="D606" s="7"/>
    </row>
    <row r="607" spans="1:4" s="5" customFormat="1" ht="60" customHeight="1" x14ac:dyDescent="0.2">
      <c r="A607" s="5" t="str">
        <f t="shared" si="9"/>
        <v>Misc</v>
      </c>
      <c r="B607" s="7"/>
      <c r="C607" s="7"/>
      <c r="D607" s="7"/>
    </row>
    <row r="608" spans="1:4" s="5" customFormat="1" ht="60" customHeight="1" x14ac:dyDescent="0.2">
      <c r="A608" s="5" t="str">
        <f t="shared" si="9"/>
        <v>Misc</v>
      </c>
      <c r="B608" s="7"/>
      <c r="C608" s="7"/>
      <c r="D608" s="7"/>
    </row>
    <row r="609" spans="1:4" s="5" customFormat="1" ht="60" customHeight="1" x14ac:dyDescent="0.2">
      <c r="A609" s="5" t="str">
        <f t="shared" si="9"/>
        <v>Misc</v>
      </c>
      <c r="B609" s="7"/>
      <c r="C609" s="7"/>
      <c r="D609" s="7"/>
    </row>
    <row r="610" spans="1:4" s="5" customFormat="1" ht="60" customHeight="1" x14ac:dyDescent="0.2">
      <c r="A610" s="5" t="str">
        <f t="shared" si="9"/>
        <v>Misc</v>
      </c>
      <c r="B610" s="7"/>
      <c r="C610" s="7"/>
      <c r="D610" s="7"/>
    </row>
    <row r="611" spans="1:4" s="5" customFormat="1" ht="60" customHeight="1" x14ac:dyDescent="0.2">
      <c r="A611" s="5" t="str">
        <f t="shared" si="9"/>
        <v>Misc</v>
      </c>
      <c r="B611" s="7"/>
      <c r="C611" s="7"/>
      <c r="D611" s="7"/>
    </row>
    <row r="612" spans="1:4" s="5" customFormat="1" ht="60" customHeight="1" x14ac:dyDescent="0.2">
      <c r="A612" s="5" t="str">
        <f t="shared" si="9"/>
        <v>Misc</v>
      </c>
      <c r="B612" s="7"/>
      <c r="C612" s="7"/>
      <c r="D612" s="7"/>
    </row>
    <row r="613" spans="1:4" s="5" customFormat="1" ht="60" customHeight="1" x14ac:dyDescent="0.2">
      <c r="A613" s="5" t="str">
        <f t="shared" si="9"/>
        <v>Misc</v>
      </c>
      <c r="B613" s="7"/>
      <c r="C613" s="7"/>
      <c r="D613" s="7"/>
    </row>
    <row r="614" spans="1:4" s="5" customFormat="1" ht="60" customHeight="1" x14ac:dyDescent="0.2">
      <c r="A614" s="5" t="str">
        <f t="shared" si="9"/>
        <v>Misc</v>
      </c>
      <c r="B614" s="7"/>
      <c r="C614" s="7"/>
      <c r="D614" s="7"/>
    </row>
    <row r="615" spans="1:4" s="5" customFormat="1" ht="60" customHeight="1" x14ac:dyDescent="0.2">
      <c r="A615" s="5" t="str">
        <f t="shared" si="9"/>
        <v>Misc</v>
      </c>
      <c r="B615" s="7"/>
      <c r="C615" s="7"/>
      <c r="D615" s="7"/>
    </row>
    <row r="616" spans="1:4" s="5" customFormat="1" ht="60" customHeight="1" x14ac:dyDescent="0.2">
      <c r="A616" s="5" t="str">
        <f t="shared" si="9"/>
        <v>Misc</v>
      </c>
      <c r="B616" s="7"/>
      <c r="C616" s="7"/>
      <c r="D616" s="7"/>
    </row>
    <row r="617" spans="1:4" s="5" customFormat="1" ht="60" customHeight="1" x14ac:dyDescent="0.2">
      <c r="A617" s="5" t="str">
        <f t="shared" si="9"/>
        <v>Misc</v>
      </c>
      <c r="B617" s="7"/>
      <c r="C617" s="7"/>
      <c r="D617" s="7"/>
    </row>
    <row r="618" spans="1:4" s="5" customFormat="1" ht="60" customHeight="1" x14ac:dyDescent="0.2">
      <c r="A618" s="5" t="str">
        <f t="shared" si="9"/>
        <v>Misc</v>
      </c>
      <c r="B618" s="7"/>
      <c r="C618" s="7"/>
      <c r="D618" s="7"/>
    </row>
    <row r="619" spans="1:4" s="5" customFormat="1" ht="60" customHeight="1" x14ac:dyDescent="0.2">
      <c r="A619" s="5" t="str">
        <f t="shared" si="9"/>
        <v>Misc</v>
      </c>
      <c r="B619" s="7"/>
      <c r="C619" s="7"/>
      <c r="D619" s="7"/>
    </row>
    <row r="620" spans="1:4" s="5" customFormat="1" ht="60" customHeight="1" x14ac:dyDescent="0.2">
      <c r="A620" s="5" t="str">
        <f t="shared" si="9"/>
        <v>Misc</v>
      </c>
      <c r="B620" s="7"/>
      <c r="C620" s="7"/>
      <c r="D620" s="7"/>
    </row>
    <row r="621" spans="1:4" s="5" customFormat="1" ht="60" customHeight="1" x14ac:dyDescent="0.2">
      <c r="A621" s="5" t="str">
        <f t="shared" si="9"/>
        <v>Misc</v>
      </c>
      <c r="B621" s="7"/>
      <c r="C621" s="7"/>
      <c r="D621" s="7"/>
    </row>
    <row r="622" spans="1:4" s="5" customFormat="1" ht="60" customHeight="1" x14ac:dyDescent="0.2">
      <c r="A622" s="5" t="str">
        <f t="shared" si="9"/>
        <v>Misc</v>
      </c>
      <c r="B622" s="7"/>
      <c r="C622" s="7"/>
      <c r="D622" s="7"/>
    </row>
    <row r="623" spans="1:4" s="5" customFormat="1" ht="60" customHeight="1" x14ac:dyDescent="0.2">
      <c r="A623" s="5" t="str">
        <f t="shared" si="9"/>
        <v>Misc</v>
      </c>
      <c r="B623" s="7"/>
      <c r="C623" s="7"/>
      <c r="D623" s="7"/>
    </row>
    <row r="624" spans="1:4" s="5" customFormat="1" ht="60" customHeight="1" x14ac:dyDescent="0.2">
      <c r="A624" s="5" t="str">
        <f t="shared" si="9"/>
        <v>Misc</v>
      </c>
      <c r="B624" s="7"/>
      <c r="C624" s="7"/>
      <c r="D624" s="7"/>
    </row>
    <row r="625" spans="1:4" s="5" customFormat="1" ht="60" customHeight="1" x14ac:dyDescent="0.2">
      <c r="A625" s="5" t="str">
        <f t="shared" si="9"/>
        <v>Misc</v>
      </c>
      <c r="B625" s="7"/>
      <c r="C625" s="7"/>
      <c r="D625" s="7"/>
    </row>
    <row r="626" spans="1:4" s="5" customFormat="1" ht="60" customHeight="1" x14ac:dyDescent="0.2">
      <c r="A626" s="5" t="str">
        <f t="shared" si="9"/>
        <v>Misc</v>
      </c>
      <c r="B626" s="7"/>
      <c r="C626" s="7"/>
      <c r="D626" s="7"/>
    </row>
    <row r="627" spans="1:4" s="5" customFormat="1" ht="60" customHeight="1" x14ac:dyDescent="0.2">
      <c r="A627" s="5" t="str">
        <f t="shared" si="9"/>
        <v>Misc</v>
      </c>
      <c r="B627" s="7"/>
      <c r="C627" s="7"/>
      <c r="D627" s="7"/>
    </row>
    <row r="628" spans="1:4" s="5" customFormat="1" ht="60" customHeight="1" x14ac:dyDescent="0.2">
      <c r="A628" s="5" t="str">
        <f t="shared" si="9"/>
        <v>Misc</v>
      </c>
      <c r="B628" s="7"/>
      <c r="C628" s="7"/>
      <c r="D628" s="7"/>
    </row>
    <row r="629" spans="1:4" s="5" customFormat="1" ht="60" customHeight="1" x14ac:dyDescent="0.2">
      <c r="A629" s="5" t="str">
        <f t="shared" si="9"/>
        <v>Misc</v>
      </c>
      <c r="B629" s="7"/>
      <c r="C629" s="7"/>
      <c r="D629" s="7"/>
    </row>
    <row r="630" spans="1:4" s="5" customFormat="1" ht="60" customHeight="1" x14ac:dyDescent="0.2">
      <c r="A630" s="5" t="str">
        <f t="shared" si="9"/>
        <v>Misc</v>
      </c>
      <c r="B630" s="7"/>
      <c r="C630" s="7"/>
      <c r="D630" s="7"/>
    </row>
    <row r="631" spans="1:4" s="5" customFormat="1" ht="60" customHeight="1" x14ac:dyDescent="0.2">
      <c r="A631" s="5" t="str">
        <f t="shared" si="9"/>
        <v>Misc</v>
      </c>
      <c r="B631" s="7"/>
      <c r="C631" s="7"/>
      <c r="D631" s="7"/>
    </row>
    <row r="632" spans="1:4" s="5" customFormat="1" ht="60" customHeight="1" x14ac:dyDescent="0.2">
      <c r="A632" s="5" t="str">
        <f t="shared" si="9"/>
        <v>Misc</v>
      </c>
      <c r="B632" s="7"/>
      <c r="C632" s="7"/>
      <c r="D632" s="7"/>
    </row>
    <row r="633" spans="1:4" s="5" customFormat="1" ht="60" customHeight="1" x14ac:dyDescent="0.2">
      <c r="A633" s="5" t="str">
        <f t="shared" si="9"/>
        <v>Misc</v>
      </c>
      <c r="B633" s="7"/>
      <c r="C633" s="7"/>
      <c r="D633" s="7"/>
    </row>
    <row r="634" spans="1:4" s="5" customFormat="1" ht="60" customHeight="1" x14ac:dyDescent="0.2">
      <c r="A634" s="5" t="str">
        <f t="shared" si="9"/>
        <v>Misc</v>
      </c>
      <c r="B634" s="7"/>
      <c r="C634" s="7"/>
      <c r="D634" s="7"/>
    </row>
    <row r="635" spans="1:4" s="5" customFormat="1" ht="60" customHeight="1" x14ac:dyDescent="0.2">
      <c r="A635" s="5" t="str">
        <f t="shared" si="9"/>
        <v>Misc</v>
      </c>
      <c r="B635" s="7"/>
      <c r="C635" s="7"/>
      <c r="D635" s="7"/>
    </row>
    <row r="636" spans="1:4" s="5" customFormat="1" ht="60" customHeight="1" x14ac:dyDescent="0.2">
      <c r="A636" s="5" t="str">
        <f t="shared" si="9"/>
        <v>Misc</v>
      </c>
      <c r="B636" s="7"/>
      <c r="C636" s="7"/>
      <c r="D636" s="7"/>
    </row>
    <row r="637" spans="1:4" s="5" customFormat="1" ht="60" customHeight="1" x14ac:dyDescent="0.2">
      <c r="A637" s="5" t="str">
        <f t="shared" si="9"/>
        <v>Misc</v>
      </c>
      <c r="B637" s="7"/>
      <c r="C637" s="7"/>
      <c r="D637" s="7"/>
    </row>
    <row r="638" spans="1:4" s="5" customFormat="1" ht="60" customHeight="1" x14ac:dyDescent="0.2">
      <c r="A638" s="5" t="str">
        <f t="shared" si="9"/>
        <v>Misc</v>
      </c>
      <c r="B638" s="7"/>
      <c r="C638" s="7"/>
      <c r="D638" s="7"/>
    </row>
    <row r="639" spans="1:4" s="5" customFormat="1" ht="60" customHeight="1" x14ac:dyDescent="0.2">
      <c r="A639" s="5" t="str">
        <f t="shared" si="9"/>
        <v>Misc</v>
      </c>
      <c r="B639" s="7"/>
      <c r="C639" s="7"/>
      <c r="D639" s="7"/>
    </row>
    <row r="640" spans="1:4" s="5" customFormat="1" ht="60" customHeight="1" x14ac:dyDescent="0.2">
      <c r="A640" s="5" t="str">
        <f t="shared" si="9"/>
        <v>Misc</v>
      </c>
      <c r="B640" s="7"/>
      <c r="C640" s="7"/>
      <c r="D640" s="7"/>
    </row>
    <row r="641" spans="1:4" s="5" customFormat="1" ht="60" customHeight="1" x14ac:dyDescent="0.2">
      <c r="A641" s="5" t="str">
        <f t="shared" si="9"/>
        <v>Misc</v>
      </c>
      <c r="B641" s="7"/>
      <c r="C641" s="7"/>
      <c r="D641" s="7"/>
    </row>
    <row r="642" spans="1:4" s="5" customFormat="1" ht="60" customHeight="1" x14ac:dyDescent="0.2">
      <c r="A642" s="5" t="str">
        <f t="shared" si="9"/>
        <v>Misc</v>
      </c>
      <c r="B642" s="7"/>
      <c r="C642" s="7"/>
      <c r="D642" s="7"/>
    </row>
    <row r="643" spans="1:4" s="5" customFormat="1" ht="60" customHeight="1" x14ac:dyDescent="0.2">
      <c r="A643" s="5" t="str">
        <f t="shared" ref="A643:A706" si="10">A642</f>
        <v>Misc</v>
      </c>
      <c r="B643" s="7"/>
      <c r="C643" s="7"/>
      <c r="D643" s="7"/>
    </row>
    <row r="644" spans="1:4" s="5" customFormat="1" ht="60" customHeight="1" x14ac:dyDescent="0.2">
      <c r="A644" s="5" t="str">
        <f t="shared" si="10"/>
        <v>Misc</v>
      </c>
      <c r="B644" s="7"/>
      <c r="C644" s="7"/>
      <c r="D644" s="7"/>
    </row>
    <row r="645" spans="1:4" s="5" customFormat="1" ht="60" customHeight="1" x14ac:dyDescent="0.2">
      <c r="A645" s="5" t="str">
        <f t="shared" si="10"/>
        <v>Misc</v>
      </c>
      <c r="B645" s="7"/>
      <c r="C645" s="7"/>
      <c r="D645" s="7"/>
    </row>
    <row r="646" spans="1:4" s="5" customFormat="1" ht="60" customHeight="1" x14ac:dyDescent="0.2">
      <c r="A646" s="5" t="str">
        <f t="shared" si="10"/>
        <v>Misc</v>
      </c>
      <c r="B646" s="7"/>
      <c r="C646" s="7"/>
      <c r="D646" s="7"/>
    </row>
    <row r="647" spans="1:4" s="5" customFormat="1" ht="60" customHeight="1" x14ac:dyDescent="0.2">
      <c r="A647" s="5" t="str">
        <f t="shared" si="10"/>
        <v>Misc</v>
      </c>
      <c r="B647" s="7"/>
      <c r="C647" s="7"/>
      <c r="D647" s="7"/>
    </row>
    <row r="648" spans="1:4" s="5" customFormat="1" ht="60" customHeight="1" x14ac:dyDescent="0.2">
      <c r="A648" s="5" t="str">
        <f t="shared" si="10"/>
        <v>Misc</v>
      </c>
      <c r="B648" s="7"/>
      <c r="C648" s="7"/>
      <c r="D648" s="7"/>
    </row>
    <row r="649" spans="1:4" s="5" customFormat="1" ht="60" customHeight="1" x14ac:dyDescent="0.2">
      <c r="A649" s="5" t="str">
        <f t="shared" si="10"/>
        <v>Misc</v>
      </c>
      <c r="B649" s="7"/>
      <c r="C649" s="7"/>
      <c r="D649" s="7"/>
    </row>
    <row r="650" spans="1:4" s="5" customFormat="1" ht="60" customHeight="1" x14ac:dyDescent="0.2">
      <c r="A650" s="5" t="str">
        <f t="shared" si="10"/>
        <v>Misc</v>
      </c>
      <c r="B650" s="7"/>
      <c r="C650" s="7"/>
      <c r="D650" s="7"/>
    </row>
    <row r="651" spans="1:4" s="5" customFormat="1" ht="60" customHeight="1" x14ac:dyDescent="0.2">
      <c r="A651" s="5" t="str">
        <f t="shared" si="10"/>
        <v>Misc</v>
      </c>
      <c r="B651" s="7"/>
      <c r="C651" s="7"/>
      <c r="D651" s="7"/>
    </row>
    <row r="652" spans="1:4" s="5" customFormat="1" ht="60" customHeight="1" x14ac:dyDescent="0.2">
      <c r="A652" s="5" t="str">
        <f t="shared" si="10"/>
        <v>Misc</v>
      </c>
      <c r="B652" s="7"/>
      <c r="C652" s="7"/>
      <c r="D652" s="7"/>
    </row>
    <row r="653" spans="1:4" s="5" customFormat="1" ht="60" customHeight="1" x14ac:dyDescent="0.2">
      <c r="A653" s="5" t="str">
        <f t="shared" si="10"/>
        <v>Misc</v>
      </c>
      <c r="B653" s="7"/>
      <c r="C653" s="7"/>
      <c r="D653" s="7"/>
    </row>
    <row r="654" spans="1:4" s="5" customFormat="1" ht="60" customHeight="1" x14ac:dyDescent="0.2">
      <c r="A654" s="5" t="str">
        <f t="shared" si="10"/>
        <v>Misc</v>
      </c>
      <c r="B654" s="7"/>
      <c r="C654" s="7"/>
      <c r="D654" s="7"/>
    </row>
    <row r="655" spans="1:4" s="5" customFormat="1" ht="60" customHeight="1" x14ac:dyDescent="0.2">
      <c r="A655" s="5" t="str">
        <f t="shared" si="10"/>
        <v>Misc</v>
      </c>
      <c r="B655" s="7"/>
      <c r="C655" s="7"/>
      <c r="D655" s="7"/>
    </row>
    <row r="656" spans="1:4" s="5" customFormat="1" ht="60" customHeight="1" x14ac:dyDescent="0.2">
      <c r="A656" s="5" t="str">
        <f t="shared" si="10"/>
        <v>Misc</v>
      </c>
      <c r="B656" s="7"/>
      <c r="C656" s="7"/>
      <c r="D656" s="7"/>
    </row>
    <row r="657" spans="1:4" s="5" customFormat="1" ht="60" customHeight="1" x14ac:dyDescent="0.2">
      <c r="A657" s="5" t="str">
        <f t="shared" si="10"/>
        <v>Misc</v>
      </c>
      <c r="B657" s="7"/>
      <c r="C657" s="7"/>
      <c r="D657" s="7"/>
    </row>
    <row r="658" spans="1:4" s="5" customFormat="1" ht="60" customHeight="1" x14ac:dyDescent="0.2">
      <c r="A658" s="5" t="str">
        <f t="shared" si="10"/>
        <v>Misc</v>
      </c>
      <c r="B658" s="7"/>
      <c r="C658" s="7"/>
      <c r="D658" s="7"/>
    </row>
    <row r="659" spans="1:4" s="5" customFormat="1" ht="60" customHeight="1" x14ac:dyDescent="0.2">
      <c r="A659" s="5" t="str">
        <f t="shared" si="10"/>
        <v>Misc</v>
      </c>
      <c r="B659" s="7"/>
      <c r="C659" s="7"/>
      <c r="D659" s="7"/>
    </row>
    <row r="660" spans="1:4" s="5" customFormat="1" ht="60" customHeight="1" x14ac:dyDescent="0.2">
      <c r="A660" s="5" t="str">
        <f t="shared" si="10"/>
        <v>Misc</v>
      </c>
      <c r="B660" s="7"/>
      <c r="C660" s="7"/>
      <c r="D660" s="7"/>
    </row>
    <row r="661" spans="1:4" s="5" customFormat="1" ht="60" customHeight="1" x14ac:dyDescent="0.2">
      <c r="A661" s="5" t="str">
        <f t="shared" si="10"/>
        <v>Misc</v>
      </c>
      <c r="B661" s="7"/>
      <c r="C661" s="7"/>
      <c r="D661" s="7"/>
    </row>
    <row r="662" spans="1:4" s="5" customFormat="1" ht="60" customHeight="1" x14ac:dyDescent="0.2">
      <c r="A662" s="5" t="str">
        <f t="shared" si="10"/>
        <v>Misc</v>
      </c>
      <c r="B662" s="7"/>
      <c r="C662" s="7"/>
      <c r="D662" s="7"/>
    </row>
    <row r="663" spans="1:4" s="5" customFormat="1" ht="60" customHeight="1" x14ac:dyDescent="0.2">
      <c r="A663" s="5" t="str">
        <f t="shared" si="10"/>
        <v>Misc</v>
      </c>
      <c r="B663" s="7"/>
      <c r="C663" s="7"/>
      <c r="D663" s="7"/>
    </row>
    <row r="664" spans="1:4" s="5" customFormat="1" ht="60" customHeight="1" x14ac:dyDescent="0.2">
      <c r="A664" s="5" t="str">
        <f t="shared" si="10"/>
        <v>Misc</v>
      </c>
      <c r="B664" s="7"/>
      <c r="C664" s="7"/>
      <c r="D664" s="7"/>
    </row>
    <row r="665" spans="1:4" s="5" customFormat="1" ht="60" customHeight="1" x14ac:dyDescent="0.2">
      <c r="A665" s="5" t="str">
        <f t="shared" si="10"/>
        <v>Misc</v>
      </c>
      <c r="B665" s="7"/>
      <c r="C665" s="7"/>
      <c r="D665" s="7"/>
    </row>
    <row r="666" spans="1:4" s="5" customFormat="1" ht="60" customHeight="1" x14ac:dyDescent="0.2">
      <c r="A666" s="5" t="str">
        <f t="shared" si="10"/>
        <v>Misc</v>
      </c>
      <c r="B666" s="7"/>
      <c r="C666" s="7"/>
      <c r="D666" s="7"/>
    </row>
    <row r="667" spans="1:4" s="5" customFormat="1" ht="60" customHeight="1" x14ac:dyDescent="0.2">
      <c r="A667" s="5" t="str">
        <f t="shared" si="10"/>
        <v>Misc</v>
      </c>
      <c r="B667" s="7"/>
      <c r="C667" s="7"/>
      <c r="D667" s="7"/>
    </row>
    <row r="668" spans="1:4" s="5" customFormat="1" ht="60" customHeight="1" x14ac:dyDescent="0.2">
      <c r="A668" s="5" t="str">
        <f t="shared" si="10"/>
        <v>Misc</v>
      </c>
      <c r="B668" s="7"/>
      <c r="C668" s="7"/>
      <c r="D668" s="7"/>
    </row>
    <row r="669" spans="1:4" s="5" customFormat="1" ht="60" customHeight="1" x14ac:dyDescent="0.2">
      <c r="A669" s="5" t="str">
        <f t="shared" si="10"/>
        <v>Misc</v>
      </c>
      <c r="B669" s="7"/>
      <c r="C669" s="7"/>
      <c r="D669" s="7"/>
    </row>
    <row r="670" spans="1:4" s="5" customFormat="1" ht="60" customHeight="1" x14ac:dyDescent="0.2">
      <c r="A670" s="5" t="str">
        <f t="shared" si="10"/>
        <v>Misc</v>
      </c>
      <c r="B670" s="7"/>
      <c r="C670" s="7"/>
      <c r="D670" s="7"/>
    </row>
    <row r="671" spans="1:4" s="5" customFormat="1" ht="60" customHeight="1" x14ac:dyDescent="0.2">
      <c r="A671" s="5" t="str">
        <f t="shared" si="10"/>
        <v>Misc</v>
      </c>
      <c r="B671" s="7"/>
      <c r="C671" s="7"/>
      <c r="D671" s="7"/>
    </row>
    <row r="672" spans="1:4" s="5" customFormat="1" ht="60" customHeight="1" x14ac:dyDescent="0.2">
      <c r="A672" s="5" t="str">
        <f t="shared" si="10"/>
        <v>Misc</v>
      </c>
      <c r="B672" s="7"/>
      <c r="C672" s="7"/>
      <c r="D672" s="7"/>
    </row>
    <row r="673" spans="1:4" s="5" customFormat="1" ht="60" customHeight="1" x14ac:dyDescent="0.2">
      <c r="A673" s="5" t="str">
        <f t="shared" si="10"/>
        <v>Misc</v>
      </c>
      <c r="B673" s="7"/>
      <c r="C673" s="7"/>
      <c r="D673" s="7"/>
    </row>
    <row r="674" spans="1:4" s="5" customFormat="1" ht="60" customHeight="1" x14ac:dyDescent="0.2">
      <c r="A674" s="5" t="str">
        <f t="shared" si="10"/>
        <v>Misc</v>
      </c>
      <c r="B674" s="7"/>
      <c r="C674" s="7"/>
      <c r="D674" s="7"/>
    </row>
    <row r="675" spans="1:4" s="5" customFormat="1" ht="60" customHeight="1" x14ac:dyDescent="0.2">
      <c r="A675" s="5" t="str">
        <f t="shared" si="10"/>
        <v>Misc</v>
      </c>
      <c r="B675" s="7"/>
      <c r="C675" s="7"/>
      <c r="D675" s="7"/>
    </row>
    <row r="676" spans="1:4" s="5" customFormat="1" ht="60" customHeight="1" x14ac:dyDescent="0.2">
      <c r="A676" s="5" t="str">
        <f t="shared" si="10"/>
        <v>Misc</v>
      </c>
      <c r="B676" s="7"/>
      <c r="C676" s="7"/>
      <c r="D676" s="7"/>
    </row>
    <row r="677" spans="1:4" s="5" customFormat="1" ht="60" customHeight="1" x14ac:dyDescent="0.2">
      <c r="A677" s="5" t="str">
        <f t="shared" si="10"/>
        <v>Misc</v>
      </c>
      <c r="B677" s="7"/>
      <c r="C677" s="7"/>
      <c r="D677" s="7"/>
    </row>
    <row r="678" spans="1:4" s="5" customFormat="1" ht="60" customHeight="1" x14ac:dyDescent="0.2">
      <c r="A678" s="5" t="str">
        <f t="shared" si="10"/>
        <v>Misc</v>
      </c>
      <c r="B678" s="7"/>
      <c r="C678" s="7"/>
      <c r="D678" s="7"/>
    </row>
    <row r="679" spans="1:4" s="5" customFormat="1" ht="60" customHeight="1" x14ac:dyDescent="0.2">
      <c r="A679" s="5" t="str">
        <f t="shared" si="10"/>
        <v>Misc</v>
      </c>
      <c r="B679" s="7"/>
      <c r="C679" s="7"/>
      <c r="D679" s="7"/>
    </row>
    <row r="680" spans="1:4" s="5" customFormat="1" ht="60" customHeight="1" x14ac:dyDescent="0.2">
      <c r="A680" s="5" t="str">
        <f t="shared" si="10"/>
        <v>Misc</v>
      </c>
      <c r="B680" s="7"/>
      <c r="C680" s="7"/>
      <c r="D680" s="7"/>
    </row>
    <row r="681" spans="1:4" s="5" customFormat="1" ht="60" customHeight="1" x14ac:dyDescent="0.2">
      <c r="A681" s="5" t="str">
        <f t="shared" si="10"/>
        <v>Misc</v>
      </c>
      <c r="B681" s="7"/>
      <c r="C681" s="7"/>
      <c r="D681" s="7"/>
    </row>
    <row r="682" spans="1:4" s="5" customFormat="1" ht="60" customHeight="1" x14ac:dyDescent="0.2">
      <c r="A682" s="5" t="str">
        <f t="shared" si="10"/>
        <v>Misc</v>
      </c>
      <c r="B682" s="7"/>
      <c r="C682" s="7"/>
      <c r="D682" s="7"/>
    </row>
    <row r="683" spans="1:4" s="5" customFormat="1" ht="60" customHeight="1" x14ac:dyDescent="0.2">
      <c r="A683" s="5" t="str">
        <f t="shared" si="10"/>
        <v>Misc</v>
      </c>
      <c r="B683" s="7"/>
      <c r="C683" s="7"/>
      <c r="D683" s="7"/>
    </row>
    <row r="684" spans="1:4" s="5" customFormat="1" ht="60" customHeight="1" x14ac:dyDescent="0.2">
      <c r="A684" s="5" t="str">
        <f t="shared" si="10"/>
        <v>Misc</v>
      </c>
      <c r="B684" s="7"/>
      <c r="C684" s="7"/>
      <c r="D684" s="7"/>
    </row>
    <row r="685" spans="1:4" s="5" customFormat="1" ht="60" customHeight="1" x14ac:dyDescent="0.2">
      <c r="A685" s="5" t="str">
        <f t="shared" si="10"/>
        <v>Misc</v>
      </c>
      <c r="B685" s="7"/>
      <c r="C685" s="7"/>
      <c r="D685" s="7"/>
    </row>
    <row r="686" spans="1:4" s="5" customFormat="1" ht="60" customHeight="1" x14ac:dyDescent="0.2">
      <c r="A686" s="5" t="str">
        <f t="shared" si="10"/>
        <v>Misc</v>
      </c>
      <c r="B686" s="7"/>
      <c r="C686" s="7"/>
      <c r="D686" s="7"/>
    </row>
    <row r="687" spans="1:4" s="5" customFormat="1" ht="60" customHeight="1" x14ac:dyDescent="0.2">
      <c r="A687" s="5" t="str">
        <f t="shared" si="10"/>
        <v>Misc</v>
      </c>
      <c r="B687" s="7"/>
      <c r="C687" s="7"/>
      <c r="D687" s="7"/>
    </row>
    <row r="688" spans="1:4" s="5" customFormat="1" ht="60" customHeight="1" x14ac:dyDescent="0.2">
      <c r="A688" s="5" t="str">
        <f t="shared" si="10"/>
        <v>Misc</v>
      </c>
      <c r="B688" s="7"/>
      <c r="C688" s="7"/>
      <c r="D688" s="7"/>
    </row>
    <row r="689" spans="1:4" s="5" customFormat="1" ht="60" customHeight="1" x14ac:dyDescent="0.2">
      <c r="A689" s="5" t="str">
        <f t="shared" si="10"/>
        <v>Misc</v>
      </c>
      <c r="B689" s="7"/>
      <c r="C689" s="7"/>
      <c r="D689" s="7"/>
    </row>
    <row r="690" spans="1:4" s="5" customFormat="1" ht="60" customHeight="1" x14ac:dyDescent="0.2">
      <c r="A690" s="5" t="str">
        <f t="shared" si="10"/>
        <v>Misc</v>
      </c>
      <c r="B690" s="7"/>
      <c r="C690" s="7"/>
      <c r="D690" s="7"/>
    </row>
    <row r="691" spans="1:4" s="5" customFormat="1" ht="60" customHeight="1" x14ac:dyDescent="0.2">
      <c r="A691" s="5" t="str">
        <f t="shared" si="10"/>
        <v>Misc</v>
      </c>
      <c r="B691" s="7"/>
      <c r="C691" s="7"/>
      <c r="D691" s="7"/>
    </row>
    <row r="692" spans="1:4" s="5" customFormat="1" ht="60" customHeight="1" x14ac:dyDescent="0.2">
      <c r="A692" s="5" t="str">
        <f t="shared" si="10"/>
        <v>Misc</v>
      </c>
      <c r="B692" s="7"/>
      <c r="C692" s="7"/>
      <c r="D692" s="7"/>
    </row>
    <row r="693" spans="1:4" s="5" customFormat="1" ht="60" customHeight="1" x14ac:dyDescent="0.2">
      <c r="A693" s="5" t="str">
        <f t="shared" si="10"/>
        <v>Misc</v>
      </c>
      <c r="B693" s="7"/>
      <c r="C693" s="7"/>
      <c r="D693" s="7"/>
    </row>
    <row r="694" spans="1:4" s="5" customFormat="1" ht="60" customHeight="1" x14ac:dyDescent="0.2">
      <c r="A694" s="5" t="str">
        <f t="shared" si="10"/>
        <v>Misc</v>
      </c>
      <c r="B694" s="7"/>
      <c r="C694" s="7"/>
      <c r="D694" s="7"/>
    </row>
    <row r="695" spans="1:4" s="5" customFormat="1" ht="60" customHeight="1" x14ac:dyDescent="0.2">
      <c r="A695" s="5" t="str">
        <f t="shared" si="10"/>
        <v>Misc</v>
      </c>
      <c r="B695" s="7"/>
      <c r="C695" s="7"/>
      <c r="D695" s="7"/>
    </row>
    <row r="696" spans="1:4" s="5" customFormat="1" ht="60" customHeight="1" x14ac:dyDescent="0.2">
      <c r="A696" s="5" t="str">
        <f t="shared" si="10"/>
        <v>Misc</v>
      </c>
      <c r="B696" s="7"/>
      <c r="C696" s="7"/>
      <c r="D696" s="7"/>
    </row>
    <row r="697" spans="1:4" s="5" customFormat="1" ht="60" customHeight="1" x14ac:dyDescent="0.2">
      <c r="A697" s="5" t="str">
        <f t="shared" si="10"/>
        <v>Misc</v>
      </c>
      <c r="B697" s="7"/>
      <c r="C697" s="7"/>
      <c r="D697" s="7"/>
    </row>
    <row r="698" spans="1:4" s="5" customFormat="1" ht="60" customHeight="1" x14ac:dyDescent="0.2">
      <c r="A698" s="5" t="str">
        <f t="shared" si="10"/>
        <v>Misc</v>
      </c>
      <c r="B698" s="7"/>
      <c r="C698" s="7"/>
      <c r="D698" s="7"/>
    </row>
    <row r="699" spans="1:4" s="5" customFormat="1" ht="60" customHeight="1" x14ac:dyDescent="0.2">
      <c r="A699" s="5" t="str">
        <f t="shared" si="10"/>
        <v>Misc</v>
      </c>
      <c r="B699" s="7"/>
      <c r="C699" s="7"/>
      <c r="D699" s="7"/>
    </row>
    <row r="700" spans="1:4" s="5" customFormat="1" ht="60" customHeight="1" x14ac:dyDescent="0.2">
      <c r="A700" s="5" t="str">
        <f t="shared" si="10"/>
        <v>Misc</v>
      </c>
      <c r="B700" s="7"/>
      <c r="C700" s="7"/>
      <c r="D700" s="7"/>
    </row>
    <row r="701" spans="1:4" s="5" customFormat="1" ht="60" customHeight="1" x14ac:dyDescent="0.2">
      <c r="A701" s="5" t="str">
        <f t="shared" si="10"/>
        <v>Misc</v>
      </c>
      <c r="B701" s="7"/>
      <c r="C701" s="7"/>
      <c r="D701" s="7"/>
    </row>
    <row r="702" spans="1:4" s="5" customFormat="1" ht="60" customHeight="1" x14ac:dyDescent="0.2">
      <c r="A702" s="5" t="str">
        <f t="shared" si="10"/>
        <v>Misc</v>
      </c>
      <c r="B702" s="7"/>
      <c r="C702" s="7"/>
      <c r="D702" s="7"/>
    </row>
    <row r="703" spans="1:4" s="5" customFormat="1" ht="60" customHeight="1" x14ac:dyDescent="0.2">
      <c r="A703" s="5" t="str">
        <f t="shared" si="10"/>
        <v>Misc</v>
      </c>
      <c r="B703" s="7"/>
      <c r="C703" s="7"/>
      <c r="D703" s="7"/>
    </row>
    <row r="704" spans="1:4" s="5" customFormat="1" ht="60" customHeight="1" x14ac:dyDescent="0.2">
      <c r="A704" s="5" t="str">
        <f t="shared" si="10"/>
        <v>Misc</v>
      </c>
      <c r="B704" s="7"/>
      <c r="C704" s="7"/>
      <c r="D704" s="7"/>
    </row>
    <row r="705" spans="1:4" s="5" customFormat="1" ht="60" customHeight="1" x14ac:dyDescent="0.2">
      <c r="A705" s="5" t="str">
        <f t="shared" si="10"/>
        <v>Misc</v>
      </c>
      <c r="B705" s="7"/>
      <c r="C705" s="7"/>
      <c r="D705" s="7"/>
    </row>
    <row r="706" spans="1:4" s="5" customFormat="1" ht="60" customHeight="1" x14ac:dyDescent="0.2">
      <c r="A706" s="5" t="str">
        <f t="shared" si="10"/>
        <v>Misc</v>
      </c>
      <c r="B706" s="7"/>
      <c r="C706" s="7"/>
      <c r="D706" s="7"/>
    </row>
    <row r="707" spans="1:4" s="5" customFormat="1" ht="60" customHeight="1" x14ac:dyDescent="0.2">
      <c r="A707" s="5" t="str">
        <f t="shared" ref="A707:A770" si="11">A706</f>
        <v>Misc</v>
      </c>
      <c r="B707" s="7"/>
      <c r="C707" s="7"/>
      <c r="D707" s="7"/>
    </row>
    <row r="708" spans="1:4" s="5" customFormat="1" ht="60" customHeight="1" x14ac:dyDescent="0.2">
      <c r="A708" s="5" t="str">
        <f t="shared" si="11"/>
        <v>Misc</v>
      </c>
      <c r="B708" s="7"/>
      <c r="C708" s="7"/>
      <c r="D708" s="7"/>
    </row>
    <row r="709" spans="1:4" s="5" customFormat="1" ht="60" customHeight="1" x14ac:dyDescent="0.2">
      <c r="A709" s="5" t="str">
        <f t="shared" si="11"/>
        <v>Misc</v>
      </c>
      <c r="B709" s="7"/>
      <c r="C709" s="7"/>
      <c r="D709" s="7"/>
    </row>
    <row r="710" spans="1:4" s="5" customFormat="1" ht="60" customHeight="1" x14ac:dyDescent="0.2">
      <c r="A710" s="5" t="str">
        <f t="shared" si="11"/>
        <v>Misc</v>
      </c>
      <c r="B710" s="7"/>
      <c r="C710" s="7"/>
      <c r="D710" s="7"/>
    </row>
    <row r="711" spans="1:4" s="5" customFormat="1" ht="60" customHeight="1" x14ac:dyDescent="0.2">
      <c r="A711" s="5" t="str">
        <f t="shared" si="11"/>
        <v>Misc</v>
      </c>
      <c r="B711" s="7"/>
      <c r="C711" s="7"/>
      <c r="D711" s="7"/>
    </row>
    <row r="712" spans="1:4" s="5" customFormat="1" ht="60" customHeight="1" x14ac:dyDescent="0.2">
      <c r="A712" s="5" t="str">
        <f t="shared" si="11"/>
        <v>Misc</v>
      </c>
      <c r="B712" s="7"/>
      <c r="C712" s="7"/>
      <c r="D712" s="7"/>
    </row>
    <row r="713" spans="1:4" s="5" customFormat="1" ht="60" customHeight="1" x14ac:dyDescent="0.2">
      <c r="A713" s="5" t="str">
        <f t="shared" si="11"/>
        <v>Misc</v>
      </c>
      <c r="B713" s="7"/>
      <c r="C713" s="7"/>
      <c r="D713" s="7"/>
    </row>
    <row r="714" spans="1:4" s="5" customFormat="1" ht="60" customHeight="1" x14ac:dyDescent="0.2">
      <c r="A714" s="5" t="str">
        <f t="shared" si="11"/>
        <v>Misc</v>
      </c>
      <c r="B714" s="7"/>
      <c r="C714" s="7"/>
      <c r="D714" s="7"/>
    </row>
    <row r="715" spans="1:4" s="5" customFormat="1" ht="60" customHeight="1" x14ac:dyDescent="0.2">
      <c r="A715" s="5" t="str">
        <f t="shared" si="11"/>
        <v>Misc</v>
      </c>
      <c r="B715" s="7"/>
      <c r="C715" s="7"/>
      <c r="D715" s="7"/>
    </row>
    <row r="716" spans="1:4" s="5" customFormat="1" ht="60" customHeight="1" x14ac:dyDescent="0.2">
      <c r="A716" s="5" t="str">
        <f t="shared" si="11"/>
        <v>Misc</v>
      </c>
      <c r="B716" s="7"/>
      <c r="C716" s="7"/>
      <c r="D716" s="7"/>
    </row>
    <row r="717" spans="1:4" s="5" customFormat="1" ht="60" customHeight="1" x14ac:dyDescent="0.2">
      <c r="A717" s="5" t="str">
        <f t="shared" si="11"/>
        <v>Misc</v>
      </c>
      <c r="B717" s="7"/>
      <c r="C717" s="7"/>
      <c r="D717" s="7"/>
    </row>
    <row r="718" spans="1:4" s="5" customFormat="1" ht="60" customHeight="1" x14ac:dyDescent="0.2">
      <c r="A718" s="5" t="str">
        <f t="shared" si="11"/>
        <v>Misc</v>
      </c>
      <c r="B718" s="7"/>
      <c r="C718" s="7"/>
      <c r="D718" s="7"/>
    </row>
    <row r="719" spans="1:4" s="5" customFormat="1" ht="60" customHeight="1" x14ac:dyDescent="0.2">
      <c r="A719" s="5" t="str">
        <f t="shared" si="11"/>
        <v>Misc</v>
      </c>
      <c r="B719" s="7"/>
      <c r="C719" s="7"/>
      <c r="D719" s="7"/>
    </row>
    <row r="720" spans="1:4" s="5" customFormat="1" ht="60" customHeight="1" x14ac:dyDescent="0.2">
      <c r="A720" s="5" t="str">
        <f t="shared" si="11"/>
        <v>Misc</v>
      </c>
      <c r="B720" s="7"/>
      <c r="C720" s="7"/>
      <c r="D720" s="7"/>
    </row>
    <row r="721" spans="1:4" s="5" customFormat="1" ht="60" customHeight="1" x14ac:dyDescent="0.2">
      <c r="A721" s="5" t="str">
        <f t="shared" si="11"/>
        <v>Misc</v>
      </c>
      <c r="B721" s="7"/>
      <c r="C721" s="7"/>
      <c r="D721" s="7"/>
    </row>
    <row r="722" spans="1:4" s="5" customFormat="1" ht="60" customHeight="1" x14ac:dyDescent="0.2">
      <c r="A722" s="5" t="str">
        <f t="shared" si="11"/>
        <v>Misc</v>
      </c>
      <c r="B722" s="7"/>
      <c r="C722" s="7"/>
      <c r="D722" s="7"/>
    </row>
    <row r="723" spans="1:4" s="5" customFormat="1" ht="60" customHeight="1" x14ac:dyDescent="0.2">
      <c r="A723" s="5" t="str">
        <f t="shared" si="11"/>
        <v>Misc</v>
      </c>
      <c r="B723" s="7"/>
      <c r="C723" s="7"/>
      <c r="D723" s="7"/>
    </row>
    <row r="724" spans="1:4" s="5" customFormat="1" ht="60" customHeight="1" x14ac:dyDescent="0.2">
      <c r="A724" s="5" t="str">
        <f t="shared" si="11"/>
        <v>Misc</v>
      </c>
      <c r="B724" s="7"/>
      <c r="C724" s="7"/>
      <c r="D724" s="7"/>
    </row>
    <row r="725" spans="1:4" s="5" customFormat="1" ht="60" customHeight="1" x14ac:dyDescent="0.2">
      <c r="A725" s="5" t="str">
        <f t="shared" si="11"/>
        <v>Misc</v>
      </c>
      <c r="B725" s="7"/>
      <c r="C725" s="7"/>
      <c r="D725" s="7"/>
    </row>
    <row r="726" spans="1:4" s="5" customFormat="1" ht="60" customHeight="1" x14ac:dyDescent="0.2">
      <c r="A726" s="5" t="str">
        <f t="shared" si="11"/>
        <v>Misc</v>
      </c>
      <c r="B726" s="7"/>
      <c r="C726" s="7"/>
      <c r="D726" s="7"/>
    </row>
    <row r="727" spans="1:4" s="5" customFormat="1" ht="60" customHeight="1" x14ac:dyDescent="0.2">
      <c r="A727" s="5" t="str">
        <f t="shared" si="11"/>
        <v>Misc</v>
      </c>
      <c r="B727" s="7"/>
      <c r="C727" s="7"/>
      <c r="D727" s="7"/>
    </row>
    <row r="728" spans="1:4" s="5" customFormat="1" ht="60" customHeight="1" x14ac:dyDescent="0.2">
      <c r="A728" s="5" t="str">
        <f t="shared" si="11"/>
        <v>Misc</v>
      </c>
      <c r="B728" s="7"/>
      <c r="C728" s="7"/>
      <c r="D728" s="7"/>
    </row>
    <row r="729" spans="1:4" s="5" customFormat="1" ht="60" customHeight="1" x14ac:dyDescent="0.2">
      <c r="A729" s="5" t="str">
        <f t="shared" si="11"/>
        <v>Misc</v>
      </c>
      <c r="B729" s="7"/>
      <c r="C729" s="7"/>
      <c r="D729" s="7"/>
    </row>
    <row r="730" spans="1:4" s="5" customFormat="1" ht="60" customHeight="1" x14ac:dyDescent="0.2">
      <c r="A730" s="5" t="str">
        <f t="shared" si="11"/>
        <v>Misc</v>
      </c>
      <c r="B730" s="7"/>
      <c r="C730" s="7"/>
      <c r="D730" s="7"/>
    </row>
    <row r="731" spans="1:4" s="5" customFormat="1" ht="60" customHeight="1" x14ac:dyDescent="0.2">
      <c r="A731" s="5" t="str">
        <f t="shared" si="11"/>
        <v>Misc</v>
      </c>
      <c r="B731" s="7"/>
      <c r="C731" s="7"/>
      <c r="D731" s="7"/>
    </row>
    <row r="732" spans="1:4" s="5" customFormat="1" ht="60" customHeight="1" x14ac:dyDescent="0.2">
      <c r="A732" s="5" t="str">
        <f t="shared" si="11"/>
        <v>Misc</v>
      </c>
      <c r="B732" s="7"/>
      <c r="C732" s="7"/>
      <c r="D732" s="7"/>
    </row>
    <row r="733" spans="1:4" s="5" customFormat="1" ht="60" customHeight="1" x14ac:dyDescent="0.2">
      <c r="A733" s="5" t="str">
        <f t="shared" si="11"/>
        <v>Misc</v>
      </c>
      <c r="B733" s="7"/>
      <c r="C733" s="7"/>
      <c r="D733" s="7"/>
    </row>
    <row r="734" spans="1:4" s="5" customFormat="1" ht="60" customHeight="1" x14ac:dyDescent="0.2">
      <c r="A734" s="5" t="str">
        <f t="shared" si="11"/>
        <v>Misc</v>
      </c>
      <c r="B734" s="7"/>
      <c r="C734" s="7"/>
      <c r="D734" s="7"/>
    </row>
    <row r="735" spans="1:4" s="5" customFormat="1" ht="60" customHeight="1" x14ac:dyDescent="0.2">
      <c r="A735" s="5" t="str">
        <f t="shared" si="11"/>
        <v>Misc</v>
      </c>
      <c r="B735" s="7"/>
      <c r="C735" s="7"/>
      <c r="D735" s="7"/>
    </row>
    <row r="736" spans="1:4" s="5" customFormat="1" ht="60" customHeight="1" x14ac:dyDescent="0.2">
      <c r="A736" s="5" t="str">
        <f t="shared" si="11"/>
        <v>Misc</v>
      </c>
      <c r="B736" s="7"/>
      <c r="C736" s="7"/>
      <c r="D736" s="7"/>
    </row>
    <row r="737" spans="1:4" s="5" customFormat="1" ht="60" customHeight="1" x14ac:dyDescent="0.2">
      <c r="A737" s="5" t="str">
        <f t="shared" si="11"/>
        <v>Misc</v>
      </c>
      <c r="B737" s="7"/>
      <c r="C737" s="7"/>
      <c r="D737" s="7"/>
    </row>
    <row r="738" spans="1:4" s="5" customFormat="1" ht="60" customHeight="1" x14ac:dyDescent="0.2">
      <c r="A738" s="5" t="str">
        <f t="shared" si="11"/>
        <v>Misc</v>
      </c>
      <c r="B738" s="7"/>
      <c r="C738" s="7"/>
      <c r="D738" s="7"/>
    </row>
    <row r="739" spans="1:4" s="5" customFormat="1" ht="60" customHeight="1" x14ac:dyDescent="0.2">
      <c r="A739" s="5" t="str">
        <f t="shared" si="11"/>
        <v>Misc</v>
      </c>
      <c r="B739" s="7"/>
      <c r="C739" s="7"/>
      <c r="D739" s="7"/>
    </row>
    <row r="740" spans="1:4" s="5" customFormat="1" ht="60" customHeight="1" x14ac:dyDescent="0.2">
      <c r="A740" s="5" t="str">
        <f t="shared" si="11"/>
        <v>Misc</v>
      </c>
      <c r="B740" s="7"/>
      <c r="C740" s="7"/>
      <c r="D740" s="7"/>
    </row>
    <row r="741" spans="1:4" s="5" customFormat="1" ht="60" customHeight="1" x14ac:dyDescent="0.2">
      <c r="A741" s="5" t="str">
        <f t="shared" si="11"/>
        <v>Misc</v>
      </c>
      <c r="B741" s="7"/>
      <c r="C741" s="7"/>
      <c r="D741" s="7"/>
    </row>
    <row r="742" spans="1:4" s="5" customFormat="1" ht="60" customHeight="1" x14ac:dyDescent="0.2">
      <c r="A742" s="5" t="str">
        <f t="shared" si="11"/>
        <v>Misc</v>
      </c>
      <c r="B742" s="7"/>
      <c r="C742" s="7"/>
      <c r="D742" s="7"/>
    </row>
    <row r="743" spans="1:4" s="5" customFormat="1" ht="60" customHeight="1" x14ac:dyDescent="0.2">
      <c r="A743" s="5" t="str">
        <f t="shared" si="11"/>
        <v>Misc</v>
      </c>
      <c r="B743" s="7"/>
      <c r="C743" s="7"/>
      <c r="D743" s="7"/>
    </row>
    <row r="744" spans="1:4" s="5" customFormat="1" ht="60" customHeight="1" x14ac:dyDescent="0.2">
      <c r="A744" s="5" t="str">
        <f t="shared" si="11"/>
        <v>Misc</v>
      </c>
      <c r="B744" s="7"/>
      <c r="C744" s="7"/>
      <c r="D744" s="7"/>
    </row>
    <row r="745" spans="1:4" s="5" customFormat="1" ht="60" customHeight="1" x14ac:dyDescent="0.2">
      <c r="A745" s="5" t="str">
        <f t="shared" si="11"/>
        <v>Misc</v>
      </c>
      <c r="B745" s="7"/>
      <c r="C745" s="7"/>
      <c r="D745" s="7"/>
    </row>
    <row r="746" spans="1:4" s="5" customFormat="1" ht="60" customHeight="1" x14ac:dyDescent="0.2">
      <c r="A746" s="5" t="str">
        <f t="shared" si="11"/>
        <v>Misc</v>
      </c>
      <c r="B746" s="7"/>
      <c r="C746" s="7"/>
      <c r="D746" s="7"/>
    </row>
    <row r="747" spans="1:4" s="5" customFormat="1" ht="60" customHeight="1" x14ac:dyDescent="0.2">
      <c r="A747" s="5" t="str">
        <f t="shared" si="11"/>
        <v>Misc</v>
      </c>
      <c r="B747" s="7"/>
      <c r="C747" s="7"/>
      <c r="D747" s="7"/>
    </row>
    <row r="748" spans="1:4" s="5" customFormat="1" ht="60" customHeight="1" x14ac:dyDescent="0.2">
      <c r="A748" s="5" t="str">
        <f t="shared" si="11"/>
        <v>Misc</v>
      </c>
      <c r="B748" s="7"/>
      <c r="C748" s="7"/>
      <c r="D748" s="7"/>
    </row>
    <row r="749" spans="1:4" s="5" customFormat="1" ht="60" customHeight="1" x14ac:dyDescent="0.2">
      <c r="A749" s="5" t="str">
        <f t="shared" si="11"/>
        <v>Misc</v>
      </c>
      <c r="B749" s="7"/>
      <c r="C749" s="7"/>
      <c r="D749" s="7"/>
    </row>
    <row r="750" spans="1:4" s="5" customFormat="1" ht="60" customHeight="1" x14ac:dyDescent="0.2">
      <c r="A750" s="5" t="str">
        <f t="shared" si="11"/>
        <v>Misc</v>
      </c>
      <c r="B750" s="7"/>
      <c r="C750" s="7"/>
      <c r="D750" s="7"/>
    </row>
    <row r="751" spans="1:4" s="5" customFormat="1" ht="60" customHeight="1" x14ac:dyDescent="0.2">
      <c r="A751" s="5" t="str">
        <f t="shared" si="11"/>
        <v>Misc</v>
      </c>
      <c r="B751" s="7"/>
      <c r="C751" s="7"/>
      <c r="D751" s="7"/>
    </row>
    <row r="752" spans="1:4" s="5" customFormat="1" ht="60" customHeight="1" x14ac:dyDescent="0.2">
      <c r="A752" s="5" t="str">
        <f t="shared" si="11"/>
        <v>Misc</v>
      </c>
      <c r="B752" s="7"/>
      <c r="C752" s="7"/>
      <c r="D752" s="7"/>
    </row>
    <row r="753" spans="1:4" s="5" customFormat="1" ht="60" customHeight="1" x14ac:dyDescent="0.2">
      <c r="A753" s="5" t="str">
        <f t="shared" si="11"/>
        <v>Misc</v>
      </c>
      <c r="B753" s="7"/>
      <c r="C753" s="7"/>
      <c r="D753" s="7"/>
    </row>
    <row r="754" spans="1:4" s="5" customFormat="1" ht="60" customHeight="1" x14ac:dyDescent="0.2">
      <c r="A754" s="5" t="str">
        <f t="shared" si="11"/>
        <v>Misc</v>
      </c>
      <c r="B754" s="7"/>
      <c r="C754" s="7"/>
      <c r="D754" s="7"/>
    </row>
    <row r="755" spans="1:4" s="5" customFormat="1" ht="60" customHeight="1" x14ac:dyDescent="0.2">
      <c r="A755" s="5" t="str">
        <f t="shared" si="11"/>
        <v>Misc</v>
      </c>
      <c r="B755" s="7"/>
      <c r="C755" s="7"/>
      <c r="D755" s="7"/>
    </row>
    <row r="756" spans="1:4" s="5" customFormat="1" ht="60" customHeight="1" x14ac:dyDescent="0.2">
      <c r="A756" s="5" t="str">
        <f t="shared" si="11"/>
        <v>Misc</v>
      </c>
      <c r="B756" s="7"/>
      <c r="C756" s="7"/>
      <c r="D756" s="7"/>
    </row>
    <row r="757" spans="1:4" s="5" customFormat="1" ht="60" customHeight="1" x14ac:dyDescent="0.2">
      <c r="A757" s="5" t="str">
        <f t="shared" si="11"/>
        <v>Misc</v>
      </c>
      <c r="B757" s="7"/>
      <c r="C757" s="7"/>
      <c r="D757" s="7"/>
    </row>
    <row r="758" spans="1:4" s="5" customFormat="1" ht="60" customHeight="1" x14ac:dyDescent="0.2">
      <c r="A758" s="5" t="str">
        <f t="shared" si="11"/>
        <v>Misc</v>
      </c>
      <c r="B758" s="7"/>
      <c r="C758" s="7"/>
      <c r="D758" s="7"/>
    </row>
    <row r="759" spans="1:4" s="5" customFormat="1" ht="60" customHeight="1" x14ac:dyDescent="0.2">
      <c r="A759" s="5" t="str">
        <f t="shared" si="11"/>
        <v>Misc</v>
      </c>
      <c r="B759" s="7"/>
      <c r="C759" s="7"/>
      <c r="D759" s="7"/>
    </row>
    <row r="760" spans="1:4" s="5" customFormat="1" ht="60" customHeight="1" x14ac:dyDescent="0.2">
      <c r="A760" s="5" t="str">
        <f t="shared" si="11"/>
        <v>Misc</v>
      </c>
      <c r="B760" s="7"/>
      <c r="C760" s="7"/>
      <c r="D760" s="7"/>
    </row>
    <row r="761" spans="1:4" s="5" customFormat="1" ht="60" customHeight="1" x14ac:dyDescent="0.2">
      <c r="A761" s="5" t="str">
        <f t="shared" si="11"/>
        <v>Misc</v>
      </c>
      <c r="B761" s="7"/>
      <c r="C761" s="7"/>
      <c r="D761" s="7"/>
    </row>
    <row r="762" spans="1:4" s="5" customFormat="1" ht="60" customHeight="1" x14ac:dyDescent="0.2">
      <c r="A762" s="5" t="str">
        <f t="shared" si="11"/>
        <v>Misc</v>
      </c>
      <c r="B762" s="7"/>
      <c r="C762" s="7"/>
      <c r="D762" s="7"/>
    </row>
    <row r="763" spans="1:4" s="5" customFormat="1" ht="60" customHeight="1" x14ac:dyDescent="0.2">
      <c r="A763" s="5" t="str">
        <f t="shared" si="11"/>
        <v>Misc</v>
      </c>
      <c r="B763" s="7"/>
      <c r="C763" s="7"/>
      <c r="D763" s="7"/>
    </row>
    <row r="764" spans="1:4" s="5" customFormat="1" ht="60" customHeight="1" x14ac:dyDescent="0.2">
      <c r="A764" s="5" t="str">
        <f t="shared" si="11"/>
        <v>Misc</v>
      </c>
      <c r="B764" s="7"/>
      <c r="C764" s="7"/>
      <c r="D764" s="7"/>
    </row>
    <row r="765" spans="1:4" s="5" customFormat="1" ht="60" customHeight="1" x14ac:dyDescent="0.2">
      <c r="A765" s="5" t="str">
        <f t="shared" si="11"/>
        <v>Misc</v>
      </c>
      <c r="B765" s="7"/>
      <c r="C765" s="7"/>
      <c r="D765" s="7"/>
    </row>
    <row r="766" spans="1:4" s="5" customFormat="1" ht="60" customHeight="1" x14ac:dyDescent="0.2">
      <c r="A766" s="5" t="str">
        <f t="shared" si="11"/>
        <v>Misc</v>
      </c>
      <c r="B766" s="7"/>
      <c r="C766" s="7"/>
      <c r="D766" s="7"/>
    </row>
    <row r="767" spans="1:4" s="5" customFormat="1" ht="60" customHeight="1" x14ac:dyDescent="0.2">
      <c r="A767" s="5" t="str">
        <f t="shared" si="11"/>
        <v>Misc</v>
      </c>
      <c r="B767" s="7"/>
      <c r="C767" s="7"/>
      <c r="D767" s="7"/>
    </row>
    <row r="768" spans="1:4" s="5" customFormat="1" ht="60" customHeight="1" x14ac:dyDescent="0.2">
      <c r="A768" s="5" t="str">
        <f t="shared" si="11"/>
        <v>Misc</v>
      </c>
      <c r="B768" s="7"/>
      <c r="C768" s="7"/>
      <c r="D768" s="7"/>
    </row>
    <row r="769" spans="1:4" s="5" customFormat="1" ht="60" customHeight="1" x14ac:dyDescent="0.2">
      <c r="A769" s="5" t="str">
        <f t="shared" si="11"/>
        <v>Misc</v>
      </c>
      <c r="B769" s="7"/>
      <c r="C769" s="7"/>
      <c r="D769" s="7"/>
    </row>
    <row r="770" spans="1:4" s="5" customFormat="1" ht="60" customHeight="1" x14ac:dyDescent="0.2">
      <c r="A770" s="5" t="str">
        <f t="shared" si="11"/>
        <v>Misc</v>
      </c>
      <c r="B770" s="7"/>
      <c r="C770" s="7"/>
      <c r="D770" s="7"/>
    </row>
    <row r="771" spans="1:4" s="5" customFormat="1" ht="60" customHeight="1" x14ac:dyDescent="0.2">
      <c r="A771" s="5" t="str">
        <f t="shared" ref="A771:A800" si="12">A770</f>
        <v>Misc</v>
      </c>
      <c r="B771" s="7"/>
      <c r="C771" s="7"/>
      <c r="D771" s="7"/>
    </row>
    <row r="772" spans="1:4" s="5" customFormat="1" ht="60" customHeight="1" x14ac:dyDescent="0.2">
      <c r="A772" s="5" t="str">
        <f t="shared" si="12"/>
        <v>Misc</v>
      </c>
      <c r="B772" s="7"/>
      <c r="C772" s="7"/>
      <c r="D772" s="7"/>
    </row>
    <row r="773" spans="1:4" s="5" customFormat="1" ht="60" customHeight="1" x14ac:dyDescent="0.2">
      <c r="A773" s="5" t="str">
        <f t="shared" si="12"/>
        <v>Misc</v>
      </c>
      <c r="B773" s="7"/>
      <c r="C773" s="7"/>
      <c r="D773" s="7"/>
    </row>
    <row r="774" spans="1:4" s="5" customFormat="1" ht="60" customHeight="1" x14ac:dyDescent="0.2">
      <c r="A774" s="5" t="str">
        <f t="shared" si="12"/>
        <v>Misc</v>
      </c>
      <c r="B774" s="7"/>
      <c r="C774" s="7"/>
      <c r="D774" s="7"/>
    </row>
    <row r="775" spans="1:4" s="5" customFormat="1" ht="60" customHeight="1" x14ac:dyDescent="0.2">
      <c r="A775" s="5" t="str">
        <f t="shared" si="12"/>
        <v>Misc</v>
      </c>
      <c r="B775" s="7"/>
      <c r="C775" s="7"/>
      <c r="D775" s="7"/>
    </row>
    <row r="776" spans="1:4" s="5" customFormat="1" ht="60" customHeight="1" x14ac:dyDescent="0.2">
      <c r="A776" s="5" t="str">
        <f t="shared" si="12"/>
        <v>Misc</v>
      </c>
      <c r="B776" s="7"/>
      <c r="C776" s="7"/>
      <c r="D776" s="7"/>
    </row>
    <row r="777" spans="1:4" s="5" customFormat="1" ht="60" customHeight="1" x14ac:dyDescent="0.2">
      <c r="A777" s="5" t="str">
        <f t="shared" si="12"/>
        <v>Misc</v>
      </c>
      <c r="B777" s="7"/>
      <c r="C777" s="7"/>
      <c r="D777" s="7"/>
    </row>
    <row r="778" spans="1:4" s="5" customFormat="1" ht="60" customHeight="1" x14ac:dyDescent="0.2">
      <c r="A778" s="5" t="str">
        <f t="shared" si="12"/>
        <v>Misc</v>
      </c>
      <c r="B778" s="7"/>
      <c r="C778" s="7"/>
      <c r="D778" s="7"/>
    </row>
    <row r="779" spans="1:4" s="5" customFormat="1" ht="60" customHeight="1" x14ac:dyDescent="0.2">
      <c r="A779" s="5" t="str">
        <f t="shared" si="12"/>
        <v>Misc</v>
      </c>
      <c r="B779" s="7"/>
      <c r="C779" s="7"/>
      <c r="D779" s="7"/>
    </row>
    <row r="780" spans="1:4" s="5" customFormat="1" ht="60" customHeight="1" x14ac:dyDescent="0.2">
      <c r="A780" s="5" t="str">
        <f t="shared" si="12"/>
        <v>Misc</v>
      </c>
      <c r="B780" s="7"/>
      <c r="C780" s="7"/>
      <c r="D780" s="7"/>
    </row>
    <row r="781" spans="1:4" s="5" customFormat="1" ht="60" customHeight="1" x14ac:dyDescent="0.2">
      <c r="A781" s="5" t="str">
        <f t="shared" si="12"/>
        <v>Misc</v>
      </c>
      <c r="B781" s="7"/>
      <c r="C781" s="7"/>
      <c r="D781" s="7"/>
    </row>
    <row r="782" spans="1:4" s="5" customFormat="1" ht="60" customHeight="1" x14ac:dyDescent="0.2">
      <c r="A782" s="5" t="str">
        <f t="shared" si="12"/>
        <v>Misc</v>
      </c>
      <c r="B782" s="7"/>
      <c r="C782" s="7"/>
      <c r="D782" s="7"/>
    </row>
    <row r="783" spans="1:4" s="5" customFormat="1" ht="60" customHeight="1" x14ac:dyDescent="0.2">
      <c r="A783" s="5" t="str">
        <f t="shared" si="12"/>
        <v>Misc</v>
      </c>
      <c r="B783" s="7"/>
      <c r="C783" s="7"/>
      <c r="D783" s="7"/>
    </row>
    <row r="784" spans="1:4" s="5" customFormat="1" ht="60" customHeight="1" x14ac:dyDescent="0.2">
      <c r="A784" s="5" t="str">
        <f t="shared" si="12"/>
        <v>Misc</v>
      </c>
      <c r="B784" s="7"/>
      <c r="C784" s="7"/>
      <c r="D784" s="7"/>
    </row>
    <row r="785" spans="1:4" s="5" customFormat="1" ht="60" customHeight="1" x14ac:dyDescent="0.2">
      <c r="A785" s="5" t="str">
        <f t="shared" si="12"/>
        <v>Misc</v>
      </c>
      <c r="B785" s="7"/>
      <c r="C785" s="7"/>
      <c r="D785" s="7"/>
    </row>
    <row r="786" spans="1:4" s="5" customFormat="1" ht="60" customHeight="1" x14ac:dyDescent="0.2">
      <c r="A786" s="5" t="str">
        <f t="shared" si="12"/>
        <v>Misc</v>
      </c>
      <c r="B786" s="7"/>
      <c r="C786" s="7"/>
      <c r="D786" s="7"/>
    </row>
    <row r="787" spans="1:4" s="5" customFormat="1" ht="60" customHeight="1" x14ac:dyDescent="0.2">
      <c r="A787" s="5" t="str">
        <f t="shared" si="12"/>
        <v>Misc</v>
      </c>
      <c r="B787" s="7"/>
      <c r="C787" s="7"/>
      <c r="D787" s="7"/>
    </row>
    <row r="788" spans="1:4" s="5" customFormat="1" ht="60" customHeight="1" x14ac:dyDescent="0.2">
      <c r="A788" s="5" t="str">
        <f t="shared" si="12"/>
        <v>Misc</v>
      </c>
      <c r="B788" s="7"/>
      <c r="C788" s="7"/>
      <c r="D788" s="7"/>
    </row>
    <row r="789" spans="1:4" s="5" customFormat="1" ht="60" customHeight="1" x14ac:dyDescent="0.2">
      <c r="A789" s="5" t="str">
        <f t="shared" si="12"/>
        <v>Misc</v>
      </c>
      <c r="B789" s="7"/>
      <c r="C789" s="7"/>
      <c r="D789" s="7"/>
    </row>
    <row r="790" spans="1:4" s="5" customFormat="1" ht="60" customHeight="1" x14ac:dyDescent="0.2">
      <c r="A790" s="5" t="str">
        <f t="shared" si="12"/>
        <v>Misc</v>
      </c>
      <c r="B790" s="7"/>
      <c r="C790" s="7"/>
      <c r="D790" s="7"/>
    </row>
    <row r="791" spans="1:4" s="5" customFormat="1" ht="60" customHeight="1" x14ac:dyDescent="0.2">
      <c r="A791" s="5" t="str">
        <f t="shared" si="12"/>
        <v>Misc</v>
      </c>
      <c r="B791" s="7"/>
      <c r="C791" s="7"/>
      <c r="D791" s="7"/>
    </row>
    <row r="792" spans="1:4" s="5" customFormat="1" ht="60" customHeight="1" x14ac:dyDescent="0.2">
      <c r="A792" s="5" t="str">
        <f t="shared" si="12"/>
        <v>Misc</v>
      </c>
      <c r="B792" s="7"/>
      <c r="C792" s="7"/>
      <c r="D792" s="7"/>
    </row>
    <row r="793" spans="1:4" s="5" customFormat="1" ht="60" customHeight="1" x14ac:dyDescent="0.2">
      <c r="A793" s="5" t="str">
        <f t="shared" si="12"/>
        <v>Misc</v>
      </c>
      <c r="B793" s="7"/>
      <c r="C793" s="7"/>
      <c r="D793" s="7"/>
    </row>
    <row r="794" spans="1:4" s="5" customFormat="1" ht="60" customHeight="1" x14ac:dyDescent="0.2">
      <c r="A794" s="5" t="str">
        <f t="shared" si="12"/>
        <v>Misc</v>
      </c>
      <c r="B794" s="7"/>
      <c r="C794" s="7"/>
      <c r="D794" s="7"/>
    </row>
    <row r="795" spans="1:4" s="5" customFormat="1" ht="60" customHeight="1" x14ac:dyDescent="0.2">
      <c r="A795" s="5" t="str">
        <f t="shared" si="12"/>
        <v>Misc</v>
      </c>
      <c r="B795" s="7"/>
      <c r="C795" s="7"/>
      <c r="D795" s="7"/>
    </row>
    <row r="796" spans="1:4" s="5" customFormat="1" ht="60" customHeight="1" x14ac:dyDescent="0.2">
      <c r="A796" s="5" t="str">
        <f t="shared" si="12"/>
        <v>Misc</v>
      </c>
      <c r="B796" s="7"/>
      <c r="C796" s="7"/>
      <c r="D796" s="7"/>
    </row>
    <row r="797" spans="1:4" s="5" customFormat="1" ht="60" customHeight="1" x14ac:dyDescent="0.2">
      <c r="A797" s="5" t="str">
        <f t="shared" si="12"/>
        <v>Misc</v>
      </c>
      <c r="B797" s="7"/>
      <c r="C797" s="7"/>
      <c r="D797" s="7"/>
    </row>
    <row r="798" spans="1:4" s="5" customFormat="1" ht="60" customHeight="1" x14ac:dyDescent="0.2">
      <c r="A798" s="5" t="str">
        <f t="shared" si="12"/>
        <v>Misc</v>
      </c>
      <c r="B798" s="7"/>
      <c r="C798" s="7"/>
      <c r="D798" s="7"/>
    </row>
    <row r="799" spans="1:4" s="5" customFormat="1" ht="60" customHeight="1" x14ac:dyDescent="0.2">
      <c r="A799" s="5" t="str">
        <f t="shared" si="12"/>
        <v>Misc</v>
      </c>
      <c r="B799" s="7"/>
      <c r="C799" s="7"/>
      <c r="D799" s="7"/>
    </row>
    <row r="800" spans="1:4" s="5" customFormat="1" ht="60" customHeight="1" x14ac:dyDescent="0.2">
      <c r="A800" s="5" t="str">
        <f t="shared" si="12"/>
        <v>Misc</v>
      </c>
      <c r="B800" s="7"/>
      <c r="C800" s="7"/>
      <c r="D800" s="7"/>
    </row>
  </sheetData>
  <phoneticPr fontId="3" type="noConversion"/>
  <pageMargins left="0.7" right="0.7" top="0.75" bottom="0.75" header="0.3" footer="0.3"/>
  <pageSetup orientation="portrait" horizontalDpi="0" verticalDpi="0"/>
  <rowBreaks count="7" manualBreakCount="7">
    <brk id="62" max="16383" man="1"/>
    <brk id="170" max="16383" man="1"/>
    <brk id="189" max="16383" man="1"/>
    <brk id="258" max="16383" man="1"/>
    <brk id="277" max="16383" man="1"/>
    <brk id="305" max="16383" man="1"/>
    <brk id="3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Introduction</vt:lpstr>
      <vt:lpstr>Master List</vt:lpstr>
      <vt:lpstr>Labels by part number</vt:lpstr>
      <vt:lpstr>Labels By Material</vt:lpstr>
      <vt:lpstr>List by Part Number</vt:lpstr>
      <vt:lpstr>List by Material</vt:lpstr>
      <vt:lpstr>List by Tool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Frothingham</dc:creator>
  <cp:lastModifiedBy>Eddie Frothingham</cp:lastModifiedBy>
  <cp:lastPrinted>2017-02-05T19:29:16Z</cp:lastPrinted>
  <dcterms:created xsi:type="dcterms:W3CDTF">2017-01-07T20:29:56Z</dcterms:created>
  <dcterms:modified xsi:type="dcterms:W3CDTF">2017-02-05T22:48:24Z</dcterms:modified>
</cp:coreProperties>
</file>