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brmfi\Documents\School\2022-2023\Robotics\"/>
    </mc:Choice>
  </mc:AlternateContent>
  <xr:revisionPtr revIDLastSave="0" documentId="13_ncr:1_{3E38424E-7861-42B6-BDC2-5A0348B002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ason Data" sheetId="4" r:id="rId1"/>
    <sheet name="Week 3 Drivetrains" sheetId="5" r:id="rId2"/>
    <sheet name="Week 2 Drivetrains" sheetId="3" r:id="rId3"/>
    <sheet name="Week 1 Drivetrains" sheetId="2" r:id="rId4"/>
    <sheet name="FiT Waco Image Analysis" sheetId="8" r:id="rId5"/>
    <sheet name="FiT Channelview Image Analysis" sheetId="9" r:id="rId6"/>
    <sheet name="Long Island-Team Finding" sheetId="7" r:id="rId7"/>
    <sheet name="North Shore-Teams by Drivetrain" sheetId="6" r:id="rId8"/>
    <sheet name="GSD-Teams by Drive Train" sheetId="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" i="9" l="1"/>
  <c r="H1" i="8"/>
  <c r="L2" i="9"/>
  <c r="L1" i="9"/>
  <c r="E2" i="8"/>
  <c r="E1" i="8"/>
  <c r="H1" i="6"/>
  <c r="F1" i="6"/>
  <c r="B1" i="6"/>
  <c r="D1" i="6"/>
  <c r="B5" i="4"/>
  <c r="E2" i="5"/>
  <c r="E6" i="4" s="1"/>
  <c r="D2" i="5"/>
  <c r="D6" i="4" s="1"/>
  <c r="C2" i="5"/>
  <c r="C6" i="4" s="1"/>
  <c r="B2" i="5"/>
  <c r="E2" i="3"/>
  <c r="E5" i="4" s="1"/>
  <c r="D2" i="3"/>
  <c r="D5" i="4" s="1"/>
  <c r="C2" i="3"/>
  <c r="C5" i="4" s="1"/>
  <c r="B2" i="3"/>
  <c r="E2" i="2"/>
  <c r="E4" i="4" s="1"/>
  <c r="D2" i="2"/>
  <c r="D4" i="4" s="1"/>
  <c r="C2" i="2"/>
  <c r="C4" i="4" s="1"/>
  <c r="B2" i="2"/>
  <c r="B4" i="4" s="1"/>
  <c r="F1" i="1"/>
  <c r="D1" i="1"/>
  <c r="B1" i="1"/>
  <c r="F2" i="5" l="1"/>
  <c r="F6" i="4" s="1"/>
  <c r="B6" i="4"/>
  <c r="B2" i="4" s="1"/>
  <c r="G2" i="5"/>
  <c r="E2" i="4"/>
  <c r="C2" i="4"/>
  <c r="D2" i="4"/>
  <c r="G2" i="3"/>
  <c r="F2" i="3"/>
  <c r="G2" i="2"/>
  <c r="F2" i="2"/>
  <c r="B3" i="5" l="1"/>
  <c r="D3" i="5"/>
  <c r="C3" i="5"/>
  <c r="H2" i="5"/>
  <c r="H6" i="4" s="1"/>
  <c r="G6" i="4"/>
  <c r="B3" i="2"/>
  <c r="F4" i="4"/>
  <c r="H2" i="2"/>
  <c r="H4" i="4" s="1"/>
  <c r="G4" i="4"/>
  <c r="G2" i="4"/>
  <c r="H2" i="4" s="1"/>
  <c r="D3" i="3"/>
  <c r="F5" i="4"/>
  <c r="F2" i="4"/>
  <c r="B3" i="4" s="1"/>
  <c r="H2" i="3"/>
  <c r="H5" i="4" s="1"/>
  <c r="G5" i="4"/>
  <c r="B3" i="3"/>
  <c r="C3" i="3"/>
  <c r="D3" i="2"/>
  <c r="C3" i="2"/>
  <c r="C3" i="4" l="1"/>
  <c r="D3" i="4"/>
</calcChain>
</file>

<file path=xl/sharedStrings.xml><?xml version="1.0" encoding="utf-8"?>
<sst xmlns="http://schemas.openxmlformats.org/spreadsheetml/2006/main" count="219" uniqueCount="121">
  <si>
    <t>Swerve</t>
  </si>
  <si>
    <t>Custom Tank</t>
  </si>
  <si>
    <t>KOP</t>
  </si>
  <si>
    <t>Other</t>
  </si>
  <si>
    <t>Event</t>
  </si>
  <si>
    <t>Tank/KOP</t>
  </si>
  <si>
    <t>Granite State</t>
  </si>
  <si>
    <t>Unknown</t>
  </si>
  <si>
    <t>Hatboro Horsham</t>
  </si>
  <si>
    <t>Total</t>
  </si>
  <si>
    <t>Total Percentage</t>
  </si>
  <si>
    <t>Hueneme Port</t>
  </si>
  <si>
    <t>Blacksburg</t>
  </si>
  <si>
    <t>South Florida</t>
  </si>
  <si>
    <t>SE Mass</t>
  </si>
  <si>
    <t>Georgian College</t>
  </si>
  <si>
    <t>Glacier Peak</t>
  </si>
  <si>
    <t>Newmarket</t>
  </si>
  <si>
    <t>ISR #1</t>
  </si>
  <si>
    <t>Canadian Pacific</t>
  </si>
  <si>
    <t>ISR #2</t>
  </si>
  <si>
    <t>Arkansas</t>
  </si>
  <si>
    <t>Lake Superior</t>
  </si>
  <si>
    <t>Northern Lights</t>
  </si>
  <si>
    <t>Monterrey</t>
  </si>
  <si>
    <t>Utah</t>
  </si>
  <si>
    <t>Albany (GA)</t>
  </si>
  <si>
    <t>Calvin University</t>
  </si>
  <si>
    <t>Jackson</t>
  </si>
  <si>
    <t>Kettering 1</t>
  </si>
  <si>
    <t>Milford</t>
  </si>
  <si>
    <t>Waco</t>
  </si>
  <si>
    <t>Clackamas Academy</t>
  </si>
  <si>
    <t>Mishawaka</t>
  </si>
  <si>
    <t>UNC Asheville</t>
  </si>
  <si>
    <t>Dallas</t>
  </si>
  <si>
    <t>% Reported</t>
  </si>
  <si>
    <t>Reported</t>
  </si>
  <si>
    <t xml:space="preserve">Midwest </t>
  </si>
  <si>
    <t>St. Louis</t>
  </si>
  <si>
    <t>Great Northern</t>
  </si>
  <si>
    <t>Oklahoma</t>
  </si>
  <si>
    <t>Dalton</t>
  </si>
  <si>
    <t>Kettering #2</t>
  </si>
  <si>
    <t>Lansing</t>
  </si>
  <si>
    <t>St. Joseph</t>
  </si>
  <si>
    <t>Belton</t>
  </si>
  <si>
    <t>Wilsonville</t>
  </si>
  <si>
    <t>Central Valley</t>
  </si>
  <si>
    <t>Orange County</t>
  </si>
  <si>
    <t>Ventura County</t>
  </si>
  <si>
    <t>Southern Cross</t>
  </si>
  <si>
    <t>Waterbury</t>
  </si>
  <si>
    <t>Bethesda</t>
  </si>
  <si>
    <t>Wayne State</t>
  </si>
  <si>
    <t>Johnston County</t>
  </si>
  <si>
    <t>Mount Olive</t>
  </si>
  <si>
    <t>Rhode Island</t>
  </si>
  <si>
    <t>Anderson</t>
  </si>
  <si>
    <t>Princeton</t>
  </si>
  <si>
    <t>Channelview</t>
  </si>
  <si>
    <t>ISR #3</t>
  </si>
  <si>
    <t>Escanaba</t>
  </si>
  <si>
    <t>Week 1</t>
  </si>
  <si>
    <t>Week 2</t>
  </si>
  <si>
    <t>Week 3</t>
  </si>
  <si>
    <t>Week 4</t>
  </si>
  <si>
    <t>Week 5</t>
  </si>
  <si>
    <t>Week 6</t>
  </si>
  <si>
    <t>District Champs</t>
  </si>
  <si>
    <t>Worlds</t>
  </si>
  <si>
    <t>Einstein</t>
  </si>
  <si>
    <t>ISR #4</t>
  </si>
  <si>
    <t>Orlando</t>
  </si>
  <si>
    <t>Finger Lakes</t>
  </si>
  <si>
    <t>Miami Valley</t>
  </si>
  <si>
    <t>Central Illinois</t>
  </si>
  <si>
    <t>Heartland</t>
  </si>
  <si>
    <t>Magnolia</t>
  </si>
  <si>
    <t>Puebla</t>
  </si>
  <si>
    <t>Arizona East</t>
  </si>
  <si>
    <t>Brazil</t>
  </si>
  <si>
    <t>Western NE</t>
  </si>
  <si>
    <t>Belleville</t>
  </si>
  <si>
    <t>Detroit</t>
  </si>
  <si>
    <t>Muskegon</t>
  </si>
  <si>
    <t>Standish-Sterling</t>
  </si>
  <si>
    <t>Traverse City</t>
  </si>
  <si>
    <t>Fort Worth</t>
  </si>
  <si>
    <t>San Antonio</t>
  </si>
  <si>
    <t>SunDome</t>
  </si>
  <si>
    <t>Los Angeles</t>
  </si>
  <si>
    <t>San Francisco</t>
  </si>
  <si>
    <t>Gwinnett</t>
  </si>
  <si>
    <t>North Shore</t>
  </si>
  <si>
    <t>Mecklenburg County</t>
  </si>
  <si>
    <t>Wake County</t>
  </si>
  <si>
    <t>Robbinsville</t>
  </si>
  <si>
    <t>Western Univ. Eng.</t>
  </si>
  <si>
    <t>Humber College</t>
  </si>
  <si>
    <t>Springside Chestnut Hill</t>
  </si>
  <si>
    <t>Alexandria</t>
  </si>
  <si>
    <t>Portsmouth</t>
  </si>
  <si>
    <t>Bonney Lake</t>
  </si>
  <si>
    <t>Long Island #1</t>
  </si>
  <si>
    <t>Custom Tank/KOP</t>
  </si>
  <si>
    <t>*Approximate</t>
  </si>
  <si>
    <t>`13</t>
  </si>
  <si>
    <t>Tank</t>
  </si>
  <si>
    <t>tank</t>
  </si>
  <si>
    <t>Teams</t>
  </si>
  <si>
    <t>Type</t>
  </si>
  <si>
    <t>?</t>
  </si>
  <si>
    <t>Mecanum</t>
  </si>
  <si>
    <t>Butterfly</t>
  </si>
  <si>
    <t>Drivetrain Type</t>
  </si>
  <si>
    <t>Swerve:</t>
  </si>
  <si>
    <t>Tank:</t>
  </si>
  <si>
    <t>Other:</t>
  </si>
  <si>
    <t>Not a live count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</si>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</sst>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333333"/>
      <name val="Roboto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DDDDDD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0" fillId="0" borderId="0" xfId="0" quotePrefix="1"/>
    <xf numFmtId="0" fontId="0" fillId="2" borderId="0" xfId="0" applyFill="1"/>
    <xf numFmtId="0" fontId="3" fillId="3" borderId="1" xfId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14" fontId="2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hebluealliance.com/team/8177/2023" TargetMode="External"/><Relationship Id="rId18" Type="http://schemas.openxmlformats.org/officeDocument/2006/relationships/hyperlink" Target="https://www.thebluealliance.com/team/2585/2023" TargetMode="External"/><Relationship Id="rId26" Type="http://schemas.openxmlformats.org/officeDocument/2006/relationships/hyperlink" Target="https://www.thebluealliance.com/team/8370/2023" TargetMode="External"/><Relationship Id="rId21" Type="http://schemas.openxmlformats.org/officeDocument/2006/relationships/hyperlink" Target="https://www.thebluealliance.com/team/8573/2023" TargetMode="External"/><Relationship Id="rId34" Type="http://schemas.openxmlformats.org/officeDocument/2006/relationships/hyperlink" Target="https://www.thebluealliance.com/team/9307/2023" TargetMode="External"/><Relationship Id="rId7" Type="http://schemas.openxmlformats.org/officeDocument/2006/relationships/hyperlink" Target="https://www.thebluealliance.com/team/5829/2023" TargetMode="External"/><Relationship Id="rId12" Type="http://schemas.openxmlformats.org/officeDocument/2006/relationships/hyperlink" Target="https://www.thebluealliance.com/team/6645/2023" TargetMode="External"/><Relationship Id="rId17" Type="http://schemas.openxmlformats.org/officeDocument/2006/relationships/hyperlink" Target="https://www.thebluealliance.com/team/4328/2023" TargetMode="External"/><Relationship Id="rId25" Type="http://schemas.openxmlformats.org/officeDocument/2006/relationships/hyperlink" Target="https://www.thebluealliance.com/team/9181/2023" TargetMode="External"/><Relationship Id="rId33" Type="http://schemas.openxmlformats.org/officeDocument/2006/relationships/hyperlink" Target="https://www.thebluealliance.com/team/9289/2023" TargetMode="External"/><Relationship Id="rId2" Type="http://schemas.openxmlformats.org/officeDocument/2006/relationships/hyperlink" Target="https://www.thebluealliance.com/team/324/2023" TargetMode="External"/><Relationship Id="rId16" Type="http://schemas.openxmlformats.org/officeDocument/2006/relationships/hyperlink" Target="https://www.thebluealliance.com/team/5923/2023" TargetMode="External"/><Relationship Id="rId20" Type="http://schemas.openxmlformats.org/officeDocument/2006/relationships/hyperlink" Target="https://www.thebluealliance.com/team/3834/2023" TargetMode="External"/><Relationship Id="rId29" Type="http://schemas.openxmlformats.org/officeDocument/2006/relationships/hyperlink" Target="https://www.thebluealliance.com/team/2587/2023" TargetMode="External"/><Relationship Id="rId1" Type="http://schemas.openxmlformats.org/officeDocument/2006/relationships/hyperlink" Target="https://www.thebluealliance.com/team/118/2023" TargetMode="External"/><Relationship Id="rId6" Type="http://schemas.openxmlformats.org/officeDocument/2006/relationships/hyperlink" Target="https://www.thebluealliance.com/team/3035/2023" TargetMode="External"/><Relationship Id="rId11" Type="http://schemas.openxmlformats.org/officeDocument/2006/relationships/hyperlink" Target="https://www.thebluealliance.com/team/2882/2023" TargetMode="External"/><Relationship Id="rId24" Type="http://schemas.openxmlformats.org/officeDocument/2006/relationships/hyperlink" Target="https://www.thebluealliance.com/team/6488/2023" TargetMode="External"/><Relationship Id="rId32" Type="http://schemas.openxmlformats.org/officeDocument/2006/relationships/hyperlink" Target="https://www.thebluealliance.com/team/3728/2023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https://www.thebluealliance.com/team/231/2023" TargetMode="External"/><Relationship Id="rId15" Type="http://schemas.openxmlformats.org/officeDocument/2006/relationships/hyperlink" Target="https://www.thebluealliance.com/team/7115/2023" TargetMode="External"/><Relationship Id="rId23" Type="http://schemas.openxmlformats.org/officeDocument/2006/relationships/hyperlink" Target="https://www.thebluealliance.com/team/5052/2023" TargetMode="External"/><Relationship Id="rId28" Type="http://schemas.openxmlformats.org/officeDocument/2006/relationships/hyperlink" Target="https://www.thebluealliance.com/team/8515/2023" TargetMode="External"/><Relationship Id="rId36" Type="http://schemas.openxmlformats.org/officeDocument/2006/relationships/hyperlink" Target="https://www.thebluealliance.com/team/9081/2023" TargetMode="External"/><Relationship Id="rId10" Type="http://schemas.openxmlformats.org/officeDocument/2006/relationships/hyperlink" Target="https://www.thebluealliance.com/team/9136/2023" TargetMode="External"/><Relationship Id="rId19" Type="http://schemas.openxmlformats.org/officeDocument/2006/relationships/hyperlink" Target="https://www.thebluealliance.com/team/1255/2023" TargetMode="External"/><Relationship Id="rId31" Type="http://schemas.openxmlformats.org/officeDocument/2006/relationships/hyperlink" Target="https://www.thebluealliance.com/team/7492/2023" TargetMode="External"/><Relationship Id="rId4" Type="http://schemas.openxmlformats.org/officeDocument/2006/relationships/hyperlink" Target="https://www.thebluealliance.com/team/8576/2023" TargetMode="External"/><Relationship Id="rId9" Type="http://schemas.openxmlformats.org/officeDocument/2006/relationships/hyperlink" Target="https://www.thebluealliance.com/team/7616/2023" TargetMode="External"/><Relationship Id="rId14" Type="http://schemas.openxmlformats.org/officeDocument/2006/relationships/hyperlink" Target="https://www.thebluealliance.com/team/4587/2023" TargetMode="External"/><Relationship Id="rId22" Type="http://schemas.openxmlformats.org/officeDocument/2006/relationships/hyperlink" Target="https://www.thebluealliance.com/team/4639/2023" TargetMode="External"/><Relationship Id="rId27" Type="http://schemas.openxmlformats.org/officeDocument/2006/relationships/hyperlink" Target="https://www.thebluealliance.com/team/7418/2023" TargetMode="External"/><Relationship Id="rId30" Type="http://schemas.openxmlformats.org/officeDocument/2006/relationships/hyperlink" Target="https://www.thebluealliance.com/team/8750/2023" TargetMode="External"/><Relationship Id="rId35" Type="http://schemas.openxmlformats.org/officeDocument/2006/relationships/hyperlink" Target="https://www.thebluealliance.com/team/8591/2023" TargetMode="External"/><Relationship Id="rId8" Type="http://schemas.openxmlformats.org/officeDocument/2006/relationships/hyperlink" Target="https://www.thebluealliance.com/team/4295/2023" TargetMode="External"/><Relationship Id="rId3" Type="http://schemas.openxmlformats.org/officeDocument/2006/relationships/hyperlink" Target="https://www.thebluealliance.com/team/5427/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B07E4-00BF-4911-8DAB-52DC305674EB}">
  <dimension ref="A1:H12"/>
  <sheetViews>
    <sheetView tabSelected="1" workbookViewId="0">
      <selection activeCell="J25" sqref="J25"/>
    </sheetView>
  </sheetViews>
  <sheetFormatPr defaultRowHeight="14.4" x14ac:dyDescent="0.3"/>
  <cols>
    <col min="1" max="1" width="17.5546875" customWidth="1"/>
  </cols>
  <sheetData>
    <row r="1" spans="1:8" x14ac:dyDescent="0.3">
      <c r="A1" t="s">
        <v>4</v>
      </c>
      <c r="B1" t="s">
        <v>0</v>
      </c>
      <c r="C1" t="s">
        <v>5</v>
      </c>
      <c r="D1" t="s">
        <v>3</v>
      </c>
      <c r="E1" t="s">
        <v>7</v>
      </c>
      <c r="F1" t="s">
        <v>37</v>
      </c>
      <c r="G1" t="s">
        <v>9</v>
      </c>
      <c r="H1" t="s">
        <v>36</v>
      </c>
    </row>
    <row r="2" spans="1:8" x14ac:dyDescent="0.3">
      <c r="A2" t="s">
        <v>9</v>
      </c>
      <c r="B2">
        <f>SUM(B4:B401)</f>
        <v>896</v>
      </c>
      <c r="C2">
        <f>SUM(C4:C401)</f>
        <v>944</v>
      </c>
      <c r="D2">
        <f>SUM(D4:D401)</f>
        <v>117</v>
      </c>
      <c r="E2">
        <f>SUM(E4:E401)</f>
        <v>1277</v>
      </c>
      <c r="F2">
        <f>SUM(B2:D2)</f>
        <v>1957</v>
      </c>
      <c r="G2">
        <f>SUM(B2:E2)</f>
        <v>3234</v>
      </c>
      <c r="H2">
        <f>100*SUM(B2:D2)/G2</f>
        <v>60.513296227581939</v>
      </c>
    </row>
    <row r="3" spans="1:8" x14ac:dyDescent="0.3">
      <c r="A3" t="s">
        <v>10</v>
      </c>
      <c r="B3">
        <f>B2/F2*100</f>
        <v>45.7843638221768</v>
      </c>
      <c r="C3">
        <f>C2/F2*100</f>
        <v>48.237097598364841</v>
      </c>
      <c r="D3">
        <f>D2/F2*100</f>
        <v>5.9785385794583545</v>
      </c>
    </row>
    <row r="4" spans="1:8" x14ac:dyDescent="0.3">
      <c r="A4" t="s">
        <v>63</v>
      </c>
      <c r="B4">
        <f>'Week 1 Drivetrains'!B2</f>
        <v>412</v>
      </c>
      <c r="C4">
        <f>'Week 1 Drivetrains'!C2</f>
        <v>423</v>
      </c>
      <c r="D4">
        <f>'Week 1 Drivetrains'!D2</f>
        <v>40</v>
      </c>
      <c r="E4">
        <f>'Week 1 Drivetrains'!E2</f>
        <v>148</v>
      </c>
      <c r="F4">
        <f>'Week 1 Drivetrains'!F2</f>
        <v>875</v>
      </c>
      <c r="G4">
        <f>'Week 1 Drivetrains'!G2</f>
        <v>1023</v>
      </c>
      <c r="H4">
        <f>'Week 1 Drivetrains'!H2</f>
        <v>85.532746823069402</v>
      </c>
    </row>
    <row r="5" spans="1:8" x14ac:dyDescent="0.3">
      <c r="A5" t="s">
        <v>64</v>
      </c>
      <c r="B5">
        <f>'Week 2 Drivetrains'!B2</f>
        <v>216</v>
      </c>
      <c r="C5">
        <f>'Week 2 Drivetrains'!C2</f>
        <v>232</v>
      </c>
      <c r="D5">
        <f>'Week 2 Drivetrains'!D2</f>
        <v>32</v>
      </c>
      <c r="E5">
        <f>'Week 2 Drivetrains'!E2</f>
        <v>452</v>
      </c>
      <c r="F5">
        <f>'Week 2 Drivetrains'!F2</f>
        <v>480</v>
      </c>
      <c r="G5">
        <f>'Week 2 Drivetrains'!G2</f>
        <v>932</v>
      </c>
      <c r="H5">
        <f>'Week 2 Drivetrains'!H2</f>
        <v>51.502145922746784</v>
      </c>
    </row>
    <row r="6" spans="1:8" x14ac:dyDescent="0.3">
      <c r="A6" t="s">
        <v>65</v>
      </c>
      <c r="B6" s="2">
        <f>'Week 3 Drivetrains'!B2</f>
        <v>268</v>
      </c>
      <c r="C6" s="2">
        <f>'Week 3 Drivetrains'!C2</f>
        <v>289</v>
      </c>
      <c r="D6" s="2">
        <f>'Week 3 Drivetrains'!D2</f>
        <v>45</v>
      </c>
      <c r="E6" s="2">
        <f>'Week 3 Drivetrains'!E2</f>
        <v>677</v>
      </c>
      <c r="F6" s="2">
        <f>'Week 3 Drivetrains'!F2</f>
        <v>602</v>
      </c>
      <c r="G6" s="2">
        <f>'Week 3 Drivetrains'!G2</f>
        <v>1279</v>
      </c>
      <c r="H6" s="2">
        <f>'Week 3 Drivetrains'!H2</f>
        <v>47.068021892103204</v>
      </c>
    </row>
    <row r="7" spans="1:8" x14ac:dyDescent="0.3">
      <c r="A7" t="s">
        <v>66</v>
      </c>
    </row>
    <row r="8" spans="1:8" x14ac:dyDescent="0.3">
      <c r="A8" t="s">
        <v>67</v>
      </c>
    </row>
    <row r="9" spans="1:8" x14ac:dyDescent="0.3">
      <c r="A9" t="s">
        <v>68</v>
      </c>
    </row>
    <row r="10" spans="1:8" x14ac:dyDescent="0.3">
      <c r="A10" t="s">
        <v>69</v>
      </c>
    </row>
    <row r="11" spans="1:8" x14ac:dyDescent="0.3">
      <c r="A11" t="s">
        <v>70</v>
      </c>
    </row>
    <row r="12" spans="1:8" x14ac:dyDescent="0.3">
      <c r="A12" t="s">
        <v>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6B3CF-E1F6-47D9-AD56-C2703F6AB5B5}">
  <dimension ref="A1:H36"/>
  <sheetViews>
    <sheetView zoomScale="74" workbookViewId="0">
      <pane ySplit="3" topLeftCell="A8" activePane="bottomLeft" state="frozen"/>
      <selection pane="bottomLeft" activeCell="N40" sqref="N40"/>
    </sheetView>
  </sheetViews>
  <sheetFormatPr defaultRowHeight="14.4" x14ac:dyDescent="0.3"/>
  <cols>
    <col min="1" max="1" width="18" customWidth="1"/>
  </cols>
  <sheetData>
    <row r="1" spans="1:8" x14ac:dyDescent="0.3">
      <c r="A1" t="s">
        <v>4</v>
      </c>
      <c r="B1" t="s">
        <v>0</v>
      </c>
      <c r="C1" t="s">
        <v>5</v>
      </c>
      <c r="D1" t="s">
        <v>3</v>
      </c>
      <c r="E1" t="s">
        <v>7</v>
      </c>
      <c r="F1" t="s">
        <v>37</v>
      </c>
      <c r="G1" t="s">
        <v>9</v>
      </c>
      <c r="H1" t="s">
        <v>36</v>
      </c>
    </row>
    <row r="2" spans="1:8" x14ac:dyDescent="0.3">
      <c r="A2" t="s">
        <v>9</v>
      </c>
      <c r="B2">
        <f>SUM(B4:B400)</f>
        <v>268</v>
      </c>
      <c r="C2">
        <f>SUM(C4:C400)</f>
        <v>289</v>
      </c>
      <c r="D2">
        <f>SUM(D4:D400)</f>
        <v>45</v>
      </c>
      <c r="E2">
        <f>SUM(E4:E400)</f>
        <v>677</v>
      </c>
      <c r="F2">
        <f>SUM(B2:D2)</f>
        <v>602</v>
      </c>
      <c r="G2">
        <f>SUM(B2:E2)</f>
        <v>1279</v>
      </c>
      <c r="H2">
        <f>100*SUM(B2:D2)/G2</f>
        <v>47.068021892103204</v>
      </c>
    </row>
    <row r="3" spans="1:8" x14ac:dyDescent="0.3">
      <c r="A3" t="s">
        <v>10</v>
      </c>
      <c r="B3">
        <f>B2/F2*100</f>
        <v>44.518272425249165</v>
      </c>
      <c r="C3">
        <f>C2/F2*100</f>
        <v>48.006644518272424</v>
      </c>
      <c r="D3">
        <f>D2/F2*100</f>
        <v>7.4750830564784057</v>
      </c>
    </row>
    <row r="4" spans="1:8" x14ac:dyDescent="0.3">
      <c r="A4" t="s">
        <v>101</v>
      </c>
      <c r="B4">
        <v>16</v>
      </c>
      <c r="C4">
        <v>18</v>
      </c>
      <c r="D4">
        <v>6</v>
      </c>
      <c r="E4">
        <v>40</v>
      </c>
    </row>
    <row r="5" spans="1:8" x14ac:dyDescent="0.3">
      <c r="A5" t="s">
        <v>80</v>
      </c>
      <c r="B5">
        <v>16</v>
      </c>
      <c r="C5">
        <v>20</v>
      </c>
      <c r="D5">
        <v>1</v>
      </c>
      <c r="E5">
        <v>0</v>
      </c>
    </row>
    <row r="6" spans="1:8" x14ac:dyDescent="0.3">
      <c r="A6" t="s">
        <v>83</v>
      </c>
      <c r="E6">
        <v>40</v>
      </c>
    </row>
    <row r="7" spans="1:8" x14ac:dyDescent="0.3">
      <c r="A7" t="s">
        <v>103</v>
      </c>
      <c r="E7">
        <v>32</v>
      </c>
    </row>
    <row r="8" spans="1:8" x14ac:dyDescent="0.3">
      <c r="A8" t="s">
        <v>81</v>
      </c>
      <c r="E8">
        <v>43</v>
      </c>
    </row>
    <row r="9" spans="1:8" x14ac:dyDescent="0.3">
      <c r="A9" t="s">
        <v>76</v>
      </c>
      <c r="B9">
        <v>20</v>
      </c>
      <c r="C9">
        <v>9</v>
      </c>
      <c r="D9">
        <v>3</v>
      </c>
      <c r="E9">
        <v>0</v>
      </c>
    </row>
    <row r="10" spans="1:8" x14ac:dyDescent="0.3">
      <c r="A10" t="s">
        <v>84</v>
      </c>
      <c r="E10">
        <v>40</v>
      </c>
    </row>
    <row r="11" spans="1:8" x14ac:dyDescent="0.3">
      <c r="A11" t="s">
        <v>74</v>
      </c>
      <c r="B11">
        <v>33</v>
      </c>
      <c r="C11">
        <v>18</v>
      </c>
      <c r="D11">
        <v>3</v>
      </c>
      <c r="E11">
        <v>1</v>
      </c>
    </row>
    <row r="12" spans="1:8" x14ac:dyDescent="0.3">
      <c r="A12" t="s">
        <v>88</v>
      </c>
      <c r="E12">
        <v>35</v>
      </c>
    </row>
    <row r="13" spans="1:8" x14ac:dyDescent="0.3">
      <c r="A13" t="s">
        <v>93</v>
      </c>
      <c r="B13">
        <v>13</v>
      </c>
      <c r="C13" t="s">
        <v>107</v>
      </c>
      <c r="D13">
        <v>1</v>
      </c>
      <c r="E13">
        <v>0</v>
      </c>
    </row>
    <row r="14" spans="1:8" x14ac:dyDescent="0.3">
      <c r="A14" t="s">
        <v>77</v>
      </c>
      <c r="B14">
        <v>17</v>
      </c>
      <c r="C14">
        <v>17</v>
      </c>
      <c r="D14">
        <v>2</v>
      </c>
      <c r="E14">
        <v>0</v>
      </c>
    </row>
    <row r="15" spans="1:8" x14ac:dyDescent="0.3">
      <c r="A15" t="s">
        <v>99</v>
      </c>
      <c r="E15">
        <v>30</v>
      </c>
    </row>
    <row r="16" spans="1:8" x14ac:dyDescent="0.3">
      <c r="A16" t="s">
        <v>72</v>
      </c>
      <c r="E16">
        <v>32</v>
      </c>
    </row>
    <row r="17" spans="1:5" x14ac:dyDescent="0.3">
      <c r="A17" t="s">
        <v>104</v>
      </c>
      <c r="B17">
        <v>13</v>
      </c>
      <c r="C17">
        <v>23</v>
      </c>
      <c r="D17">
        <v>1</v>
      </c>
      <c r="E17">
        <v>9</v>
      </c>
    </row>
    <row r="18" spans="1:5" x14ac:dyDescent="0.3">
      <c r="A18" t="s">
        <v>91</v>
      </c>
      <c r="B18">
        <v>14</v>
      </c>
      <c r="C18">
        <v>26</v>
      </c>
      <c r="D18">
        <v>4</v>
      </c>
      <c r="E18">
        <v>0</v>
      </c>
    </row>
    <row r="19" spans="1:5" x14ac:dyDescent="0.3">
      <c r="A19" t="s">
        <v>78</v>
      </c>
      <c r="E19">
        <v>30</v>
      </c>
    </row>
    <row r="20" spans="1:5" x14ac:dyDescent="0.3">
      <c r="A20" t="s">
        <v>95</v>
      </c>
      <c r="B20">
        <v>8</v>
      </c>
      <c r="C20">
        <v>18</v>
      </c>
      <c r="D20">
        <v>1</v>
      </c>
      <c r="E20">
        <v>0</v>
      </c>
    </row>
    <row r="21" spans="1:5" x14ac:dyDescent="0.3">
      <c r="A21" t="s">
        <v>75</v>
      </c>
      <c r="B21">
        <v>30</v>
      </c>
      <c r="C21">
        <v>17</v>
      </c>
      <c r="D21">
        <v>3</v>
      </c>
      <c r="E21">
        <v>0</v>
      </c>
    </row>
    <row r="22" spans="1:5" x14ac:dyDescent="0.3">
      <c r="A22" t="s">
        <v>85</v>
      </c>
      <c r="B22">
        <v>17</v>
      </c>
      <c r="C22">
        <v>17</v>
      </c>
      <c r="D22">
        <v>4</v>
      </c>
      <c r="E22">
        <v>0</v>
      </c>
    </row>
    <row r="23" spans="1:5" x14ac:dyDescent="0.3">
      <c r="A23" t="s">
        <v>94</v>
      </c>
      <c r="B23">
        <v>11</v>
      </c>
      <c r="C23">
        <v>26</v>
      </c>
      <c r="D23">
        <v>3</v>
      </c>
      <c r="E23">
        <v>0</v>
      </c>
    </row>
    <row r="24" spans="1:5" x14ac:dyDescent="0.3">
      <c r="A24" t="s">
        <v>73</v>
      </c>
      <c r="B24">
        <v>20</v>
      </c>
      <c r="C24">
        <v>25</v>
      </c>
      <c r="D24">
        <v>9</v>
      </c>
      <c r="E24">
        <v>0</v>
      </c>
    </row>
    <row r="25" spans="1:5" x14ac:dyDescent="0.3">
      <c r="A25" t="s">
        <v>102</v>
      </c>
      <c r="B25">
        <v>11</v>
      </c>
      <c r="C25">
        <v>14</v>
      </c>
      <c r="D25">
        <v>4</v>
      </c>
      <c r="E25">
        <v>32</v>
      </c>
    </row>
    <row r="26" spans="1:5" x14ac:dyDescent="0.3">
      <c r="A26" t="s">
        <v>79</v>
      </c>
      <c r="E26">
        <v>33</v>
      </c>
    </row>
    <row r="27" spans="1:5" x14ac:dyDescent="0.3">
      <c r="A27" t="s">
        <v>97</v>
      </c>
      <c r="E27">
        <v>31</v>
      </c>
    </row>
    <row r="28" spans="1:5" x14ac:dyDescent="0.3">
      <c r="A28" t="s">
        <v>89</v>
      </c>
      <c r="B28">
        <v>19</v>
      </c>
      <c r="C28">
        <v>24</v>
      </c>
      <c r="D28">
        <v>0</v>
      </c>
      <c r="E28">
        <v>0</v>
      </c>
    </row>
    <row r="29" spans="1:5" x14ac:dyDescent="0.3">
      <c r="A29" t="s">
        <v>92</v>
      </c>
      <c r="E29">
        <v>42</v>
      </c>
    </row>
    <row r="30" spans="1:5" x14ac:dyDescent="0.3">
      <c r="A30" t="s">
        <v>100</v>
      </c>
      <c r="E30">
        <v>31</v>
      </c>
    </row>
    <row r="31" spans="1:5" x14ac:dyDescent="0.3">
      <c r="A31" t="s">
        <v>86</v>
      </c>
      <c r="E31">
        <v>40</v>
      </c>
    </row>
    <row r="32" spans="1:5" x14ac:dyDescent="0.3">
      <c r="A32" t="s">
        <v>90</v>
      </c>
      <c r="E32">
        <v>27</v>
      </c>
    </row>
    <row r="33" spans="1:5" x14ac:dyDescent="0.3">
      <c r="A33" t="s">
        <v>87</v>
      </c>
      <c r="E33">
        <v>38</v>
      </c>
    </row>
    <row r="34" spans="1:5" x14ac:dyDescent="0.3">
      <c r="A34" t="s">
        <v>96</v>
      </c>
      <c r="B34">
        <v>10</v>
      </c>
      <c r="C34">
        <v>17</v>
      </c>
      <c r="D34">
        <v>0</v>
      </c>
      <c r="E34">
        <v>0</v>
      </c>
    </row>
    <row r="35" spans="1:5" x14ac:dyDescent="0.3">
      <c r="A35" t="s">
        <v>82</v>
      </c>
      <c r="E35">
        <v>36</v>
      </c>
    </row>
    <row r="36" spans="1:5" x14ac:dyDescent="0.3">
      <c r="A36" t="s">
        <v>98</v>
      </c>
      <c r="E36">
        <v>35</v>
      </c>
    </row>
  </sheetData>
  <sortState xmlns:xlrd2="http://schemas.microsoft.com/office/spreadsheetml/2017/richdata2" ref="A4:H36">
    <sortCondition ref="A4:A3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8506E-8A64-48F2-952F-3C1E1A90B7B4}">
  <dimension ref="A1:H27"/>
  <sheetViews>
    <sheetView zoomScale="89" workbookViewId="0">
      <pane ySplit="3" topLeftCell="A7" activePane="bottomLeft" state="frozen"/>
      <selection pane="bottomLeft" activeCell="F8" sqref="F8"/>
    </sheetView>
  </sheetViews>
  <sheetFormatPr defaultRowHeight="14.4" x14ac:dyDescent="0.3"/>
  <cols>
    <col min="1" max="1" width="18" customWidth="1"/>
  </cols>
  <sheetData>
    <row r="1" spans="1:8" x14ac:dyDescent="0.3">
      <c r="A1" t="s">
        <v>4</v>
      </c>
      <c r="B1" t="s">
        <v>0</v>
      </c>
      <c r="C1" t="s">
        <v>5</v>
      </c>
      <c r="D1" t="s">
        <v>3</v>
      </c>
      <c r="E1" t="s">
        <v>7</v>
      </c>
      <c r="F1" t="s">
        <v>37</v>
      </c>
      <c r="G1" t="s">
        <v>9</v>
      </c>
      <c r="H1" t="s">
        <v>36</v>
      </c>
    </row>
    <row r="2" spans="1:8" x14ac:dyDescent="0.3">
      <c r="A2" t="s">
        <v>9</v>
      </c>
      <c r="B2">
        <f>SUM(B4:B400)</f>
        <v>216</v>
      </c>
      <c r="C2">
        <f>SUM(C4:C400)</f>
        <v>232</v>
      </c>
      <c r="D2">
        <f>SUM(D4:D400)</f>
        <v>32</v>
      </c>
      <c r="E2">
        <f>SUM(E4:E400)</f>
        <v>452</v>
      </c>
      <c r="F2">
        <f>SUM(B2:D2)</f>
        <v>480</v>
      </c>
      <c r="G2">
        <f>SUM(B2:E2)</f>
        <v>932</v>
      </c>
      <c r="H2">
        <f>100*SUM(B2:D2)/G2</f>
        <v>51.502145922746784</v>
      </c>
    </row>
    <row r="3" spans="1:8" x14ac:dyDescent="0.3">
      <c r="A3" t="s">
        <v>10</v>
      </c>
      <c r="B3">
        <f>B2/F2*100</f>
        <v>45</v>
      </c>
      <c r="C3">
        <f>C2/F2*100</f>
        <v>48.333333333333336</v>
      </c>
      <c r="D3">
        <f>D2/F2*100</f>
        <v>6.666666666666667</v>
      </c>
    </row>
    <row r="4" spans="1:8" x14ac:dyDescent="0.3">
      <c r="A4" t="s">
        <v>58</v>
      </c>
      <c r="B4">
        <v>4</v>
      </c>
      <c r="C4">
        <v>17</v>
      </c>
      <c r="D4">
        <v>6</v>
      </c>
      <c r="E4">
        <v>0</v>
      </c>
    </row>
    <row r="5" spans="1:8" x14ac:dyDescent="0.3">
      <c r="A5" t="s">
        <v>46</v>
      </c>
      <c r="E5">
        <v>38</v>
      </c>
    </row>
    <row r="6" spans="1:8" x14ac:dyDescent="0.3">
      <c r="A6" t="s">
        <v>53</v>
      </c>
      <c r="B6">
        <v>20</v>
      </c>
      <c r="C6">
        <v>15</v>
      </c>
      <c r="D6">
        <v>1</v>
      </c>
      <c r="E6">
        <v>0</v>
      </c>
    </row>
    <row r="7" spans="1:8" x14ac:dyDescent="0.3">
      <c r="A7" t="s">
        <v>48</v>
      </c>
      <c r="B7">
        <v>22</v>
      </c>
      <c r="C7">
        <v>15</v>
      </c>
      <c r="D7">
        <v>1</v>
      </c>
      <c r="E7">
        <v>39</v>
      </c>
    </row>
    <row r="8" spans="1:8" x14ac:dyDescent="0.3">
      <c r="A8" t="s">
        <v>60</v>
      </c>
      <c r="B8">
        <v>7</v>
      </c>
      <c r="C8">
        <v>18</v>
      </c>
      <c r="D8">
        <v>0</v>
      </c>
      <c r="E8">
        <v>11</v>
      </c>
    </row>
    <row r="9" spans="1:8" x14ac:dyDescent="0.3">
      <c r="A9" t="s">
        <v>42</v>
      </c>
      <c r="B9">
        <v>6</v>
      </c>
      <c r="C9">
        <v>17</v>
      </c>
      <c r="D9">
        <v>2</v>
      </c>
      <c r="E9">
        <v>0</v>
      </c>
    </row>
    <row r="10" spans="1:8" x14ac:dyDescent="0.3">
      <c r="A10" t="s">
        <v>40</v>
      </c>
      <c r="E10">
        <v>53</v>
      </c>
    </row>
    <row r="11" spans="1:8" x14ac:dyDescent="0.3">
      <c r="A11" t="s">
        <v>61</v>
      </c>
      <c r="B11">
        <v>22</v>
      </c>
      <c r="C11">
        <v>8</v>
      </c>
      <c r="D11">
        <v>0</v>
      </c>
      <c r="E11">
        <v>0</v>
      </c>
    </row>
    <row r="12" spans="1:8" x14ac:dyDescent="0.3">
      <c r="A12" t="s">
        <v>55</v>
      </c>
      <c r="E12">
        <v>33</v>
      </c>
    </row>
    <row r="13" spans="1:8" x14ac:dyDescent="0.3">
      <c r="A13" t="s">
        <v>43</v>
      </c>
      <c r="E13">
        <v>40</v>
      </c>
    </row>
    <row r="14" spans="1:8" x14ac:dyDescent="0.3">
      <c r="A14" t="s">
        <v>44</v>
      </c>
      <c r="E14">
        <v>40</v>
      </c>
    </row>
    <row r="15" spans="1:8" x14ac:dyDescent="0.3">
      <c r="A15" t="s">
        <v>38</v>
      </c>
      <c r="B15">
        <v>28</v>
      </c>
      <c r="C15">
        <v>16</v>
      </c>
      <c r="D15">
        <v>3</v>
      </c>
      <c r="E15">
        <v>0</v>
      </c>
    </row>
    <row r="16" spans="1:8" x14ac:dyDescent="0.3">
      <c r="A16" t="s">
        <v>56</v>
      </c>
      <c r="E16">
        <v>38</v>
      </c>
    </row>
    <row r="17" spans="1:5" x14ac:dyDescent="0.3">
      <c r="A17" t="s">
        <v>41</v>
      </c>
      <c r="B17">
        <v>17</v>
      </c>
      <c r="C17">
        <v>9</v>
      </c>
      <c r="D17">
        <v>8</v>
      </c>
      <c r="E17">
        <v>0</v>
      </c>
    </row>
    <row r="18" spans="1:5" x14ac:dyDescent="0.3">
      <c r="A18" t="s">
        <v>49</v>
      </c>
      <c r="E18">
        <v>47</v>
      </c>
    </row>
    <row r="19" spans="1:5" x14ac:dyDescent="0.3">
      <c r="A19" t="s">
        <v>59</v>
      </c>
      <c r="E19">
        <v>28</v>
      </c>
    </row>
    <row r="20" spans="1:5" x14ac:dyDescent="0.3">
      <c r="A20" t="s">
        <v>57</v>
      </c>
      <c r="B20">
        <v>16</v>
      </c>
      <c r="C20">
        <v>12</v>
      </c>
      <c r="D20">
        <v>2</v>
      </c>
      <c r="E20">
        <v>0</v>
      </c>
    </row>
    <row r="21" spans="1:5" x14ac:dyDescent="0.3">
      <c r="A21" t="s">
        <v>51</v>
      </c>
      <c r="B21">
        <v>7</v>
      </c>
      <c r="C21">
        <v>29</v>
      </c>
      <c r="D21">
        <v>2</v>
      </c>
      <c r="E21">
        <v>0</v>
      </c>
    </row>
    <row r="22" spans="1:5" x14ac:dyDescent="0.3">
      <c r="A22" t="s">
        <v>45</v>
      </c>
      <c r="B22">
        <v>19</v>
      </c>
      <c r="C22">
        <v>19</v>
      </c>
      <c r="D22">
        <v>1</v>
      </c>
      <c r="E22">
        <v>0</v>
      </c>
    </row>
    <row r="23" spans="1:5" x14ac:dyDescent="0.3">
      <c r="A23" t="s">
        <v>39</v>
      </c>
      <c r="B23">
        <v>22</v>
      </c>
      <c r="C23">
        <v>18</v>
      </c>
      <c r="D23">
        <v>3</v>
      </c>
      <c r="E23">
        <v>0</v>
      </c>
    </row>
    <row r="24" spans="1:5" x14ac:dyDescent="0.3">
      <c r="A24" t="s">
        <v>50</v>
      </c>
      <c r="E24">
        <v>47</v>
      </c>
    </row>
    <row r="25" spans="1:5" x14ac:dyDescent="0.3">
      <c r="A25" t="s">
        <v>52</v>
      </c>
      <c r="D25">
        <v>1</v>
      </c>
      <c r="E25">
        <v>38</v>
      </c>
    </row>
    <row r="26" spans="1:5" x14ac:dyDescent="0.3">
      <c r="A26" t="s">
        <v>54</v>
      </c>
      <c r="B26">
        <v>13</v>
      </c>
      <c r="C26">
        <v>26</v>
      </c>
      <c r="D26">
        <v>0</v>
      </c>
      <c r="E26">
        <v>0</v>
      </c>
    </row>
    <row r="27" spans="1:5" x14ac:dyDescent="0.3">
      <c r="A27" t="s">
        <v>47</v>
      </c>
      <c r="B27">
        <v>13</v>
      </c>
      <c r="C27">
        <v>13</v>
      </c>
      <c r="D27">
        <v>2</v>
      </c>
      <c r="E27">
        <v>0</v>
      </c>
    </row>
  </sheetData>
  <sortState xmlns:xlrd2="http://schemas.microsoft.com/office/spreadsheetml/2017/richdata2" ref="A4:H27">
    <sortCondition ref="A4:A2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B1403-520B-42F2-9161-D2B97204D51D}">
  <dimension ref="A1:H31"/>
  <sheetViews>
    <sheetView zoomScale="79" zoomScaleNormal="100" workbookViewId="0">
      <pane ySplit="3" topLeftCell="A4" activePane="bottomLeft" state="frozen"/>
      <selection pane="bottomLeft" activeCell="F31" sqref="F31"/>
    </sheetView>
  </sheetViews>
  <sheetFormatPr defaultRowHeight="14.4" x14ac:dyDescent="0.3"/>
  <cols>
    <col min="1" max="1" width="17.77734375" customWidth="1"/>
    <col min="6" max="6" width="8.88671875" customWidth="1"/>
  </cols>
  <sheetData>
    <row r="1" spans="1:8" x14ac:dyDescent="0.3">
      <c r="A1" t="s">
        <v>4</v>
      </c>
      <c r="B1" t="s">
        <v>0</v>
      </c>
      <c r="C1" t="s">
        <v>5</v>
      </c>
      <c r="D1" t="s">
        <v>3</v>
      </c>
      <c r="E1" t="s">
        <v>7</v>
      </c>
      <c r="F1" t="s">
        <v>37</v>
      </c>
      <c r="G1" t="s">
        <v>9</v>
      </c>
      <c r="H1" t="s">
        <v>36</v>
      </c>
    </row>
    <row r="2" spans="1:8" x14ac:dyDescent="0.3">
      <c r="A2" t="s">
        <v>9</v>
      </c>
      <c r="B2">
        <f>SUM(B4:B400)</f>
        <v>412</v>
      </c>
      <c r="C2">
        <f>SUM(C4:C400)</f>
        <v>423</v>
      </c>
      <c r="D2">
        <f>SUM(D4:D400)</f>
        <v>40</v>
      </c>
      <c r="E2">
        <f>SUM(E4:E400)</f>
        <v>148</v>
      </c>
      <c r="F2">
        <f>SUM(B2:D2)</f>
        <v>875</v>
      </c>
      <c r="G2">
        <f>SUM(B2:E2)</f>
        <v>1023</v>
      </c>
      <c r="H2">
        <f>100*SUM(B2:D2)/G2</f>
        <v>85.532746823069402</v>
      </c>
    </row>
    <row r="3" spans="1:8" x14ac:dyDescent="0.3">
      <c r="A3" t="s">
        <v>10</v>
      </c>
      <c r="B3">
        <f>B2/F2*100</f>
        <v>47.085714285714289</v>
      </c>
      <c r="C3">
        <f>C2/F2*100</f>
        <v>48.342857142857142</v>
      </c>
      <c r="D3">
        <f>D2/F2*100</f>
        <v>4.5714285714285712</v>
      </c>
    </row>
    <row r="4" spans="1:8" x14ac:dyDescent="0.3">
      <c r="A4" t="s">
        <v>26</v>
      </c>
      <c r="E4">
        <v>27</v>
      </c>
    </row>
    <row r="5" spans="1:8" x14ac:dyDescent="0.3">
      <c r="A5" t="s">
        <v>21</v>
      </c>
      <c r="B5">
        <v>20</v>
      </c>
      <c r="C5">
        <v>8</v>
      </c>
      <c r="D5">
        <v>1</v>
      </c>
      <c r="E5">
        <v>0</v>
      </c>
    </row>
    <row r="6" spans="1:8" x14ac:dyDescent="0.3">
      <c r="A6" t="s">
        <v>12</v>
      </c>
      <c r="B6">
        <v>21</v>
      </c>
      <c r="C6">
        <v>11</v>
      </c>
      <c r="D6">
        <v>2</v>
      </c>
      <c r="E6">
        <v>0</v>
      </c>
    </row>
    <row r="7" spans="1:8" x14ac:dyDescent="0.3">
      <c r="A7" t="s">
        <v>27</v>
      </c>
      <c r="B7">
        <v>17</v>
      </c>
      <c r="C7">
        <v>21</v>
      </c>
      <c r="D7">
        <v>2</v>
      </c>
      <c r="E7">
        <v>0</v>
      </c>
    </row>
    <row r="8" spans="1:8" x14ac:dyDescent="0.3">
      <c r="A8" t="s">
        <v>19</v>
      </c>
      <c r="B8">
        <v>9</v>
      </c>
      <c r="C8">
        <v>26</v>
      </c>
      <c r="D8">
        <v>1</v>
      </c>
      <c r="E8">
        <v>0</v>
      </c>
    </row>
    <row r="9" spans="1:8" x14ac:dyDescent="0.3">
      <c r="A9" t="s">
        <v>32</v>
      </c>
      <c r="B9">
        <v>18</v>
      </c>
      <c r="C9">
        <v>16</v>
      </c>
      <c r="D9">
        <v>0</v>
      </c>
      <c r="E9">
        <v>0</v>
      </c>
    </row>
    <row r="10" spans="1:8" x14ac:dyDescent="0.3">
      <c r="A10" t="s">
        <v>35</v>
      </c>
      <c r="B10">
        <v>15</v>
      </c>
      <c r="C10">
        <v>15</v>
      </c>
      <c r="D10">
        <v>1</v>
      </c>
      <c r="E10">
        <v>0</v>
      </c>
    </row>
    <row r="11" spans="1:8" x14ac:dyDescent="0.3">
      <c r="A11" t="s">
        <v>62</v>
      </c>
      <c r="B11">
        <v>19</v>
      </c>
      <c r="C11">
        <v>18</v>
      </c>
      <c r="D11">
        <v>1</v>
      </c>
      <c r="E11">
        <v>0</v>
      </c>
    </row>
    <row r="12" spans="1:8" x14ac:dyDescent="0.3">
      <c r="A12" t="s">
        <v>15</v>
      </c>
      <c r="B12">
        <v>11</v>
      </c>
      <c r="C12">
        <v>16</v>
      </c>
      <c r="D12">
        <v>1</v>
      </c>
      <c r="E12">
        <v>0</v>
      </c>
    </row>
    <row r="13" spans="1:8" x14ac:dyDescent="0.3">
      <c r="A13" t="s">
        <v>16</v>
      </c>
      <c r="B13">
        <v>22</v>
      </c>
      <c r="C13">
        <v>9</v>
      </c>
      <c r="D13">
        <v>3</v>
      </c>
      <c r="E13">
        <v>0</v>
      </c>
    </row>
    <row r="14" spans="1:8" x14ac:dyDescent="0.3">
      <c r="A14" t="s">
        <v>6</v>
      </c>
      <c r="B14">
        <v>13</v>
      </c>
      <c r="C14">
        <v>24</v>
      </c>
      <c r="D14">
        <v>2</v>
      </c>
      <c r="E14">
        <v>0</v>
      </c>
    </row>
    <row r="15" spans="1:8" x14ac:dyDescent="0.3">
      <c r="A15" t="s">
        <v>8</v>
      </c>
      <c r="B15">
        <v>20</v>
      </c>
      <c r="C15">
        <v>12</v>
      </c>
      <c r="D15">
        <v>2</v>
      </c>
      <c r="E15">
        <v>0</v>
      </c>
    </row>
    <row r="16" spans="1:8" x14ac:dyDescent="0.3">
      <c r="A16" t="s">
        <v>11</v>
      </c>
      <c r="B16">
        <v>33</v>
      </c>
      <c r="C16">
        <v>10</v>
      </c>
      <c r="D16">
        <v>1</v>
      </c>
      <c r="E16">
        <v>0</v>
      </c>
    </row>
    <row r="17" spans="1:6" x14ac:dyDescent="0.3">
      <c r="A17" t="s">
        <v>18</v>
      </c>
      <c r="B17">
        <v>17</v>
      </c>
      <c r="C17">
        <v>7</v>
      </c>
      <c r="D17">
        <v>1</v>
      </c>
      <c r="E17">
        <v>0</v>
      </c>
    </row>
    <row r="18" spans="1:6" x14ac:dyDescent="0.3">
      <c r="A18" t="s">
        <v>20</v>
      </c>
      <c r="B18">
        <v>18</v>
      </c>
      <c r="C18">
        <v>11</v>
      </c>
      <c r="D18">
        <v>0</v>
      </c>
      <c r="E18">
        <v>0</v>
      </c>
    </row>
    <row r="19" spans="1:6" x14ac:dyDescent="0.3">
      <c r="A19" t="s">
        <v>28</v>
      </c>
      <c r="E19">
        <v>38</v>
      </c>
    </row>
    <row r="20" spans="1:6" x14ac:dyDescent="0.3">
      <c r="A20" t="s">
        <v>29</v>
      </c>
      <c r="B20">
        <v>13</v>
      </c>
      <c r="C20">
        <v>22</v>
      </c>
      <c r="D20">
        <v>4</v>
      </c>
      <c r="E20">
        <v>0</v>
      </c>
    </row>
    <row r="21" spans="1:6" x14ac:dyDescent="0.3">
      <c r="A21" s="1" t="s">
        <v>22</v>
      </c>
      <c r="B21">
        <v>21</v>
      </c>
      <c r="C21">
        <v>38</v>
      </c>
      <c r="D21">
        <v>1</v>
      </c>
      <c r="E21">
        <v>0</v>
      </c>
    </row>
    <row r="22" spans="1:6" x14ac:dyDescent="0.3">
      <c r="A22" t="s">
        <v>30</v>
      </c>
      <c r="B22">
        <v>15</v>
      </c>
      <c r="C22">
        <v>24</v>
      </c>
      <c r="D22">
        <v>0</v>
      </c>
      <c r="E22">
        <v>0</v>
      </c>
      <c r="F22" t="s">
        <v>106</v>
      </c>
    </row>
    <row r="23" spans="1:6" x14ac:dyDescent="0.3">
      <c r="A23" t="s">
        <v>33</v>
      </c>
      <c r="E23">
        <v>33</v>
      </c>
    </row>
    <row r="24" spans="1:6" x14ac:dyDescent="0.3">
      <c r="A24" t="s">
        <v>24</v>
      </c>
      <c r="E24">
        <v>41</v>
      </c>
    </row>
    <row r="25" spans="1:6" x14ac:dyDescent="0.3">
      <c r="A25" t="s">
        <v>17</v>
      </c>
      <c r="B25">
        <v>8</v>
      </c>
      <c r="C25">
        <v>25</v>
      </c>
      <c r="D25">
        <v>1</v>
      </c>
      <c r="E25">
        <v>0</v>
      </c>
    </row>
    <row r="26" spans="1:6" x14ac:dyDescent="0.3">
      <c r="A26" t="s">
        <v>23</v>
      </c>
      <c r="B26">
        <v>27</v>
      </c>
      <c r="C26">
        <v>28</v>
      </c>
      <c r="D26">
        <v>4</v>
      </c>
      <c r="E26">
        <v>0</v>
      </c>
    </row>
    <row r="27" spans="1:6" x14ac:dyDescent="0.3">
      <c r="A27" t="s">
        <v>14</v>
      </c>
      <c r="B27">
        <v>13</v>
      </c>
      <c r="C27">
        <v>15</v>
      </c>
      <c r="D27">
        <v>2</v>
      </c>
      <c r="E27">
        <v>0</v>
      </c>
    </row>
    <row r="28" spans="1:6" x14ac:dyDescent="0.3">
      <c r="A28" t="s">
        <v>13</v>
      </c>
      <c r="B28">
        <v>15</v>
      </c>
      <c r="C28">
        <v>15</v>
      </c>
      <c r="D28">
        <v>4</v>
      </c>
      <c r="E28">
        <v>0</v>
      </c>
    </row>
    <row r="29" spans="1:6" x14ac:dyDescent="0.3">
      <c r="A29" t="s">
        <v>34</v>
      </c>
      <c r="B29">
        <v>15</v>
      </c>
      <c r="C29">
        <v>13</v>
      </c>
      <c r="D29">
        <v>1</v>
      </c>
      <c r="E29">
        <v>0</v>
      </c>
    </row>
    <row r="30" spans="1:6" x14ac:dyDescent="0.3">
      <c r="A30" t="s">
        <v>25</v>
      </c>
      <c r="B30">
        <v>18</v>
      </c>
      <c r="C30">
        <v>24</v>
      </c>
      <c r="D30">
        <v>2</v>
      </c>
      <c r="E30">
        <v>0</v>
      </c>
    </row>
    <row r="31" spans="1:6" x14ac:dyDescent="0.3">
      <c r="A31" t="s">
        <v>31</v>
      </c>
      <c r="B31">
        <v>14</v>
      </c>
      <c r="C31">
        <v>15</v>
      </c>
      <c r="D31">
        <v>3</v>
      </c>
      <c r="E31">
        <v>9</v>
      </c>
    </row>
  </sheetData>
  <sortState xmlns:xlrd2="http://schemas.microsoft.com/office/spreadsheetml/2017/richdata2" ref="A4:I31">
    <sortCondition ref="A4:A3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C90AE-A55C-4A1C-8C89-190C4DEC8574}">
  <dimension ref="A1:H42"/>
  <sheetViews>
    <sheetView workbookViewId="0">
      <selection activeCell="E4" sqref="E4"/>
    </sheetView>
  </sheetViews>
  <sheetFormatPr defaultRowHeight="14.4" x14ac:dyDescent="0.3"/>
  <sheetData>
    <row r="1" spans="1:8" x14ac:dyDescent="0.3">
      <c r="A1" t="s">
        <v>110</v>
      </c>
      <c r="B1" t="s">
        <v>111</v>
      </c>
      <c r="D1" t="s">
        <v>116</v>
      </c>
      <c r="E1">
        <f>COUNTIF(B2:B50,B2)</f>
        <v>14</v>
      </c>
      <c r="G1" t="s">
        <v>120</v>
      </c>
      <c r="H1">
        <f>COUNT(A2:A50)</f>
        <v>41</v>
      </c>
    </row>
    <row r="2" spans="1:8" x14ac:dyDescent="0.3">
      <c r="A2">
        <v>624</v>
      </c>
      <c r="B2" t="s">
        <v>0</v>
      </c>
      <c r="D2" t="s">
        <v>117</v>
      </c>
      <c r="E2">
        <f>COUNTIF(B2:B50,B7)</f>
        <v>15</v>
      </c>
    </row>
    <row r="3" spans="1:8" x14ac:dyDescent="0.3">
      <c r="A3">
        <v>1164</v>
      </c>
      <c r="B3" t="s">
        <v>0</v>
      </c>
      <c r="D3" t="s">
        <v>118</v>
      </c>
      <c r="E3">
        <v>3</v>
      </c>
      <c r="F3" t="s">
        <v>119</v>
      </c>
    </row>
    <row r="4" spans="1:8" x14ac:dyDescent="0.3">
      <c r="A4">
        <v>1477</v>
      </c>
      <c r="B4" t="s">
        <v>0</v>
      </c>
    </row>
    <row r="5" spans="1:8" x14ac:dyDescent="0.3">
      <c r="A5">
        <v>2158</v>
      </c>
      <c r="B5" t="s">
        <v>0</v>
      </c>
    </row>
    <row r="6" spans="1:8" x14ac:dyDescent="0.3">
      <c r="A6">
        <v>2714</v>
      </c>
      <c r="B6" t="s">
        <v>0</v>
      </c>
    </row>
    <row r="7" spans="1:8" x14ac:dyDescent="0.3">
      <c r="A7">
        <v>2789</v>
      </c>
      <c r="B7" t="s">
        <v>108</v>
      </c>
    </row>
    <row r="8" spans="1:8" x14ac:dyDescent="0.3">
      <c r="A8">
        <v>2848</v>
      </c>
      <c r="B8" t="s">
        <v>114</v>
      </c>
    </row>
    <row r="9" spans="1:8" x14ac:dyDescent="0.3">
      <c r="A9">
        <v>2881</v>
      </c>
      <c r="B9" t="s">
        <v>0</v>
      </c>
    </row>
    <row r="10" spans="1:8" x14ac:dyDescent="0.3">
      <c r="A10">
        <v>2950</v>
      </c>
      <c r="B10" t="s">
        <v>108</v>
      </c>
    </row>
    <row r="11" spans="1:8" x14ac:dyDescent="0.3">
      <c r="A11">
        <v>3029</v>
      </c>
      <c r="B11" t="s">
        <v>108</v>
      </c>
    </row>
    <row r="12" spans="1:8" x14ac:dyDescent="0.3">
      <c r="A12">
        <v>3035</v>
      </c>
      <c r="B12" t="s">
        <v>0</v>
      </c>
    </row>
    <row r="13" spans="1:8" x14ac:dyDescent="0.3">
      <c r="A13">
        <v>3545</v>
      </c>
      <c r="B13" t="s">
        <v>108</v>
      </c>
    </row>
    <row r="14" spans="1:8" x14ac:dyDescent="0.3">
      <c r="A14">
        <v>3676</v>
      </c>
    </row>
    <row r="15" spans="1:8" x14ac:dyDescent="0.3">
      <c r="A15">
        <v>3735</v>
      </c>
    </row>
    <row r="16" spans="1:8" x14ac:dyDescent="0.3">
      <c r="A16">
        <v>3743</v>
      </c>
    </row>
    <row r="17" spans="1:2" x14ac:dyDescent="0.3">
      <c r="A17">
        <v>3847</v>
      </c>
      <c r="B17" t="s">
        <v>0</v>
      </c>
    </row>
    <row r="18" spans="1:2" x14ac:dyDescent="0.3">
      <c r="A18">
        <v>4295</v>
      </c>
      <c r="B18" t="s">
        <v>108</v>
      </c>
    </row>
    <row r="19" spans="1:2" x14ac:dyDescent="0.3">
      <c r="A19">
        <v>4328</v>
      </c>
      <c r="B19" t="s">
        <v>108</v>
      </c>
    </row>
    <row r="20" spans="1:2" x14ac:dyDescent="0.3">
      <c r="A20">
        <v>4610</v>
      </c>
      <c r="B20" t="s">
        <v>0</v>
      </c>
    </row>
    <row r="21" spans="1:2" x14ac:dyDescent="0.3">
      <c r="A21">
        <v>4717</v>
      </c>
      <c r="B21" t="s">
        <v>108</v>
      </c>
    </row>
    <row r="22" spans="1:2" x14ac:dyDescent="0.3">
      <c r="A22">
        <v>4734</v>
      </c>
    </row>
    <row r="23" spans="1:2" x14ac:dyDescent="0.3">
      <c r="A23">
        <v>5052</v>
      </c>
      <c r="B23" t="s">
        <v>108</v>
      </c>
    </row>
    <row r="24" spans="1:2" x14ac:dyDescent="0.3">
      <c r="A24">
        <v>5503</v>
      </c>
      <c r="B24" t="s">
        <v>108</v>
      </c>
    </row>
    <row r="25" spans="1:2" x14ac:dyDescent="0.3">
      <c r="A25">
        <v>5866</v>
      </c>
      <c r="B25" t="s">
        <v>0</v>
      </c>
    </row>
    <row r="26" spans="1:2" x14ac:dyDescent="0.3">
      <c r="A26">
        <v>6180</v>
      </c>
    </row>
    <row r="27" spans="1:2" x14ac:dyDescent="0.3">
      <c r="A27">
        <v>6377</v>
      </c>
      <c r="B27" t="s">
        <v>0</v>
      </c>
    </row>
    <row r="28" spans="1:2" x14ac:dyDescent="0.3">
      <c r="A28">
        <v>6672</v>
      </c>
      <c r="B28" t="s">
        <v>0</v>
      </c>
    </row>
    <row r="29" spans="1:2" x14ac:dyDescent="0.3">
      <c r="A29">
        <v>6800</v>
      </c>
      <c r="B29" t="s">
        <v>112</v>
      </c>
    </row>
    <row r="30" spans="1:2" x14ac:dyDescent="0.3">
      <c r="A30">
        <v>7088</v>
      </c>
    </row>
    <row r="31" spans="1:2" x14ac:dyDescent="0.3">
      <c r="A31">
        <v>7091</v>
      </c>
    </row>
    <row r="32" spans="1:2" x14ac:dyDescent="0.3">
      <c r="A32">
        <v>7119</v>
      </c>
    </row>
    <row r="33" spans="1:2" x14ac:dyDescent="0.3">
      <c r="A33">
        <v>7125</v>
      </c>
      <c r="B33" t="s">
        <v>113</v>
      </c>
    </row>
    <row r="34" spans="1:2" x14ac:dyDescent="0.3">
      <c r="A34">
        <v>7540</v>
      </c>
      <c r="B34" t="s">
        <v>113</v>
      </c>
    </row>
    <row r="35" spans="1:2" x14ac:dyDescent="0.3">
      <c r="A35">
        <v>8088</v>
      </c>
      <c r="B35" t="s">
        <v>108</v>
      </c>
    </row>
    <row r="36" spans="1:2" x14ac:dyDescent="0.3">
      <c r="A36">
        <v>8408</v>
      </c>
      <c r="B36" t="s">
        <v>108</v>
      </c>
    </row>
    <row r="37" spans="1:2" x14ac:dyDescent="0.3">
      <c r="A37">
        <v>8556</v>
      </c>
      <c r="B37" t="s">
        <v>108</v>
      </c>
    </row>
    <row r="38" spans="1:2" x14ac:dyDescent="0.3">
      <c r="A38">
        <v>8769</v>
      </c>
      <c r="B38" t="s">
        <v>0</v>
      </c>
    </row>
    <row r="39" spans="1:2" x14ac:dyDescent="0.3">
      <c r="A39">
        <v>9054</v>
      </c>
      <c r="B39" t="s">
        <v>108</v>
      </c>
    </row>
    <row r="40" spans="1:2" x14ac:dyDescent="0.3">
      <c r="A40">
        <v>9128</v>
      </c>
      <c r="B40" t="s">
        <v>0</v>
      </c>
    </row>
    <row r="41" spans="1:2" x14ac:dyDescent="0.3">
      <c r="A41">
        <v>9289</v>
      </c>
      <c r="B41" t="s">
        <v>108</v>
      </c>
    </row>
    <row r="42" spans="1:2" x14ac:dyDescent="0.3">
      <c r="A42">
        <v>9311</v>
      </c>
      <c r="B4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8E5D4-00A9-45EC-AE53-AC2117E577C7}">
  <dimension ref="A1:O37"/>
  <sheetViews>
    <sheetView workbookViewId="0">
      <selection activeCell="O2" sqref="O2"/>
    </sheetView>
  </sheetViews>
  <sheetFormatPr defaultRowHeight="14.4" x14ac:dyDescent="0.3"/>
  <cols>
    <col min="2" max="2" width="17.77734375" customWidth="1"/>
  </cols>
  <sheetData>
    <row r="1" spans="1:15" ht="15" thickBot="1" x14ac:dyDescent="0.35">
      <c r="B1" t="s">
        <v>115</v>
      </c>
      <c r="K1" t="s">
        <v>116</v>
      </c>
      <c r="L1">
        <f>COUNTIF(B2:B50,B2)</f>
        <v>7</v>
      </c>
      <c r="N1" t="s">
        <v>120</v>
      </c>
      <c r="O1">
        <f>COUNT(A2:A50)</f>
        <v>36</v>
      </c>
    </row>
    <row r="2" spans="1:15" ht="15" thickBot="1" x14ac:dyDescent="0.35">
      <c r="A2" s="4">
        <v>118</v>
      </c>
      <c r="B2" s="5" t="s">
        <v>0</v>
      </c>
      <c r="C2" s="5"/>
      <c r="F2" s="6"/>
      <c r="G2" s="5"/>
      <c r="H2" s="5"/>
      <c r="I2" s="5"/>
      <c r="J2" s="3"/>
      <c r="K2" t="s">
        <v>117</v>
      </c>
      <c r="L2">
        <f>COUNTIF(B2:B50,B3)</f>
        <v>18</v>
      </c>
    </row>
    <row r="3" spans="1:15" ht="15" thickBot="1" x14ac:dyDescent="0.35">
      <c r="A3" s="4">
        <v>231</v>
      </c>
      <c r="B3" s="5" t="s">
        <v>108</v>
      </c>
      <c r="C3" s="7"/>
      <c r="F3" s="9"/>
      <c r="G3" s="7"/>
      <c r="H3" s="7"/>
      <c r="I3" s="7"/>
      <c r="K3" t="s">
        <v>118</v>
      </c>
      <c r="L3">
        <v>0</v>
      </c>
      <c r="M3" t="s">
        <v>119</v>
      </c>
    </row>
    <row r="4" spans="1:15" ht="15" thickBot="1" x14ac:dyDescent="0.35">
      <c r="A4" s="8">
        <v>324</v>
      </c>
      <c r="B4" s="7" t="s">
        <v>108</v>
      </c>
      <c r="C4" s="5"/>
      <c r="F4" s="6"/>
      <c r="G4" s="5"/>
      <c r="H4" s="5"/>
      <c r="I4" s="5"/>
    </row>
    <row r="5" spans="1:15" ht="15" thickBot="1" x14ac:dyDescent="0.35">
      <c r="A5" s="4">
        <v>1255</v>
      </c>
      <c r="B5" s="5"/>
      <c r="C5" s="7"/>
      <c r="F5" s="9"/>
      <c r="G5" s="7"/>
      <c r="H5" s="7"/>
      <c r="I5" s="7"/>
    </row>
    <row r="6" spans="1:15" ht="15" thickBot="1" x14ac:dyDescent="0.35">
      <c r="A6" s="8">
        <v>2585</v>
      </c>
      <c r="B6" s="7" t="s">
        <v>108</v>
      </c>
      <c r="C6" s="5"/>
      <c r="F6" s="6"/>
      <c r="G6" s="5"/>
      <c r="H6" s="5"/>
      <c r="I6" s="5"/>
    </row>
    <row r="7" spans="1:15" ht="15" thickBot="1" x14ac:dyDescent="0.35">
      <c r="A7" s="4">
        <v>2587</v>
      </c>
      <c r="B7" s="5"/>
      <c r="C7" s="7"/>
      <c r="F7" s="9"/>
      <c r="G7" s="7"/>
      <c r="H7" s="7"/>
      <c r="I7" s="7"/>
    </row>
    <row r="8" spans="1:15" ht="15" thickBot="1" x14ac:dyDescent="0.35">
      <c r="A8" s="4">
        <v>2882</v>
      </c>
      <c r="B8" s="5"/>
      <c r="C8" s="5"/>
      <c r="F8" s="6"/>
      <c r="G8" s="5"/>
      <c r="H8" s="5"/>
      <c r="I8" s="5"/>
    </row>
    <row r="9" spans="1:15" ht="15" thickBot="1" x14ac:dyDescent="0.35">
      <c r="A9" s="8">
        <v>3035</v>
      </c>
      <c r="B9" s="7" t="s">
        <v>0</v>
      </c>
      <c r="C9" s="7"/>
      <c r="F9" s="9"/>
      <c r="G9" s="7"/>
      <c r="H9" s="7"/>
      <c r="I9" s="7"/>
    </row>
    <row r="10" spans="1:15" ht="15" thickBot="1" x14ac:dyDescent="0.35">
      <c r="A10" s="8">
        <v>3728</v>
      </c>
      <c r="B10" s="7"/>
      <c r="C10" s="5"/>
      <c r="F10" s="6"/>
      <c r="G10" s="5"/>
      <c r="H10" s="5"/>
      <c r="I10" s="5"/>
    </row>
    <row r="11" spans="1:15" ht="15" thickBot="1" x14ac:dyDescent="0.35">
      <c r="A11" s="8">
        <v>3834</v>
      </c>
      <c r="B11" s="7"/>
      <c r="C11" s="7"/>
      <c r="F11" s="9"/>
      <c r="G11" s="7"/>
      <c r="H11" s="7"/>
      <c r="I11" s="7"/>
    </row>
    <row r="12" spans="1:15" ht="15" thickBot="1" x14ac:dyDescent="0.35">
      <c r="A12" s="8">
        <v>4295</v>
      </c>
      <c r="B12" s="7" t="s">
        <v>108</v>
      </c>
      <c r="C12" s="5"/>
      <c r="F12" s="6"/>
      <c r="G12" s="5"/>
      <c r="H12" s="5"/>
      <c r="I12" s="5"/>
    </row>
    <row r="13" spans="1:15" ht="15" thickBot="1" x14ac:dyDescent="0.35">
      <c r="A13" s="4">
        <v>4328</v>
      </c>
      <c r="B13" s="5" t="s">
        <v>108</v>
      </c>
      <c r="C13" s="7"/>
      <c r="F13" s="9"/>
      <c r="G13" s="7"/>
      <c r="H13" s="7"/>
      <c r="I13" s="7"/>
    </row>
    <row r="14" spans="1:15" ht="15" thickBot="1" x14ac:dyDescent="0.35">
      <c r="A14" s="8">
        <v>4587</v>
      </c>
      <c r="B14" s="7" t="s">
        <v>108</v>
      </c>
      <c r="C14" s="5"/>
      <c r="F14" s="6"/>
      <c r="G14" s="5"/>
      <c r="H14" s="5"/>
      <c r="I14" s="5"/>
    </row>
    <row r="15" spans="1:15" ht="15" thickBot="1" x14ac:dyDescent="0.35">
      <c r="A15" s="8">
        <v>4639</v>
      </c>
      <c r="B15" s="7" t="s">
        <v>0</v>
      </c>
      <c r="C15" s="7"/>
      <c r="F15" s="9"/>
      <c r="G15" s="7"/>
      <c r="H15" s="7"/>
      <c r="I15" s="7"/>
    </row>
    <row r="16" spans="1:15" ht="15" thickBot="1" x14ac:dyDescent="0.35">
      <c r="A16" s="4">
        <v>5052</v>
      </c>
      <c r="B16" s="5" t="s">
        <v>108</v>
      </c>
      <c r="C16" s="5"/>
      <c r="F16" s="6"/>
      <c r="G16" s="5"/>
      <c r="H16" s="5"/>
      <c r="I16" s="5"/>
    </row>
    <row r="17" spans="1:9" ht="15" thickBot="1" x14ac:dyDescent="0.35">
      <c r="A17" s="4">
        <v>5427</v>
      </c>
      <c r="B17" s="5"/>
      <c r="C17" s="7"/>
      <c r="F17" s="9"/>
      <c r="G17" s="7"/>
      <c r="H17" s="7"/>
      <c r="I17" s="7"/>
    </row>
    <row r="18" spans="1:9" ht="15" thickBot="1" x14ac:dyDescent="0.35">
      <c r="A18" s="4">
        <v>5829</v>
      </c>
      <c r="B18" s="5"/>
      <c r="C18" s="5"/>
      <c r="F18" s="6"/>
      <c r="G18" s="5"/>
      <c r="H18" s="5"/>
      <c r="I18" s="5"/>
    </row>
    <row r="19" spans="1:9" ht="15" thickBot="1" x14ac:dyDescent="0.35">
      <c r="A19" s="8">
        <v>5923</v>
      </c>
      <c r="B19" s="7"/>
      <c r="C19" s="7"/>
      <c r="F19" s="9"/>
      <c r="G19" s="7"/>
      <c r="H19" s="7"/>
      <c r="I19" s="7"/>
    </row>
    <row r="20" spans="1:9" ht="15" thickBot="1" x14ac:dyDescent="0.35">
      <c r="A20" s="8">
        <v>6488</v>
      </c>
      <c r="B20" s="7"/>
      <c r="C20" s="5"/>
      <c r="F20" s="6"/>
      <c r="G20" s="5"/>
      <c r="H20" s="5"/>
      <c r="I20" s="5"/>
    </row>
    <row r="21" spans="1:9" ht="15" thickBot="1" x14ac:dyDescent="0.35">
      <c r="A21" s="8">
        <v>6645</v>
      </c>
      <c r="B21" s="7" t="s">
        <v>108</v>
      </c>
      <c r="C21" s="7"/>
      <c r="F21" s="9"/>
      <c r="G21" s="7"/>
      <c r="H21" s="7"/>
      <c r="I21" s="7"/>
    </row>
    <row r="22" spans="1:9" ht="15" thickBot="1" x14ac:dyDescent="0.35">
      <c r="A22" s="4">
        <v>7115</v>
      </c>
      <c r="B22" s="5" t="s">
        <v>108</v>
      </c>
      <c r="C22" s="5"/>
      <c r="F22" s="6"/>
      <c r="G22" s="5"/>
      <c r="H22" s="5"/>
      <c r="I22" s="5"/>
    </row>
    <row r="23" spans="1:9" ht="15" thickBot="1" x14ac:dyDescent="0.35">
      <c r="A23" s="4">
        <v>7418</v>
      </c>
      <c r="B23" s="5" t="s">
        <v>108</v>
      </c>
      <c r="C23" s="7"/>
      <c r="F23" s="9"/>
      <c r="G23" s="7"/>
      <c r="H23" s="7"/>
      <c r="I23" s="7"/>
    </row>
    <row r="24" spans="1:9" ht="15" thickBot="1" x14ac:dyDescent="0.35">
      <c r="A24" s="4">
        <v>7492</v>
      </c>
      <c r="B24" s="5" t="s">
        <v>0</v>
      </c>
      <c r="C24" s="5"/>
      <c r="F24" s="6"/>
      <c r="G24" s="5"/>
      <c r="H24" s="5"/>
      <c r="I24" s="5"/>
    </row>
    <row r="25" spans="1:9" ht="15" thickBot="1" x14ac:dyDescent="0.35">
      <c r="A25" s="4">
        <v>7616</v>
      </c>
      <c r="B25" s="5" t="s">
        <v>0</v>
      </c>
      <c r="C25" s="7"/>
      <c r="F25" s="9"/>
      <c r="G25" s="7"/>
      <c r="H25" s="7"/>
      <c r="I25" s="7"/>
    </row>
    <row r="26" spans="1:9" ht="15" thickBot="1" x14ac:dyDescent="0.35">
      <c r="A26" s="4">
        <v>8177</v>
      </c>
      <c r="B26" s="5" t="s">
        <v>0</v>
      </c>
      <c r="C26" s="5"/>
      <c r="F26" s="6"/>
      <c r="G26" s="5"/>
      <c r="H26" s="5"/>
      <c r="I26" s="5"/>
    </row>
    <row r="27" spans="1:9" ht="15" thickBot="1" x14ac:dyDescent="0.35">
      <c r="A27" s="8">
        <v>8370</v>
      </c>
      <c r="B27" s="7" t="s">
        <v>108</v>
      </c>
      <c r="C27" s="7"/>
      <c r="F27" s="9"/>
      <c r="G27" s="7"/>
      <c r="H27" s="7"/>
      <c r="I27" s="7"/>
    </row>
    <row r="28" spans="1:9" ht="15" thickBot="1" x14ac:dyDescent="0.35">
      <c r="A28" s="8">
        <v>8515</v>
      </c>
      <c r="B28" s="7" t="s">
        <v>108</v>
      </c>
      <c r="C28" s="5"/>
      <c r="F28" s="6"/>
      <c r="G28" s="5"/>
      <c r="H28" s="5"/>
      <c r="I28" s="5"/>
    </row>
    <row r="29" spans="1:9" ht="15" thickBot="1" x14ac:dyDescent="0.35">
      <c r="A29" s="4">
        <v>8573</v>
      </c>
      <c r="B29" s="5" t="s">
        <v>108</v>
      </c>
      <c r="C29" s="7"/>
      <c r="F29" s="9"/>
      <c r="G29" s="7"/>
      <c r="H29" s="7"/>
      <c r="I29" s="7"/>
    </row>
    <row r="30" spans="1:9" ht="15" thickBot="1" x14ac:dyDescent="0.35">
      <c r="A30" s="8">
        <v>8576</v>
      </c>
      <c r="B30" s="7" t="s">
        <v>109</v>
      </c>
      <c r="C30" s="5"/>
      <c r="F30" s="6"/>
      <c r="G30" s="5"/>
      <c r="H30" s="5"/>
      <c r="I30" s="5"/>
    </row>
    <row r="31" spans="1:9" ht="15" thickBot="1" x14ac:dyDescent="0.35">
      <c r="A31" s="4">
        <v>8591</v>
      </c>
      <c r="B31" s="5"/>
      <c r="C31" s="7"/>
      <c r="F31" s="9"/>
      <c r="G31" s="7"/>
      <c r="H31" s="7"/>
      <c r="I31" s="7"/>
    </row>
    <row r="32" spans="1:9" ht="15" thickBot="1" x14ac:dyDescent="0.35">
      <c r="A32" s="8">
        <v>8750</v>
      </c>
      <c r="B32" s="7" t="s">
        <v>108</v>
      </c>
      <c r="C32" s="5"/>
      <c r="F32" s="6"/>
      <c r="G32" s="5"/>
      <c r="H32" s="5"/>
      <c r="I32" s="5"/>
    </row>
    <row r="33" spans="1:9" ht="15" thickBot="1" x14ac:dyDescent="0.35">
      <c r="A33" s="8">
        <v>9081</v>
      </c>
      <c r="B33" s="7"/>
      <c r="C33" s="7"/>
      <c r="F33" s="9"/>
      <c r="G33" s="7"/>
      <c r="H33" s="7"/>
      <c r="I33" s="7"/>
    </row>
    <row r="34" spans="1:9" ht="15" thickBot="1" x14ac:dyDescent="0.35">
      <c r="A34" s="8">
        <v>9136</v>
      </c>
      <c r="B34" s="7" t="s">
        <v>0</v>
      </c>
      <c r="C34" s="5"/>
      <c r="F34" s="6"/>
      <c r="G34" s="5"/>
      <c r="H34" s="5"/>
      <c r="I34" s="5"/>
    </row>
    <row r="35" spans="1:9" ht="15" thickBot="1" x14ac:dyDescent="0.35">
      <c r="A35" s="4">
        <v>9181</v>
      </c>
      <c r="B35" s="5" t="s">
        <v>108</v>
      </c>
      <c r="C35" s="7"/>
      <c r="F35" s="9"/>
      <c r="G35" s="7"/>
      <c r="H35" s="7"/>
      <c r="I35" s="7"/>
    </row>
    <row r="36" spans="1:9" ht="15" thickBot="1" x14ac:dyDescent="0.35">
      <c r="A36" s="4">
        <v>9289</v>
      </c>
      <c r="B36" s="5" t="s">
        <v>108</v>
      </c>
      <c r="C36" s="5"/>
      <c r="F36" s="6"/>
      <c r="G36" s="5"/>
      <c r="H36" s="5"/>
      <c r="I36" s="5"/>
    </row>
    <row r="37" spans="1:9" x14ac:dyDescent="0.3">
      <c r="A37" s="8">
        <v>9307</v>
      </c>
      <c r="B37" s="7" t="s">
        <v>108</v>
      </c>
      <c r="C37" s="7"/>
      <c r="F37" s="9"/>
      <c r="G37" s="7"/>
      <c r="H37" s="7"/>
      <c r="I37" s="7"/>
    </row>
  </sheetData>
  <sortState xmlns:xlrd2="http://schemas.microsoft.com/office/spreadsheetml/2017/richdata2" ref="A3:B37">
    <sortCondition ref="A2:A37"/>
  </sortState>
  <hyperlinks>
    <hyperlink ref="A2" r:id="rId1" display="https://www.thebluealliance.com/team/118/2023" xr:uid="{9E580C65-5BA1-410B-A0EB-97F61BC0ED6A}"/>
    <hyperlink ref="A4" r:id="rId2" display="https://www.thebluealliance.com/team/324/2023" xr:uid="{C46A6980-5252-4521-B8FA-B28D13FB7341}"/>
    <hyperlink ref="A17" r:id="rId3" display="https://www.thebluealliance.com/team/5427/2023" xr:uid="{F43FB57E-95FC-4EB4-AD4E-FBF166C099DA}"/>
    <hyperlink ref="A30" r:id="rId4" display="https://www.thebluealliance.com/team/8576/2023" xr:uid="{62FEDF3E-8B17-42F1-A320-808E0977DF65}"/>
    <hyperlink ref="A3" r:id="rId5" display="https://www.thebluealliance.com/team/231/2023" xr:uid="{93883FCC-0922-4ACD-A65F-2D549EE189F6}"/>
    <hyperlink ref="A9" r:id="rId6" display="https://www.thebluealliance.com/team/3035/2023" xr:uid="{BA873E6C-444E-45E1-9692-8E8C9E368D77}"/>
    <hyperlink ref="A18" r:id="rId7" display="https://www.thebluealliance.com/team/5829/2023" xr:uid="{8CE04483-B50F-453F-BA3D-4C323FF0DC42}"/>
    <hyperlink ref="A12" r:id="rId8" display="https://www.thebluealliance.com/team/4295/2023" xr:uid="{9A08E947-B926-447D-BCDF-185A0790CF1A}"/>
    <hyperlink ref="A25" r:id="rId9" display="https://www.thebluealliance.com/team/7616/2023" xr:uid="{C50A9668-F713-44F4-9983-F08164D44C57}"/>
    <hyperlink ref="A34" r:id="rId10" display="https://www.thebluealliance.com/team/9136/2023" xr:uid="{812F334C-2B25-4243-8416-7D8FBB486070}"/>
    <hyperlink ref="A8" r:id="rId11" display="https://www.thebluealliance.com/team/2882/2023" xr:uid="{8962A6A2-A3EA-4CD3-B961-6B199EB1B7A3}"/>
    <hyperlink ref="A21" r:id="rId12" display="https://www.thebluealliance.com/team/6645/2023" xr:uid="{342E6282-0415-4944-9BCB-461B28517037}"/>
    <hyperlink ref="A26" r:id="rId13" display="https://www.thebluealliance.com/team/8177/2023" xr:uid="{D04492EE-FE54-4EF5-AC26-F9CDC4DA5BA5}"/>
    <hyperlink ref="A14" r:id="rId14" display="https://www.thebluealliance.com/team/4587/2023" xr:uid="{CA2C7363-BC46-4497-9028-37BFBD6DD786}"/>
    <hyperlink ref="A22" r:id="rId15" display="https://www.thebluealliance.com/team/7115/2023" xr:uid="{88CB30C6-E280-4296-B4D6-C08ACE87A71A}"/>
    <hyperlink ref="A19" r:id="rId16" display="https://www.thebluealliance.com/team/5923/2023" xr:uid="{369A7DCD-6032-4C01-A242-6FB5724E6776}"/>
    <hyperlink ref="A13" r:id="rId17" display="https://www.thebluealliance.com/team/4328/2023" xr:uid="{D51F8E3A-5D6F-46C3-ABA0-72D6CF7BE794}"/>
    <hyperlink ref="A6" r:id="rId18" display="https://www.thebluealliance.com/team/2585/2023" xr:uid="{4233E02A-B12C-4765-9FE3-6ECF1326E4C7}"/>
    <hyperlink ref="A5" r:id="rId19" display="https://www.thebluealliance.com/team/1255/2023" xr:uid="{BB2526C2-7E3E-4E28-B1D3-D123F4A20089}"/>
    <hyperlink ref="A11" r:id="rId20" display="https://www.thebluealliance.com/team/3834/2023" xr:uid="{9E64662E-EF35-45FB-BE81-95D8955B6134}"/>
    <hyperlink ref="A29" r:id="rId21" display="https://www.thebluealliance.com/team/8573/2023" xr:uid="{A44B51C4-BE4E-4361-91E7-BF5CD8DA2540}"/>
    <hyperlink ref="A15" r:id="rId22" display="https://www.thebluealliance.com/team/4639/2023" xr:uid="{67215761-9FF3-4DCF-8FEB-82FD9EBACFF1}"/>
    <hyperlink ref="A16" r:id="rId23" display="https://www.thebluealliance.com/team/5052/2023" xr:uid="{35E68688-6ECA-44E1-88C2-2CA3AE2E036D}"/>
    <hyperlink ref="A20" r:id="rId24" display="https://www.thebluealliance.com/team/6488/2023" xr:uid="{02F74E2A-DAF5-4B85-93DA-B1066C9A6E7F}"/>
    <hyperlink ref="A35" r:id="rId25" display="https://www.thebluealliance.com/team/9181/2023" xr:uid="{6EDC01E7-8DA9-4DCC-AD2A-8069C98F3637}"/>
    <hyperlink ref="A27" r:id="rId26" display="https://www.thebluealliance.com/team/8370/2023" xr:uid="{ED108871-817D-4B66-BF03-A936C9FA711F}"/>
    <hyperlink ref="A23" r:id="rId27" display="https://www.thebluealliance.com/team/7418/2023" xr:uid="{26644B76-5425-46A5-A8FC-56BFCDA3E550}"/>
    <hyperlink ref="A28" r:id="rId28" display="https://www.thebluealliance.com/team/8515/2023" xr:uid="{D585E2BB-27E8-4369-8468-1A47A61473EC}"/>
    <hyperlink ref="A7" r:id="rId29" display="https://www.thebluealliance.com/team/2587/2023" xr:uid="{2602F471-F6E7-40BF-BDEB-62AF37A805AB}"/>
    <hyperlink ref="A32" r:id="rId30" display="https://www.thebluealliance.com/team/8750/2023" xr:uid="{1DE43572-0917-402D-9F6F-0ECA62C0D5F5}"/>
    <hyperlink ref="A24" r:id="rId31" display="https://www.thebluealliance.com/team/7492/2023" xr:uid="{DDB0D0B0-A4D9-43A8-9747-2EC1D8D8DFE9}"/>
    <hyperlink ref="A10" r:id="rId32" display="https://www.thebluealliance.com/team/3728/2023" xr:uid="{9C902C84-4DA4-419D-B82C-846BAA2EA507}"/>
    <hyperlink ref="A36" r:id="rId33" display="https://www.thebluealliance.com/team/9289/2023" xr:uid="{9039B3A6-2117-4A88-86F8-548D7AA50251}"/>
    <hyperlink ref="A37" r:id="rId34" display="https://www.thebluealliance.com/team/9307/2023" xr:uid="{89703B81-7586-4134-8D66-CEF6E2D0A6D2}"/>
    <hyperlink ref="A31" r:id="rId35" display="https://www.thebluealliance.com/team/8591/2023" xr:uid="{70B06AB5-8CCA-43D4-B489-C4F28B633F13}"/>
    <hyperlink ref="A33" r:id="rId36" display="https://www.thebluealliance.com/team/9081/2023" xr:uid="{C487A8DC-2157-4897-8325-5565ED50D60A}"/>
  </hyperlinks>
  <pageMargins left="0.7" right="0.7" top="0.75" bottom="0.75" header="0.3" footer="0.3"/>
  <pageSetup orientation="portrait" horizontalDpi="300" verticalDpi="300" r:id="rId3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0DE8C-556B-4548-9379-649B86023DFB}">
  <dimension ref="A1:B12"/>
  <sheetViews>
    <sheetView workbookViewId="0">
      <selection activeCell="D13" sqref="D13"/>
    </sheetView>
  </sheetViews>
  <sheetFormatPr defaultRowHeight="14.4" x14ac:dyDescent="0.3"/>
  <sheetData>
    <row r="1" spans="1:2" x14ac:dyDescent="0.3">
      <c r="A1">
        <v>329</v>
      </c>
      <c r="B1" t="s">
        <v>0</v>
      </c>
    </row>
    <row r="2" spans="1:2" x14ac:dyDescent="0.3">
      <c r="A2">
        <v>333</v>
      </c>
      <c r="B2" t="s">
        <v>108</v>
      </c>
    </row>
    <row r="3" spans="1:2" x14ac:dyDescent="0.3">
      <c r="A3">
        <v>334</v>
      </c>
      <c r="B3" t="s">
        <v>108</v>
      </c>
    </row>
    <row r="4" spans="1:2" x14ac:dyDescent="0.3">
      <c r="A4">
        <v>527</v>
      </c>
    </row>
    <row r="5" spans="1:2" x14ac:dyDescent="0.3">
      <c r="A5">
        <v>2027</v>
      </c>
    </row>
    <row r="6" spans="1:2" x14ac:dyDescent="0.3">
      <c r="A6">
        <v>2347</v>
      </c>
    </row>
    <row r="7" spans="1:2" x14ac:dyDescent="0.3">
      <c r="A7">
        <v>2638</v>
      </c>
    </row>
    <row r="8" spans="1:2" x14ac:dyDescent="0.3">
      <c r="A8">
        <v>6401</v>
      </c>
      <c r="B8" t="s">
        <v>109</v>
      </c>
    </row>
    <row r="9" spans="1:2" x14ac:dyDescent="0.3">
      <c r="A9">
        <v>6423</v>
      </c>
    </row>
    <row r="10" spans="1:2" x14ac:dyDescent="0.3">
      <c r="A10">
        <v>6593</v>
      </c>
    </row>
    <row r="11" spans="1:2" x14ac:dyDescent="0.3">
      <c r="A11">
        <v>8267</v>
      </c>
    </row>
    <row r="12" spans="1:2" x14ac:dyDescent="0.3">
      <c r="A12">
        <v>8595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7503D-DF24-4D72-BF42-0C1FCBEA201F}">
  <dimension ref="A1:H27"/>
  <sheetViews>
    <sheetView workbookViewId="0">
      <selection activeCell="G10" sqref="G10"/>
    </sheetView>
  </sheetViews>
  <sheetFormatPr defaultRowHeight="14.4" x14ac:dyDescent="0.3"/>
  <cols>
    <col min="1" max="1" width="17.77734375" customWidth="1"/>
    <col min="3" max="3" width="17.77734375" customWidth="1"/>
    <col min="5" max="5" width="17.77734375" customWidth="1"/>
    <col min="7" max="7" width="17.77734375" customWidth="1"/>
  </cols>
  <sheetData>
    <row r="1" spans="1:8" x14ac:dyDescent="0.3">
      <c r="A1" t="s">
        <v>0</v>
      </c>
      <c r="B1">
        <f>COUNT(A2:A200)</f>
        <v>11</v>
      </c>
      <c r="C1" t="s">
        <v>105</v>
      </c>
      <c r="D1">
        <f>COUNT(C2:C200)</f>
        <v>26</v>
      </c>
      <c r="E1" t="s">
        <v>3</v>
      </c>
      <c r="F1">
        <f>COUNT(E2:E200)</f>
        <v>3</v>
      </c>
      <c r="G1" t="s">
        <v>7</v>
      </c>
      <c r="H1">
        <f>COUNT(G2:G200)</f>
        <v>0</v>
      </c>
    </row>
    <row r="2" spans="1:8" x14ac:dyDescent="0.3">
      <c r="A2">
        <v>88</v>
      </c>
      <c r="C2">
        <v>58</v>
      </c>
      <c r="E2">
        <v>4169</v>
      </c>
    </row>
    <row r="3" spans="1:8" x14ac:dyDescent="0.3">
      <c r="A3">
        <v>133</v>
      </c>
      <c r="C3">
        <v>97</v>
      </c>
      <c r="E3">
        <v>3205</v>
      </c>
    </row>
    <row r="4" spans="1:8" x14ac:dyDescent="0.3">
      <c r="A4">
        <v>138</v>
      </c>
      <c r="C4">
        <v>172</v>
      </c>
      <c r="E4">
        <v>3958</v>
      </c>
    </row>
    <row r="5" spans="1:8" x14ac:dyDescent="0.3">
      <c r="A5">
        <v>1073</v>
      </c>
      <c r="C5">
        <v>348</v>
      </c>
    </row>
    <row r="6" spans="1:8" x14ac:dyDescent="0.3">
      <c r="A6">
        <v>1153</v>
      </c>
      <c r="C6">
        <v>1721</v>
      </c>
    </row>
    <row r="7" spans="1:8" x14ac:dyDescent="0.3">
      <c r="A7">
        <v>1768</v>
      </c>
      <c r="C7">
        <v>1729</v>
      </c>
    </row>
    <row r="8" spans="1:8" x14ac:dyDescent="0.3">
      <c r="A8">
        <v>3467</v>
      </c>
      <c r="C8">
        <v>1761</v>
      </c>
    </row>
    <row r="9" spans="1:8" x14ac:dyDescent="0.3">
      <c r="A9">
        <v>5422</v>
      </c>
      <c r="C9">
        <v>1965</v>
      </c>
    </row>
    <row r="10" spans="1:8" x14ac:dyDescent="0.3">
      <c r="A10">
        <v>5735</v>
      </c>
      <c r="C10">
        <v>2084</v>
      </c>
    </row>
    <row r="11" spans="1:8" x14ac:dyDescent="0.3">
      <c r="A11">
        <v>6201</v>
      </c>
      <c r="C11">
        <v>2262</v>
      </c>
    </row>
    <row r="12" spans="1:8" x14ac:dyDescent="0.3">
      <c r="A12">
        <v>5962</v>
      </c>
      <c r="C12">
        <v>2876</v>
      </c>
    </row>
    <row r="13" spans="1:8" x14ac:dyDescent="0.3">
      <c r="C13">
        <v>3323</v>
      </c>
    </row>
    <row r="14" spans="1:8" x14ac:dyDescent="0.3">
      <c r="C14">
        <v>3623</v>
      </c>
    </row>
    <row r="15" spans="1:8" x14ac:dyDescent="0.3">
      <c r="C15">
        <v>4176</v>
      </c>
    </row>
    <row r="16" spans="1:8" x14ac:dyDescent="0.3">
      <c r="C16">
        <v>4311</v>
      </c>
    </row>
    <row r="17" spans="3:3" x14ac:dyDescent="0.3">
      <c r="C17">
        <v>4546</v>
      </c>
    </row>
    <row r="18" spans="3:3" x14ac:dyDescent="0.3">
      <c r="C18">
        <v>4905</v>
      </c>
    </row>
    <row r="19" spans="3:3" x14ac:dyDescent="0.3">
      <c r="C19">
        <v>5265</v>
      </c>
    </row>
    <row r="20" spans="3:3" x14ac:dyDescent="0.3">
      <c r="C20">
        <v>5347</v>
      </c>
    </row>
    <row r="21" spans="3:3" x14ac:dyDescent="0.3">
      <c r="C21">
        <v>5459</v>
      </c>
    </row>
    <row r="22" spans="3:3" x14ac:dyDescent="0.3">
      <c r="C22">
        <v>5563</v>
      </c>
    </row>
    <row r="23" spans="3:3" x14ac:dyDescent="0.3">
      <c r="C23">
        <v>5813</v>
      </c>
    </row>
    <row r="24" spans="3:3" x14ac:dyDescent="0.3">
      <c r="C24">
        <v>6161</v>
      </c>
    </row>
    <row r="25" spans="3:3" x14ac:dyDescent="0.3">
      <c r="C25">
        <v>8724</v>
      </c>
    </row>
    <row r="26" spans="3:3" x14ac:dyDescent="0.3">
      <c r="C26">
        <v>4761</v>
      </c>
    </row>
    <row r="27" spans="3:3" x14ac:dyDescent="0.3">
      <c r="C27">
        <v>7822</v>
      </c>
    </row>
  </sheetData>
  <sortState xmlns:xlrd2="http://schemas.microsoft.com/office/spreadsheetml/2017/richdata2" ref="C2:C25">
    <sortCondition ref="C2:C2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workbookViewId="0">
      <selection sqref="A1:H1"/>
    </sheetView>
  </sheetViews>
  <sheetFormatPr defaultRowHeight="14.4" x14ac:dyDescent="0.3"/>
  <cols>
    <col min="1" max="1" width="17.77734375" customWidth="1"/>
    <col min="2" max="2" width="8.88671875" customWidth="1"/>
    <col min="3" max="3" width="17.77734375" customWidth="1"/>
    <col min="5" max="5" width="17.77734375" customWidth="1"/>
    <col min="7" max="7" width="17.77734375" customWidth="1"/>
  </cols>
  <sheetData>
    <row r="1" spans="1:8" x14ac:dyDescent="0.3">
      <c r="A1" t="s">
        <v>0</v>
      </c>
      <c r="B1">
        <f>COUNT(A2:A20)</f>
        <v>13</v>
      </c>
      <c r="C1" t="s">
        <v>1</v>
      </c>
      <c r="D1">
        <f>COUNT(C2:C20)</f>
        <v>8</v>
      </c>
      <c r="E1" t="s">
        <v>2</v>
      </c>
      <c r="F1">
        <f>COUNT(E2:E20)</f>
        <v>16</v>
      </c>
      <c r="G1" t="s">
        <v>3</v>
      </c>
      <c r="H1">
        <v>2</v>
      </c>
    </row>
    <row r="2" spans="1:8" x14ac:dyDescent="0.3">
      <c r="A2">
        <v>95</v>
      </c>
      <c r="C2">
        <v>238</v>
      </c>
      <c r="E2">
        <v>501</v>
      </c>
      <c r="G2">
        <v>6762</v>
      </c>
    </row>
    <row r="3" spans="1:8" x14ac:dyDescent="0.3">
      <c r="A3">
        <v>131</v>
      </c>
      <c r="C3">
        <v>663</v>
      </c>
      <c r="E3">
        <v>1247</v>
      </c>
      <c r="G3">
        <v>151</v>
      </c>
    </row>
    <row r="4" spans="1:8" x14ac:dyDescent="0.3">
      <c r="A4">
        <v>138</v>
      </c>
      <c r="C4">
        <v>1058</v>
      </c>
      <c r="E4">
        <v>1307</v>
      </c>
    </row>
    <row r="5" spans="1:8" x14ac:dyDescent="0.3">
      <c r="A5">
        <v>467</v>
      </c>
      <c r="C5">
        <v>1277</v>
      </c>
      <c r="E5">
        <v>2876</v>
      </c>
    </row>
    <row r="6" spans="1:8" x14ac:dyDescent="0.3">
      <c r="A6">
        <v>811</v>
      </c>
      <c r="C6">
        <v>1512</v>
      </c>
      <c r="E6">
        <v>3451</v>
      </c>
    </row>
    <row r="7" spans="1:8" x14ac:dyDescent="0.3">
      <c r="A7">
        <v>1073</v>
      </c>
      <c r="C7">
        <v>1922</v>
      </c>
      <c r="E7">
        <v>3597</v>
      </c>
    </row>
    <row r="8" spans="1:8" x14ac:dyDescent="0.3">
      <c r="A8">
        <v>1831</v>
      </c>
      <c r="C8">
        <v>4564</v>
      </c>
      <c r="E8">
        <v>6763</v>
      </c>
    </row>
    <row r="9" spans="1:8" x14ac:dyDescent="0.3">
      <c r="A9">
        <v>3566</v>
      </c>
      <c r="C9">
        <v>4761</v>
      </c>
      <c r="E9">
        <v>6161</v>
      </c>
    </row>
    <row r="10" spans="1:8" x14ac:dyDescent="0.3">
      <c r="A10">
        <v>4041</v>
      </c>
      <c r="E10">
        <v>5902</v>
      </c>
    </row>
    <row r="11" spans="1:8" x14ac:dyDescent="0.3">
      <c r="A11">
        <v>4925</v>
      </c>
      <c r="E11">
        <v>5491</v>
      </c>
    </row>
    <row r="12" spans="1:8" x14ac:dyDescent="0.3">
      <c r="A12">
        <v>6690</v>
      </c>
      <c r="E12">
        <v>6933</v>
      </c>
    </row>
    <row r="13" spans="1:8" x14ac:dyDescent="0.3">
      <c r="A13">
        <v>5687</v>
      </c>
      <c r="E13">
        <v>7314</v>
      </c>
    </row>
    <row r="14" spans="1:8" x14ac:dyDescent="0.3">
      <c r="A14">
        <v>3467</v>
      </c>
      <c r="E14">
        <v>7913</v>
      </c>
    </row>
    <row r="15" spans="1:8" x14ac:dyDescent="0.3">
      <c r="E15">
        <v>8023</v>
      </c>
    </row>
    <row r="16" spans="1:8" x14ac:dyDescent="0.3">
      <c r="E16">
        <v>8708</v>
      </c>
    </row>
    <row r="17" spans="5:5" x14ac:dyDescent="0.3">
      <c r="E17">
        <v>8724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Season Data</vt:lpstr>
      <vt:lpstr>Week 3 Drivetrains</vt:lpstr>
      <vt:lpstr>Week 2 Drivetrains</vt:lpstr>
      <vt:lpstr>Week 1 Drivetrains</vt:lpstr>
      <vt:lpstr>FiT Waco Image Analysis</vt:lpstr>
      <vt:lpstr>FiT Channelview Image Analysis</vt:lpstr>
      <vt:lpstr>Long Island-Team Finding</vt:lpstr>
      <vt:lpstr>North Shore-Teams by Drivetrain</vt:lpstr>
      <vt:lpstr>GSD-Teams by Drive Train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Manning</dc:creator>
  <cp:lastModifiedBy>brmfi</cp:lastModifiedBy>
  <dcterms:created xsi:type="dcterms:W3CDTF">2015-06-05T18:17:20Z</dcterms:created>
  <dcterms:modified xsi:type="dcterms:W3CDTF">2023-03-23T16:26:25Z</dcterms:modified>
</cp:coreProperties>
</file>